
<file path=[Content_Types].xml><?xml version="1.0" encoding="utf-8"?>
<Types xmlns="http://schemas.openxmlformats.org/package/2006/content-types"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71.xml" ContentType="application/vnd.openxmlformats-officedocument.spreadsheetml.worksheet+xml"/>
  <Override PartName="/xl/worksheets/sheet82.xml" ContentType="application/vnd.openxmlformats-officedocument.spreadsheetml.worksheet+xml"/>
  <Override PartName="/xl/worksheets/sheet13.xml" ContentType="application/vnd.openxmlformats-officedocument.spreadsheetml.worksheet+xml"/>
  <Override PartName="/xl/worksheets/sheet60.xml" ContentType="application/vnd.openxmlformats-officedocument.spreadsheetml.worksheet+xml"/>
  <Override PartName="/xl/styles.xml" ContentType="application/vnd.openxmlformats-officedocument.spreadsheetml.styles+xml"/>
  <Override PartName="/xl/worksheets/sheet139.xml" ContentType="application/vnd.openxmlformats-officedocument.spreadsheetml.worksheet+xml"/>
  <Default Extension="xml" ContentType="application/xml"/>
  <Override PartName="/xl/worksheets/sheet128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3.xml" ContentType="application/vnd.openxmlformats-officedocument.spreadsheetml.worksheet+xml"/>
  <Override PartName="/xl/worksheets/sheet98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69.xml" ContentType="application/vnd.openxmlformats-officedocument.spreadsheetml.worksheet+xml"/>
  <Override PartName="/xl/worksheets/sheet87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71.xml" ContentType="application/vnd.openxmlformats-officedocument.spreadsheetml.worksheet+xml"/>
  <Override PartName="/xl/worksheets/sheet29.xml" ContentType="application/vnd.openxmlformats-officedocument.spreadsheetml.worksheet+xml"/>
  <Override PartName="/xl/worksheets/sheet47.xml" ContentType="application/vnd.openxmlformats-officedocument.spreadsheetml.worksheet+xml"/>
  <Override PartName="/xl/worksheets/sheet58.xml" ContentType="application/vnd.openxmlformats-officedocument.spreadsheetml.worksheet+xml"/>
  <Override PartName="/xl/worksheets/sheet76.xml" ContentType="application/vnd.openxmlformats-officedocument.spreadsheetml.worksheet+xml"/>
  <Override PartName="/xl/worksheets/sheet94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60.xml" ContentType="application/vnd.openxmlformats-officedocument.spreadsheetml.worksheet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worksheets/sheet36.xml" ContentType="application/vnd.openxmlformats-officedocument.spreadsheetml.worksheet+xml"/>
  <Override PartName="/xl/worksheets/sheet54.xml" ContentType="application/vnd.openxmlformats-officedocument.spreadsheetml.worksheet+xml"/>
  <Override PartName="/xl/worksheets/sheet65.xml" ContentType="application/vnd.openxmlformats-officedocument.spreadsheetml.worksheet+xml"/>
  <Override PartName="/xl/worksheets/sheet83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43.xml" ContentType="application/vnd.openxmlformats-officedocument.spreadsheetml.worksheet+xml"/>
  <Override PartName="/xl/worksheets/sheet72.xml" ContentType="application/vnd.openxmlformats-officedocument.spreadsheetml.worksheet+xml"/>
  <Override PartName="/xl/worksheets/sheet90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32.xml" ContentType="application/vnd.openxmlformats-officedocument.spreadsheetml.worksheet+xml"/>
  <Override PartName="/xl/worksheets/sheet50.xml" ContentType="application/vnd.openxmlformats-officedocument.spreadsheetml.worksheet+xml"/>
  <Override PartName="/xl/worksheets/sheet61.xml" ContentType="application/vnd.openxmlformats-officedocument.spreadsheetml.worksheet+xml"/>
  <Override PartName="/xl/worksheets/sheet8.xml" ContentType="application/vnd.openxmlformats-officedocument.spreadsheetml.worksheet+xml"/>
  <Override PartName="/xl/worksheets/sheet21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87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94.xml" ContentType="application/vnd.openxmlformats-officedocument.spreadsheetml.worksheet+xml"/>
  <Override PartName="/docProps/app.xml" ContentType="application/vnd.openxmlformats-officedocument.extended-properties+xml"/>
  <Override PartName="/xl/worksheets/sheet99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83.xml" ContentType="application/vnd.openxmlformats-officedocument.spreadsheetml.worksheet+xml"/>
  <Override PartName="/xl/worksheets/sheet59.xml" ContentType="application/vnd.openxmlformats-officedocument.spreadsheetml.worksheet+xml"/>
  <Override PartName="/xl/worksheets/sheet77.xml" ContentType="application/vnd.openxmlformats-officedocument.spreadsheetml.worksheet+xml"/>
  <Override PartName="/xl/worksheets/sheet88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90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48.xml" ContentType="application/vnd.openxmlformats-officedocument.spreadsheetml.worksheet+xml"/>
  <Override PartName="/xl/worksheets/sheet66.xml" ContentType="application/vnd.openxmlformats-officedocument.spreadsheetml.worksheet+xml"/>
  <Override PartName="/xl/worksheets/sheet95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50.xml" ContentType="application/vnd.openxmlformats-officedocument.spreadsheetml.worksheet+xml"/>
  <Override PartName="/xl/worksheets/sheet26.xml" ContentType="application/vnd.openxmlformats-officedocument.spreadsheetml.worksheet+xml"/>
  <Override PartName="/xl/worksheets/sheet37.xml" ContentType="application/vnd.openxmlformats-officedocument.spreadsheetml.worksheet+xml"/>
  <Override PartName="/xl/worksheets/sheet55.xml" ContentType="application/vnd.openxmlformats-officedocument.spreadsheetml.worksheet+xml"/>
  <Override PartName="/xl/worksheets/sheet73.xml" ContentType="application/vnd.openxmlformats-officedocument.spreadsheetml.worksheet+xml"/>
  <Override PartName="/xl/worksheets/sheet84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21.xml" ContentType="application/vnd.openxmlformats-officedocument.spreadsheetml.workshee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worksheets/sheet44.xml" ContentType="application/vnd.openxmlformats-officedocument.spreadsheetml.worksheet+xml"/>
  <Override PartName="/xl/worksheets/sheet62.xml" ContentType="application/vnd.openxmlformats-officedocument.spreadsheetml.worksheet+xml"/>
  <Override PartName="/xl/worksheets/sheet91.xml" ContentType="application/vnd.openxmlformats-officedocument.spreadsheetml.worksheet+xml"/>
  <Override PartName="/xl/worksheets/sheet9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51.xml" ContentType="application/vnd.openxmlformats-officedocument.spreadsheetml.worksheet+xml"/>
  <Override PartName="/xl/worksheets/sheet80.xml" ContentType="application/vnd.openxmlformats-officedocument.spreadsheetml.worksheet+xml"/>
  <Override PartName="/xl/theme/theme1.xml" ContentType="application/vnd.openxmlformats-officedocument.theme+xml"/>
  <Override PartName="/xl/worksheets/sheet11.xml" ContentType="application/vnd.openxmlformats-officedocument.spreadsheetml.worksheet+xml"/>
  <Override PartName="/xl/worksheets/sheet40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88.xml" ContentType="application/vnd.openxmlformats-officedocument.spreadsheetml.worksheet+xml"/>
  <Default Extension="rels" ContentType="application/vnd.openxmlformats-package.relationships+xml"/>
  <Override PartName="/xl/worksheets/sheet5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89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78.xml" ContentType="application/vnd.openxmlformats-officedocument.spreadsheetml.worksheet+xml"/>
  <Override PartName="/xl/worksheets/sheet96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38.xml" ContentType="application/vnd.openxmlformats-officedocument.spreadsheetml.worksheet+xml"/>
  <Override PartName="/xl/worksheets/sheet67.xml" ContentType="application/vnd.openxmlformats-officedocument.spreadsheetml.worksheet+xml"/>
  <Override PartName="/xl/worksheets/sheet85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51.xml" ContentType="application/vnd.openxmlformats-officedocument.spreadsheetml.worksheet+xml"/>
  <Override PartName="/xl/worksheets/sheet27.xml" ContentType="application/vnd.openxmlformats-officedocument.spreadsheetml.worksheet+xml"/>
  <Override PartName="/xl/worksheets/sheet45.xml" ContentType="application/vnd.openxmlformats-officedocument.spreadsheetml.worksheet+xml"/>
  <Override PartName="/xl/worksheets/sheet56.xml" ContentType="application/vnd.openxmlformats-officedocument.spreadsheetml.worksheet+xml"/>
  <Override PartName="/xl/worksheets/sheet74.xml" ContentType="application/vnd.openxmlformats-officedocument.spreadsheetml.worksheet+xml"/>
  <Override PartName="/xl/worksheets/sheet92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6.xml" ContentType="application/vnd.openxmlformats-officedocument.spreadsheetml.worksheet+xml"/>
  <Override PartName="/xl/worksheets/sheet34.xml" ContentType="application/vnd.openxmlformats-officedocument.spreadsheetml.worksheet+xml"/>
  <Override PartName="/xl/worksheets/sheet52.xml" ContentType="application/vnd.openxmlformats-officedocument.spreadsheetml.worksheet+xml"/>
  <Override PartName="/xl/worksheets/sheet63.xml" ContentType="application/vnd.openxmlformats-officedocument.spreadsheetml.worksheet+xml"/>
  <Override PartName="/xl/worksheets/sheet81.xml" ContentType="application/vnd.openxmlformats-officedocument.spreadsheetml.worksheet+xml"/>
  <Override PartName="/xl/worksheets/sheet100.xml" ContentType="application/vnd.openxmlformats-officedocument.spreadsheetml.worksheet+xml"/>
  <Override PartName="/xl/worksheets/sheet23.xml" ContentType="application/vnd.openxmlformats-officedocument.spreadsheetml.worksheet+xml"/>
  <Override PartName="/xl/worksheets/sheet41.xml" ContentType="application/vnd.openxmlformats-officedocument.spreadsheetml.worksheet+xml"/>
  <Override PartName="/xl/worksheets/sheet70.xml" ContentType="application/vnd.openxmlformats-officedocument.spreadsheetml.worksheet+xml"/>
  <Override PartName="/xl/worksheets/sheet189.xml" ContentType="application/vnd.openxmlformats-officedocument.spreadsheetml.worksheet+xml"/>
  <Override PartName="/xl/worksheets/sheet6.xml" ContentType="application/vnd.openxmlformats-officedocument.spreadsheetml.worksheet+xml"/>
  <Override PartName="/xl/worksheets/sheet12.xml" ContentType="application/vnd.openxmlformats-officedocument.spreadsheetml.worksheet+xml"/>
  <Override PartName="/xl/worksheets/sheet30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85.xml" ContentType="application/vnd.openxmlformats-officedocument.spreadsheetml.worksheet+xml"/>
  <Override PartName="/xl/worksheets/sheet2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92.xml" ContentType="application/vnd.openxmlformats-officedocument.spreadsheetml.worksheet+xml"/>
  <Override PartName="/xl/worksheets/sheet68.xml" ContentType="application/vnd.openxmlformats-officedocument.spreadsheetml.worksheet+xml"/>
  <Override PartName="/xl/worksheets/sheet79.xml" ContentType="application/vnd.openxmlformats-officedocument.spreadsheetml.worksheet+xml"/>
  <Override PartName="/xl/worksheets/sheet97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81.xml" ContentType="application/vnd.openxmlformats-officedocument.spreadsheetml.worksheet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worksheets/sheet57.xml" ContentType="application/vnd.openxmlformats-officedocument.spreadsheetml.worksheet+xml"/>
  <Override PartName="/xl/worksheets/sheet75.xml" ContentType="application/vnd.openxmlformats-officedocument.spreadsheetml.worksheet+xml"/>
  <Override PartName="/xl/worksheets/sheet86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.xml" ContentType="application/vnd.openxmlformats-officedocument.spreadsheetml.worksheet+xml"/>
  <Override PartName="/xl/worksheets/sheet46.xml" ContentType="application/vnd.openxmlformats-officedocument.spreadsheetml.worksheet+xml"/>
  <Override PartName="/xl/worksheets/sheet64.xml" ContentType="application/vnd.openxmlformats-officedocument.spreadsheetml.worksheet+xml"/>
  <Override PartName="/xl/worksheets/sheet93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30.xml" ContentType="application/vnd.openxmlformats-officedocument.spreadsheetml.worksheet+xml"/>
  <Override PartName="/xl/worksheets/sheet53.xml" ContentType="application/vnd.openxmlformats-officedocument.spreadsheetml.worksheet+xml"/>
  <Override PartName="/xl/worksheets/sheet42.xml" ContentType="application/vnd.openxmlformats-officedocument.spreadsheetml.worksheet+xml"/>
  <Override PartName="/xl/worksheets/sheet179.xml" ContentType="application/vnd.openxmlformats-officedocument.spreadsheetml.worksheet+xml"/>
  <Override PartName="/xl/worksheets/sheet7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16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" windowWidth="15195" windowHeight="8190" firstSheet="31" activeTab="31"/>
  </bookViews>
  <sheets>
    <sheet name="Hoja142" sheetId="143" r:id="rId1"/>
    <sheet name="Hoja146" sheetId="147" r:id="rId2"/>
    <sheet name="Hoja147" sheetId="148" r:id="rId3"/>
    <sheet name="Hoja151" sheetId="152" r:id="rId4"/>
    <sheet name="Hoja152" sheetId="153" r:id="rId5"/>
    <sheet name="Hoja153" sheetId="154" r:id="rId6"/>
    <sheet name="Hoja154" sheetId="155" r:id="rId7"/>
    <sheet name="Hoja155" sheetId="156" r:id="rId8"/>
    <sheet name="Hoja158" sheetId="159" r:id="rId9"/>
    <sheet name="Hoja156" sheetId="157" r:id="rId10"/>
    <sheet name="Hoja159" sheetId="160" r:id="rId11"/>
    <sheet name="Hoja160" sheetId="161" r:id="rId12"/>
    <sheet name="Hoja161" sheetId="162" r:id="rId13"/>
    <sheet name="Hoja162" sheetId="163" r:id="rId14"/>
    <sheet name="Hoja163" sheetId="164" r:id="rId15"/>
    <sheet name="Hoja164" sheetId="165" r:id="rId16"/>
    <sheet name="Hoja165" sheetId="166" r:id="rId17"/>
    <sheet name="Hoja179" sheetId="181" r:id="rId18"/>
    <sheet name="Hoja181" sheetId="183" r:id="rId19"/>
    <sheet name="Hoja180" sheetId="182" r:id="rId20"/>
    <sheet name="Hoja182" sheetId="184" r:id="rId21"/>
    <sheet name="Hoja183" sheetId="185" r:id="rId22"/>
    <sheet name="Hoja184" sheetId="186" r:id="rId23"/>
    <sheet name="Hoja185" sheetId="187" r:id="rId24"/>
    <sheet name="Hoja186" sheetId="188" r:id="rId25"/>
    <sheet name="Hoja187" sheetId="189" r:id="rId26"/>
    <sheet name="Hoja188" sheetId="190" r:id="rId27"/>
    <sheet name="Hoja189" sheetId="191" r:id="rId28"/>
    <sheet name="Hoja190" sheetId="192" r:id="rId29"/>
    <sheet name="Hoja193" sheetId="195" r:id="rId30"/>
    <sheet name="Hoja191" sheetId="193" r:id="rId31"/>
    <sheet name="INDICE" sheetId="1" r:id="rId32"/>
    <sheet name="Hoja2" sheetId="2" r:id="rId33"/>
    <sheet name="Hoja4" sheetId="4" r:id="rId34"/>
    <sheet name="Hoja3" sheetId="3" r:id="rId35"/>
    <sheet name="Hoja5" sheetId="5" r:id="rId36"/>
    <sheet name="Hoja6" sheetId="6" r:id="rId37"/>
    <sheet name="Hoja7" sheetId="7" r:id="rId38"/>
    <sheet name="Hoja8" sheetId="8" r:id="rId39"/>
    <sheet name="Hoja9" sheetId="9" r:id="rId40"/>
    <sheet name="Hoja10" sheetId="10" r:id="rId41"/>
    <sheet name="Hoja11" sheetId="11" r:id="rId42"/>
    <sheet name="Hoja12" sheetId="12" r:id="rId43"/>
    <sheet name="Hoja13" sheetId="13" r:id="rId44"/>
    <sheet name="Hoja14" sheetId="14" r:id="rId45"/>
    <sheet name="Hoja15" sheetId="15" r:id="rId46"/>
    <sheet name="Hoja16" sheetId="16" r:id="rId47"/>
    <sheet name="Hoja17" sheetId="17" r:id="rId48"/>
    <sheet name="Hoja18" sheetId="18" r:id="rId49"/>
    <sheet name="Hoja19" sheetId="19" r:id="rId50"/>
    <sheet name="Hoja20" sheetId="20" r:id="rId51"/>
    <sheet name="Hoja21" sheetId="21" r:id="rId52"/>
    <sheet name="Hoja22" sheetId="22" r:id="rId53"/>
    <sheet name="Hoja23" sheetId="23" r:id="rId54"/>
    <sheet name="Hoja24" sheetId="24" r:id="rId55"/>
    <sheet name="Hoja25" sheetId="25" r:id="rId56"/>
    <sheet name="Hoja26" sheetId="26" r:id="rId57"/>
    <sheet name="Hoja27" sheetId="27" r:id="rId58"/>
    <sheet name="Hoja28" sheetId="28" r:id="rId59"/>
    <sheet name="Hoja29" sheetId="29" r:id="rId60"/>
    <sheet name="Hoja30" sheetId="30" r:id="rId61"/>
    <sheet name="Hoja31" sheetId="31" r:id="rId62"/>
    <sheet name="Hoja32" sheetId="32" r:id="rId63"/>
    <sheet name="Hoja33" sheetId="33" r:id="rId64"/>
    <sheet name="Hoja34" sheetId="34" r:id="rId65"/>
    <sheet name="Hoja35" sheetId="35" r:id="rId66"/>
    <sheet name="Hoja36" sheetId="36" r:id="rId67"/>
    <sheet name="Hoja37" sheetId="37" r:id="rId68"/>
    <sheet name="Hoja38" sheetId="38" r:id="rId69"/>
    <sheet name="Hoja39" sheetId="39" r:id="rId70"/>
    <sheet name="Hoja40" sheetId="40" r:id="rId71"/>
    <sheet name="Hoja41" sheetId="41" r:id="rId72"/>
    <sheet name="Hoja42" sheetId="42" r:id="rId73"/>
    <sheet name="Hoja43" sheetId="43" r:id="rId74"/>
    <sheet name="Hoja44" sheetId="44" r:id="rId75"/>
    <sheet name="Hoja45" sheetId="45" r:id="rId76"/>
    <sheet name="Hoja46" sheetId="46" r:id="rId77"/>
    <sheet name="Hoja47" sheetId="47" r:id="rId78"/>
    <sheet name="Hoja48" sheetId="48" r:id="rId79"/>
    <sheet name="Hoja49" sheetId="49" r:id="rId80"/>
    <sheet name="Hoja53" sheetId="54" r:id="rId81"/>
    <sheet name="Hoja52" sheetId="53" r:id="rId82"/>
    <sheet name="Hoja51" sheetId="52" r:id="rId83"/>
    <sheet name="Hoja50" sheetId="50" r:id="rId84"/>
    <sheet name="Hoja1" sheetId="51" r:id="rId85"/>
    <sheet name="Hoja54" sheetId="55" r:id="rId86"/>
    <sheet name="Hoja55" sheetId="56" r:id="rId87"/>
    <sheet name="Hoja56" sheetId="57" r:id="rId88"/>
    <sheet name="Hoja57" sheetId="58" r:id="rId89"/>
    <sheet name="Hoja58" sheetId="59" r:id="rId90"/>
    <sheet name="Hoja59" sheetId="60" r:id="rId91"/>
    <sheet name="Hoja60" sheetId="61" r:id="rId92"/>
    <sheet name="Hoja61" sheetId="62" r:id="rId93"/>
    <sheet name="Hoja62" sheetId="63" r:id="rId94"/>
    <sheet name="Hoja63" sheetId="64" r:id="rId95"/>
    <sheet name="Hoja64" sheetId="65" r:id="rId96"/>
    <sheet name="Hoja65" sheetId="66" r:id="rId97"/>
    <sheet name="Hoja66" sheetId="67" r:id="rId98"/>
    <sheet name="Hoja67" sheetId="68" r:id="rId99"/>
    <sheet name="Hoja68" sheetId="69" r:id="rId100"/>
    <sheet name="Hoja69" sheetId="70" r:id="rId101"/>
    <sheet name="Hoja70" sheetId="71" r:id="rId102"/>
    <sheet name="Hoja71" sheetId="72" r:id="rId103"/>
    <sheet name="Hoja72" sheetId="73" r:id="rId104"/>
    <sheet name="Hoja73" sheetId="74" r:id="rId105"/>
    <sheet name="Hoja74" sheetId="75" r:id="rId106"/>
    <sheet name="Hoja75" sheetId="76" r:id="rId107"/>
    <sheet name="Hoja76" sheetId="77" r:id="rId108"/>
    <sheet name="Hoja77" sheetId="78" r:id="rId109"/>
    <sheet name="Hoja78" sheetId="79" r:id="rId110"/>
    <sheet name="Hoja79" sheetId="80" r:id="rId111"/>
    <sheet name="Hoja80" sheetId="81" r:id="rId112"/>
    <sheet name="Hoja81" sheetId="82" r:id="rId113"/>
    <sheet name="Hoja82" sheetId="83" r:id="rId114"/>
    <sheet name="Hoja83" sheetId="84" r:id="rId115"/>
    <sheet name="Hoja84" sheetId="85" r:id="rId116"/>
    <sheet name="Hoja85" sheetId="86" r:id="rId117"/>
    <sheet name="Hoja86" sheetId="87" r:id="rId118"/>
    <sheet name="Hoja87" sheetId="88" r:id="rId119"/>
    <sheet name="Hoja88" sheetId="89" r:id="rId120"/>
    <sheet name="Hoja89" sheetId="90" r:id="rId121"/>
    <sheet name="Hoja90" sheetId="91" r:id="rId122"/>
    <sheet name="Hoja91" sheetId="92" r:id="rId123"/>
    <sheet name="Hoja92" sheetId="93" r:id="rId124"/>
    <sheet name="Hoja93" sheetId="94" r:id="rId125"/>
    <sheet name="Hoja94" sheetId="95" r:id="rId126"/>
    <sheet name="Hoja95" sheetId="96" r:id="rId127"/>
    <sheet name="Hoja96" sheetId="97" r:id="rId128"/>
    <sheet name="Hoja97" sheetId="98" r:id="rId129"/>
    <sheet name="Hoja98" sheetId="99" r:id="rId130"/>
    <sheet name="Hoja99" sheetId="100" r:id="rId131"/>
    <sheet name="Hoja100" sheetId="101" r:id="rId132"/>
    <sheet name="Hoja101" sheetId="102" r:id="rId133"/>
    <sheet name="Hoja102" sheetId="103" r:id="rId134"/>
    <sheet name="Hoja103" sheetId="104" r:id="rId135"/>
    <sheet name="Hoja104" sheetId="105" r:id="rId136"/>
    <sheet name="Hoja105" sheetId="106" r:id="rId137"/>
    <sheet name="Hoja106" sheetId="107" r:id="rId138"/>
    <sheet name="Hoja107" sheetId="108" r:id="rId139"/>
    <sheet name="Hoja108" sheetId="109" r:id="rId140"/>
    <sheet name="Hoja109" sheetId="110" r:id="rId141"/>
    <sheet name="Hoja110" sheetId="111" r:id="rId142"/>
    <sheet name="Hoja111" sheetId="112" r:id="rId143"/>
    <sheet name="Hoja112" sheetId="113" r:id="rId144"/>
    <sheet name="Hoja113" sheetId="114" r:id="rId145"/>
    <sheet name="Hoja114" sheetId="115" r:id="rId146"/>
    <sheet name="Hoja115" sheetId="116" r:id="rId147"/>
    <sheet name="Hoja116" sheetId="117" r:id="rId148"/>
    <sheet name="Hoja117" sheetId="118" r:id="rId149"/>
    <sheet name="Hoja118" sheetId="119" r:id="rId150"/>
    <sheet name="Hoja119" sheetId="120" r:id="rId151"/>
    <sheet name="Hoja120" sheetId="121" r:id="rId152"/>
    <sheet name="Hoja121" sheetId="122" r:id="rId153"/>
    <sheet name="Hoja122" sheetId="123" r:id="rId154"/>
    <sheet name="Hoja123" sheetId="124" r:id="rId155"/>
    <sheet name="Hoja124" sheetId="125" r:id="rId156"/>
    <sheet name="Hoja125" sheetId="126" r:id="rId157"/>
    <sheet name="Hoja126" sheetId="127" r:id="rId158"/>
    <sheet name="Hoja127" sheetId="128" r:id="rId159"/>
    <sheet name="Hoja128" sheetId="129" r:id="rId160"/>
    <sheet name="Hoja129" sheetId="130" r:id="rId161"/>
    <sheet name="Hoja130" sheetId="131" r:id="rId162"/>
    <sheet name="Hoja131" sheetId="132" r:id="rId163"/>
    <sheet name="Hoja132" sheetId="133" r:id="rId164"/>
    <sheet name="Hoja133" sheetId="134" r:id="rId165"/>
    <sheet name="Hoja134" sheetId="135" r:id="rId166"/>
    <sheet name="Hoja135" sheetId="136" r:id="rId167"/>
    <sheet name="Hoja136" sheetId="137" r:id="rId168"/>
    <sheet name="Hoja137" sheetId="138" r:id="rId169"/>
    <sheet name="Hoja138" sheetId="139" r:id="rId170"/>
    <sheet name="Hoja139" sheetId="140" r:id="rId171"/>
    <sheet name="Hoja140" sheetId="141" r:id="rId172"/>
    <sheet name="Hoja148" sheetId="149" r:id="rId173"/>
    <sheet name="Hoja143" sheetId="144" r:id="rId174"/>
    <sheet name="Hoja144" sheetId="145" r:id="rId175"/>
    <sheet name="Hoja157" sheetId="158" r:id="rId176"/>
    <sheet name="Hoja150" sheetId="151" r:id="rId177"/>
    <sheet name="Hoja149" sheetId="150" r:id="rId178"/>
    <sheet name="Hoja145" sheetId="146" r:id="rId179"/>
    <sheet name="Hoja166" sheetId="167" r:id="rId180"/>
    <sheet name="Hoja167" sheetId="168" r:id="rId181"/>
    <sheet name="Hoja168" sheetId="169" r:id="rId182"/>
    <sheet name="Hoja169" sheetId="170" r:id="rId183"/>
    <sheet name="Hoja170" sheetId="171" r:id="rId184"/>
    <sheet name="Hoja171" sheetId="172" r:id="rId185"/>
    <sheet name="Hoja172" sheetId="173" r:id="rId186"/>
    <sheet name="Hoja173" sheetId="174" r:id="rId187"/>
    <sheet name="Hoja174" sheetId="175" r:id="rId188"/>
    <sheet name="Hoja175" sheetId="176" r:id="rId189"/>
    <sheet name="Hoja176" sheetId="177" r:id="rId190"/>
    <sheet name="Hoja177" sheetId="178" r:id="rId191"/>
    <sheet name="Hoja178" sheetId="179" r:id="rId192"/>
    <sheet name="Hoja141" sheetId="180" r:id="rId193"/>
    <sheet name="Hoja192" sheetId="194" r:id="rId194"/>
    <sheet name="Hoja194" sheetId="196" r:id="rId195"/>
  </sheets>
  <calcPr calcId="125725"/>
</workbook>
</file>

<file path=xl/calcChain.xml><?xml version="1.0" encoding="utf-8"?>
<calcChain xmlns="http://schemas.openxmlformats.org/spreadsheetml/2006/main">
  <c r="H169" i="131"/>
  <c r="H170"/>
  <c r="H171"/>
  <c r="H172"/>
  <c r="H173"/>
  <c r="E228" i="5"/>
  <c r="E229"/>
  <c r="E224"/>
  <c r="E225"/>
  <c r="G225" s="1"/>
  <c r="E226"/>
  <c r="E227"/>
  <c r="G199"/>
  <c r="G200"/>
  <c r="G201"/>
  <c r="G202"/>
  <c r="G203"/>
  <c r="G204"/>
  <c r="G205"/>
  <c r="G206"/>
  <c r="G207"/>
  <c r="G208"/>
  <c r="G209"/>
  <c r="G210"/>
  <c r="G211"/>
  <c r="G212"/>
  <c r="E222"/>
  <c r="G213"/>
  <c r="G214"/>
  <c r="G215"/>
  <c r="G216"/>
  <c r="G217"/>
  <c r="G218"/>
  <c r="G219"/>
  <c r="G220"/>
  <c r="G221" s="1"/>
  <c r="G222" s="1"/>
  <c r="G223" s="1"/>
  <c r="G224" s="1"/>
  <c r="E212"/>
  <c r="E213"/>
  <c r="E214"/>
  <c r="E215"/>
  <c r="E216"/>
  <c r="E217"/>
  <c r="E218"/>
  <c r="E219"/>
  <c r="E211"/>
  <c r="E208"/>
  <c r="E207"/>
  <c r="E83" i="52"/>
  <c r="E84"/>
  <c r="E85"/>
  <c r="E86"/>
  <c r="E87"/>
  <c r="E88"/>
  <c r="E89"/>
  <c r="E90"/>
  <c r="E91"/>
  <c r="E92"/>
  <c r="G226" i="5" l="1"/>
  <c r="G227" s="1"/>
  <c r="G228" s="1"/>
  <c r="G229" s="1"/>
  <c r="G230" s="1"/>
  <c r="G231" s="1"/>
  <c r="G232" s="1"/>
  <c r="G233" s="1"/>
  <c r="G234" s="1"/>
  <c r="G102" i="39" l="1"/>
  <c r="G103"/>
  <c r="G104"/>
  <c r="G105"/>
  <c r="G106"/>
  <c r="G107"/>
  <c r="G108"/>
  <c r="G109"/>
  <c r="G110"/>
  <c r="G111"/>
  <c r="G112"/>
  <c r="G113"/>
  <c r="G114"/>
  <c r="G115"/>
  <c r="G101"/>
  <c r="I240" i="10" l="1"/>
  <c r="I241"/>
  <c r="I242"/>
  <c r="E240"/>
  <c r="I233"/>
  <c r="I234"/>
  <c r="I235"/>
  <c r="I236"/>
  <c r="I237"/>
  <c r="I238"/>
  <c r="I239"/>
  <c r="F238"/>
  <c r="E237"/>
  <c r="E236"/>
  <c r="E235"/>
  <c r="E234"/>
  <c r="E233"/>
  <c r="F72" i="62"/>
  <c r="D58" i="1"/>
  <c r="H6" i="183"/>
  <c r="H7"/>
  <c r="H8"/>
  <c r="H9"/>
  <c r="H10"/>
  <c r="H11"/>
  <c r="H5"/>
  <c r="E6"/>
  <c r="E7"/>
  <c r="E8"/>
  <c r="E5"/>
  <c r="H1"/>
  <c r="E74" i="62"/>
  <c r="E75"/>
  <c r="E73"/>
  <c r="E225" i="10"/>
  <c r="E224"/>
  <c r="E223"/>
  <c r="E222"/>
  <c r="E221"/>
  <c r="E220"/>
  <c r="E230"/>
  <c r="E229"/>
  <c r="E228"/>
  <c r="E217"/>
  <c r="E216"/>
  <c r="E215"/>
  <c r="E214"/>
  <c r="E213"/>
  <c r="E212"/>
  <c r="E210"/>
  <c r="E207"/>
  <c r="E206"/>
  <c r="E205"/>
  <c r="E204"/>
  <c r="E203"/>
  <c r="E202"/>
  <c r="E193"/>
  <c r="E196"/>
  <c r="E199"/>
  <c r="H84" i="61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G50" i="54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E289" i="4" l="1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G15" i="158"/>
  <c r="G16"/>
  <c r="G17"/>
  <c r="G18"/>
  <c r="G19"/>
  <c r="G20"/>
  <c r="G21"/>
  <c r="G22"/>
  <c r="G23"/>
  <c r="G24"/>
  <c r="G92" i="39" l="1"/>
  <c r="G93"/>
  <c r="G94"/>
  <c r="G95"/>
  <c r="E137" i="26"/>
  <c r="E136"/>
  <c r="E135"/>
  <c r="E134"/>
  <c r="G134" s="1"/>
  <c r="G135" s="1"/>
  <c r="G136" s="1"/>
  <c r="G137" s="1"/>
  <c r="G138" s="1"/>
  <c r="G139" s="1"/>
  <c r="G140" s="1"/>
  <c r="G257" i="30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28" i="66"/>
  <c r="G29"/>
  <c r="E28"/>
  <c r="G41" i="105"/>
  <c r="G42"/>
  <c r="E41"/>
  <c r="E66" i="54"/>
  <c r="E67"/>
  <c r="E68"/>
  <c r="E69"/>
  <c r="E70"/>
  <c r="E71"/>
  <c r="E124" i="88" l="1"/>
  <c r="E125"/>
  <c r="E126"/>
  <c r="E127"/>
  <c r="E128"/>
  <c r="E129"/>
  <c r="E139" i="26"/>
  <c r="E130"/>
  <c r="G323" i="30"/>
  <c r="E52" i="54"/>
  <c r="E53"/>
  <c r="E54"/>
  <c r="E55"/>
  <c r="E56"/>
  <c r="E57"/>
  <c r="E58"/>
  <c r="E59"/>
  <c r="E60"/>
  <c r="E62"/>
  <c r="E64"/>
  <c r="E65"/>
  <c r="E72"/>
  <c r="E73"/>
  <c r="E74"/>
  <c r="G7" i="194"/>
  <c r="G8"/>
  <c r="G9"/>
  <c r="G10"/>
  <c r="G11"/>
  <c r="G12"/>
  <c r="G13"/>
  <c r="G14"/>
  <c r="G15"/>
  <c r="G29" i="195"/>
  <c r="G30"/>
  <c r="G31"/>
  <c r="G32"/>
  <c r="G33"/>
  <c r="G34"/>
  <c r="G35"/>
  <c r="E27"/>
  <c r="E28"/>
  <c r="E29"/>
  <c r="E30"/>
  <c r="E31"/>
  <c r="E32"/>
  <c r="E164" i="162" l="1"/>
  <c r="E165"/>
  <c r="E166"/>
  <c r="E167"/>
  <c r="E170"/>
  <c r="E171"/>
  <c r="E172"/>
  <c r="E173"/>
  <c r="E175"/>
  <c r="E148"/>
  <c r="E149"/>
  <c r="E150"/>
  <c r="E151"/>
  <c r="E152"/>
  <c r="E153"/>
  <c r="E154"/>
  <c r="E155"/>
  <c r="E156"/>
  <c r="E157"/>
  <c r="E158"/>
  <c r="E159"/>
  <c r="E160"/>
  <c r="E161"/>
  <c r="E147"/>
  <c r="G148"/>
  <c r="G149"/>
  <c r="G150"/>
  <c r="G151"/>
  <c r="G154"/>
  <c r="G155"/>
  <c r="G156"/>
  <c r="G159"/>
  <c r="G160"/>
  <c r="G161"/>
  <c r="G164"/>
  <c r="G165"/>
  <c r="G166"/>
  <c r="G167"/>
  <c r="G170"/>
  <c r="G171"/>
  <c r="G172"/>
  <c r="G173"/>
  <c r="G175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F175"/>
  <c r="F148"/>
  <c r="F149"/>
  <c r="F150"/>
  <c r="F151"/>
  <c r="F154"/>
  <c r="F155"/>
  <c r="F156"/>
  <c r="F159"/>
  <c r="F160"/>
  <c r="F161"/>
  <c r="F164"/>
  <c r="F165"/>
  <c r="F166"/>
  <c r="F167"/>
  <c r="F170"/>
  <c r="F171"/>
  <c r="F172"/>
  <c r="F173"/>
  <c r="F147"/>
  <c r="H156" i="131"/>
  <c r="H157"/>
  <c r="H158"/>
  <c r="H159"/>
  <c r="H160"/>
  <c r="H161"/>
  <c r="H162"/>
  <c r="N198"/>
  <c r="O198"/>
  <c r="N199"/>
  <c r="O199"/>
  <c r="N200"/>
  <c r="O200"/>
  <c r="N201"/>
  <c r="O201"/>
  <c r="N202"/>
  <c r="O202"/>
  <c r="N203"/>
  <c r="O203"/>
  <c r="O204"/>
  <c r="N205"/>
  <c r="O205"/>
  <c r="N206"/>
  <c r="O206"/>
  <c r="N207"/>
  <c r="O207"/>
  <c r="E6" i="27"/>
  <c r="E7"/>
  <c r="E8"/>
  <c r="E9"/>
  <c r="E10"/>
  <c r="E11"/>
  <c r="E12"/>
  <c r="E13"/>
  <c r="M183" i="131" l="1"/>
  <c r="N183" s="1"/>
  <c r="O183" s="1"/>
  <c r="M184"/>
  <c r="N184" s="1"/>
  <c r="O184" s="1"/>
  <c r="M185"/>
  <c r="N185" s="1"/>
  <c r="O185" s="1"/>
  <c r="M186"/>
  <c r="N186" s="1"/>
  <c r="O186" s="1"/>
  <c r="M187"/>
  <c r="N187" s="1"/>
  <c r="O187" s="1"/>
  <c r="M188"/>
  <c r="N188" s="1"/>
  <c r="O188" s="1"/>
  <c r="M189"/>
  <c r="N189" s="1"/>
  <c r="O189" s="1"/>
  <c r="M190"/>
  <c r="N190" s="1"/>
  <c r="O190" s="1"/>
  <c r="M191"/>
  <c r="N191" s="1"/>
  <c r="O191" s="1"/>
  <c r="M192"/>
  <c r="N192" s="1"/>
  <c r="O192" s="1"/>
  <c r="M193"/>
  <c r="N193" s="1"/>
  <c r="O193" s="1"/>
  <c r="M194"/>
  <c r="N194" s="1"/>
  <c r="O194" s="1"/>
  <c r="M195"/>
  <c r="N195" s="1"/>
  <c r="O195" s="1"/>
  <c r="M196"/>
  <c r="N196" s="1"/>
  <c r="O196" s="1"/>
  <c r="M197"/>
  <c r="N197" s="1"/>
  <c r="O197" s="1"/>
  <c r="M198"/>
  <c r="M199"/>
  <c r="M200"/>
  <c r="M201"/>
  <c r="M202"/>
  <c r="M182"/>
  <c r="N182" s="1"/>
  <c r="O182" s="1"/>
  <c r="P182" s="1"/>
  <c r="P183" s="1"/>
  <c r="P184" s="1"/>
  <c r="P185" s="1"/>
  <c r="P186" s="1"/>
  <c r="P187" s="1"/>
  <c r="P188" s="1"/>
  <c r="P189" s="1"/>
  <c r="P190" s="1"/>
  <c r="P191" s="1"/>
  <c r="P192" s="1"/>
  <c r="P193" s="1"/>
  <c r="P194" s="1"/>
  <c r="P195" s="1"/>
  <c r="P196" s="1"/>
  <c r="P197" s="1"/>
  <c r="P198" s="1"/>
  <c r="P199" s="1"/>
  <c r="P200" s="1"/>
  <c r="P201" s="1"/>
  <c r="P202" s="1"/>
  <c r="P203" s="1"/>
  <c r="P204" s="1"/>
  <c r="P205" s="1"/>
  <c r="P206" s="1"/>
  <c r="P207" s="1"/>
  <c r="E123" i="88"/>
  <c r="E122"/>
  <c r="E116"/>
  <c r="E117"/>
  <c r="E118"/>
  <c r="E119"/>
  <c r="E120"/>
  <c r="E121"/>
  <c r="E103"/>
  <c r="E104"/>
  <c r="E105"/>
  <c r="E106"/>
  <c r="E107"/>
  <c r="E108"/>
  <c r="E109"/>
  <c r="E110"/>
  <c r="E111"/>
  <c r="E112"/>
  <c r="E113"/>
  <c r="E114"/>
  <c r="E115"/>
  <c r="G5" i="63" l="1"/>
  <c r="G6"/>
  <c r="G7"/>
  <c r="G8"/>
  <c r="G9"/>
  <c r="G10"/>
  <c r="G11"/>
  <c r="G12"/>
  <c r="G13"/>
  <c r="G4"/>
  <c r="G22" i="53"/>
  <c r="G23"/>
  <c r="G24"/>
  <c r="G25"/>
  <c r="G26"/>
  <c r="E133" i="137"/>
  <c r="E134"/>
  <c r="E135"/>
  <c r="E136"/>
  <c r="E137"/>
  <c r="E128"/>
  <c r="E129"/>
  <c r="E130"/>
  <c r="E195" i="5" l="1"/>
  <c r="E197"/>
  <c r="E198"/>
  <c r="E193"/>
  <c r="E125" i="26"/>
  <c r="E126"/>
  <c r="E127"/>
  <c r="E124"/>
  <c r="E39" i="118"/>
  <c r="E9" i="14" l="1"/>
  <c r="G9"/>
  <c r="E10"/>
  <c r="G10"/>
  <c r="E11"/>
  <c r="G11"/>
  <c r="E12"/>
  <c r="G12"/>
  <c r="G44" i="36"/>
  <c r="G45"/>
  <c r="G46"/>
  <c r="E43"/>
  <c r="E44"/>
  <c r="E45"/>
  <c r="E188" i="5"/>
  <c r="E189"/>
  <c r="E190"/>
  <c r="E191"/>
  <c r="E192"/>
  <c r="G28" i="196"/>
  <c r="G29"/>
  <c r="G30"/>
  <c r="G31"/>
  <c r="G32"/>
  <c r="G33"/>
  <c r="J169" i="162" l="1"/>
  <c r="J170"/>
  <c r="J171"/>
  <c r="J172"/>
  <c r="J173"/>
  <c r="J174"/>
  <c r="J163"/>
  <c r="J164"/>
  <c r="J165"/>
  <c r="J166"/>
  <c r="J167"/>
  <c r="J168"/>
  <c r="J148"/>
  <c r="J149"/>
  <c r="J150"/>
  <c r="J151"/>
  <c r="J152"/>
  <c r="J153"/>
  <c r="J154"/>
  <c r="J155"/>
  <c r="J156"/>
  <c r="J158"/>
  <c r="J159"/>
  <c r="J160"/>
  <c r="J161"/>
  <c r="J162"/>
  <c r="J147"/>
  <c r="E10" i="139"/>
  <c r="E11"/>
  <c r="E12"/>
  <c r="E159" i="9"/>
  <c r="G159"/>
  <c r="E160"/>
  <c r="G160"/>
  <c r="E161"/>
  <c r="G161"/>
  <c r="E162"/>
  <c r="G162"/>
  <c r="E163"/>
  <c r="G163"/>
  <c r="G147" i="162" l="1"/>
  <c r="I147" s="1"/>
  <c r="G30" i="138"/>
  <c r="G31"/>
  <c r="G32"/>
  <c r="G33"/>
  <c r="G34"/>
  <c r="E29"/>
  <c r="E30"/>
  <c r="E31"/>
  <c r="E32"/>
  <c r="G27" i="11"/>
  <c r="G28"/>
  <c r="G29"/>
  <c r="G30"/>
  <c r="G31"/>
  <c r="E26"/>
  <c r="E36" i="77"/>
  <c r="E37"/>
  <c r="E38"/>
  <c r="E39"/>
  <c r="E40"/>
  <c r="E41"/>
  <c r="E42"/>
  <c r="G34"/>
  <c r="G35"/>
  <c r="G36"/>
  <c r="G37"/>
  <c r="G38"/>
  <c r="G39"/>
  <c r="G40"/>
  <c r="G41"/>
  <c r="G42"/>
  <c r="G43" i="7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E285" i="4"/>
  <c r="E286"/>
  <c r="E287"/>
  <c r="E288"/>
  <c r="E27" i="19" l="1"/>
  <c r="G42" i="36"/>
  <c r="G43"/>
  <c r="E42"/>
  <c r="G21" i="146"/>
  <c r="G22"/>
  <c r="E21"/>
  <c r="E22"/>
  <c r="E8" i="175"/>
  <c r="G8"/>
  <c r="E9"/>
  <c r="G9"/>
  <c r="E10"/>
  <c r="G10"/>
  <c r="E11"/>
  <c r="G11"/>
  <c r="G4"/>
  <c r="E5"/>
  <c r="G5"/>
  <c r="E6"/>
  <c r="G6"/>
  <c r="E7"/>
  <c r="G7"/>
  <c r="G93" i="3"/>
  <c r="G94"/>
  <c r="G95"/>
  <c r="E93"/>
  <c r="G25" i="195"/>
  <c r="G26"/>
  <c r="G27"/>
  <c r="G28"/>
  <c r="E100" i="41"/>
  <c r="E101"/>
  <c r="E102"/>
  <c r="E103"/>
  <c r="E21" i="53"/>
  <c r="G1" i="175" l="1"/>
  <c r="D93" i="1" s="1"/>
  <c r="E12" i="185" l="1"/>
  <c r="E11"/>
  <c r="E42" i="76"/>
  <c r="E26" i="19"/>
  <c r="E25"/>
  <c r="G25" s="1"/>
  <c r="G26" s="1"/>
  <c r="G27" s="1"/>
  <c r="G28" s="1"/>
  <c r="G29" s="1"/>
  <c r="G30" s="1"/>
  <c r="G31" s="1"/>
  <c r="G150" i="9" l="1"/>
  <c r="G151"/>
  <c r="G152"/>
  <c r="G153"/>
  <c r="G154"/>
  <c r="E152"/>
  <c r="E151"/>
  <c r="E150"/>
  <c r="G38" i="13"/>
  <c r="G39"/>
  <c r="G40"/>
  <c r="G41"/>
  <c r="E36"/>
  <c r="E37"/>
  <c r="E38"/>
  <c r="G40" i="76"/>
  <c r="G41"/>
  <c r="G42"/>
  <c r="G43"/>
  <c r="G44"/>
  <c r="G45"/>
  <c r="E36"/>
  <c r="E37"/>
  <c r="E38"/>
  <c r="E39"/>
  <c r="E40"/>
  <c r="E41"/>
  <c r="E278" i="4"/>
  <c r="E279"/>
  <c r="E280"/>
  <c r="E281"/>
  <c r="E282"/>
  <c r="E284"/>
  <c r="E18" i="116"/>
  <c r="E19"/>
  <c r="E155" i="9"/>
  <c r="E154"/>
  <c r="G46" i="48"/>
  <c r="G47"/>
  <c r="G48"/>
  <c r="E46"/>
  <c r="G89" i="3"/>
  <c r="G90"/>
  <c r="G91"/>
  <c r="E35" i="71"/>
  <c r="E36"/>
  <c r="E5" i="194"/>
  <c r="E6"/>
  <c r="E7"/>
  <c r="G45" i="104"/>
  <c r="G46"/>
  <c r="E44"/>
  <c r="E45"/>
  <c r="E46"/>
  <c r="E47"/>
  <c r="G47" s="1"/>
  <c r="E48"/>
  <c r="E49"/>
  <c r="E50"/>
  <c r="E51"/>
  <c r="E36" i="38"/>
  <c r="E37"/>
  <c r="E38"/>
  <c r="E39"/>
  <c r="E40"/>
  <c r="E41"/>
  <c r="G48" i="104" l="1"/>
  <c r="G49" s="1"/>
  <c r="G50" s="1"/>
  <c r="G51" s="1"/>
  <c r="G52" s="1"/>
  <c r="E38" i="118" l="1"/>
  <c r="E37"/>
  <c r="E18" i="111"/>
  <c r="E29" i="60"/>
  <c r="G56" i="18"/>
  <c r="G57"/>
  <c r="G58"/>
  <c r="E57"/>
  <c r="E56"/>
  <c r="E55"/>
  <c r="G37"/>
  <c r="G38"/>
  <c r="G39"/>
  <c r="E85" i="3"/>
  <c r="E86"/>
  <c r="E87"/>
  <c r="E88"/>
  <c r="E90"/>
  <c r="E91"/>
  <c r="E92"/>
  <c r="E24" i="169"/>
  <c r="E23"/>
  <c r="E22"/>
  <c r="E21"/>
  <c r="E20"/>
  <c r="E19"/>
  <c r="E18"/>
  <c r="E17"/>
  <c r="E16"/>
  <c r="G15"/>
  <c r="G16"/>
  <c r="G17"/>
  <c r="G18"/>
  <c r="G19"/>
  <c r="G20"/>
  <c r="G21"/>
  <c r="G22"/>
  <c r="G28" i="68"/>
  <c r="G29"/>
  <c r="G30"/>
  <c r="G31"/>
  <c r="G32"/>
  <c r="G33"/>
  <c r="G34"/>
  <c r="G35"/>
  <c r="G36"/>
  <c r="G37"/>
  <c r="G38"/>
  <c r="G39"/>
  <c r="G40"/>
  <c r="G41"/>
  <c r="G42"/>
  <c r="G43"/>
  <c r="G44"/>
  <c r="G45"/>
  <c r="G16"/>
  <c r="G17"/>
  <c r="G18"/>
  <c r="G19"/>
  <c r="G20"/>
  <c r="G21"/>
  <c r="G22"/>
  <c r="G23"/>
  <c r="G24"/>
  <c r="G25"/>
  <c r="G26"/>
  <c r="G27"/>
  <c r="E38"/>
  <c r="E37"/>
  <c r="E6" i="48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7"/>
  <c r="E48"/>
  <c r="E49"/>
  <c r="E50"/>
  <c r="E51"/>
  <c r="E52"/>
  <c r="E185" i="5"/>
  <c r="E186"/>
  <c r="E187"/>
  <c r="E178"/>
  <c r="E179"/>
  <c r="E180"/>
  <c r="E181"/>
  <c r="E182"/>
  <c r="E183"/>
  <c r="E184"/>
  <c r="E465" i="24"/>
  <c r="E466"/>
  <c r="E464"/>
  <c r="E463"/>
  <c r="E462"/>
  <c r="E461"/>
  <c r="E92" i="20"/>
  <c r="E91"/>
  <c r="E16" i="117"/>
  <c r="E51" i="54"/>
  <c r="E47" i="16" l="1"/>
  <c r="E48"/>
  <c r="E49"/>
  <c r="E50"/>
  <c r="E77"/>
  <c r="E76"/>
  <c r="E75"/>
  <c r="E74"/>
  <c r="G97" i="41"/>
  <c r="G98"/>
  <c r="G99"/>
  <c r="E98"/>
  <c r="E97"/>
  <c r="E99"/>
  <c r="G100"/>
  <c r="G28" i="163"/>
  <c r="G29"/>
  <c r="G30"/>
  <c r="G31"/>
  <c r="G32"/>
  <c r="G33"/>
  <c r="G34"/>
  <c r="G35"/>
  <c r="G6" i="193"/>
  <c r="G7"/>
  <c r="G8"/>
  <c r="G9"/>
  <c r="G10"/>
  <c r="G11"/>
  <c r="G12"/>
  <c r="G13"/>
  <c r="G14"/>
  <c r="E6" i="14"/>
  <c r="G6"/>
  <c r="E7"/>
  <c r="G7"/>
  <c r="E8"/>
  <c r="G8"/>
  <c r="E21" i="121"/>
  <c r="E22"/>
  <c r="E23"/>
  <c r="E24"/>
  <c r="E25"/>
  <c r="E26"/>
  <c r="E27"/>
  <c r="G76" i="47"/>
  <c r="G77"/>
  <c r="G78"/>
  <c r="G79"/>
  <c r="G80"/>
  <c r="G81"/>
  <c r="G82"/>
  <c r="G83"/>
  <c r="G84"/>
  <c r="E71"/>
  <c r="E72"/>
  <c r="E73"/>
  <c r="E74"/>
  <c r="E75"/>
  <c r="E76"/>
  <c r="E77"/>
  <c r="E78"/>
  <c r="E79"/>
  <c r="E80"/>
  <c r="E81"/>
  <c r="E82"/>
  <c r="E83"/>
  <c r="E84"/>
  <c r="E6" i="128"/>
  <c r="G6"/>
  <c r="E7"/>
  <c r="G7"/>
  <c r="E8"/>
  <c r="G8"/>
  <c r="E9"/>
  <c r="G9"/>
  <c r="E10"/>
  <c r="G10"/>
  <c r="E11"/>
  <c r="G11"/>
  <c r="E12"/>
  <c r="G12"/>
  <c r="E13"/>
  <c r="G13"/>
  <c r="E14"/>
  <c r="G14"/>
  <c r="D83" i="1"/>
  <c r="E8" i="176"/>
  <c r="G8" s="1"/>
  <c r="G9" s="1"/>
  <c r="G10" s="1"/>
  <c r="G11" s="1"/>
  <c r="G12" s="1"/>
  <c r="E9"/>
  <c r="E38" i="140"/>
  <c r="E39"/>
  <c r="E40"/>
  <c r="E41"/>
  <c r="E42"/>
  <c r="E43"/>
  <c r="G36"/>
  <c r="G37"/>
  <c r="G38"/>
  <c r="G39"/>
  <c r="G40"/>
  <c r="G41"/>
  <c r="G42"/>
  <c r="G43"/>
  <c r="G44"/>
  <c r="G45"/>
  <c r="G46"/>
  <c r="G47"/>
  <c r="G48"/>
  <c r="E290" i="30"/>
  <c r="E14" i="45"/>
  <c r="E15"/>
  <c r="E16"/>
  <c r="E17"/>
  <c r="E18"/>
  <c r="E19"/>
  <c r="E20"/>
  <c r="E21"/>
  <c r="E20" i="156"/>
  <c r="E45" i="64"/>
  <c r="E46"/>
  <c r="E47"/>
  <c r="E48"/>
  <c r="E49"/>
  <c r="E50"/>
  <c r="E51"/>
  <c r="E52"/>
  <c r="E38" i="134"/>
  <c r="E456" i="24"/>
  <c r="E457"/>
  <c r="E458"/>
  <c r="E459"/>
  <c r="E275" i="4"/>
  <c r="E276"/>
  <c r="E277"/>
  <c r="E61" i="20"/>
  <c r="E62"/>
  <c r="E63"/>
  <c r="E64"/>
  <c r="E65"/>
  <c r="E66"/>
  <c r="E67"/>
  <c r="E68"/>
  <c r="E73"/>
  <c r="E74"/>
  <c r="E70"/>
  <c r="E71"/>
  <c r="E72"/>
  <c r="E76"/>
  <c r="E84"/>
  <c r="E85"/>
  <c r="E86"/>
  <c r="E87"/>
  <c r="E88"/>
  <c r="E89"/>
  <c r="E90"/>
  <c r="E87" i="39"/>
  <c r="E94"/>
  <c r="E95"/>
  <c r="E98"/>
  <c r="E99"/>
  <c r="E100"/>
  <c r="E101"/>
  <c r="E102"/>
  <c r="E109"/>
  <c r="E110"/>
  <c r="E111"/>
  <c r="E112"/>
  <c r="E113"/>
  <c r="E84"/>
  <c r="E83"/>
  <c r="E82"/>
  <c r="E285" i="30"/>
  <c r="E286"/>
  <c r="E287"/>
  <c r="E282"/>
  <c r="E281"/>
  <c r="E280"/>
  <c r="E27" i="32"/>
  <c r="E25"/>
  <c r="G25"/>
  <c r="G26"/>
  <c r="G27"/>
  <c r="G28"/>
  <c r="G29"/>
  <c r="G30"/>
  <c r="E440" i="24"/>
  <c r="E441"/>
  <c r="E442"/>
  <c r="E445"/>
  <c r="E447"/>
  <c r="E449"/>
  <c r="E450"/>
  <c r="E451"/>
  <c r="E452"/>
  <c r="E432"/>
  <c r="E434"/>
  <c r="E436"/>
  <c r="E438"/>
  <c r="D232" i="1"/>
  <c r="E14" i="167"/>
  <c r="E15"/>
  <c r="E16"/>
  <c r="E17"/>
  <c r="E18"/>
  <c r="E19"/>
  <c r="E20"/>
  <c r="E75" i="52"/>
  <c r="E76"/>
  <c r="E77"/>
  <c r="E78"/>
  <c r="E79"/>
  <c r="E80"/>
  <c r="E65"/>
  <c r="E66"/>
  <c r="E63"/>
  <c r="E64"/>
  <c r="E68"/>
  <c r="E69"/>
  <c r="E70"/>
  <c r="E101" i="88" l="1"/>
  <c r="A18" i="43" l="1"/>
  <c r="A17" s="1"/>
  <c r="A16" s="1"/>
  <c r="A15" s="1"/>
  <c r="A14" s="1"/>
  <c r="A13" s="1"/>
  <c r="A12" s="1"/>
  <c r="A11" s="1"/>
  <c r="A10" s="1"/>
  <c r="A9" s="1"/>
  <c r="A8" s="1"/>
  <c r="A7" s="1"/>
  <c r="A6" s="1"/>
  <c r="E22" i="74"/>
  <c r="E24"/>
  <c r="E25"/>
  <c r="E26"/>
  <c r="E27"/>
  <c r="E28"/>
  <c r="E29"/>
  <c r="E30"/>
  <c r="E31"/>
  <c r="E32"/>
  <c r="E33"/>
  <c r="E34"/>
  <c r="N178" i="131"/>
  <c r="O178"/>
  <c r="N177"/>
  <c r="O177"/>
  <c r="N176"/>
  <c r="O176"/>
  <c r="N175"/>
  <c r="O175"/>
  <c r="N174"/>
  <c r="O174"/>
  <c r="N173"/>
  <c r="O173"/>
  <c r="N172"/>
  <c r="O172" s="1"/>
  <c r="P172" s="1"/>
  <c r="P173" s="1"/>
  <c r="P174" s="1"/>
  <c r="P175" s="1"/>
  <c r="P176" s="1"/>
  <c r="P177" s="1"/>
  <c r="P178" s="1"/>
  <c r="E99" i="88"/>
  <c r="E98"/>
  <c r="E97"/>
  <c r="G39" i="36"/>
  <c r="E38"/>
  <c r="E39"/>
  <c r="E40"/>
  <c r="G40" s="1"/>
  <c r="E41"/>
  <c r="E27" i="66"/>
  <c r="E26"/>
  <c r="E177" i="5"/>
  <c r="G41" i="36" l="1"/>
  <c r="E95" i="88"/>
  <c r="E94"/>
  <c r="I19" i="158" l="1"/>
  <c r="I20"/>
  <c r="I21"/>
  <c r="I17"/>
  <c r="I23"/>
  <c r="I24"/>
  <c r="E30" i="38"/>
  <c r="G31" i="58"/>
  <c r="G32"/>
  <c r="G33"/>
  <c r="G34"/>
  <c r="G35"/>
  <c r="G36"/>
  <c r="G37"/>
  <c r="G38"/>
  <c r="G39"/>
  <c r="G40"/>
  <c r="G41"/>
  <c r="E96" i="41"/>
  <c r="E89" i="88" l="1"/>
  <c r="E90"/>
  <c r="E91"/>
  <c r="E92"/>
  <c r="E87"/>
  <c r="E88"/>
  <c r="E41" i="68"/>
  <c r="E42"/>
  <c r="E43"/>
  <c r="E40"/>
  <c r="E39"/>
  <c r="G72" i="62"/>
  <c r="D68"/>
  <c r="D69"/>
  <c r="D70"/>
  <c r="D71"/>
  <c r="D67"/>
  <c r="E20" i="146" l="1"/>
  <c r="E19"/>
  <c r="E274" i="30"/>
  <c r="E273" i="4"/>
  <c r="E274"/>
  <c r="E269"/>
  <c r="E270"/>
  <c r="E271"/>
  <c r="E272"/>
  <c r="E268"/>
  <c r="E255"/>
  <c r="E256"/>
  <c r="E257"/>
  <c r="E258"/>
  <c r="E259"/>
  <c r="E260"/>
  <c r="E261"/>
  <c r="E265"/>
  <c r="E266"/>
  <c r="E40" i="87"/>
  <c r="E36" i="54"/>
  <c r="E37"/>
  <c r="E39"/>
  <c r="E42"/>
  <c r="G25" i="196"/>
  <c r="G26"/>
  <c r="G27"/>
  <c r="E22"/>
  <c r="E23"/>
  <c r="E24"/>
  <c r="E26"/>
  <c r="E27"/>
  <c r="E28"/>
  <c r="E21"/>
  <c r="E167" i="5" l="1"/>
  <c r="E168"/>
  <c r="E169"/>
  <c r="E170"/>
  <c r="E171"/>
  <c r="E172"/>
  <c r="E173"/>
  <c r="E174"/>
  <c r="E175"/>
  <c r="E176"/>
  <c r="E22" i="158"/>
  <c r="I22" s="1"/>
  <c r="G27" i="8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20"/>
  <c r="G21"/>
  <c r="G22"/>
  <c r="G23"/>
  <c r="G24"/>
  <c r="G25"/>
  <c r="G26"/>
  <c r="G6"/>
  <c r="G7"/>
  <c r="G8"/>
  <c r="G9"/>
  <c r="G10"/>
  <c r="G11"/>
  <c r="G12"/>
  <c r="G13"/>
  <c r="G14"/>
  <c r="G15"/>
  <c r="G16"/>
  <c r="G17"/>
  <c r="G18"/>
  <c r="G19"/>
  <c r="G5"/>
  <c r="G1"/>
  <c r="E166" i="5"/>
  <c r="E34" i="54"/>
  <c r="E35"/>
  <c r="E41"/>
  <c r="E44"/>
  <c r="E46"/>
  <c r="E48"/>
  <c r="D163" i="1"/>
  <c r="E5" i="177"/>
  <c r="E4"/>
  <c r="G5" s="1"/>
  <c r="G1"/>
  <c r="G17" i="188"/>
  <c r="G18"/>
  <c r="G19"/>
  <c r="G20"/>
  <c r="G21"/>
  <c r="G22"/>
  <c r="G23"/>
  <c r="E22"/>
  <c r="E21"/>
  <c r="E20"/>
  <c r="E19"/>
  <c r="E18"/>
  <c r="E17"/>
  <c r="E71" i="52"/>
  <c r="E72"/>
  <c r="E73"/>
  <c r="E74"/>
  <c r="E17" i="158"/>
  <c r="E19"/>
  <c r="E20"/>
  <c r="E21"/>
  <c r="E18"/>
  <c r="I18" s="1"/>
  <c r="I103" i="94" l="1"/>
  <c r="I104"/>
  <c r="I105"/>
  <c r="I106"/>
  <c r="E81" i="20"/>
  <c r="E82"/>
  <c r="E83"/>
  <c r="E20" i="121"/>
  <c r="D219" i="1"/>
  <c r="E5" i="178"/>
  <c r="E4"/>
  <c r="G5" s="1"/>
  <c r="G1"/>
  <c r="E38" i="31"/>
  <c r="E39"/>
  <c r="E40"/>
  <c r="E41"/>
  <c r="E42"/>
  <c r="E43"/>
  <c r="E44"/>
  <c r="G38"/>
  <c r="G39"/>
  <c r="G40"/>
  <c r="G41"/>
  <c r="G42"/>
  <c r="G43"/>
  <c r="G44"/>
  <c r="G45"/>
  <c r="E36" i="118"/>
  <c r="E35"/>
  <c r="E34"/>
  <c r="E33"/>
  <c r="E13" i="112"/>
  <c r="E14"/>
  <c r="E15"/>
  <c r="E16"/>
  <c r="E17"/>
  <c r="E90" i="41"/>
  <c r="E91"/>
  <c r="E92"/>
  <c r="E93"/>
  <c r="E94"/>
  <c r="E95"/>
  <c r="G23" i="66"/>
  <c r="G24"/>
  <c r="G25"/>
  <c r="G26"/>
  <c r="G27"/>
  <c r="E23"/>
  <c r="D137" i="162"/>
  <c r="E15" i="196"/>
  <c r="E16"/>
  <c r="E17"/>
  <c r="E18"/>
  <c r="E19"/>
  <c r="E20"/>
  <c r="E14"/>
  <c r="E271" i="30"/>
  <c r="E262"/>
  <c r="E263"/>
  <c r="E264"/>
  <c r="E265"/>
  <c r="E266"/>
  <c r="E267"/>
  <c r="E257"/>
  <c r="E258"/>
  <c r="E261"/>
  <c r="E256"/>
  <c r="E83" i="88" l="1"/>
  <c r="E84"/>
  <c r="E85"/>
  <c r="E82"/>
  <c r="E104" i="94" l="1"/>
  <c r="E105"/>
  <c r="E106"/>
  <c r="E107"/>
  <c r="E108"/>
  <c r="E31" i="29"/>
  <c r="E32"/>
  <c r="E30"/>
  <c r="E27"/>
  <c r="G32" i="36"/>
  <c r="G33"/>
  <c r="G34"/>
  <c r="E189" i="10"/>
  <c r="E190"/>
  <c r="E191"/>
  <c r="E181"/>
  <c r="E182"/>
  <c r="E183"/>
  <c r="E184"/>
  <c r="E185"/>
  <c r="E180"/>
  <c r="G34" i="122" l="1"/>
  <c r="G35"/>
  <c r="G36"/>
  <c r="G37"/>
  <c r="G38"/>
  <c r="E31"/>
  <c r="E32"/>
  <c r="E33"/>
  <c r="E34"/>
  <c r="G16"/>
  <c r="G17"/>
  <c r="G18"/>
  <c r="H18"/>
  <c r="H19"/>
  <c r="H20"/>
  <c r="H28"/>
  <c r="H30"/>
  <c r="H17"/>
  <c r="E10" i="179"/>
  <c r="E9"/>
  <c r="G6"/>
  <c r="G7"/>
  <c r="G8"/>
  <c r="G9"/>
  <c r="G10"/>
  <c r="G11"/>
  <c r="G12"/>
  <c r="G13"/>
  <c r="E5"/>
  <c r="E6"/>
  <c r="E7"/>
  <c r="E8"/>
  <c r="E4"/>
  <c r="G5" s="1"/>
  <c r="G1"/>
  <c r="E79" i="88"/>
  <c r="E81"/>
  <c r="E77" l="1"/>
  <c r="E78"/>
  <c r="E33" i="36"/>
  <c r="E34"/>
  <c r="E35"/>
  <c r="G35" s="1"/>
  <c r="G36" s="1"/>
  <c r="G37" s="1"/>
  <c r="G38" s="1"/>
  <c r="E74" i="88"/>
  <c r="E75"/>
  <c r="E76"/>
  <c r="E33" i="77"/>
  <c r="G22" i="22"/>
  <c r="G23"/>
  <c r="G24"/>
  <c r="A39" i="43" l="1"/>
  <c r="A38" s="1"/>
  <c r="A37" s="1"/>
  <c r="A36" s="1"/>
  <c r="A35" s="1"/>
  <c r="A34" s="1"/>
  <c r="A33" s="1"/>
  <c r="A32" s="1"/>
  <c r="A31" s="1"/>
  <c r="A30" s="1"/>
  <c r="A29" s="1"/>
  <c r="A28" s="1"/>
  <c r="A27" s="1"/>
  <c r="A26" s="1"/>
  <c r="A25" s="1"/>
  <c r="A24" s="1"/>
  <c r="A23" s="1"/>
  <c r="A22" s="1"/>
  <c r="A21" s="1"/>
  <c r="A20" s="1"/>
  <c r="A19" s="1"/>
  <c r="E71" i="88" l="1"/>
  <c r="E72"/>
  <c r="E73"/>
  <c r="E70"/>
  <c r="H15" i="122"/>
  <c r="H13"/>
  <c r="E30"/>
  <c r="E85" i="41" l="1"/>
  <c r="E86"/>
  <c r="E87"/>
  <c r="E88"/>
  <c r="E89"/>
  <c r="E252" i="4"/>
  <c r="E253"/>
  <c r="E254"/>
  <c r="G16" i="113"/>
  <c r="G17"/>
  <c r="G18"/>
  <c r="G19"/>
  <c r="G20"/>
  <c r="E15"/>
  <c r="E16"/>
  <c r="E17"/>
  <c r="E18"/>
  <c r="E19"/>
  <c r="E20"/>
  <c r="E21"/>
  <c r="G21" s="1"/>
  <c r="G22" s="1"/>
  <c r="E165" i="5" l="1"/>
  <c r="E164"/>
  <c r="E163"/>
  <c r="E162"/>
  <c r="E161"/>
  <c r="E160"/>
  <c r="E159"/>
  <c r="E158"/>
  <c r="E60" i="52"/>
  <c r="E59"/>
  <c r="E249" i="4" l="1"/>
  <c r="E250"/>
  <c r="E251"/>
  <c r="G21" i="11"/>
  <c r="G22"/>
  <c r="G23"/>
  <c r="G24"/>
  <c r="G25"/>
  <c r="G26"/>
  <c r="E25"/>
  <c r="E24"/>
  <c r="E23"/>
  <c r="E22"/>
  <c r="E21"/>
  <c r="E67" i="88"/>
  <c r="E60"/>
  <c r="E61"/>
  <c r="E62"/>
  <c r="E63"/>
  <c r="E64"/>
  <c r="E65"/>
  <c r="G29" i="46"/>
  <c r="G30"/>
  <c r="G31"/>
  <c r="G32"/>
  <c r="G33"/>
  <c r="E27"/>
  <c r="E28"/>
  <c r="E29"/>
  <c r="E30"/>
  <c r="E31"/>
  <c r="E32"/>
  <c r="E156" i="5"/>
  <c r="E37" i="46"/>
  <c r="E36"/>
  <c r="E35"/>
  <c r="E34"/>
  <c r="E33"/>
  <c r="E36" i="68"/>
  <c r="E59" i="88"/>
  <c r="E58"/>
  <c r="E57"/>
  <c r="A43" i="43"/>
  <c r="E36" i="87"/>
  <c r="E37"/>
  <c r="E38"/>
  <c r="E39"/>
  <c r="E35"/>
  <c r="E34"/>
  <c r="E152" i="5" l="1"/>
  <c r="E153"/>
  <c r="E154"/>
  <c r="E151"/>
  <c r="E149" i="9"/>
  <c r="E157"/>
  <c r="E158"/>
  <c r="E148"/>
  <c r="E147"/>
  <c r="E146"/>
  <c r="E246" i="4"/>
  <c r="E247"/>
  <c r="E248"/>
  <c r="E238"/>
  <c r="E239"/>
  <c r="E240"/>
  <c r="E241"/>
  <c r="E242"/>
  <c r="E243"/>
  <c r="E244"/>
  <c r="E245"/>
  <c r="E51" i="52"/>
  <c r="E52"/>
  <c r="E53"/>
  <c r="E54"/>
  <c r="E55"/>
  <c r="E56"/>
  <c r="E57"/>
  <c r="E58"/>
  <c r="E16" i="75"/>
  <c r="E17"/>
  <c r="E18"/>
  <c r="E18" i="156"/>
  <c r="E19"/>
  <c r="E17"/>
  <c r="E16"/>
  <c r="E42" i="64"/>
  <c r="E44"/>
  <c r="G24" i="25"/>
  <c r="E23"/>
  <c r="E24"/>
  <c r="E25"/>
  <c r="E14" i="188"/>
  <c r="G25" i="166"/>
  <c r="E23"/>
  <c r="E24"/>
  <c r="E25"/>
  <c r="E26"/>
  <c r="G26" s="1"/>
  <c r="G27" s="1"/>
  <c r="G28" s="1"/>
  <c r="G29" s="1"/>
  <c r="E54" i="18"/>
  <c r="E53"/>
  <c r="E70" i="21"/>
  <c r="G70" s="1"/>
  <c r="G71" s="1"/>
  <c r="G72" s="1"/>
  <c r="E28" i="60"/>
  <c r="E21" i="114"/>
  <c r="E22"/>
  <c r="E23"/>
  <c r="E24"/>
  <c r="E25"/>
  <c r="E26"/>
  <c r="E426" i="24"/>
  <c r="E427"/>
  <c r="E428"/>
  <c r="E430"/>
  <c r="E21" i="74"/>
  <c r="E75" i="39"/>
  <c r="E76"/>
  <c r="E35" i="68"/>
  <c r="E34"/>
  <c r="E33"/>
  <c r="E32"/>
  <c r="E251" i="30"/>
  <c r="E62" i="8"/>
  <c r="E63"/>
  <c r="E64"/>
  <c r="E32" i="105"/>
  <c r="E33"/>
  <c r="E34"/>
  <c r="E35"/>
  <c r="E36"/>
  <c r="E39"/>
  <c r="G17"/>
  <c r="G18"/>
  <c r="G19"/>
  <c r="G20"/>
  <c r="E20" i="108"/>
  <c r="E49" i="62"/>
  <c r="E50"/>
  <c r="E51"/>
  <c r="E53"/>
  <c r="E54"/>
  <c r="E55"/>
  <c r="E56"/>
  <c r="E63"/>
  <c r="E62"/>
  <c r="E61"/>
  <c r="E60"/>
  <c r="N170" i="131" l="1"/>
  <c r="O170"/>
  <c r="N169"/>
  <c r="O169"/>
  <c r="N168"/>
  <c r="O168" s="1"/>
  <c r="N167"/>
  <c r="O167" s="1"/>
  <c r="N166"/>
  <c r="O166" s="1"/>
  <c r="N165"/>
  <c r="O165" s="1"/>
  <c r="N164"/>
  <c r="O164" s="1"/>
  <c r="N163"/>
  <c r="O163" s="1"/>
  <c r="N162"/>
  <c r="O162" s="1"/>
  <c r="N161"/>
  <c r="O161" s="1"/>
  <c r="N160"/>
  <c r="O160" s="1"/>
  <c r="N159"/>
  <c r="O159" s="1"/>
  <c r="P159" s="1"/>
  <c r="P160" s="1"/>
  <c r="P161" s="1"/>
  <c r="P162" s="1"/>
  <c r="E19" i="35"/>
  <c r="E20"/>
  <c r="E21"/>
  <c r="E18"/>
  <c r="E17"/>
  <c r="E16"/>
  <c r="E15"/>
  <c r="E14"/>
  <c r="P163" i="131" l="1"/>
  <c r="P164" s="1"/>
  <c r="P165"/>
  <c r="P166" s="1"/>
  <c r="P167" s="1"/>
  <c r="P168" s="1"/>
  <c r="P169" s="1"/>
  <c r="P170" s="1"/>
  <c r="E22" i="143"/>
  <c r="E17" i="32"/>
  <c r="E18"/>
  <c r="E19"/>
  <c r="E20"/>
  <c r="G6" i="192"/>
  <c r="G7"/>
  <c r="G8"/>
  <c r="G9"/>
  <c r="G10"/>
  <c r="G11"/>
  <c r="E6"/>
  <c r="E7"/>
  <c r="E5"/>
  <c r="E15" i="40"/>
  <c r="E16"/>
  <c r="E17"/>
  <c r="E18"/>
  <c r="E19"/>
  <c r="E237" i="4"/>
  <c r="E230"/>
  <c r="E231"/>
  <c r="E232"/>
  <c r="E233"/>
  <c r="E234"/>
  <c r="E229"/>
  <c r="E228"/>
  <c r="E14" i="195"/>
  <c r="G14" s="1"/>
  <c r="G15" s="1"/>
  <c r="G16" s="1"/>
  <c r="G17" s="1"/>
  <c r="E15"/>
  <c r="E16"/>
  <c r="E17"/>
  <c r="E18"/>
  <c r="E8"/>
  <c r="E9"/>
  <c r="E10"/>
  <c r="E19"/>
  <c r="E20"/>
  <c r="E21"/>
  <c r="E23"/>
  <c r="E24"/>
  <c r="E25"/>
  <c r="E26"/>
  <c r="E235" i="4"/>
  <c r="E53" i="88"/>
  <c r="G17" i="108" l="1"/>
  <c r="G18"/>
  <c r="G19"/>
  <c r="G20"/>
  <c r="G21"/>
  <c r="G22"/>
  <c r="E18"/>
  <c r="G32" i="28"/>
  <c r="G33"/>
  <c r="G34"/>
  <c r="E7" i="195"/>
  <c r="E12"/>
  <c r="E13"/>
  <c r="G19" i="74"/>
  <c r="G20"/>
  <c r="G21"/>
  <c r="G22"/>
  <c r="G23"/>
  <c r="G24" s="1"/>
  <c r="G25" s="1"/>
  <c r="G26" s="1"/>
  <c r="G27" s="1"/>
  <c r="G28" s="1"/>
  <c r="G29" s="1"/>
  <c r="G30" s="1"/>
  <c r="G16"/>
  <c r="G17"/>
  <c r="G18"/>
  <c r="E17"/>
  <c r="E16"/>
  <c r="E15"/>
  <c r="E14"/>
  <c r="N157" i="131"/>
  <c r="O157" s="1"/>
  <c r="N156"/>
  <c r="O156" s="1"/>
  <c r="N155"/>
  <c r="O155" s="1"/>
  <c r="N154"/>
  <c r="O154" s="1"/>
  <c r="P154" s="1"/>
  <c r="P155" s="1"/>
  <c r="P156" s="1"/>
  <c r="P157" s="1"/>
  <c r="N150"/>
  <c r="E82" i="41"/>
  <c r="E83"/>
  <c r="E84"/>
  <c r="E81"/>
  <c r="E47" i="88"/>
  <c r="E50"/>
  <c r="E51"/>
  <c r="E70" i="47"/>
  <c r="E69"/>
  <c r="E6" i="70"/>
  <c r="E7"/>
  <c r="G6"/>
  <c r="G7"/>
  <c r="G8"/>
  <c r="G9"/>
  <c r="G10"/>
  <c r="G11"/>
  <c r="G12"/>
  <c r="G13"/>
  <c r="E7" i="196" l="1"/>
  <c r="E8"/>
  <c r="E9"/>
  <c r="E11"/>
  <c r="E6"/>
  <c r="G5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1"/>
  <c r="D77" i="1" s="1"/>
  <c r="O152" i="131"/>
  <c r="E46" i="7"/>
  <c r="E47"/>
  <c r="E48"/>
  <c r="E53"/>
  <c r="E54"/>
  <c r="E55"/>
  <c r="E56"/>
  <c r="E57"/>
  <c r="E58"/>
  <c r="E59"/>
  <c r="E60"/>
  <c r="E61"/>
  <c r="E62"/>
  <c r="E21" i="143"/>
  <c r="E20"/>
  <c r="E19"/>
  <c r="E18"/>
  <c r="E17"/>
  <c r="E16"/>
  <c r="E15"/>
  <c r="E14"/>
  <c r="E27" i="60"/>
  <c r="A48" i="43"/>
  <c r="A47" s="1"/>
  <c r="A46" s="1"/>
  <c r="A45" s="1"/>
  <c r="A44" s="1"/>
  <c r="A42" s="1"/>
  <c r="A41" s="1"/>
  <c r="A40" s="1"/>
  <c r="G4" i="170" l="1"/>
  <c r="G1"/>
  <c r="E13" i="35"/>
  <c r="G13" i="156"/>
  <c r="G14"/>
  <c r="G15"/>
  <c r="G16"/>
  <c r="G17"/>
  <c r="E14"/>
  <c r="E13"/>
  <c r="G53" i="59"/>
  <c r="G144" i="9"/>
  <c r="G145"/>
  <c r="G146" s="1"/>
  <c r="G147" s="1"/>
  <c r="G148" s="1"/>
  <c r="G149" s="1"/>
  <c r="G155" s="1"/>
  <c r="G156" s="1"/>
  <c r="G157" s="1"/>
  <c r="G158" s="1"/>
  <c r="E144"/>
  <c r="E51" i="8"/>
  <c r="E52"/>
  <c r="E53"/>
  <c r="E54"/>
  <c r="E55"/>
  <c r="E56"/>
  <c r="E57"/>
  <c r="E58"/>
  <c r="E59"/>
  <c r="E72"/>
  <c r="E73"/>
  <c r="E74"/>
  <c r="E75"/>
  <c r="E76"/>
  <c r="E67"/>
  <c r="E68"/>
  <c r="E69"/>
  <c r="E70"/>
  <c r="E71"/>
  <c r="E77"/>
  <c r="E6"/>
  <c r="E7"/>
  <c r="E8"/>
  <c r="E9"/>
  <c r="E10"/>
  <c r="E11"/>
  <c r="E12"/>
  <c r="E14"/>
  <c r="E15"/>
  <c r="E16"/>
  <c r="E17"/>
  <c r="E18"/>
  <c r="E19"/>
  <c r="E20"/>
  <c r="E25"/>
  <c r="E26"/>
  <c r="E30"/>
  <c r="E31"/>
  <c r="E33"/>
  <c r="E34"/>
  <c r="E36"/>
  <c r="E37"/>
  <c r="E38"/>
  <c r="E39"/>
  <c r="E40"/>
  <c r="E44"/>
  <c r="E46"/>
  <c r="E47"/>
  <c r="E48"/>
  <c r="E49"/>
  <c r="E50"/>
  <c r="G35" i="76"/>
  <c r="G36"/>
  <c r="G37"/>
  <c r="G38"/>
  <c r="G39"/>
  <c r="E35"/>
  <c r="E422" i="24"/>
  <c r="E423"/>
  <c r="E424"/>
  <c r="E425"/>
  <c r="E9" i="65"/>
  <c r="G6"/>
  <c r="G7"/>
  <c r="G8"/>
  <c r="G9"/>
  <c r="G10"/>
  <c r="E6"/>
  <c r="E7"/>
  <c r="E8"/>
  <c r="G12" i="184"/>
  <c r="G13"/>
  <c r="E12"/>
  <c r="G5" i="195"/>
  <c r="G6"/>
  <c r="G7" s="1"/>
  <c r="G4"/>
  <c r="E6"/>
  <c r="G1"/>
  <c r="D138" i="1" s="1"/>
  <c r="E37" i="31"/>
  <c r="G20" i="53"/>
  <c r="E20"/>
  <c r="E72" i="39"/>
  <c r="E73"/>
  <c r="E74"/>
  <c r="E243" i="30"/>
  <c r="E244"/>
  <c r="E245"/>
  <c r="E246"/>
  <c r="E52" i="18"/>
  <c r="G42" i="104"/>
  <c r="G43"/>
  <c r="G44"/>
  <c r="E43"/>
  <c r="E42"/>
  <c r="E35" i="64"/>
  <c r="E36"/>
  <c r="E37"/>
  <c r="E38"/>
  <c r="E39"/>
  <c r="E40"/>
  <c r="E41"/>
  <c r="E84" i="3"/>
  <c r="E83"/>
  <c r="E31" i="54"/>
  <c r="E31" i="36"/>
  <c r="E37"/>
  <c r="E30"/>
  <c r="E226" i="4"/>
  <c r="G14" i="143"/>
  <c r="G15"/>
  <c r="G11"/>
  <c r="G12"/>
  <c r="E16" i="32"/>
  <c r="E31" i="28"/>
  <c r="E33"/>
  <c r="E34"/>
  <c r="E35"/>
  <c r="E30"/>
  <c r="E29"/>
  <c r="E28"/>
  <c r="E27"/>
  <c r="E26"/>
  <c r="E150" i="5"/>
  <c r="E30" i="105"/>
  <c r="E59" i="20"/>
  <c r="E143" i="5"/>
  <c r="E116" i="61"/>
  <c r="E115"/>
  <c r="E114"/>
  <c r="E113"/>
  <c r="E112"/>
  <c r="E111"/>
  <c r="E110"/>
  <c r="E124" i="137"/>
  <c r="E123"/>
  <c r="E122"/>
  <c r="E121"/>
  <c r="E120"/>
  <c r="E119"/>
  <c r="E118"/>
  <c r="M70" i="2"/>
  <c r="M71"/>
  <c r="M72"/>
  <c r="M73"/>
  <c r="E144" i="5"/>
  <c r="E146"/>
  <c r="E147"/>
  <c r="E148"/>
  <c r="E149"/>
  <c r="E145"/>
  <c r="E64" i="39"/>
  <c r="E65"/>
  <c r="E66"/>
  <c r="E45" i="7"/>
  <c r="E80" i="41"/>
  <c r="E69"/>
  <c r="E70"/>
  <c r="E71"/>
  <c r="E72"/>
  <c r="G8" i="195" l="1"/>
  <c r="G9" s="1"/>
  <c r="G10" s="1"/>
  <c r="G11" s="1"/>
  <c r="G12" s="1"/>
  <c r="G13" s="1"/>
  <c r="G18" s="1"/>
  <c r="G19" s="1"/>
  <c r="G20" s="1"/>
  <c r="G21" s="1"/>
  <c r="G22" s="1"/>
  <c r="G23" s="1"/>
  <c r="G24" s="1"/>
  <c r="E79" i="41" l="1"/>
  <c r="E78"/>
  <c r="E77"/>
  <c r="E76"/>
  <c r="E75"/>
  <c r="E74"/>
  <c r="E36" i="31"/>
  <c r="G34"/>
  <c r="G35"/>
  <c r="G36"/>
  <c r="G37"/>
  <c r="E35"/>
  <c r="E34"/>
  <c r="E33"/>
  <c r="E33" i="87"/>
  <c r="E32"/>
  <c r="E31"/>
  <c r="E20" i="22"/>
  <c r="E19"/>
  <c r="G65" i="47"/>
  <c r="G66"/>
  <c r="G67"/>
  <c r="G68"/>
  <c r="G69"/>
  <c r="G70"/>
  <c r="G71"/>
  <c r="G72"/>
  <c r="G73" s="1"/>
  <c r="G74" s="1"/>
  <c r="G75" s="1"/>
  <c r="E66"/>
  <c r="E65"/>
  <c r="E63" i="39"/>
  <c r="E67"/>
  <c r="E68"/>
  <c r="E69"/>
  <c r="E70"/>
  <c r="E71"/>
  <c r="E238" i="30"/>
  <c r="E239"/>
  <c r="E240"/>
  <c r="E241"/>
  <c r="E242"/>
  <c r="E21" i="66"/>
  <c r="E22"/>
  <c r="E24"/>
  <c r="E25"/>
  <c r="H1" i="131"/>
  <c r="H139"/>
  <c r="H140"/>
  <c r="H141"/>
  <c r="O151"/>
  <c r="O150"/>
  <c r="N149"/>
  <c r="O149" s="1"/>
  <c r="N148"/>
  <c r="O148" s="1"/>
  <c r="N147"/>
  <c r="O147" s="1"/>
  <c r="N141"/>
  <c r="O141" s="1"/>
  <c r="N142"/>
  <c r="O142" s="1"/>
  <c r="N143"/>
  <c r="O143" s="1"/>
  <c r="N144"/>
  <c r="O144" s="1"/>
  <c r="N145"/>
  <c r="O145" s="1"/>
  <c r="N140"/>
  <c r="O140" s="1"/>
  <c r="P1" s="1"/>
  <c r="E65" i="21"/>
  <c r="E66"/>
  <c r="E67"/>
  <c r="E64"/>
  <c r="E19" i="53"/>
  <c r="E18"/>
  <c r="E17"/>
  <c r="E16"/>
  <c r="E15"/>
  <c r="E14"/>
  <c r="E12"/>
  <c r="E11"/>
  <c r="E10"/>
  <c r="A60" i="43"/>
  <c r="A59"/>
  <c r="A58"/>
  <c r="A57"/>
  <c r="A56"/>
  <c r="A55"/>
  <c r="A54"/>
  <c r="A53"/>
  <c r="A52"/>
  <c r="A51"/>
  <c r="A50"/>
  <c r="A49"/>
  <c r="E46" i="88"/>
  <c r="E45"/>
  <c r="E44"/>
  <c r="E43"/>
  <c r="E42"/>
  <c r="E41"/>
  <c r="E40"/>
  <c r="E39"/>
  <c r="E38"/>
  <c r="E37"/>
  <c r="D117" i="131"/>
  <c r="E117" s="1"/>
  <c r="D118"/>
  <c r="E118" s="1"/>
  <c r="D119"/>
  <c r="E119" s="1"/>
  <c r="D120"/>
  <c r="E120" s="1"/>
  <c r="D121"/>
  <c r="E121" s="1"/>
  <c r="D122"/>
  <c r="E122" s="1"/>
  <c r="D123"/>
  <c r="E123" s="1"/>
  <c r="D124"/>
  <c r="E124" s="1"/>
  <c r="D125"/>
  <c r="E125" s="1"/>
  <c r="D126"/>
  <c r="E126" s="1"/>
  <c r="D127"/>
  <c r="E127" s="1"/>
  <c r="D128"/>
  <c r="E128" s="1"/>
  <c r="D129"/>
  <c r="E129" s="1"/>
  <c r="D130"/>
  <c r="E130" s="1"/>
  <c r="D131"/>
  <c r="E131" s="1"/>
  <c r="D132"/>
  <c r="E132" s="1"/>
  <c r="D133"/>
  <c r="E133" s="1"/>
  <c r="D134"/>
  <c r="E134" s="1"/>
  <c r="D135"/>
  <c r="E135" s="1"/>
  <c r="D136"/>
  <c r="E136" s="1"/>
  <c r="D137"/>
  <c r="E137" s="1"/>
  <c r="D116"/>
  <c r="E116" s="1"/>
  <c r="E32" i="118"/>
  <c r="E79" i="3"/>
  <c r="E80"/>
  <c r="E81"/>
  <c r="E82"/>
  <c r="E411" i="24"/>
  <c r="E412"/>
  <c r="E413"/>
  <c r="E414"/>
  <c r="E415"/>
  <c r="E416"/>
  <c r="E417"/>
  <c r="E418"/>
  <c r="E419"/>
  <c r="E420"/>
  <c r="E421"/>
  <c r="E231" i="30"/>
  <c r="E232"/>
  <c r="E233"/>
  <c r="E234"/>
  <c r="E235"/>
  <c r="E236"/>
  <c r="E237"/>
  <c r="E230"/>
  <c r="E226"/>
  <c r="E227"/>
  <c r="E228"/>
  <c r="E229"/>
  <c r="G10" i="143"/>
  <c r="G16"/>
  <c r="G17" s="1"/>
  <c r="G18" s="1"/>
  <c r="E10"/>
  <c r="E9"/>
  <c r="P140" i="131" l="1"/>
  <c r="P141" s="1"/>
  <c r="P142" s="1"/>
  <c r="P143" s="1"/>
  <c r="P144" s="1"/>
  <c r="P145" s="1"/>
  <c r="P146" s="1"/>
  <c r="P147" s="1"/>
  <c r="P148" s="1"/>
  <c r="P149" s="1"/>
  <c r="P151" s="1"/>
  <c r="P152" s="1"/>
  <c r="G8" i="143"/>
  <c r="G9"/>
  <c r="E8"/>
  <c r="E223" i="4"/>
  <c r="E224"/>
  <c r="E225"/>
  <c r="E62" i="47"/>
  <c r="E63"/>
  <c r="E64"/>
  <c r="E30" i="54"/>
  <c r="E29"/>
  <c r="E28"/>
  <c r="E27"/>
  <c r="G16" i="147"/>
  <c r="G17"/>
  <c r="G18"/>
  <c r="G19"/>
  <c r="E15"/>
  <c r="E16"/>
  <c r="E17"/>
  <c r="E18"/>
  <c r="A70" i="43"/>
  <c r="G22" i="25"/>
  <c r="G23"/>
  <c r="E22"/>
  <c r="E21"/>
  <c r="G28" i="138"/>
  <c r="G29"/>
  <c r="E220" i="4"/>
  <c r="E221"/>
  <c r="E222"/>
  <c r="E219"/>
  <c r="E26" i="54"/>
  <c r="G32" i="31"/>
  <c r="G33"/>
  <c r="E225" i="30" l="1"/>
  <c r="E34" i="145"/>
  <c r="E33"/>
  <c r="E32"/>
  <c r="G9" i="184"/>
  <c r="E68" i="41"/>
  <c r="E18" i="22"/>
  <c r="E17"/>
  <c r="E16"/>
  <c r="E15"/>
  <c r="E14"/>
  <c r="E13"/>
  <c r="A73" i="43"/>
  <c r="A72"/>
  <c r="A71"/>
  <c r="A69"/>
  <c r="A68"/>
  <c r="A67"/>
  <c r="A66"/>
  <c r="A65"/>
  <c r="A64"/>
  <c r="A63"/>
  <c r="A62"/>
  <c r="A61"/>
  <c r="A74"/>
  <c r="G13" i="112"/>
  <c r="G14"/>
  <c r="G15"/>
  <c r="G16"/>
  <c r="G17"/>
  <c r="G18"/>
  <c r="G19"/>
  <c r="G20"/>
  <c r="G21"/>
  <c r="E100" i="61"/>
  <c r="E107"/>
  <c r="E106"/>
  <c r="E105"/>
  <c r="E104"/>
  <c r="E103"/>
  <c r="E102"/>
  <c r="E101"/>
  <c r="E115" i="137"/>
  <c r="E114"/>
  <c r="E113"/>
  <c r="E112"/>
  <c r="E111"/>
  <c r="G62" i="47" l="1"/>
  <c r="G63"/>
  <c r="G64"/>
  <c r="G12" i="2"/>
  <c r="G10"/>
  <c r="G11"/>
  <c r="O12"/>
  <c r="O13"/>
  <c r="O14"/>
  <c r="O15"/>
  <c r="O11"/>
  <c r="M12"/>
  <c r="M18"/>
  <c r="M69"/>
  <c r="M68"/>
  <c r="M37"/>
  <c r="M36"/>
  <c r="M35"/>
  <c r="M34"/>
  <c r="M67"/>
  <c r="M66"/>
  <c r="M65"/>
  <c r="M64"/>
  <c r="M63"/>
  <c r="M33"/>
  <c r="M32"/>
  <c r="M31"/>
  <c r="M30"/>
  <c r="M29"/>
  <c r="M62"/>
  <c r="M61"/>
  <c r="M60"/>
  <c r="M59"/>
  <c r="M58"/>
  <c r="M57"/>
  <c r="M56"/>
  <c r="M55"/>
  <c r="M54"/>
  <c r="M53"/>
  <c r="M52"/>
  <c r="M28"/>
  <c r="M27"/>
  <c r="M26"/>
  <c r="M25"/>
  <c r="M24"/>
  <c r="M23"/>
  <c r="M22"/>
  <c r="M51"/>
  <c r="M50"/>
  <c r="M21"/>
  <c r="M49"/>
  <c r="M20"/>
  <c r="M48"/>
  <c r="M19"/>
  <c r="M47"/>
  <c r="M46"/>
  <c r="M45"/>
  <c r="M44"/>
  <c r="M43"/>
  <c r="M42"/>
  <c r="M41"/>
  <c r="M17"/>
  <c r="M16"/>
  <c r="M15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O35" s="1"/>
  <c r="O36" s="1"/>
  <c r="O37" s="1"/>
  <c r="M40"/>
  <c r="M39"/>
  <c r="E12"/>
  <c r="G46" i="59"/>
  <c r="G47"/>
  <c r="G48"/>
  <c r="G49"/>
  <c r="G50"/>
  <c r="E70" i="16"/>
  <c r="G17" i="19"/>
  <c r="G18"/>
  <c r="G19"/>
  <c r="G20"/>
  <c r="G21"/>
  <c r="E24"/>
  <c r="E23"/>
  <c r="E22"/>
  <c r="G22" s="1"/>
  <c r="G23" s="1"/>
  <c r="G24" s="1"/>
  <c r="E21"/>
  <c r="E20"/>
  <c r="E19"/>
  <c r="E18"/>
  <c r="E31" i="76"/>
  <c r="E32"/>
  <c r="E33"/>
  <c r="E34"/>
  <c r="E39" i="20"/>
  <c r="E41"/>
  <c r="E43"/>
  <c r="E45"/>
  <c r="E47"/>
  <c r="E48"/>
  <c r="E50"/>
  <c r="E51"/>
  <c r="E52"/>
  <c r="E56"/>
  <c r="E57"/>
  <c r="E58"/>
  <c r="E31" i="118"/>
  <c r="E205" i="4"/>
  <c r="E206"/>
  <c r="E207"/>
  <c r="E208"/>
  <c r="E209"/>
  <c r="E210"/>
  <c r="G6" i="190"/>
  <c r="G7"/>
  <c r="G8"/>
  <c r="G9"/>
  <c r="G10"/>
  <c r="G11"/>
  <c r="G12"/>
  <c r="E6"/>
  <c r="G5"/>
  <c r="G1"/>
  <c r="D214" i="1" s="1"/>
  <c r="E4" i="194"/>
  <c r="E32" i="71"/>
  <c r="E33"/>
  <c r="E34"/>
  <c r="G31"/>
  <c r="G32"/>
  <c r="G33"/>
  <c r="G34"/>
  <c r="G35"/>
  <c r="G36"/>
  <c r="G37"/>
  <c r="G38"/>
  <c r="G39"/>
  <c r="G16" i="110"/>
  <c r="G17"/>
  <c r="G18"/>
  <c r="G19"/>
  <c r="G20"/>
  <c r="G21"/>
  <c r="G22"/>
  <c r="E18"/>
  <c r="E17"/>
  <c r="E16"/>
  <c r="E15"/>
  <c r="D251" i="1"/>
  <c r="E5" i="180"/>
  <c r="G5"/>
  <c r="G1"/>
  <c r="G12" i="111"/>
  <c r="G13"/>
  <c r="G14"/>
  <c r="G15"/>
  <c r="G16"/>
  <c r="G17"/>
  <c r="G18"/>
  <c r="E17"/>
  <c r="E16"/>
  <c r="E15"/>
  <c r="E14"/>
  <c r="E13"/>
  <c r="E50" i="52"/>
  <c r="E48"/>
  <c r="G8" i="157"/>
  <c r="G9"/>
  <c r="G10"/>
  <c r="G11"/>
  <c r="G12"/>
  <c r="E8"/>
  <c r="E10" i="90"/>
  <c r="E11"/>
  <c r="G5" i="194"/>
  <c r="G6" s="1"/>
  <c r="G1"/>
  <c r="D207" i="1" s="1"/>
  <c r="E30" i="76"/>
  <c r="E98" i="61"/>
  <c r="E95"/>
  <c r="E96"/>
  <c r="E94"/>
  <c r="E408" i="24"/>
  <c r="E409"/>
  <c r="E410"/>
  <c r="E61" i="47"/>
  <c r="E60"/>
  <c r="E41" i="104"/>
  <c r="E40"/>
  <c r="E39"/>
  <c r="E38"/>
  <c r="E49" i="18"/>
  <c r="E44" i="59"/>
  <c r="E45"/>
  <c r="E47"/>
  <c r="E48"/>
  <c r="E49"/>
  <c r="E50"/>
  <c r="E51"/>
  <c r="E52"/>
  <c r="E53"/>
  <c r="E54"/>
  <c r="G54" s="1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37"/>
  <c r="E38"/>
  <c r="E39"/>
  <c r="E40"/>
  <c r="E41"/>
  <c r="E42"/>
  <c r="E43"/>
  <c r="E71" i="16"/>
  <c r="E66"/>
  <c r="E16" i="19"/>
  <c r="E46" i="18"/>
  <c r="E47"/>
  <c r="E48"/>
  <c r="E50"/>
  <c r="E51"/>
  <c r="G17" i="146"/>
  <c r="G18"/>
  <c r="G19"/>
  <c r="G20"/>
  <c r="E18"/>
  <c r="E17"/>
  <c r="E25" i="54"/>
  <c r="E18"/>
  <c r="E19"/>
  <c r="E20"/>
  <c r="E21"/>
  <c r="E22"/>
  <c r="E23"/>
  <c r="E24"/>
  <c r="E18" i="49"/>
  <c r="O38" i="2" l="1"/>
  <c r="O39" s="1"/>
  <c r="O40" s="1"/>
  <c r="O41" s="1"/>
  <c r="O42" s="1"/>
  <c r="O43" s="1"/>
  <c r="O44" s="1"/>
  <c r="O45" s="1"/>
  <c r="O46" s="1"/>
  <c r="O47" s="1"/>
  <c r="O48" s="1"/>
  <c r="O49" s="1"/>
  <c r="O50" s="1"/>
  <c r="O51" s="1"/>
  <c r="O52" s="1"/>
  <c r="O53" s="1"/>
  <c r="O54" s="1"/>
  <c r="O55" s="1"/>
  <c r="O56" s="1"/>
  <c r="O57" s="1"/>
  <c r="O58" s="1"/>
  <c r="O59" s="1"/>
  <c r="O60" s="1"/>
  <c r="O61" s="1"/>
  <c r="O62" s="1"/>
  <c r="O63" s="1"/>
  <c r="O64" s="1"/>
  <c r="O65" s="1"/>
  <c r="O66" s="1"/>
  <c r="O67" s="1"/>
  <c r="O68" s="1"/>
  <c r="O69" s="1"/>
  <c r="O70" s="1"/>
  <c r="O71" s="1"/>
  <c r="O72" s="1"/>
  <c r="O73" s="1"/>
  <c r="O74" s="1"/>
  <c r="O75" s="1"/>
  <c r="E17" i="49" l="1"/>
  <c r="E18" i="121"/>
  <c r="E17"/>
  <c r="E16"/>
  <c r="E15"/>
  <c r="E26" i="60"/>
  <c r="E216" i="4"/>
  <c r="E215"/>
  <c r="E214"/>
  <c r="E135" i="5"/>
  <c r="E136"/>
  <c r="E137"/>
  <c r="E122"/>
  <c r="E123"/>
  <c r="E124"/>
  <c r="E125"/>
  <c r="E126"/>
  <c r="E127"/>
  <c r="E128"/>
  <c r="E129"/>
  <c r="E130"/>
  <c r="E131"/>
  <c r="E132"/>
  <c r="E133"/>
  <c r="E134"/>
  <c r="E121"/>
  <c r="E120"/>
  <c r="E119"/>
  <c r="E118"/>
  <c r="E117"/>
  <c r="E116"/>
  <c r="E58" i="39"/>
  <c r="E59"/>
  <c r="E60"/>
  <c r="E61"/>
  <c r="E62"/>
  <c r="E54"/>
  <c r="E55"/>
  <c r="E56"/>
  <c r="E57"/>
  <c r="E220" i="30"/>
  <c r="E221"/>
  <c r="E222"/>
  <c r="E219"/>
  <c r="E26" i="87"/>
  <c r="E27"/>
  <c r="E28"/>
  <c r="E29"/>
  <c r="E30"/>
  <c r="E38" i="7"/>
  <c r="E39"/>
  <c r="E40"/>
  <c r="E41"/>
  <c r="E43"/>
  <c r="E44"/>
  <c r="E37"/>
  <c r="E68" i="2"/>
  <c r="E66"/>
  <c r="E67"/>
  <c r="E65"/>
  <c r="E64"/>
  <c r="E204" i="4"/>
  <c r="E211"/>
  <c r="E212"/>
  <c r="E213"/>
  <c r="E27" i="105"/>
  <c r="E28"/>
  <c r="E26"/>
  <c r="E25"/>
  <c r="E2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E16"/>
  <c r="E22"/>
  <c r="E23"/>
  <c r="E24"/>
  <c r="E141" i="9"/>
  <c r="E142"/>
  <c r="E143"/>
  <c r="E145"/>
  <c r="E140"/>
  <c r="E139"/>
  <c r="E138"/>
  <c r="E137"/>
  <c r="E136"/>
  <c r="E112" i="131"/>
  <c r="E78" i="3"/>
  <c r="G5" i="169"/>
  <c r="G6"/>
  <c r="G7"/>
  <c r="G8"/>
  <c r="G9"/>
  <c r="G10"/>
  <c r="G11" s="1"/>
  <c r="G12" s="1"/>
  <c r="G13" s="1"/>
  <c r="G14" s="1"/>
  <c r="G4"/>
  <c r="E10"/>
  <c r="E8"/>
  <c r="E7"/>
  <c r="E5"/>
  <c r="G1"/>
  <c r="D199" i="1" s="1"/>
  <c r="E407" i="24"/>
  <c r="E406"/>
  <c r="E405"/>
  <c r="E403"/>
  <c r="E401"/>
  <c r="E400"/>
  <c r="E398"/>
  <c r="E396"/>
  <c r="E394"/>
  <c r="E392"/>
  <c r="E390"/>
  <c r="G136" i="162" l="1"/>
  <c r="D130"/>
  <c r="F130" s="1"/>
  <c r="G130" s="1"/>
  <c r="D125"/>
  <c r="D106"/>
  <c r="F106" s="1"/>
  <c r="G106" s="1"/>
  <c r="D107"/>
  <c r="F107" s="1"/>
  <c r="G107" s="1"/>
  <c r="D108"/>
  <c r="F108" s="1"/>
  <c r="G108" s="1"/>
  <c r="D109"/>
  <c r="F109" s="1"/>
  <c r="G109" s="1"/>
  <c r="D112"/>
  <c r="F112" s="1"/>
  <c r="G112" s="1"/>
  <c r="D113"/>
  <c r="F113" s="1"/>
  <c r="G113" s="1"/>
  <c r="D114"/>
  <c r="F114" s="1"/>
  <c r="G114" s="1"/>
  <c r="D117"/>
  <c r="F117" s="1"/>
  <c r="G117" s="1"/>
  <c r="D120"/>
  <c r="F120" s="1"/>
  <c r="G120" s="1"/>
  <c r="D121"/>
  <c r="F121" s="1"/>
  <c r="G121" s="1"/>
  <c r="D122"/>
  <c r="F122" s="1"/>
  <c r="G122" s="1"/>
  <c r="F125"/>
  <c r="G125" s="1"/>
  <c r="D126"/>
  <c r="F126" s="1"/>
  <c r="G126" s="1"/>
  <c r="D127"/>
  <c r="F127" s="1"/>
  <c r="G127" s="1"/>
  <c r="D128"/>
  <c r="F128" s="1"/>
  <c r="G128" s="1"/>
  <c r="D133"/>
  <c r="F133" s="1"/>
  <c r="G133" s="1"/>
  <c r="D134"/>
  <c r="F134" s="1"/>
  <c r="G134" s="1"/>
  <c r="D135"/>
  <c r="F135" s="1"/>
  <c r="G135" s="1"/>
  <c r="D136"/>
  <c r="D105"/>
  <c r="F105" s="1"/>
  <c r="G105" s="1"/>
  <c r="K2" i="17" l="1"/>
  <c r="E24" i="29"/>
  <c r="E23"/>
  <c r="E48" i="17" l="1"/>
  <c r="E47"/>
  <c r="E45"/>
  <c r="E101" i="94"/>
  <c r="E100"/>
  <c r="E99"/>
  <c r="E165" i="10"/>
  <c r="E164"/>
  <c r="E163"/>
  <c r="E161"/>
  <c r="E159"/>
  <c r="D155"/>
  <c r="D154"/>
  <c r="D153"/>
  <c r="D152"/>
  <c r="E107" i="137" l="1"/>
  <c r="E106"/>
  <c r="E105"/>
  <c r="E104"/>
  <c r="E103"/>
  <c r="E102"/>
  <c r="E101"/>
  <c r="E100"/>
  <c r="E31" i="31"/>
  <c r="E30"/>
  <c r="E29"/>
  <c r="E28"/>
  <c r="E27"/>
  <c r="E25"/>
  <c r="E32"/>
  <c r="D109" i="131" l="1"/>
  <c r="E109"/>
  <c r="D107" l="1"/>
  <c r="D108"/>
  <c r="E108" s="1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88"/>
  <c r="E100"/>
  <c r="E101"/>
  <c r="E107"/>
  <c r="E106"/>
  <c r="E105"/>
  <c r="E104"/>
  <c r="E103"/>
  <c r="E102"/>
  <c r="E99"/>
  <c r="E98"/>
  <c r="E97"/>
  <c r="E96"/>
  <c r="E95"/>
  <c r="E94"/>
  <c r="E93"/>
  <c r="E92"/>
  <c r="E91"/>
  <c r="E90"/>
  <c r="E89"/>
  <c r="E88"/>
  <c r="E24" i="31" l="1"/>
  <c r="E23"/>
  <c r="E22"/>
  <c r="E20"/>
  <c r="E352" i="24" l="1"/>
  <c r="E375"/>
  <c r="E377"/>
  <c r="E379"/>
  <c r="E381"/>
  <c r="E382"/>
  <c r="E383"/>
  <c r="E384"/>
  <c r="E387"/>
  <c r="E388"/>
  <c r="E202" i="4" l="1"/>
  <c r="E104" i="26"/>
  <c r="E110"/>
  <c r="E39" i="50"/>
  <c r="E213" i="30"/>
  <c r="E212"/>
  <c r="E211"/>
  <c r="E209"/>
  <c r="G50" i="47"/>
  <c r="G51" s="1"/>
  <c r="G52" s="1"/>
  <c r="G53" s="1"/>
  <c r="G54" s="1"/>
  <c r="G55" s="1"/>
  <c r="G56" s="1"/>
  <c r="G57" s="1"/>
  <c r="G58" s="1"/>
  <c r="G59" s="1"/>
  <c r="G60" s="1"/>
  <c r="G61" s="1"/>
  <c r="E56"/>
  <c r="E55"/>
  <c r="E54"/>
  <c r="E53"/>
  <c r="E52"/>
  <c r="E51"/>
  <c r="E50"/>
  <c r="E59"/>
  <c r="E58"/>
  <c r="E15" i="75"/>
  <c r="E14"/>
  <c r="E13"/>
  <c r="F102" i="162" l="1"/>
  <c r="F100"/>
  <c r="F99"/>
  <c r="F98"/>
  <c r="F96"/>
  <c r="F94"/>
  <c r="F92"/>
  <c r="F91"/>
  <c r="F90"/>
  <c r="F88"/>
  <c r="F86"/>
  <c r="F85"/>
  <c r="F84"/>
  <c r="F83"/>
  <c r="F82"/>
  <c r="E101" i="26" l="1"/>
  <c r="G13" i="110"/>
  <c r="G14"/>
  <c r="G15"/>
  <c r="E35" i="13" l="1"/>
  <c r="E9" i="2"/>
  <c r="E62"/>
  <c r="E63"/>
  <c r="E37" i="18"/>
  <c r="E38"/>
  <c r="E40" i="52"/>
  <c r="E41"/>
  <c r="E42"/>
  <c r="E46"/>
  <c r="E47"/>
  <c r="E15" i="156"/>
  <c r="E12"/>
  <c r="G45" i="12"/>
  <c r="E115" i="5"/>
  <c r="E16" i="129"/>
  <c r="E17"/>
  <c r="E100" i="26"/>
  <c r="E17" i="37"/>
  <c r="E206" i="30"/>
  <c r="E205"/>
  <c r="E204"/>
  <c r="E372" i="24"/>
  <c r="E373"/>
  <c r="E26" i="36"/>
  <c r="D92" i="94"/>
  <c r="D91"/>
  <c r="E58" i="2" l="1"/>
  <c r="E17" i="95"/>
  <c r="E16"/>
  <c r="E15"/>
  <c r="E14"/>
  <c r="E9"/>
  <c r="E8"/>
  <c r="E7"/>
  <c r="E112" i="5"/>
  <c r="E113"/>
  <c r="E114"/>
  <c r="E133" i="9"/>
  <c r="E134"/>
  <c r="E135"/>
  <c r="E49" i="47"/>
  <c r="E366" i="24"/>
  <c r="E202" i="30"/>
  <c r="E200"/>
  <c r="E199"/>
  <c r="G16" i="146"/>
  <c r="E16"/>
  <c r="G25" i="151"/>
  <c r="E24"/>
  <c r="E25"/>
  <c r="E26"/>
  <c r="E130" i="9"/>
  <c r="E131"/>
  <c r="E132"/>
  <c r="E69" i="16"/>
  <c r="E53" i="39"/>
  <c r="E358" i="24"/>
  <c r="E359"/>
  <c r="E360"/>
  <c r="E362"/>
  <c r="E364"/>
  <c r="E45" i="18"/>
  <c r="G5" i="105"/>
  <c r="G6"/>
  <c r="G7" s="1"/>
  <c r="G25" i="87"/>
  <c r="G26"/>
  <c r="G27"/>
  <c r="G28"/>
  <c r="G29"/>
  <c r="G30"/>
  <c r="G3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E25"/>
  <c r="D89" i="94"/>
  <c r="D90"/>
  <c r="D84"/>
  <c r="D85"/>
  <c r="D86"/>
  <c r="D87"/>
  <c r="D88"/>
  <c r="D83"/>
  <c r="D95" i="137"/>
  <c r="D96"/>
  <c r="D97"/>
  <c r="E35" i="88"/>
  <c r="E36"/>
  <c r="D94" i="137"/>
  <c r="D135" i="10"/>
  <c r="D136"/>
  <c r="D137"/>
  <c r="D138"/>
  <c r="D139"/>
  <c r="D149"/>
  <c r="D132"/>
  <c r="D131"/>
  <c r="D142"/>
  <c r="D146"/>
  <c r="J146"/>
  <c r="D144"/>
  <c r="J144" s="1"/>
  <c r="D145"/>
  <c r="J145" s="1"/>
  <c r="D143"/>
  <c r="J143" s="1"/>
  <c r="G13" i="19"/>
  <c r="G14"/>
  <c r="G15"/>
  <c r="G16"/>
  <c r="E13"/>
  <c r="E14"/>
  <c r="E15"/>
  <c r="E37" i="52"/>
  <c r="E38"/>
  <c r="E39"/>
  <c r="E67" i="41"/>
  <c r="G30" i="135"/>
  <c r="G31"/>
  <c r="E28"/>
  <c r="E29"/>
  <c r="E30"/>
  <c r="E48" i="164"/>
  <c r="E47"/>
  <c r="E46"/>
  <c r="E45"/>
  <c r="E28" i="71"/>
  <c r="E29"/>
  <c r="E30"/>
  <c r="E31"/>
  <c r="E105" i="5" l="1"/>
  <c r="E106"/>
  <c r="E107"/>
  <c r="E108"/>
  <c r="E109"/>
  <c r="E110"/>
  <c r="E48" i="47"/>
  <c r="E356" i="24"/>
  <c r="M300"/>
  <c r="E350"/>
  <c r="E353"/>
  <c r="E354"/>
  <c r="E111" i="5"/>
  <c r="E33" i="7"/>
  <c r="E34"/>
  <c r="E36"/>
  <c r="E129" i="9"/>
  <c r="E128"/>
  <c r="E127"/>
  <c r="E126"/>
  <c r="E125"/>
  <c r="E44" i="18" l="1"/>
  <c r="E43"/>
  <c r="E42"/>
  <c r="E41"/>
  <c r="E40"/>
  <c r="E39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E6" i="187"/>
  <c r="E7"/>
  <c r="E8"/>
  <c r="E9"/>
  <c r="E10"/>
  <c r="E11"/>
  <c r="E25" i="36"/>
  <c r="E199" i="4"/>
  <c r="E200"/>
  <c r="E201"/>
  <c r="E203"/>
  <c r="E198"/>
  <c r="E197"/>
  <c r="E196"/>
  <c r="E90" i="26"/>
  <c r="E91"/>
  <c r="E92"/>
  <c r="E93"/>
  <c r="E94"/>
  <c r="E95"/>
  <c r="E96"/>
  <c r="E97"/>
  <c r="E98"/>
  <c r="E99"/>
  <c r="E18" i="66"/>
  <c r="E19"/>
  <c r="E20"/>
  <c r="E196" i="30"/>
  <c r="E195"/>
  <c r="E192"/>
  <c r="E191"/>
  <c r="E187"/>
  <c r="E188"/>
  <c r="E186"/>
  <c r="E183"/>
  <c r="E182"/>
  <c r="E60" i="2"/>
  <c r="E59"/>
  <c r="G12" i="22" l="1"/>
  <c r="G13"/>
  <c r="G14"/>
  <c r="G15"/>
  <c r="G16"/>
  <c r="G17"/>
  <c r="G18"/>
  <c r="G19" s="1"/>
  <c r="G20" s="1"/>
  <c r="G21" s="1"/>
  <c r="E11"/>
  <c r="E17" i="66" l="1"/>
  <c r="E348" i="24"/>
  <c r="E34" i="20"/>
  <c r="E36"/>
  <c r="G5" i="192"/>
  <c r="G1"/>
  <c r="D310" i="1" s="1"/>
  <c r="E5" i="193"/>
  <c r="G5" s="1"/>
  <c r="G1"/>
  <c r="E235" i="1" s="1"/>
  <c r="E30" i="118"/>
  <c r="E29"/>
  <c r="E18" i="96"/>
  <c r="E17"/>
  <c r="E23" i="76"/>
  <c r="E24"/>
  <c r="E25"/>
  <c r="E26"/>
  <c r="E27"/>
  <c r="E28"/>
  <c r="E29"/>
  <c r="E82" i="10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G23" i="151"/>
  <c r="G24"/>
  <c r="G27"/>
  <c r="G28"/>
  <c r="E23"/>
  <c r="E195" i="4"/>
  <c r="E194"/>
  <c r="E193"/>
  <c r="E192"/>
  <c r="E191"/>
  <c r="E301" i="24" l="1"/>
  <c r="G26" i="13"/>
  <c r="G27"/>
  <c r="G28"/>
  <c r="G29"/>
  <c r="G30"/>
  <c r="G31"/>
  <c r="G32"/>
  <c r="G33"/>
  <c r="G34"/>
  <c r="G35"/>
  <c r="G36"/>
  <c r="G37"/>
  <c r="D129" i="1"/>
  <c r="E26" i="46"/>
  <c r="G10" i="22"/>
  <c r="G11"/>
  <c r="E34" i="13"/>
  <c r="G28" i="71"/>
  <c r="G29"/>
  <c r="G30"/>
  <c r="E13" i="158"/>
  <c r="D76" i="162" l="1"/>
  <c r="F76" s="1"/>
  <c r="D70"/>
  <c r="F70"/>
  <c r="D64"/>
  <c r="F64"/>
  <c r="E26" i="83"/>
  <c r="E5" i="97"/>
  <c r="E25" i="83"/>
  <c r="E188" i="4" l="1"/>
  <c r="E189"/>
  <c r="D60" i="162"/>
  <c r="D61"/>
  <c r="D62"/>
  <c r="D63"/>
  <c r="D67"/>
  <c r="D68"/>
  <c r="D69"/>
  <c r="D72"/>
  <c r="D73"/>
  <c r="D74"/>
  <c r="D59"/>
  <c r="D79"/>
  <c r="F79"/>
  <c r="E80" s="1"/>
  <c r="G80" s="1"/>
  <c r="F60"/>
  <c r="F61"/>
  <c r="F62"/>
  <c r="F63"/>
  <c r="F67"/>
  <c r="F68"/>
  <c r="F69"/>
  <c r="F72"/>
  <c r="F73"/>
  <c r="F74"/>
  <c r="F59"/>
  <c r="E20" i="122"/>
  <c r="E19"/>
  <c r="E18"/>
  <c r="E17"/>
  <c r="E15"/>
  <c r="E14"/>
  <c r="G14" s="1"/>
  <c r="G15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E120" i="9"/>
  <c r="E119"/>
  <c r="E118"/>
  <c r="G6" i="191"/>
  <c r="G7"/>
  <c r="G8"/>
  <c r="G9"/>
  <c r="G10"/>
  <c r="G11"/>
  <c r="G12"/>
  <c r="G13"/>
  <c r="E5"/>
  <c r="G5" s="1"/>
  <c r="G1"/>
  <c r="E49" i="1"/>
  <c r="D193"/>
  <c r="E28" i="58"/>
  <c r="E29"/>
  <c r="E30"/>
  <c r="E31"/>
  <c r="E32"/>
  <c r="E33"/>
  <c r="E34"/>
  <c r="E35"/>
  <c r="E36"/>
  <c r="E37"/>
  <c r="G6" i="139"/>
  <c r="G7"/>
  <c r="G8"/>
  <c r="G9"/>
  <c r="G10"/>
  <c r="G11"/>
  <c r="G12"/>
  <c r="G13"/>
  <c r="E6"/>
  <c r="E7"/>
  <c r="E8"/>
  <c r="E9"/>
  <c r="E34" i="64"/>
  <c r="E33"/>
  <c r="E32"/>
  <c r="E31"/>
  <c r="E30"/>
  <c r="E29"/>
  <c r="E17" i="189"/>
  <c r="E16"/>
  <c r="E15"/>
  <c r="E14"/>
  <c r="E13"/>
  <c r="E12"/>
  <c r="E11"/>
  <c r="E10"/>
  <c r="E8"/>
  <c r="E7"/>
  <c r="E5"/>
  <c r="G5" s="1"/>
  <c r="G6" s="1"/>
  <c r="G7" s="1"/>
  <c r="G8" s="1"/>
  <c r="G9" s="1"/>
  <c r="G1"/>
  <c r="G14" i="161"/>
  <c r="G15"/>
  <c r="E14"/>
  <c r="E15"/>
  <c r="E16"/>
  <c r="G16" s="1"/>
  <c r="G17" s="1"/>
  <c r="G18" s="1"/>
  <c r="E17"/>
  <c r="E18"/>
  <c r="E19"/>
  <c r="G19" i="56"/>
  <c r="G20"/>
  <c r="G21"/>
  <c r="G22"/>
  <c r="E17"/>
  <c r="E18"/>
  <c r="E19"/>
  <c r="E11" i="35"/>
  <c r="E12"/>
  <c r="E6" i="75"/>
  <c r="E4"/>
  <c r="E35" i="77"/>
  <c r="E34"/>
  <c r="E32"/>
  <c r="E31"/>
  <c r="E30"/>
  <c r="E83" i="131"/>
  <c r="G16" i="114"/>
  <c r="E20"/>
  <c r="E19"/>
  <c r="E18"/>
  <c r="E17"/>
  <c r="G17" s="1"/>
  <c r="E16"/>
  <c r="G19" i="161" l="1"/>
  <c r="G20" s="1"/>
  <c r="G21" s="1"/>
  <c r="E77" i="162"/>
  <c r="E65"/>
  <c r="G65" s="1"/>
  <c r="G10" i="189"/>
  <c r="G11" s="1"/>
  <c r="G12" s="1"/>
  <c r="G13" s="1"/>
  <c r="G14" s="1"/>
  <c r="G15" s="1"/>
  <c r="G16" s="1"/>
  <c r="G17" s="1"/>
  <c r="G18" i="114"/>
  <c r="G19" s="1"/>
  <c r="G20" s="1"/>
  <c r="G22" s="1"/>
  <c r="G23" s="1"/>
  <c r="G24" s="1"/>
  <c r="G25" s="1"/>
  <c r="E13" i="188" l="1"/>
  <c r="E12"/>
  <c r="E11"/>
  <c r="E10"/>
  <c r="E9"/>
  <c r="E8"/>
  <c r="E6"/>
  <c r="G6" s="1"/>
  <c r="G7" s="1"/>
  <c r="G8" s="1"/>
  <c r="G9" s="1"/>
  <c r="G10" s="1"/>
  <c r="G11" s="1"/>
  <c r="G12" s="1"/>
  <c r="G13" s="1"/>
  <c r="G14" s="1"/>
  <c r="G15" s="1"/>
  <c r="G16" s="1"/>
  <c r="E5"/>
  <c r="G5" s="1"/>
  <c r="G1"/>
  <c r="E5" i="187"/>
  <c r="G5" s="1"/>
  <c r="G6" s="1"/>
  <c r="G7" s="1"/>
  <c r="G8" s="1"/>
  <c r="G9" s="1"/>
  <c r="G10" s="1"/>
  <c r="G11" s="1"/>
  <c r="G1"/>
  <c r="D308" i="1"/>
  <c r="D191"/>
  <c r="D261"/>
  <c r="E16" i="86" l="1"/>
  <c r="E15"/>
  <c r="E10" i="80"/>
  <c r="E9"/>
  <c r="E8"/>
  <c r="E7"/>
  <c r="E6"/>
  <c r="G5"/>
  <c r="G6" s="1"/>
  <c r="G7" s="1"/>
  <c r="G8" s="1"/>
  <c r="G9" s="1"/>
  <c r="G10" s="1"/>
  <c r="G11" s="1"/>
  <c r="G12" s="1"/>
  <c r="G13" s="1"/>
  <c r="G14" s="1"/>
  <c r="G15" s="1"/>
  <c r="G16" s="1"/>
  <c r="G17" s="1"/>
  <c r="G4"/>
  <c r="E4"/>
  <c r="E24" i="87"/>
  <c r="E23"/>
  <c r="G6" i="90"/>
  <c r="G7"/>
  <c r="G8"/>
  <c r="G9"/>
  <c r="G10"/>
  <c r="G11"/>
  <c r="G12"/>
  <c r="G13"/>
  <c r="G14"/>
  <c r="G5"/>
  <c r="E9"/>
  <c r="E8"/>
  <c r="G18" i="125"/>
  <c r="G19"/>
  <c r="G20"/>
  <c r="G21"/>
  <c r="G22"/>
  <c r="G23"/>
  <c r="E17"/>
  <c r="E18"/>
  <c r="E19"/>
  <c r="G6" i="184"/>
  <c r="G7"/>
  <c r="G8"/>
  <c r="G5"/>
  <c r="E5"/>
  <c r="E6" i="186"/>
  <c r="E7"/>
  <c r="E8"/>
  <c r="E9"/>
  <c r="E10"/>
  <c r="G6"/>
  <c r="G7"/>
  <c r="G8"/>
  <c r="G9"/>
  <c r="G10"/>
  <c r="G11"/>
  <c r="G12"/>
  <c r="G13"/>
  <c r="G14"/>
  <c r="E5"/>
  <c r="G5" s="1"/>
  <c r="G1"/>
  <c r="D101" i="1"/>
  <c r="E6" i="185"/>
  <c r="E7"/>
  <c r="E8"/>
  <c r="E9"/>
  <c r="E10"/>
  <c r="E5"/>
  <c r="G5" s="1"/>
  <c r="G6" s="1"/>
  <c r="G7" s="1"/>
  <c r="G8" s="1"/>
  <c r="G9" s="1"/>
  <c r="G10" s="1"/>
  <c r="G11" s="1"/>
  <c r="G12" s="1"/>
  <c r="G13" s="1"/>
  <c r="G14" s="1"/>
  <c r="G1"/>
  <c r="D189" i="1" s="1"/>
  <c r="E35" i="134"/>
  <c r="E24"/>
  <c r="E25"/>
  <c r="E26"/>
  <c r="E27"/>
  <c r="E28"/>
  <c r="E29"/>
  <c r="E31"/>
  <c r="E33"/>
  <c r="E8" i="184"/>
  <c r="E9"/>
  <c r="E10"/>
  <c r="G10" s="1"/>
  <c r="E11"/>
  <c r="E7"/>
  <c r="G1"/>
  <c r="D280" i="1" s="1"/>
  <c r="G6" i="116"/>
  <c r="G7"/>
  <c r="G8"/>
  <c r="G9"/>
  <c r="E89" i="26"/>
  <c r="E88"/>
  <c r="E8" i="116"/>
  <c r="E7"/>
  <c r="E6"/>
  <c r="E17"/>
  <c r="E16"/>
  <c r="E15"/>
  <c r="E14"/>
  <c r="E13"/>
  <c r="E12"/>
  <c r="E11"/>
  <c r="E10"/>
  <c r="G10" s="1"/>
  <c r="G11" s="1"/>
  <c r="G12" s="1"/>
  <c r="G13" s="1"/>
  <c r="G14" s="1"/>
  <c r="G15" s="1"/>
  <c r="G16" s="1"/>
  <c r="G17" s="1"/>
  <c r="G18" s="1"/>
  <c r="G19" s="1"/>
  <c r="G20" s="1"/>
  <c r="E9"/>
  <c r="E5"/>
  <c r="E12" i="122"/>
  <c r="E13"/>
  <c r="E20" i="25"/>
  <c r="E46" i="47"/>
  <c r="E47"/>
  <c r="E9" i="22"/>
  <c r="E102" i="9"/>
  <c r="E103"/>
  <c r="E104"/>
  <c r="E105"/>
  <c r="E101"/>
  <c r="E36" i="59"/>
  <c r="E13" i="49"/>
  <c r="E14"/>
  <c r="E15"/>
  <c r="E16"/>
  <c r="E59" i="16"/>
  <c r="E60"/>
  <c r="E61"/>
  <c r="E62"/>
  <c r="E63"/>
  <c r="E64"/>
  <c r="E65"/>
  <c r="E67"/>
  <c r="E68"/>
  <c r="G14" i="96"/>
  <c r="G15"/>
  <c r="G16"/>
  <c r="G17"/>
  <c r="G18"/>
  <c r="G19"/>
  <c r="G20"/>
  <c r="G21"/>
  <c r="E116" i="9"/>
  <c r="E26" i="118"/>
  <c r="E27"/>
  <c r="E28"/>
  <c r="E37" i="104"/>
  <c r="E36"/>
  <c r="E35"/>
  <c r="E34"/>
  <c r="E33"/>
  <c r="E23" i="36"/>
  <c r="E5" i="7"/>
  <c r="G5"/>
  <c r="E6"/>
  <c r="E7"/>
  <c r="E8"/>
  <c r="E9"/>
  <c r="E10"/>
  <c r="E28"/>
  <c r="E29"/>
  <c r="E30"/>
  <c r="E31"/>
  <c r="E32"/>
  <c r="E43" i="164"/>
  <c r="E42"/>
  <c r="E41"/>
  <c r="E40"/>
  <c r="E38"/>
  <c r="E37"/>
  <c r="E64" i="41"/>
  <c r="E63"/>
  <c r="E62"/>
  <c r="E61"/>
  <c r="E60"/>
  <c r="E58"/>
  <c r="E57"/>
  <c r="E25" i="60"/>
  <c r="E24"/>
  <c r="E31" i="145"/>
  <c r="E187" i="4"/>
  <c r="E186"/>
  <c r="E184"/>
  <c r="E183"/>
  <c r="E182"/>
  <c r="E181"/>
  <c r="E179"/>
  <c r="E178"/>
  <c r="E177"/>
  <c r="G177" s="1"/>
  <c r="E11" i="110"/>
  <c r="G6"/>
  <c r="G7" s="1"/>
  <c r="G8" s="1"/>
  <c r="G9" s="1"/>
  <c r="G10" s="1"/>
  <c r="G11" s="1"/>
  <c r="G12" s="1"/>
  <c r="E9"/>
  <c r="E7"/>
  <c r="E15" i="46"/>
  <c r="G4"/>
  <c r="E25"/>
  <c r="E24"/>
  <c r="E23"/>
  <c r="E22"/>
  <c r="E21"/>
  <c r="E20"/>
  <c r="E19"/>
  <c r="E18"/>
  <c r="E17"/>
  <c r="E16"/>
  <c r="E11"/>
  <c r="E10"/>
  <c r="E13"/>
  <c r="E12"/>
  <c r="E8"/>
  <c r="E7"/>
  <c r="E6"/>
  <c r="E5"/>
  <c r="G1" s="1"/>
  <c r="E4"/>
  <c r="G6" i="7" l="1"/>
  <c r="G7" s="1"/>
  <c r="G8" s="1"/>
  <c r="G9" s="1"/>
  <c r="G10" s="1"/>
  <c r="G11" i="184"/>
  <c r="G5" i="46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34" s="1"/>
  <c r="G35" s="1"/>
  <c r="G36" s="1"/>
  <c r="G37" s="1"/>
  <c r="G38" s="1"/>
  <c r="G39" s="1"/>
  <c r="E86" i="26"/>
  <c r="E84"/>
  <c r="E82"/>
  <c r="E80"/>
  <c r="E311" i="24"/>
  <c r="E346"/>
  <c r="E345"/>
  <c r="E344"/>
  <c r="E342"/>
  <c r="E341"/>
  <c r="E340"/>
  <c r="E338"/>
  <c r="E337"/>
  <c r="E336"/>
  <c r="E334"/>
  <c r="E332"/>
  <c r="E330"/>
  <c r="E329"/>
  <c r="E327"/>
  <c r="E326"/>
  <c r="M298"/>
  <c r="M296"/>
  <c r="E323"/>
  <c r="E321"/>
  <c r="E319"/>
  <c r="E317"/>
  <c r="E315"/>
  <c r="E313"/>
  <c r="E309"/>
  <c r="E307"/>
  <c r="E300"/>
  <c r="M294"/>
  <c r="M293"/>
  <c r="M292"/>
  <c r="M291"/>
  <c r="M290"/>
  <c r="E295"/>
  <c r="E293"/>
  <c r="E292"/>
  <c r="E287"/>
  <c r="E282"/>
  <c r="M288"/>
  <c r="M287"/>
  <c r="M286"/>
  <c r="M285"/>
  <c r="M284"/>
  <c r="O284" s="1"/>
  <c r="E305"/>
  <c r="O1" l="1"/>
  <c r="O285"/>
  <c r="O286" s="1"/>
  <c r="O287" s="1"/>
  <c r="O288" s="1"/>
  <c r="O289" s="1"/>
  <c r="O290" s="1"/>
  <c r="O291" s="1"/>
  <c r="O292" s="1"/>
  <c r="O293" s="1"/>
  <c r="O294" s="1"/>
  <c r="O295" s="1"/>
  <c r="O296" s="1"/>
  <c r="O297" s="1"/>
  <c r="O298" s="1"/>
  <c r="O299" s="1"/>
  <c r="O300" s="1"/>
  <c r="O301" s="1"/>
  <c r="O302" s="1"/>
  <c r="E100" i="5"/>
  <c r="E98"/>
  <c r="E97"/>
  <c r="E96"/>
  <c r="E93"/>
  <c r="E92"/>
  <c r="E91"/>
  <c r="E88"/>
  <c r="E87"/>
  <c r="E86"/>
  <c r="E83"/>
  <c r="E82"/>
  <c r="E81"/>
  <c r="E80"/>
  <c r="E79"/>
  <c r="E78"/>
  <c r="E77"/>
  <c r="E75"/>
  <c r="G177" i="30" l="1"/>
  <c r="E178"/>
  <c r="E176"/>
  <c r="E173"/>
  <c r="E170"/>
  <c r="E167"/>
  <c r="E164"/>
  <c r="E163"/>
  <c r="E162"/>
  <c r="G178" l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E28" i="131" l="1"/>
  <c r="E23"/>
  <c r="E22"/>
  <c r="E21"/>
  <c r="E20"/>
  <c r="E19"/>
  <c r="E18"/>
  <c r="E17"/>
  <c r="E16"/>
  <c r="E66" l="1"/>
  <c r="E65"/>
  <c r="E64"/>
  <c r="E67" i="3" l="1"/>
  <c r="E68"/>
  <c r="E69"/>
  <c r="E70"/>
  <c r="E71"/>
  <c r="E72"/>
  <c r="E73"/>
  <c r="E74"/>
  <c r="E75"/>
  <c r="E76"/>
  <c r="E77"/>
  <c r="E168" i="4"/>
  <c r="E59" i="21"/>
  <c r="E58"/>
  <c r="E57"/>
  <c r="E14" i="114"/>
  <c r="E81" i="131"/>
  <c r="E80"/>
  <c r="E79"/>
  <c r="E78"/>
  <c r="E77"/>
  <c r="E76"/>
  <c r="E75"/>
  <c r="E74"/>
  <c r="E73"/>
  <c r="E72"/>
  <c r="E71"/>
  <c r="E70"/>
  <c r="E69"/>
  <c r="E68"/>
  <c r="E62"/>
  <c r="E61"/>
  <c r="E60"/>
  <c r="G16" i="108" l="1"/>
  <c r="E27" i="135" l="1"/>
  <c r="E26"/>
  <c r="E12" i="105"/>
  <c r="E13"/>
  <c r="E14"/>
  <c r="E15"/>
  <c r="A116" i="43"/>
  <c r="A115"/>
  <c r="A114"/>
  <c r="A113"/>
  <c r="A112"/>
  <c r="A111"/>
  <c r="A110"/>
  <c r="A109"/>
  <c r="A108"/>
  <c r="A107"/>
  <c r="A117"/>
  <c r="E16" i="56"/>
  <c r="E15"/>
  <c r="E14"/>
  <c r="E13"/>
  <c r="E11"/>
  <c r="E10"/>
  <c r="E9"/>
  <c r="E8"/>
  <c r="E7"/>
  <c r="E6"/>
  <c r="E71" i="94"/>
  <c r="E70"/>
  <c r="E69"/>
  <c r="E44" i="62"/>
  <c r="E45"/>
  <c r="E43"/>
  <c r="E128" i="10"/>
  <c r="E125"/>
  <c r="E124"/>
  <c r="E122"/>
  <c r="E121"/>
  <c r="E120"/>
  <c r="E119"/>
  <c r="G68" i="94" l="1"/>
  <c r="E67"/>
  <c r="E66"/>
  <c r="E65"/>
  <c r="E116" i="10"/>
  <c r="E115"/>
  <c r="E114"/>
  <c r="E113"/>
  <c r="E112"/>
  <c r="E89" i="137"/>
  <c r="E88"/>
  <c r="E87"/>
  <c r="E86"/>
  <c r="E85"/>
  <c r="E84"/>
  <c r="E83"/>
  <c r="E43" i="21" l="1"/>
  <c r="E44"/>
  <c r="E45"/>
  <c r="E46"/>
  <c r="E47"/>
  <c r="E48"/>
  <c r="E49"/>
  <c r="E50"/>
  <c r="E51"/>
  <c r="E52"/>
  <c r="E53"/>
  <c r="E54"/>
  <c r="E55"/>
  <c r="E56"/>
  <c r="E15" i="66"/>
  <c r="E26" i="7"/>
  <c r="E25"/>
  <c r="E24"/>
  <c r="E167" i="4" l="1"/>
  <c r="E36" i="18"/>
  <c r="E71" i="5"/>
  <c r="E72"/>
  <c r="E58" i="16"/>
  <c r="E57"/>
  <c r="E56"/>
  <c r="E55"/>
  <c r="E54"/>
  <c r="E53"/>
  <c r="E52"/>
  <c r="E51"/>
  <c r="G31" i="50"/>
  <c r="G32"/>
  <c r="G33"/>
  <c r="G34"/>
  <c r="G35"/>
  <c r="G36"/>
  <c r="G37"/>
  <c r="G38"/>
  <c r="G39"/>
  <c r="G40"/>
  <c r="G41"/>
  <c r="E33"/>
  <c r="E34"/>
  <c r="E35"/>
  <c r="E36"/>
  <c r="E37"/>
  <c r="E32"/>
  <c r="G40" i="91"/>
  <c r="G41"/>
  <c r="G42"/>
  <c r="G43"/>
  <c r="G44"/>
  <c r="E41"/>
  <c r="E27" i="38"/>
  <c r="E28"/>
  <c r="E29"/>
  <c r="E31"/>
  <c r="E32"/>
  <c r="E33"/>
  <c r="E34"/>
  <c r="E23" i="60"/>
  <c r="E156" i="30"/>
  <c r="E157"/>
  <c r="E158"/>
  <c r="E159"/>
  <c r="E161" i="4"/>
  <c r="E162"/>
  <c r="E163"/>
  <c r="E164"/>
  <c r="E165"/>
  <c r="E166"/>
  <c r="E57" i="2"/>
  <c r="E56"/>
  <c r="E27" i="71"/>
  <c r="E26"/>
  <c r="E25"/>
  <c r="E24"/>
  <c r="E23"/>
  <c r="G25" i="135"/>
  <c r="G26" s="1"/>
  <c r="G27" s="1"/>
  <c r="G28" s="1"/>
  <c r="G29" s="1"/>
  <c r="E67" i="5"/>
  <c r="E66"/>
  <c r="E31" i="164"/>
  <c r="E30"/>
  <c r="E29"/>
  <c r="E28"/>
  <c r="E27"/>
  <c r="E26"/>
  <c r="E25"/>
  <c r="E11" i="84"/>
  <c r="E10"/>
  <c r="E9"/>
  <c r="E8"/>
  <c r="E7"/>
  <c r="E6"/>
  <c r="G6" s="1"/>
  <c r="G7" s="1"/>
  <c r="G8" s="1"/>
  <c r="G9" s="1"/>
  <c r="G10" s="1"/>
  <c r="G11" s="1"/>
  <c r="A130" i="43"/>
  <c r="A129"/>
  <c r="A128"/>
  <c r="A127"/>
  <c r="A126"/>
  <c r="A125"/>
  <c r="A124"/>
  <c r="A123"/>
  <c r="A122"/>
  <c r="A121"/>
  <c r="A120"/>
  <c r="F55" i="162"/>
  <c r="E55"/>
  <c r="F54"/>
  <c r="E54"/>
  <c r="F53"/>
  <c r="E53"/>
  <c r="F52"/>
  <c r="E52"/>
  <c r="F51"/>
  <c r="E51"/>
  <c r="F50"/>
  <c r="E50"/>
  <c r="F49"/>
  <c r="E49"/>
  <c r="F48"/>
  <c r="E48"/>
  <c r="F47"/>
  <c r="E47"/>
  <c r="F46"/>
  <c r="E56" s="1"/>
  <c r="E46"/>
  <c r="G20" i="71"/>
  <c r="G21" s="1"/>
  <c r="G22" s="1"/>
  <c r="G23" s="1"/>
  <c r="G24" s="1"/>
  <c r="G25" s="1"/>
  <c r="G26" s="1"/>
  <c r="G27" l="1"/>
  <c r="G10" i="78"/>
  <c r="G11" s="1"/>
  <c r="G12" s="1"/>
  <c r="G13" s="1"/>
  <c r="G14" s="1"/>
  <c r="G6" i="96"/>
  <c r="G7" s="1"/>
  <c r="G8" s="1"/>
  <c r="G9" s="1"/>
  <c r="G10" s="1"/>
  <c r="G11" s="1"/>
  <c r="E12"/>
  <c r="E11"/>
  <c r="E10"/>
  <c r="E9"/>
  <c r="E8"/>
  <c r="E7"/>
  <c r="E22" i="7"/>
  <c r="E34" i="140"/>
  <c r="E33"/>
  <c r="E32"/>
  <c r="E31"/>
  <c r="E23" i="83"/>
  <c r="E24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22"/>
  <c r="E21"/>
  <c r="E20"/>
  <c r="E19"/>
  <c r="E13" i="181"/>
  <c r="E11"/>
  <c r="E10"/>
  <c r="E9"/>
  <c r="E8"/>
  <c r="E7"/>
  <c r="E6"/>
  <c r="G6"/>
  <c r="G7" s="1"/>
  <c r="G8" s="1"/>
  <c r="G9" s="1"/>
  <c r="G10" s="1"/>
  <c r="G11" s="1"/>
  <c r="G12" s="1"/>
  <c r="G13" s="1"/>
  <c r="G14" s="1"/>
  <c r="G15" s="1"/>
  <c r="G16" s="1"/>
  <c r="E5"/>
  <c r="G4"/>
  <c r="G5" s="1"/>
  <c r="G1"/>
  <c r="D107" i="1" s="1"/>
  <c r="E12" i="49"/>
  <c r="E11"/>
  <c r="E35" i="59"/>
  <c r="E34"/>
  <c r="E32"/>
  <c r="E33"/>
  <c r="E31"/>
  <c r="E31" i="20"/>
  <c r="E30"/>
  <c r="E13" i="167"/>
  <c r="E12"/>
  <c r="E11"/>
  <c r="E24" i="28"/>
  <c r="E23"/>
  <c r="E155" i="30"/>
  <c r="E154"/>
  <c r="E153"/>
  <c r="E151"/>
  <c r="E150"/>
  <c r="E149"/>
  <c r="E148"/>
  <c r="E147"/>
  <c r="E146"/>
  <c r="E145"/>
  <c r="E144"/>
  <c r="E143"/>
  <c r="E142"/>
  <c r="E141"/>
  <c r="E140"/>
  <c r="E64" i="5"/>
  <c r="E24" i="118"/>
  <c r="E23"/>
  <c r="E22"/>
  <c r="E20"/>
  <c r="E19"/>
  <c r="E18"/>
  <c r="E58" i="131"/>
  <c r="E57"/>
  <c r="E56"/>
  <c r="E55"/>
  <c r="G12" i="96" l="1"/>
  <c r="G13" s="1"/>
  <c r="A140" i="43" l="1"/>
  <c r="A139"/>
  <c r="A138"/>
  <c r="A137"/>
  <c r="A136"/>
  <c r="A135"/>
  <c r="A134"/>
  <c r="A133"/>
  <c r="A132"/>
  <c r="A131"/>
  <c r="A141"/>
  <c r="E53" i="131"/>
  <c r="E52"/>
  <c r="E51"/>
  <c r="E50"/>
  <c r="E49"/>
  <c r="E48"/>
  <c r="E46"/>
  <c r="E45"/>
  <c r="E44"/>
  <c r="E43"/>
  <c r="E42"/>
  <c r="E41"/>
  <c r="G34" i="91" l="1"/>
  <c r="G35" s="1"/>
  <c r="G36" s="1"/>
  <c r="G37" s="1"/>
  <c r="E38"/>
  <c r="E37"/>
  <c r="E36"/>
  <c r="E35"/>
  <c r="E34"/>
  <c r="E33"/>
  <c r="E45" i="47"/>
  <c r="E44"/>
  <c r="E42" i="21"/>
  <c r="E41"/>
  <c r="E70" i="5"/>
  <c r="G38" i="91" l="1"/>
  <c r="G39" s="1"/>
  <c r="E69" i="5" l="1"/>
  <c r="E159" i="4" l="1"/>
  <c r="E160"/>
  <c r="E31" i="104"/>
  <c r="E30"/>
  <c r="E29"/>
  <c r="E28"/>
  <c r="E27"/>
  <c r="E56" i="3"/>
  <c r="E55"/>
  <c r="E54"/>
  <c r="E66"/>
  <c r="E65"/>
  <c r="E64"/>
  <c r="E63"/>
  <c r="E62"/>
  <c r="E61"/>
  <c r="E60"/>
  <c r="E59"/>
  <c r="E58"/>
  <c r="E34" i="88"/>
  <c r="E33"/>
  <c r="G64" i="94"/>
  <c r="E63"/>
  <c r="E62"/>
  <c r="E61"/>
  <c r="E57"/>
  <c r="E58"/>
  <c r="E59"/>
  <c r="E56"/>
  <c r="G55"/>
  <c r="E54"/>
  <c r="E53"/>
  <c r="E52"/>
  <c r="E50"/>
  <c r="E49"/>
  <c r="E48"/>
  <c r="E47"/>
  <c r="G46"/>
  <c r="E45"/>
  <c r="E28" i="77"/>
  <c r="E69" i="26"/>
  <c r="E73"/>
  <c r="E75"/>
  <c r="E77"/>
  <c r="E71"/>
  <c r="E67"/>
  <c r="E112" i="9"/>
  <c r="E113"/>
  <c r="E114"/>
  <c r="E138" i="30"/>
  <c r="E139"/>
  <c r="E20" i="76"/>
  <c r="E21"/>
  <c r="E22"/>
  <c r="E19"/>
  <c r="E51" i="2"/>
  <c r="E39" i="131"/>
  <c r="E38"/>
  <c r="E37"/>
  <c r="E26" i="20"/>
  <c r="E28"/>
  <c r="E29"/>
  <c r="E21"/>
  <c r="E22"/>
  <c r="E23"/>
  <c r="E24"/>
  <c r="E25"/>
  <c r="E54" i="41"/>
  <c r="E53"/>
  <c r="E52"/>
  <c r="E51"/>
  <c r="E50"/>
  <c r="E73" l="1"/>
  <c r="E49"/>
  <c r="E48"/>
  <c r="E47"/>
  <c r="E46"/>
  <c r="E55" i="2"/>
  <c r="E54"/>
  <c r="E53"/>
  <c r="E52"/>
  <c r="E137" i="30"/>
  <c r="E22" i="60"/>
  <c r="E140" i="4" l="1"/>
  <c r="G6" i="123"/>
  <c r="G7"/>
  <c r="E6"/>
  <c r="E7"/>
  <c r="E33" i="131"/>
  <c r="E32" i="88"/>
  <c r="E31"/>
  <c r="E30"/>
  <c r="E29"/>
  <c r="E28"/>
  <c r="E27"/>
  <c r="E32" i="131"/>
  <c r="E31"/>
  <c r="E30"/>
  <c r="E29"/>
  <c r="E27"/>
  <c r="E26"/>
  <c r="H1" i="88" l="1"/>
  <c r="E9" i="105"/>
  <c r="E10"/>
  <c r="E11"/>
  <c r="E8"/>
  <c r="G8" s="1"/>
  <c r="G9" s="1"/>
  <c r="G10" s="1"/>
  <c r="G11" s="1"/>
  <c r="G12" s="1"/>
  <c r="G13" s="1"/>
  <c r="G14" s="1"/>
  <c r="G15" s="1"/>
  <c r="G16" s="1"/>
  <c r="E11" i="122" l="1"/>
  <c r="E10"/>
  <c r="E9"/>
  <c r="E8"/>
  <c r="E7"/>
  <c r="E6"/>
  <c r="E7" i="159"/>
  <c r="G6"/>
  <c r="G7" s="1"/>
  <c r="G8" s="1"/>
  <c r="G9" s="1"/>
  <c r="L42" i="162" l="1"/>
  <c r="L43"/>
  <c r="D34"/>
  <c r="D35"/>
  <c r="D36"/>
  <c r="D37"/>
  <c r="D38"/>
  <c r="D39"/>
  <c r="D40"/>
  <c r="D41"/>
  <c r="D42"/>
  <c r="D33"/>
  <c r="J33"/>
  <c r="F42"/>
  <c r="F41"/>
  <c r="F40"/>
  <c r="F39"/>
  <c r="F38"/>
  <c r="F36"/>
  <c r="F35"/>
  <c r="F34"/>
  <c r="F33"/>
  <c r="D31"/>
  <c r="D26"/>
  <c r="D25"/>
  <c r="L41"/>
  <c r="L39"/>
  <c r="L38"/>
  <c r="L31"/>
  <c r="L27"/>
  <c r="L26"/>
  <c r="L25"/>
  <c r="L24"/>
  <c r="L40"/>
  <c r="L36"/>
  <c r="L35"/>
  <c r="L34"/>
  <c r="F26"/>
  <c r="F25"/>
  <c r="D24"/>
  <c r="F24" s="1"/>
  <c r="D5"/>
  <c r="E26" i="88" l="1"/>
  <c r="E25"/>
  <c r="E24"/>
  <c r="E23"/>
  <c r="E22"/>
  <c r="E21"/>
  <c r="E20"/>
  <c r="E21" i="134" l="1"/>
  <c r="E20"/>
  <c r="E19"/>
  <c r="E18"/>
  <c r="E31" i="91"/>
  <c r="E30"/>
  <c r="E29"/>
  <c r="E28"/>
  <c r="E27"/>
  <c r="E26"/>
  <c r="E25"/>
  <c r="E24"/>
  <c r="E23"/>
  <c r="E39" i="47" l="1"/>
  <c r="E130" i="30"/>
  <c r="E24" i="38"/>
  <c r="E25"/>
  <c r="E26"/>
  <c r="E12" i="113"/>
  <c r="E13"/>
  <c r="E14"/>
  <c r="E6" i="22"/>
  <c r="G6" s="1"/>
  <c r="E7"/>
  <c r="E8"/>
  <c r="E12" i="168"/>
  <c r="E11"/>
  <c r="E10"/>
  <c r="E9"/>
  <c r="E8"/>
  <c r="E7"/>
  <c r="G7" s="1"/>
  <c r="G8" s="1"/>
  <c r="G9" s="1"/>
  <c r="G10" s="1"/>
  <c r="G11" s="1"/>
  <c r="G12" s="1"/>
  <c r="E6"/>
  <c r="E5"/>
  <c r="G5" s="1"/>
  <c r="G6" s="1"/>
  <c r="G1"/>
  <c r="E20" i="7"/>
  <c r="E53" i="3"/>
  <c r="E52"/>
  <c r="E51"/>
  <c r="E37" i="140"/>
  <c r="E36"/>
  <c r="E35"/>
  <c r="G7" i="22" l="1"/>
  <c r="G8"/>
  <c r="G9" s="1"/>
  <c r="E18" i="7"/>
  <c r="E17"/>
  <c r="E16"/>
  <c r="E16" i="42"/>
  <c r="E133" i="30"/>
  <c r="E43" i="94"/>
  <c r="E42"/>
  <c r="E41"/>
  <c r="E40"/>
  <c r="G44"/>
  <c r="E39"/>
  <c r="E37"/>
  <c r="E36" i="47" l="1"/>
  <c r="E35"/>
  <c r="E50" i="2"/>
  <c r="E50" i="3"/>
  <c r="G10" i="37" l="1"/>
  <c r="G11"/>
  <c r="G12"/>
  <c r="G13"/>
  <c r="E14"/>
  <c r="G14" s="1"/>
  <c r="G15" s="1"/>
  <c r="G16" s="1"/>
  <c r="G17" s="1"/>
  <c r="G18" s="1"/>
  <c r="I9" i="82"/>
  <c r="I10"/>
  <c r="I11"/>
  <c r="I12"/>
  <c r="I13"/>
  <c r="I14"/>
  <c r="I15"/>
  <c r="I16"/>
  <c r="I17"/>
  <c r="I18"/>
  <c r="I19"/>
  <c r="E11"/>
  <c r="E12"/>
  <c r="E13"/>
  <c r="E14"/>
  <c r="E15"/>
  <c r="E16"/>
  <c r="E17"/>
  <c r="E18"/>
  <c r="E10"/>
  <c r="G10"/>
  <c r="G11"/>
  <c r="G12"/>
  <c r="G13"/>
  <c r="G14"/>
  <c r="G15"/>
  <c r="G16"/>
  <c r="G17"/>
  <c r="G18"/>
  <c r="G19"/>
  <c r="G20"/>
  <c r="E61" i="10"/>
  <c r="E21" i="36"/>
  <c r="E20"/>
  <c r="E19"/>
  <c r="E18"/>
  <c r="E22" i="87" l="1"/>
  <c r="E21"/>
  <c r="E45" i="3"/>
  <c r="E44"/>
  <c r="E43"/>
  <c r="E158" i="4"/>
  <c r="E157"/>
  <c r="E156"/>
  <c r="E155"/>
  <c r="E154"/>
  <c r="E153"/>
  <c r="E152"/>
  <c r="E151"/>
  <c r="E150"/>
  <c r="E149"/>
  <c r="E148"/>
  <c r="E147"/>
  <c r="E146"/>
  <c r="E145"/>
  <c r="E144"/>
  <c r="E143"/>
  <c r="E142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9" i="25"/>
  <c r="P19" i="162"/>
  <c r="P18"/>
  <c r="P17"/>
  <c r="P16"/>
  <c r="D22"/>
  <c r="F22" s="1"/>
  <c r="D20"/>
  <c r="F20" s="1"/>
  <c r="D19"/>
  <c r="F19" s="1"/>
  <c r="D18"/>
  <c r="F18" s="1"/>
  <c r="D17"/>
  <c r="F17" s="1"/>
  <c r="D16"/>
  <c r="F16" s="1"/>
  <c r="I5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7" s="1"/>
  <c r="I68" s="1"/>
  <c r="I69" s="1"/>
  <c r="I70" s="1"/>
  <c r="I71" s="1"/>
  <c r="I72" s="1"/>
  <c r="I73" s="1"/>
  <c r="I74" s="1"/>
  <c r="I75" s="1"/>
  <c r="I76" s="1"/>
  <c r="D13"/>
  <c r="F13" s="1"/>
  <c r="D12"/>
  <c r="F12" s="1"/>
  <c r="D11"/>
  <c r="F11" s="1"/>
  <c r="D10"/>
  <c r="F10" s="1"/>
  <c r="E13" i="66"/>
  <c r="E49" i="3"/>
  <c r="E48"/>
  <c r="E47"/>
  <c r="G42" i="12"/>
  <c r="E32" i="13"/>
  <c r="E31"/>
  <c r="E30"/>
  <c r="E29"/>
  <c r="E28"/>
  <c r="E27"/>
  <c r="E35" i="18" l="1"/>
  <c r="E34"/>
  <c r="E33"/>
  <c r="E70" i="61"/>
  <c r="E69"/>
  <c r="E68"/>
  <c r="E67"/>
  <c r="F85"/>
  <c r="F72"/>
  <c r="F71"/>
  <c r="F70"/>
  <c r="F69"/>
  <c r="F68"/>
  <c r="E74"/>
  <c r="F74" s="1"/>
  <c r="E75"/>
  <c r="F75" s="1"/>
  <c r="E76"/>
  <c r="F76" s="1"/>
  <c r="E77"/>
  <c r="F77" s="1"/>
  <c r="E73"/>
  <c r="F73" s="1"/>
  <c r="G36" i="94"/>
  <c r="E35"/>
  <c r="F35" s="1"/>
  <c r="E34"/>
  <c r="E33"/>
  <c r="E32"/>
  <c r="E30"/>
  <c r="E29"/>
  <c r="E20" i="164"/>
  <c r="E19"/>
  <c r="E18"/>
  <c r="E17"/>
  <c r="E16"/>
  <c r="E15"/>
  <c r="E14"/>
  <c r="E13"/>
  <c r="E10"/>
  <c r="E9"/>
  <c r="E6"/>
  <c r="E5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M6"/>
  <c r="M5"/>
  <c r="G44" l="1"/>
  <c r="G45" s="1"/>
  <c r="G46" s="1"/>
  <c r="G47" s="1"/>
  <c r="G48" s="1"/>
  <c r="G49" s="1"/>
  <c r="G50" s="1"/>
  <c r="G51" s="1"/>
  <c r="O5"/>
  <c r="O6" s="1"/>
  <c r="O7" s="1"/>
  <c r="G1"/>
  <c r="F67" i="61"/>
  <c r="E62" i="5"/>
  <c r="E63"/>
  <c r="E56"/>
  <c r="E57"/>
  <c r="E58"/>
  <c r="E59"/>
  <c r="E60"/>
  <c r="E61"/>
  <c r="E55"/>
  <c r="E6" i="167"/>
  <c r="E7"/>
  <c r="E8"/>
  <c r="E9"/>
  <c r="E5"/>
  <c r="G5" s="1"/>
  <c r="G6" s="1"/>
  <c r="G7" s="1"/>
  <c r="G8" s="1"/>
  <c r="G9" s="1"/>
  <c r="G1"/>
  <c r="D105" i="1" s="1"/>
  <c r="E79" i="137"/>
  <c r="E78"/>
  <c r="E77"/>
  <c r="E74"/>
  <c r="E73"/>
  <c r="E72"/>
  <c r="E70"/>
  <c r="E69"/>
  <c r="E68"/>
  <c r="E67"/>
  <c r="E66"/>
  <c r="E63"/>
  <c r="E234" i="24"/>
  <c r="E233"/>
  <c r="E232"/>
  <c r="E231"/>
  <c r="E230"/>
  <c r="E280"/>
  <c r="E279"/>
  <c r="G10" i="130"/>
  <c r="G11" s="1"/>
  <c r="E9"/>
  <c r="E8"/>
  <c r="E7"/>
  <c r="E6"/>
  <c r="E5"/>
  <c r="G4"/>
  <c r="G5" s="1"/>
  <c r="G6" s="1"/>
  <c r="G7" s="1"/>
  <c r="G8" s="1"/>
  <c r="G9" s="1"/>
  <c r="G10" i="167" l="1"/>
  <c r="G11" s="1"/>
  <c r="G12" s="1"/>
  <c r="G13" s="1"/>
  <c r="G14" s="1"/>
  <c r="G15" s="1"/>
  <c r="G16" s="1"/>
  <c r="G17" s="1"/>
  <c r="G18" s="1"/>
  <c r="G19" s="1"/>
  <c r="G20" s="1"/>
  <c r="E23" i="135"/>
  <c r="E22"/>
  <c r="E21"/>
  <c r="E20"/>
  <c r="G20" s="1"/>
  <c r="G21" s="1"/>
  <c r="G22" s="1"/>
  <c r="G23" s="1"/>
  <c r="G24" s="1"/>
  <c r="E9" i="79"/>
  <c r="E10"/>
  <c r="E8"/>
  <c r="G12" i="11" l="1"/>
  <c r="G13"/>
  <c r="E11"/>
  <c r="E12"/>
  <c r="E13"/>
  <c r="E21" i="60"/>
  <c r="E11" i="7"/>
  <c r="E12"/>
  <c r="E13"/>
  <c r="E14"/>
  <c r="E15"/>
  <c r="G22" i="13"/>
  <c r="G23"/>
  <c r="G24"/>
  <c r="G25"/>
  <c r="E22"/>
  <c r="E26" i="104"/>
  <c r="E25"/>
  <c r="E24"/>
  <c r="E23"/>
  <c r="E40" i="21"/>
  <c r="E39"/>
  <c r="E38"/>
  <c r="E37"/>
  <c r="E36"/>
  <c r="E49" i="2"/>
  <c r="G6" i="113"/>
  <c r="G1" i="7" l="1"/>
  <c r="G1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E123" i="30"/>
  <c r="E5" i="95"/>
  <c r="E4"/>
  <c r="G4" s="1"/>
  <c r="G5" s="1"/>
  <c r="G6" s="1"/>
  <c r="E24" i="145"/>
  <c r="E25"/>
  <c r="E27"/>
  <c r="E28"/>
  <c r="E29"/>
  <c r="E30"/>
  <c r="E27" i="64"/>
  <c r="E26"/>
  <c r="E25"/>
  <c r="E24"/>
  <c r="E23"/>
  <c r="E22"/>
  <c r="E21"/>
  <c r="E20"/>
  <c r="E19"/>
  <c r="E18" i="130"/>
  <c r="E17"/>
  <c r="E16"/>
  <c r="E15"/>
  <c r="E14"/>
  <c r="E13"/>
  <c r="E12"/>
  <c r="G12" s="1"/>
  <c r="G13" s="1"/>
  <c r="G14" s="1"/>
  <c r="G15" s="1"/>
  <c r="G16" s="1"/>
  <c r="G17" s="1"/>
  <c r="G18" s="1"/>
  <c r="E11"/>
  <c r="E10"/>
  <c r="E111" i="9"/>
  <c r="E110"/>
  <c r="E109"/>
  <c r="E108"/>
  <c r="E107"/>
  <c r="E100"/>
  <c r="E99"/>
  <c r="E98"/>
  <c r="E97"/>
  <c r="E96"/>
  <c r="E95"/>
  <c r="E94"/>
  <c r="E93"/>
  <c r="E92"/>
  <c r="E91"/>
  <c r="E90"/>
  <c r="E88"/>
  <c r="E87"/>
  <c r="E86"/>
  <c r="G7" i="95" l="1"/>
  <c r="G8" s="1"/>
  <c r="G9" s="1"/>
  <c r="G10" s="1"/>
  <c r="G11" s="1"/>
  <c r="G12" s="1"/>
  <c r="G13" s="1"/>
  <c r="G14" s="1"/>
  <c r="G15" s="1"/>
  <c r="G16" s="1"/>
  <c r="G17" s="1"/>
  <c r="G18" s="1"/>
  <c r="G9" i="6"/>
  <c r="G10"/>
  <c r="G11"/>
  <c r="G12"/>
  <c r="E12"/>
  <c r="E11"/>
  <c r="E10"/>
  <c r="E9"/>
  <c r="E8"/>
  <c r="E7"/>
  <c r="E6"/>
  <c r="E39" i="62"/>
  <c r="E38"/>
  <c r="E37"/>
  <c r="E36"/>
  <c r="E14" i="138"/>
  <c r="E15"/>
  <c r="E16"/>
  <c r="E17"/>
  <c r="E18"/>
  <c r="E19"/>
  <c r="E20" i="20"/>
  <c r="E113" i="4"/>
  <c r="E114"/>
  <c r="E115"/>
  <c r="E116"/>
  <c r="E19" i="135" l="1"/>
  <c r="G15"/>
  <c r="G16"/>
  <c r="G17"/>
  <c r="G18"/>
  <c r="G19"/>
  <c r="E18"/>
  <c r="E17"/>
  <c r="E16"/>
  <c r="E15"/>
  <c r="E14"/>
  <c r="E13"/>
  <c r="E12"/>
  <c r="E11"/>
  <c r="E42" i="3"/>
  <c r="E41"/>
  <c r="E34" i="47"/>
  <c r="E33"/>
  <c r="E64" i="26"/>
  <c r="E65"/>
  <c r="E127" i="30"/>
  <c r="E14" i="42"/>
  <c r="E13"/>
  <c r="E12"/>
  <c r="E11"/>
  <c r="E10"/>
  <c r="E9"/>
  <c r="E8"/>
  <c r="G5"/>
  <c r="G6" s="1"/>
  <c r="G7" s="1"/>
  <c r="G8" s="1"/>
  <c r="G9" s="1"/>
  <c r="G10" s="1"/>
  <c r="G11" s="1"/>
  <c r="G12" s="1"/>
  <c r="G13" s="1"/>
  <c r="G14" s="1"/>
  <c r="G15" s="1"/>
  <c r="G16" s="1"/>
  <c r="G17" s="1"/>
  <c r="G4"/>
  <c r="E7"/>
  <c r="E6"/>
  <c r="E5"/>
  <c r="E4"/>
  <c r="E26" i="17" l="1"/>
  <c r="E25"/>
  <c r="E24"/>
  <c r="E23"/>
  <c r="E8" i="29"/>
  <c r="E7"/>
  <c r="G9"/>
  <c r="G31" i="94"/>
  <c r="G26"/>
  <c r="E34" i="62"/>
  <c r="E33"/>
  <c r="E32"/>
  <c r="E31"/>
  <c r="E28"/>
  <c r="G29"/>
  <c r="E19"/>
  <c r="E18"/>
  <c r="G14" i="147" l="1"/>
  <c r="G15" s="1"/>
  <c r="E14"/>
  <c r="E19" i="60"/>
  <c r="F83" i="61"/>
  <c r="F82"/>
  <c r="F81"/>
  <c r="F87"/>
  <c r="F86"/>
  <c r="G7" i="19"/>
  <c r="G8"/>
  <c r="G9"/>
  <c r="G10"/>
  <c r="G11"/>
  <c r="G12"/>
  <c r="E8"/>
  <c r="E9"/>
  <c r="E10"/>
  <c r="E11"/>
  <c r="E13" i="131"/>
  <c r="E15" i="25"/>
  <c r="E16"/>
  <c r="E17"/>
  <c r="E18"/>
  <c r="F5" i="88"/>
  <c r="E19"/>
  <c r="E18"/>
  <c r="E17"/>
  <c r="E16"/>
  <c r="E15"/>
  <c r="E14"/>
  <c r="E13"/>
  <c r="E12"/>
  <c r="E11"/>
  <c r="E10"/>
  <c r="E9"/>
  <c r="E8"/>
  <c r="E7"/>
  <c r="E6"/>
  <c r="E5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G7" i="114"/>
  <c r="G8"/>
  <c r="G9"/>
  <c r="G10"/>
  <c r="G11"/>
  <c r="G12"/>
  <c r="G13"/>
  <c r="G14"/>
  <c r="G15"/>
  <c r="E7"/>
  <c r="E8"/>
  <c r="E9"/>
  <c r="E10"/>
  <c r="E11"/>
  <c r="E12"/>
  <c r="E13"/>
  <c r="E40" i="3"/>
  <c r="E15" i="129"/>
  <c r="E14"/>
  <c r="E13"/>
  <c r="E12"/>
  <c r="E11"/>
  <c r="E10"/>
  <c r="E9"/>
  <c r="E23" i="145"/>
  <c r="E27" i="77"/>
  <c r="E26"/>
  <c r="E25"/>
  <c r="E24"/>
  <c r="H18" i="88" l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E27" i="138"/>
  <c r="E26"/>
  <c r="E25"/>
  <c r="E24"/>
  <c r="E23"/>
  <c r="E5" i="84"/>
  <c r="E23" i="77"/>
  <c r="G1" i="78"/>
  <c r="G6"/>
  <c r="G7"/>
  <c r="G8"/>
  <c r="G9"/>
  <c r="E6"/>
  <c r="E7"/>
  <c r="E8"/>
  <c r="E4"/>
  <c r="E28" i="39"/>
  <c r="E29"/>
  <c r="E19" i="71"/>
  <c r="E117" i="30"/>
  <c r="E118"/>
  <c r="E119"/>
  <c r="E120"/>
  <c r="E121"/>
  <c r="E122"/>
  <c r="E39" i="3"/>
  <c r="E30" i="59"/>
  <c r="E48" i="2"/>
  <c r="E47"/>
  <c r="E46"/>
  <c r="E45"/>
  <c r="E44"/>
  <c r="E43"/>
  <c r="E33" i="39"/>
  <c r="E34"/>
  <c r="E35"/>
  <c r="E22" i="104"/>
  <c r="E7" i="45"/>
  <c r="E8"/>
  <c r="E9"/>
  <c r="E10"/>
  <c r="E11"/>
  <c r="E12"/>
  <c r="E13"/>
  <c r="E111" i="4"/>
  <c r="E112"/>
  <c r="E110"/>
  <c r="E54" i="26"/>
  <c r="E56"/>
  <c r="E58"/>
  <c r="E60"/>
  <c r="E125" i="30"/>
  <c r="E124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0"/>
  <c r="E91"/>
  <c r="E92"/>
  <c r="E93"/>
  <c r="E94"/>
  <c r="E237" i="24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G26" i="62"/>
  <c r="E25"/>
  <c r="E24"/>
  <c r="E23"/>
  <c r="E22"/>
  <c r="G19" i="79"/>
  <c r="G18"/>
  <c r="G17"/>
  <c r="G16"/>
  <c r="G15"/>
  <c r="G13"/>
  <c r="G12"/>
  <c r="G11"/>
  <c r="G22" i="151"/>
  <c r="G21"/>
  <c r="G20"/>
  <c r="G19"/>
  <c r="G18"/>
  <c r="G17"/>
  <c r="G16"/>
  <c r="G15"/>
  <c r="G14"/>
  <c r="G13"/>
  <c r="E20"/>
  <c r="E19"/>
  <c r="E18"/>
  <c r="E17"/>
  <c r="G53" i="137"/>
  <c r="G62"/>
  <c r="E60"/>
  <c r="E59"/>
  <c r="E58"/>
  <c r="E57"/>
  <c r="E56"/>
  <c r="E55"/>
  <c r="E54"/>
  <c r="E51"/>
  <c r="E50"/>
  <c r="E49"/>
  <c r="E48"/>
  <c r="E47"/>
  <c r="E46"/>
  <c r="E45"/>
  <c r="E44"/>
  <c r="G43" i="17"/>
  <c r="G41"/>
  <c r="G40"/>
  <c r="G39"/>
  <c r="G38"/>
  <c r="G36"/>
  <c r="G35"/>
  <c r="G34"/>
  <c r="G33"/>
  <c r="G31"/>
  <c r="G27"/>
  <c r="G26"/>
  <c r="G25"/>
  <c r="G24"/>
  <c r="E27" i="94"/>
  <c r="E25"/>
  <c r="E24"/>
  <c r="E23"/>
  <c r="E22"/>
  <c r="E21"/>
  <c r="E20"/>
  <c r="E19"/>
  <c r="G80" i="10"/>
  <c r="G72"/>
  <c r="G71"/>
  <c r="G70"/>
  <c r="E79"/>
  <c r="E78"/>
  <c r="E77"/>
  <c r="E76"/>
  <c r="E75"/>
  <c r="E74"/>
  <c r="E72"/>
  <c r="E71"/>
  <c r="E70"/>
  <c r="E69"/>
  <c r="E66"/>
  <c r="E65"/>
  <c r="E64"/>
  <c r="E63"/>
  <c r="E58"/>
  <c r="E57"/>
  <c r="E55"/>
  <c r="E54"/>
  <c r="E53"/>
  <c r="E28" i="140"/>
  <c r="E27"/>
  <c r="E10" i="135"/>
  <c r="E13" i="101"/>
  <c r="E14"/>
  <c r="E15"/>
  <c r="E16"/>
  <c r="E17"/>
  <c r="E18"/>
  <c r="E19"/>
  <c r="E20"/>
  <c r="E21"/>
  <c r="M63" i="41"/>
  <c r="M62"/>
  <c r="M61"/>
  <c r="M60"/>
  <c r="M59"/>
  <c r="M58"/>
  <c r="G11" i="74"/>
  <c r="G12"/>
  <c r="G13"/>
  <c r="G14"/>
  <c r="G15"/>
  <c r="E10"/>
  <c r="E9"/>
  <c r="E8"/>
  <c r="E7"/>
  <c r="E6"/>
  <c r="G6" s="1"/>
  <c r="G7" s="1"/>
  <c r="G8" s="1"/>
  <c r="G9" s="1"/>
  <c r="G10" s="1"/>
  <c r="E49" i="26"/>
  <c r="E50"/>
  <c r="E51"/>
  <c r="E52"/>
  <c r="E53"/>
  <c r="E106" i="4"/>
  <c r="E107"/>
  <c r="E108"/>
  <c r="E109"/>
  <c r="E87" i="30"/>
  <c r="E88"/>
  <c r="E89"/>
  <c r="E18" i="12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G43" s="1"/>
  <c r="G44" s="1"/>
  <c r="E44"/>
  <c r="E45"/>
  <c r="E46"/>
  <c r="G46" s="1"/>
  <c r="G47" s="1"/>
  <c r="E47"/>
  <c r="E48"/>
  <c r="E49"/>
  <c r="E50"/>
  <c r="E79" i="9"/>
  <c r="E80"/>
  <c r="E81"/>
  <c r="E82"/>
  <c r="E83"/>
  <c r="E84"/>
  <c r="E18" i="60"/>
  <c r="E20"/>
  <c r="E12"/>
  <c r="E13"/>
  <c r="E14"/>
  <c r="E15"/>
  <c r="E16"/>
  <c r="E17"/>
  <c r="E38" i="41"/>
  <c r="E39"/>
  <c r="E40"/>
  <c r="E37"/>
  <c r="E77" i="9"/>
  <c r="E78"/>
  <c r="E85"/>
  <c r="H48" i="88" l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G48" i="12"/>
  <c r="G49" s="1"/>
  <c r="G50" s="1"/>
  <c r="G5"/>
  <c r="G6" s="1"/>
  <c r="G7" s="1"/>
  <c r="G8" s="1"/>
  <c r="G9" s="1"/>
  <c r="G10" s="1"/>
  <c r="G11" s="1"/>
  <c r="G12" s="1"/>
  <c r="G13" s="1"/>
  <c r="G14" s="1"/>
  <c r="G15" s="1"/>
  <c r="G16" s="1"/>
  <c r="G4"/>
  <c r="E209" i="24"/>
  <c r="E21" i="13"/>
  <c r="E20"/>
  <c r="E19"/>
  <c r="E18"/>
  <c r="E17"/>
  <c r="G17" s="1"/>
  <c r="G18" s="1"/>
  <c r="G19" s="1"/>
  <c r="G20" s="1"/>
  <c r="G21" s="1"/>
  <c r="E16"/>
  <c r="E15"/>
  <c r="G6" i="53"/>
  <c r="G7" s="1"/>
  <c r="G8" s="1"/>
  <c r="E9"/>
  <c r="E8"/>
  <c r="E7"/>
  <c r="E6"/>
  <c r="M57" i="41"/>
  <c r="M56"/>
  <c r="M55"/>
  <c r="M54"/>
  <c r="M53"/>
  <c r="M52"/>
  <c r="M51"/>
  <c r="H120" i="88" l="1"/>
  <c r="H121" s="1"/>
  <c r="H122" s="1"/>
  <c r="H123" s="1"/>
  <c r="H124" s="1"/>
  <c r="H125" s="1"/>
  <c r="H126" s="1"/>
  <c r="H127" s="1"/>
  <c r="H128" s="1"/>
  <c r="H129" s="1"/>
  <c r="G9" i="53"/>
  <c r="G10" s="1"/>
  <c r="G11" s="1"/>
  <c r="G12" s="1"/>
  <c r="G13" s="1"/>
  <c r="G14" s="1"/>
  <c r="G15" s="1"/>
  <c r="G16" s="1"/>
  <c r="G17" s="1"/>
  <c r="G18" s="1"/>
  <c r="G19" s="1"/>
  <c r="M46" i="41"/>
  <c r="M47"/>
  <c r="M48"/>
  <c r="M49"/>
  <c r="E41"/>
  <c r="E42"/>
  <c r="E43"/>
  <c r="E44"/>
  <c r="E45"/>
  <c r="E24" i="59"/>
  <c r="E25"/>
  <c r="E26"/>
  <c r="E27"/>
  <c r="E28"/>
  <c r="E29"/>
  <c r="E5" i="135"/>
  <c r="E6"/>
  <c r="E7"/>
  <c r="E8"/>
  <c r="E9"/>
  <c r="E4"/>
  <c r="G4" s="1"/>
  <c r="G5" s="1"/>
  <c r="G6" s="1"/>
  <c r="G7" s="1"/>
  <c r="G8" s="1"/>
  <c r="G9" s="1"/>
  <c r="G10" s="1"/>
  <c r="G11" s="1"/>
  <c r="G12" s="1"/>
  <c r="G13" s="1"/>
  <c r="G14" s="1"/>
  <c r="E40" i="2"/>
  <c r="E41"/>
  <c r="E42"/>
  <c r="E39"/>
  <c r="E38"/>
  <c r="E33"/>
  <c r="E34"/>
  <c r="E35"/>
  <c r="E36"/>
  <c r="E37"/>
  <c r="E47" i="5"/>
  <c r="E48"/>
  <c r="E49"/>
  <c r="E50"/>
  <c r="E51"/>
  <c r="E104" i="4"/>
  <c r="E105"/>
  <c r="E101"/>
  <c r="E102"/>
  <c r="E103"/>
  <c r="E100"/>
  <c r="E99"/>
  <c r="E84" i="30"/>
  <c r="E77"/>
  <c r="E78"/>
  <c r="E79"/>
  <c r="E80"/>
  <c r="E81"/>
  <c r="E82"/>
  <c r="E83"/>
  <c r="E71"/>
  <c r="E72"/>
  <c r="E73"/>
  <c r="E74"/>
  <c r="E75"/>
  <c r="E76"/>
  <c r="F66" i="61" l="1"/>
  <c r="F65"/>
  <c r="F64"/>
  <c r="F63"/>
  <c r="F62"/>
  <c r="F61"/>
  <c r="E26" i="140" l="1"/>
  <c r="E25"/>
  <c r="E24"/>
  <c r="E23"/>
  <c r="E208" i="24"/>
  <c r="E207"/>
  <c r="E206"/>
  <c r="E205"/>
  <c r="E204"/>
  <c r="E46" i="16" l="1"/>
  <c r="G6" i="93"/>
  <c r="G7" s="1"/>
  <c r="G8" s="1"/>
  <c r="G9" s="1"/>
  <c r="G10" s="1"/>
  <c r="G11" s="1"/>
  <c r="G12" s="1"/>
  <c r="G8" i="32"/>
  <c r="G9" s="1"/>
  <c r="G10" s="1"/>
  <c r="G11" s="1"/>
  <c r="G5" i="67"/>
  <c r="F29" i="61"/>
  <c r="E27" i="58"/>
  <c r="E26"/>
  <c r="E25"/>
  <c r="E24"/>
  <c r="E23"/>
  <c r="E22"/>
  <c r="E21"/>
  <c r="E20"/>
  <c r="E19"/>
  <c r="E32" i="47"/>
  <c r="E31"/>
  <c r="E30"/>
  <c r="E29"/>
  <c r="E28"/>
  <c r="E27"/>
  <c r="E26"/>
  <c r="E25"/>
  <c r="E24"/>
  <c r="E10" i="156"/>
  <c r="E9"/>
  <c r="E8"/>
  <c r="E7"/>
  <c r="E6"/>
  <c r="G9" i="49"/>
  <c r="G10" s="1"/>
  <c r="G11" s="1"/>
  <c r="G12" s="1"/>
  <c r="G13" s="1"/>
  <c r="G14" s="1"/>
  <c r="G15" s="1"/>
  <c r="G16" s="1"/>
  <c r="G17" s="1"/>
  <c r="G18" s="1"/>
  <c r="G19" s="1"/>
  <c r="G20" s="1"/>
  <c r="G21" s="1"/>
  <c r="E33" i="3"/>
  <c r="E34"/>
  <c r="E35"/>
  <c r="E36"/>
  <c r="E37"/>
  <c r="E38"/>
  <c r="E32"/>
  <c r="E17" i="39"/>
  <c r="E19"/>
  <c r="E20"/>
  <c r="E21"/>
  <c r="E8" i="49"/>
  <c r="E7"/>
  <c r="E6"/>
  <c r="F60" i="61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E199" i="24"/>
  <c r="E198"/>
  <c r="E197"/>
  <c r="E16" i="103"/>
  <c r="E15"/>
  <c r="E14"/>
  <c r="E13"/>
  <c r="E12"/>
  <c r="E11"/>
  <c r="E10"/>
  <c r="E9"/>
  <c r="E8"/>
  <c r="E7"/>
  <c r="E6"/>
  <c r="G6" s="1"/>
  <c r="G7" s="1"/>
  <c r="G8" s="1"/>
  <c r="G9" s="1"/>
  <c r="G10" s="1"/>
  <c r="G11" s="1"/>
  <c r="G12" s="1"/>
  <c r="G13" s="1"/>
  <c r="G14" s="1"/>
  <c r="G15" s="1"/>
  <c r="G16"/>
  <c r="E19" i="20"/>
  <c r="G69" i="10"/>
  <c r="G67"/>
  <c r="G66"/>
  <c r="G65"/>
  <c r="G64"/>
  <c r="G63"/>
  <c r="G62"/>
  <c r="G61"/>
  <c r="G60"/>
  <c r="G59"/>
  <c r="G58"/>
  <c r="G57"/>
  <c r="G56"/>
  <c r="G55"/>
  <c r="G54"/>
  <c r="E39" i="16"/>
  <c r="E38"/>
  <c r="E37"/>
  <c r="E36"/>
  <c r="E35"/>
  <c r="E34"/>
  <c r="E33"/>
  <c r="E45"/>
  <c r="E44"/>
  <c r="G44" s="1"/>
  <c r="E41"/>
  <c r="E40"/>
  <c r="E32"/>
  <c r="E31"/>
  <c r="E30"/>
  <c r="E29"/>
  <c r="E28"/>
  <c r="E27"/>
  <c r="E26"/>
  <c r="E25"/>
  <c r="E11" i="25" l="1"/>
  <c r="E13"/>
  <c r="E14"/>
  <c r="E23" i="59" l="1"/>
  <c r="E22"/>
  <c r="E21"/>
  <c r="E20"/>
  <c r="E19"/>
  <c r="E18"/>
  <c r="E17"/>
  <c r="E16"/>
  <c r="E14"/>
  <c r="E13"/>
  <c r="E12"/>
  <c r="E11"/>
  <c r="E9"/>
  <c r="E7"/>
  <c r="E6"/>
  <c r="G21" i="166"/>
  <c r="G22"/>
  <c r="G23"/>
  <c r="G24"/>
  <c r="E18"/>
  <c r="E19"/>
  <c r="E20"/>
  <c r="E21"/>
  <c r="E22"/>
  <c r="G6"/>
  <c r="E17"/>
  <c r="E16"/>
  <c r="E15"/>
  <c r="E14"/>
  <c r="E13"/>
  <c r="E12"/>
  <c r="E11"/>
  <c r="E10"/>
  <c r="E9"/>
  <c r="E8"/>
  <c r="E7"/>
  <c r="E6"/>
  <c r="E5"/>
  <c r="G5" i="151"/>
  <c r="I5" s="1"/>
  <c r="G6"/>
  <c r="G4" i="166"/>
  <c r="G5" s="1"/>
  <c r="G1"/>
  <c r="D27" i="1" s="1"/>
  <c r="E6" i="92"/>
  <c r="E7"/>
  <c r="E8"/>
  <c r="E9"/>
  <c r="E10"/>
  <c r="E11"/>
  <c r="E12"/>
  <c r="E13"/>
  <c r="E14"/>
  <c r="E14" i="145"/>
  <c r="E15"/>
  <c r="E16"/>
  <c r="E17"/>
  <c r="G11" i="150"/>
  <c r="G12" s="1"/>
  <c r="G13" s="1"/>
  <c r="G14" s="1"/>
  <c r="G15" s="1"/>
  <c r="G16" s="1"/>
  <c r="G17" s="1"/>
  <c r="G18" s="1"/>
  <c r="G19" s="1"/>
  <c r="G20" s="1"/>
  <c r="E11"/>
  <c r="E22" i="138"/>
  <c r="E21"/>
  <c r="E20"/>
  <c r="E13"/>
  <c r="E12"/>
  <c r="E11"/>
  <c r="E10"/>
  <c r="E9"/>
  <c r="E8"/>
  <c r="E7"/>
  <c r="E36" i="41"/>
  <c r="I6" i="151" l="1"/>
  <c r="I7" s="1"/>
  <c r="I8" s="1"/>
  <c r="G7" i="166"/>
  <c r="G8"/>
  <c r="G9" s="1"/>
  <c r="G10"/>
  <c r="G11" s="1"/>
  <c r="G12" s="1"/>
  <c r="G13" s="1"/>
  <c r="G14" s="1"/>
  <c r="G15" s="1"/>
  <c r="G16" s="1"/>
  <c r="G17" s="1"/>
  <c r="G18" s="1"/>
  <c r="G19" s="1"/>
  <c r="G20" s="1"/>
  <c r="E193" i="24"/>
  <c r="E194"/>
  <c r="E195"/>
  <c r="E196"/>
  <c r="E19" i="77"/>
  <c r="E20"/>
  <c r="E21"/>
  <c r="E22"/>
  <c r="E16" i="71"/>
  <c r="E15"/>
  <c r="E14"/>
  <c r="E13"/>
  <c r="E12"/>
  <c r="E11"/>
  <c r="E16" i="18"/>
  <c r="E28"/>
  <c r="E29"/>
  <c r="E30"/>
  <c r="E31"/>
  <c r="E32"/>
  <c r="E67" i="30"/>
  <c r="E68"/>
  <c r="E69"/>
  <c r="E70"/>
  <c r="E10" i="150"/>
  <c r="G17" i="17"/>
  <c r="G18"/>
  <c r="G19"/>
  <c r="G20"/>
  <c r="G21"/>
  <c r="G22"/>
  <c r="G15"/>
  <c r="G16"/>
  <c r="G23"/>
  <c r="G18" i="94"/>
  <c r="E93" i="4"/>
  <c r="E94"/>
  <c r="E95"/>
  <c r="E96"/>
  <c r="E97"/>
  <c r="E98"/>
  <c r="D242" i="1" l="1"/>
  <c r="G5" i="121" l="1"/>
  <c r="G6"/>
  <c r="G7"/>
  <c r="G8"/>
  <c r="G9"/>
  <c r="G10"/>
  <c r="G11"/>
  <c r="G12"/>
  <c r="G13"/>
  <c r="E18" i="20"/>
  <c r="E17"/>
  <c r="E11" i="165"/>
  <c r="E10"/>
  <c r="E9"/>
  <c r="E8"/>
  <c r="E7"/>
  <c r="E6"/>
  <c r="G4"/>
  <c r="E4"/>
  <c r="E5"/>
  <c r="G5" s="1"/>
  <c r="G6" s="1"/>
  <c r="G7" s="1"/>
  <c r="G8" s="1"/>
  <c r="G9" s="1"/>
  <c r="G10" s="1"/>
  <c r="G11" s="1"/>
  <c r="G12" s="1"/>
  <c r="G13" s="1"/>
  <c r="G14" s="1"/>
  <c r="G15" s="1"/>
  <c r="G16" s="1"/>
  <c r="G1"/>
  <c r="E48" i="26"/>
  <c r="E47"/>
  <c r="E46"/>
  <c r="E45"/>
  <c r="E44"/>
  <c r="E43"/>
  <c r="E12" i="112" l="1"/>
  <c r="E11"/>
  <c r="E10"/>
  <c r="E9"/>
  <c r="E8"/>
  <c r="E7"/>
  <c r="E6"/>
  <c r="E10" i="101"/>
  <c r="E11"/>
  <c r="E12"/>
  <c r="G6" i="82"/>
  <c r="G7"/>
  <c r="G8"/>
  <c r="G9"/>
  <c r="E37" i="26"/>
  <c r="E38"/>
  <c r="E39"/>
  <c r="E40"/>
  <c r="E41"/>
  <c r="E42"/>
  <c r="G11" i="111"/>
  <c r="E76" i="9"/>
  <c r="E75"/>
  <c r="E74"/>
  <c r="E73"/>
  <c r="E72"/>
  <c r="E71"/>
  <c r="E70"/>
  <c r="E69"/>
  <c r="E68"/>
  <c r="E67"/>
  <c r="E66"/>
  <c r="E266" i="24"/>
  <c r="E265"/>
  <c r="E264"/>
  <c r="E263"/>
  <c r="E262"/>
  <c r="E261"/>
  <c r="E260"/>
  <c r="E259"/>
  <c r="E10" i="25"/>
  <c r="E84" i="4"/>
  <c r="E85"/>
  <c r="E86"/>
  <c r="E87"/>
  <c r="E88"/>
  <c r="E83"/>
  <c r="E90"/>
  <c r="E89"/>
  <c r="E66" i="30"/>
  <c r="E65"/>
  <c r="E64"/>
  <c r="E63"/>
  <c r="E62"/>
  <c r="E61"/>
  <c r="E60"/>
  <c r="D222" i="1"/>
  <c r="E17" i="12" l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E16"/>
  <c r="G1" i="163"/>
  <c r="G5"/>
  <c r="G6" s="1"/>
  <c r="G7" s="1"/>
  <c r="G8" s="1"/>
  <c r="G9" s="1"/>
  <c r="G10" s="1"/>
  <c r="G11" s="1"/>
  <c r="G12" s="1"/>
  <c r="G13" s="1"/>
  <c r="G14" s="1"/>
  <c r="G15" s="1"/>
  <c r="G16" s="1"/>
  <c r="E12" i="1"/>
  <c r="Q16" i="162"/>
  <c r="Q17"/>
  <c r="D7"/>
  <c r="F7" s="1"/>
  <c r="D6"/>
  <c r="F6" s="1"/>
  <c r="F5"/>
  <c r="E32" i="39"/>
  <c r="E31"/>
  <c r="E30"/>
  <c r="E27"/>
  <c r="E26"/>
  <c r="E25"/>
  <c r="E24"/>
  <c r="E23"/>
  <c r="E22"/>
  <c r="E65" i="9"/>
  <c r="G17" i="163" l="1"/>
  <c r="G18" s="1"/>
  <c r="G19" s="1"/>
  <c r="G20" s="1"/>
  <c r="G21" s="1"/>
  <c r="G22" s="1"/>
  <c r="G23" s="1"/>
  <c r="G24" s="1"/>
  <c r="G25" s="1"/>
  <c r="G26" s="1"/>
  <c r="G27" s="1"/>
  <c r="E58" i="30"/>
  <c r="E57"/>
  <c r="E56"/>
  <c r="E55"/>
  <c r="E15" i="108"/>
  <c r="E14"/>
  <c r="E13"/>
  <c r="E12"/>
  <c r="E11"/>
  <c r="E10"/>
  <c r="E9"/>
  <c r="E8"/>
  <c r="E7"/>
  <c r="G7" s="1"/>
  <c r="G8" s="1"/>
  <c r="G9" s="1"/>
  <c r="G10" s="1"/>
  <c r="G11" s="1"/>
  <c r="G12" s="1"/>
  <c r="G13" s="1"/>
  <c r="G14" s="1"/>
  <c r="G15" s="1"/>
  <c r="E13" i="161"/>
  <c r="E12"/>
  <c r="E11"/>
  <c r="E10"/>
  <c r="E9"/>
  <c r="E8"/>
  <c r="E7"/>
  <c r="E6"/>
  <c r="G6" s="1"/>
  <c r="G7" s="1"/>
  <c r="G8" s="1"/>
  <c r="G9" s="1"/>
  <c r="G10" s="1"/>
  <c r="G11" s="1"/>
  <c r="G12" s="1"/>
  <c r="G13" s="1"/>
  <c r="E5"/>
  <c r="G5" s="1"/>
  <c r="G1"/>
  <c r="D216" i="1" s="1"/>
  <c r="G8" i="37"/>
  <c r="G9"/>
  <c r="E7"/>
  <c r="E8"/>
  <c r="E9"/>
  <c r="G17" i="94"/>
  <c r="G16"/>
  <c r="G8" i="129"/>
  <c r="G9" s="1"/>
  <c r="G10" s="1"/>
  <c r="G11" s="1"/>
  <c r="G12" s="1"/>
  <c r="G13" s="1"/>
  <c r="G14" s="1"/>
  <c r="G15" s="1"/>
  <c r="G16" s="1"/>
  <c r="G17" s="1"/>
  <c r="G18" s="1"/>
  <c r="G9" i="62"/>
  <c r="G10"/>
  <c r="G11"/>
  <c r="G12"/>
  <c r="G13"/>
  <c r="G14"/>
  <c r="G15"/>
  <c r="G20"/>
  <c r="E18" i="83"/>
  <c r="E17"/>
  <c r="E16"/>
  <c r="E15"/>
  <c r="E14"/>
  <c r="E13"/>
  <c r="E12"/>
  <c r="E11"/>
  <c r="E10"/>
  <c r="G53" i="10" l="1"/>
  <c r="E6" i="35"/>
  <c r="E7"/>
  <c r="E8"/>
  <c r="E9"/>
  <c r="E10"/>
  <c r="G6" i="132"/>
  <c r="G7"/>
  <c r="E6"/>
  <c r="E7"/>
  <c r="E8"/>
  <c r="E6" i="157"/>
  <c r="E7"/>
  <c r="E79" i="4"/>
  <c r="E80"/>
  <c r="E81"/>
  <c r="E82"/>
  <c r="E92"/>
  <c r="G9" i="150"/>
  <c r="G10"/>
  <c r="E52" i="30"/>
  <c r="E53"/>
  <c r="E54"/>
  <c r="E63" i="9"/>
  <c r="E64"/>
  <c r="E31" i="21"/>
  <c r="E32"/>
  <c r="E33"/>
  <c r="E34"/>
  <c r="E35"/>
  <c r="E5" i="159"/>
  <c r="G5" s="1"/>
  <c r="G1"/>
  <c r="D300" i="1" s="1"/>
  <c r="E11" i="158"/>
  <c r="E7"/>
  <c r="E8"/>
  <c r="E9"/>
  <c r="E10"/>
  <c r="E6"/>
  <c r="E5"/>
  <c r="G5" s="1"/>
  <c r="G6" s="1"/>
  <c r="G7" s="1"/>
  <c r="G8" s="1"/>
  <c r="G9" s="1"/>
  <c r="G1"/>
  <c r="D247" i="1" s="1"/>
  <c r="G5" i="47"/>
  <c r="E20"/>
  <c r="E5" i="157"/>
  <c r="G5" s="1"/>
  <c r="G6" s="1"/>
  <c r="G7" s="1"/>
  <c r="G1"/>
  <c r="D175" i="1" s="1"/>
  <c r="G17" i="125"/>
  <c r="G10" i="158" l="1"/>
  <c r="G11" s="1"/>
  <c r="G12" s="1"/>
  <c r="G13" s="1"/>
  <c r="G14" s="1"/>
  <c r="E5" i="156"/>
  <c r="G4"/>
  <c r="G5" s="1"/>
  <c r="G6" s="1"/>
  <c r="G7" s="1"/>
  <c r="G8" s="1"/>
  <c r="G9" s="1"/>
  <c r="G10" s="1"/>
  <c r="G11" s="1"/>
  <c r="G12" s="1"/>
  <c r="G18" s="1"/>
  <c r="G19" s="1"/>
  <c r="G20" s="1"/>
  <c r="G1"/>
  <c r="D122" i="1" s="1"/>
  <c r="E51" i="30"/>
  <c r="E50"/>
  <c r="E49"/>
  <c r="E48"/>
  <c r="E47"/>
  <c r="E31" i="26" l="1"/>
  <c r="E32"/>
  <c r="E33"/>
  <c r="E34"/>
  <c r="E62" i="9"/>
  <c r="E16" i="20"/>
  <c r="E15"/>
  <c r="E14"/>
  <c r="E13"/>
  <c r="E12"/>
  <c r="E11"/>
  <c r="E28" i="3"/>
  <c r="E19" i="47"/>
  <c r="E278" i="24"/>
  <c r="E277"/>
  <c r="E276"/>
  <c r="E275"/>
  <c r="E274"/>
  <c r="E273"/>
  <c r="E272"/>
  <c r="E271"/>
  <c r="E270"/>
  <c r="E269"/>
  <c r="E268"/>
  <c r="E267"/>
  <c r="E258" l="1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03"/>
  <c r="E202"/>
  <c r="E201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32" i="2"/>
  <c r="E31"/>
  <c r="E30"/>
  <c r="E29"/>
  <c r="E28"/>
  <c r="E9" i="155"/>
  <c r="E8"/>
  <c r="E7"/>
  <c r="E6"/>
  <c r="G6" s="1"/>
  <c r="G7" s="1"/>
  <c r="G8" s="1"/>
  <c r="G9" s="1"/>
  <c r="E5"/>
  <c r="G4"/>
  <c r="G5" s="1"/>
  <c r="G1"/>
  <c r="D190" i="1" s="1"/>
  <c r="E5" i="154"/>
  <c r="G5" s="1"/>
  <c r="G1"/>
  <c r="D249" i="1" s="1"/>
  <c r="E36" i="52"/>
  <c r="E35"/>
  <c r="E34"/>
  <c r="E33"/>
  <c r="E32"/>
  <c r="E31"/>
  <c r="E30"/>
  <c r="E29"/>
  <c r="E28"/>
  <c r="E27"/>
  <c r="E26"/>
  <c r="E25"/>
  <c r="E24"/>
  <c r="E23"/>
  <c r="E22"/>
  <c r="E21"/>
  <c r="G5" i="134"/>
  <c r="E20" i="52" l="1"/>
  <c r="E19"/>
  <c r="E18"/>
  <c r="E17"/>
  <c r="D233" i="1"/>
  <c r="E5" i="153"/>
  <c r="G5" s="1"/>
  <c r="G1"/>
  <c r="E20" i="87"/>
  <c r="E19"/>
  <c r="E18"/>
  <c r="E17"/>
  <c r="E16"/>
  <c r="E15"/>
  <c r="E14"/>
  <c r="E14" i="102"/>
  <c r="E13"/>
  <c r="E12"/>
  <c r="E11"/>
  <c r="E10"/>
  <c r="E9"/>
  <c r="E8"/>
  <c r="E7"/>
  <c r="E6"/>
  <c r="E10" i="111" l="1"/>
  <c r="E9"/>
  <c r="E8"/>
  <c r="E7"/>
  <c r="E6"/>
  <c r="G6" s="1"/>
  <c r="G7" s="1"/>
  <c r="G8" s="1"/>
  <c r="G9" s="1"/>
  <c r="G10" s="1"/>
  <c r="G6" i="152"/>
  <c r="G7" s="1"/>
  <c r="G8" s="1"/>
  <c r="G9" s="1"/>
  <c r="G10" s="1"/>
  <c r="G11" s="1"/>
  <c r="G12" s="1"/>
  <c r="E12"/>
  <c r="E11"/>
  <c r="E10"/>
  <c r="E9"/>
  <c r="E8"/>
  <c r="E7"/>
  <c r="E6"/>
  <c r="E4"/>
  <c r="E5"/>
  <c r="G5" s="1"/>
  <c r="G1"/>
  <c r="H1" i="43"/>
  <c r="E18" i="64"/>
  <c r="E17"/>
  <c r="E26" i="18"/>
  <c r="E25"/>
  <c r="E24"/>
  <c r="E23"/>
  <c r="E22"/>
  <c r="E21"/>
  <c r="E7" i="83"/>
  <c r="E8"/>
  <c r="E9"/>
  <c r="E30" i="21"/>
  <c r="E27" i="2"/>
  <c r="E33" i="41"/>
  <c r="E34"/>
  <c r="E35"/>
  <c r="E31"/>
  <c r="E26"/>
  <c r="E27"/>
  <c r="E28"/>
  <c r="E29"/>
  <c r="E30"/>
  <c r="E32"/>
  <c r="E25"/>
  <c r="G6" i="13"/>
  <c r="G7"/>
  <c r="G8"/>
  <c r="E6"/>
  <c r="E7"/>
  <c r="E8"/>
  <c r="E9"/>
  <c r="G9" s="1"/>
  <c r="E10"/>
  <c r="E11"/>
  <c r="E12"/>
  <c r="E13"/>
  <c r="E14"/>
  <c r="E30" i="26"/>
  <c r="E35"/>
  <c r="E36"/>
  <c r="E16" i="36"/>
  <c r="E15"/>
  <c r="E16" i="52"/>
  <c r="E8" i="25"/>
  <c r="E9"/>
  <c r="E52" i="9"/>
  <c r="E54"/>
  <c r="E55"/>
  <c r="E56"/>
  <c r="E58"/>
  <c r="E60"/>
  <c r="G10" i="13" l="1"/>
  <c r="G11" s="1"/>
  <c r="G12" s="1"/>
  <c r="G13"/>
  <c r="G14" s="1"/>
  <c r="G15" s="1"/>
  <c r="G16" s="1"/>
  <c r="E44" i="30"/>
  <c r="E45"/>
  <c r="E46"/>
  <c r="E41"/>
  <c r="E42"/>
  <c r="E43"/>
  <c r="E40"/>
  <c r="E6" i="12"/>
  <c r="E7"/>
  <c r="E8"/>
  <c r="E9"/>
  <c r="E10"/>
  <c r="E11"/>
  <c r="E12"/>
  <c r="E14"/>
  <c r="E17" i="36"/>
  <c r="E7" i="131" l="1"/>
  <c r="E8"/>
  <c r="E18" i="140"/>
  <c r="E19"/>
  <c r="E20"/>
  <c r="E22"/>
  <c r="E7" i="20"/>
  <c r="E8"/>
  <c r="E9"/>
  <c r="E10"/>
  <c r="E46" i="5"/>
  <c r="E45"/>
  <c r="E44"/>
  <c r="E33"/>
  <c r="E34"/>
  <c r="E35"/>
  <c r="E36"/>
  <c r="E37"/>
  <c r="E38"/>
  <c r="E39"/>
  <c r="E40"/>
  <c r="E41"/>
  <c r="E42"/>
  <c r="E43"/>
  <c r="E32"/>
  <c r="G11" i="151"/>
  <c r="G12"/>
  <c r="E18" i="77"/>
  <c r="E17"/>
  <c r="E16"/>
  <c r="E15"/>
  <c r="E14"/>
  <c r="E13"/>
  <c r="G49" i="10"/>
  <c r="G50"/>
  <c r="G48"/>
  <c r="G47"/>
  <c r="G46"/>
  <c r="G41"/>
  <c r="G42"/>
  <c r="G43"/>
  <c r="G44"/>
  <c r="G45"/>
  <c r="E12" i="3"/>
  <c r="E13"/>
  <c r="E14"/>
  <c r="E15"/>
  <c r="E16"/>
  <c r="E17"/>
  <c r="E18"/>
  <c r="E19"/>
  <c r="E20"/>
  <c r="E21"/>
  <c r="E22"/>
  <c r="E23"/>
  <c r="E24"/>
  <c r="E25"/>
  <c r="E26"/>
  <c r="E27"/>
  <c r="E14" i="91"/>
  <c r="E15"/>
  <c r="E16"/>
  <c r="E17"/>
  <c r="E18"/>
  <c r="E19"/>
  <c r="E20"/>
  <c r="E28" i="50" l="1"/>
  <c r="E26"/>
  <c r="E25"/>
  <c r="E24"/>
  <c r="E23"/>
  <c r="E22"/>
  <c r="E21"/>
  <c r="E17"/>
  <c r="E16"/>
  <c r="E15"/>
  <c r="E14"/>
  <c r="E13"/>
  <c r="E12"/>
  <c r="E11"/>
  <c r="E10"/>
  <c r="E9"/>
  <c r="E8"/>
  <c r="E7"/>
  <c r="E6"/>
  <c r="G5" i="120" l="1"/>
  <c r="E29" i="21"/>
  <c r="E28"/>
  <c r="E26" i="2"/>
  <c r="E36" i="30"/>
  <c r="E14" i="73"/>
  <c r="E13"/>
  <c r="E12"/>
  <c r="E11"/>
  <c r="E10"/>
  <c r="E9"/>
  <c r="E8"/>
  <c r="E7"/>
  <c r="E6"/>
  <c r="G6" s="1"/>
  <c r="G7" s="1"/>
  <c r="G8" s="1"/>
  <c r="G9" s="1"/>
  <c r="G10" s="1"/>
  <c r="G11" s="1"/>
  <c r="G12" s="1"/>
  <c r="G13" s="1"/>
  <c r="G14" s="1"/>
  <c r="E18" i="47" l="1"/>
  <c r="E17"/>
  <c r="E16"/>
  <c r="E15"/>
  <c r="E14"/>
  <c r="E13"/>
  <c r="E12"/>
  <c r="E29" i="30"/>
  <c r="E30"/>
  <c r="E31"/>
  <c r="E32"/>
  <c r="E33"/>
  <c r="E34"/>
  <c r="E35"/>
  <c r="G15" i="94"/>
  <c r="G10" i="151"/>
  <c r="G9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1"/>
  <c r="D279" i="1" s="1"/>
  <c r="G39" i="10"/>
  <c r="G40"/>
  <c r="G14" i="94"/>
  <c r="G13"/>
  <c r="G11" i="17"/>
  <c r="G12"/>
  <c r="G13"/>
  <c r="G14"/>
  <c r="G17" i="10"/>
  <c r="G18"/>
  <c r="G19"/>
  <c r="G20"/>
  <c r="G21"/>
  <c r="G22"/>
  <c r="G38"/>
  <c r="G32" i="137"/>
  <c r="G33"/>
  <c r="G34"/>
  <c r="E31" i="4"/>
  <c r="E30"/>
  <c r="E29"/>
  <c r="I26" i="151" l="1"/>
  <c r="I27" s="1"/>
  <c r="I28" s="1"/>
  <c r="I29" s="1"/>
  <c r="G8" i="4"/>
  <c r="E72"/>
  <c r="E78"/>
  <c r="E77"/>
  <c r="E76"/>
  <c r="E75"/>
  <c r="E74"/>
  <c r="E71"/>
  <c r="E70"/>
  <c r="E68"/>
  <c r="E67"/>
  <c r="E66"/>
  <c r="E65"/>
  <c r="E59"/>
  <c r="E55"/>
  <c r="E54"/>
  <c r="E53"/>
  <c r="E52"/>
  <c r="E51"/>
  <c r="E23" i="38"/>
  <c r="E22"/>
  <c r="E21"/>
  <c r="E20"/>
  <c r="E19"/>
  <c r="E18"/>
  <c r="E17"/>
  <c r="E16"/>
  <c r="E15"/>
  <c r="E31" i="5"/>
  <c r="E30"/>
  <c r="E13" i="125"/>
  <c r="E14"/>
  <c r="E15"/>
  <c r="E16"/>
  <c r="E12"/>
  <c r="E11"/>
  <c r="E10"/>
  <c r="E7" i="113"/>
  <c r="G7" s="1"/>
  <c r="G8" s="1"/>
  <c r="G9" s="1"/>
  <c r="G10" s="1"/>
  <c r="G11" s="1"/>
  <c r="G12" s="1"/>
  <c r="G13" s="1"/>
  <c r="G14" s="1"/>
  <c r="G15" s="1"/>
  <c r="E8"/>
  <c r="E9"/>
  <c r="E10"/>
  <c r="E11"/>
  <c r="E49" i="4"/>
  <c r="E22" i="30"/>
  <c r="E23"/>
  <c r="E24"/>
  <c r="E25"/>
  <c r="E26"/>
  <c r="E27"/>
  <c r="E28"/>
  <c r="F12" i="61"/>
  <c r="F13"/>
  <c r="F14"/>
  <c r="F15"/>
  <c r="F16"/>
  <c r="F18"/>
  <c r="E12" i="39"/>
  <c r="E14"/>
  <c r="E15"/>
  <c r="E16"/>
  <c r="E11"/>
  <c r="G5" i="36"/>
  <c r="G6" s="1"/>
  <c r="E14" i="76"/>
  <c r="E15"/>
  <c r="E16"/>
  <c r="E6" i="20"/>
  <c r="E11" i="47"/>
  <c r="E28" i="68"/>
  <c r="E27"/>
  <c r="E26"/>
  <c r="E25"/>
  <c r="E24"/>
  <c r="E23"/>
  <c r="E22"/>
  <c r="E20"/>
  <c r="E19"/>
  <c r="E18"/>
  <c r="E17"/>
  <c r="E16"/>
  <c r="G31" i="137"/>
  <c r="G22"/>
  <c r="G23"/>
  <c r="G24"/>
  <c r="G25"/>
  <c r="G26"/>
  <c r="G27"/>
  <c r="G28"/>
  <c r="G29"/>
  <c r="G30"/>
  <c r="G5"/>
  <c r="G7"/>
  <c r="G8"/>
  <c r="G9"/>
  <c r="G10"/>
  <c r="G11"/>
  <c r="G12"/>
  <c r="G13"/>
  <c r="G15"/>
  <c r="G16"/>
  <c r="G17"/>
  <c r="G18"/>
  <c r="G19"/>
  <c r="G20"/>
  <c r="G21"/>
  <c r="G10" i="94"/>
  <c r="G11"/>
  <c r="G12"/>
  <c r="G37" i="10"/>
  <c r="G36"/>
  <c r="G35"/>
  <c r="G34"/>
  <c r="G33"/>
  <c r="G32"/>
  <c r="G27"/>
  <c r="G28"/>
  <c r="G29"/>
  <c r="G30"/>
  <c r="G31"/>
  <c r="G26"/>
  <c r="G65" i="4" l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8" l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171"/>
  <c r="G172" s="1"/>
  <c r="G173" s="1"/>
  <c r="G174" s="1"/>
  <c r="E47"/>
  <c r="E48"/>
  <c r="E22" i="41"/>
  <c r="G205" i="4" l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E21"/>
  <c r="E20"/>
  <c r="E19"/>
  <c r="E18"/>
  <c r="E169" i="24"/>
  <c r="E170"/>
  <c r="E171"/>
  <c r="E172"/>
  <c r="E160"/>
  <c r="E161"/>
  <c r="E162"/>
  <c r="E163"/>
  <c r="E164"/>
  <c r="E165"/>
  <c r="E166"/>
  <c r="E167"/>
  <c r="E168"/>
  <c r="E144"/>
  <c r="E145"/>
  <c r="E146"/>
  <c r="E147"/>
  <c r="E148"/>
  <c r="E149"/>
  <c r="G230" i="4" l="1"/>
  <c r="G231" s="1"/>
  <c r="G232" s="1"/>
  <c r="G233" s="1"/>
  <c r="G234" s="1"/>
  <c r="G235" s="1"/>
  <c r="E17" i="140"/>
  <c r="E16"/>
  <c r="E15"/>
  <c r="E14"/>
  <c r="E13"/>
  <c r="E12"/>
  <c r="E13" i="68"/>
  <c r="E10"/>
  <c r="E11"/>
  <c r="E12"/>
  <c r="E42" i="4"/>
  <c r="E43"/>
  <c r="E44"/>
  <c r="E45"/>
  <c r="E46"/>
  <c r="E39"/>
  <c r="E40"/>
  <c r="E41"/>
  <c r="E38"/>
  <c r="E140" i="24"/>
  <c r="E141"/>
  <c r="E142"/>
  <c r="E143"/>
  <c r="E150"/>
  <c r="E8" i="150"/>
  <c r="E9"/>
  <c r="E20" i="11"/>
  <c r="E19"/>
  <c r="E18"/>
  <c r="E17"/>
  <c r="E16"/>
  <c r="E15"/>
  <c r="E14"/>
  <c r="E10"/>
  <c r="E9"/>
  <c r="E8"/>
  <c r="E7"/>
  <c r="E6"/>
  <c r="G6" s="1"/>
  <c r="G7" s="1"/>
  <c r="G8" s="1"/>
  <c r="G9" s="1"/>
  <c r="G10" s="1"/>
  <c r="G11" s="1"/>
  <c r="G14" s="1"/>
  <c r="G15" s="1"/>
  <c r="G16" s="1"/>
  <c r="G17" s="1"/>
  <c r="G18" s="1"/>
  <c r="G19" s="1"/>
  <c r="G20" s="1"/>
  <c r="G236" i="4" l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E137" i="24"/>
  <c r="E138"/>
  <c r="E139"/>
  <c r="E27" i="5"/>
  <c r="E28"/>
  <c r="E29"/>
  <c r="E26"/>
  <c r="E25"/>
  <c r="G6" i="19"/>
  <c r="E6"/>
  <c r="E7"/>
  <c r="E7" i="150"/>
  <c r="E6"/>
  <c r="E5"/>
  <c r="G5" s="1"/>
  <c r="G6" s="1"/>
  <c r="G7" s="1"/>
  <c r="G8" s="1"/>
  <c r="G1"/>
  <c r="D13" i="1" s="1"/>
  <c r="E7" i="101"/>
  <c r="E8"/>
  <c r="E9"/>
  <c r="G262" i="4" l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E6" i="91"/>
  <c r="E7"/>
  <c r="E8"/>
  <c r="E9"/>
  <c r="E10"/>
  <c r="E11"/>
  <c r="E12"/>
  <c r="E13"/>
  <c r="E6" i="125"/>
  <c r="E7"/>
  <c r="E8"/>
  <c r="E9"/>
  <c r="G283" i="4" l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6" i="129"/>
  <c r="G7"/>
  <c r="E6"/>
  <c r="E28" i="4"/>
  <c r="E32"/>
  <c r="E33"/>
  <c r="E34"/>
  <c r="E35"/>
  <c r="E36"/>
  <c r="E37"/>
  <c r="E6" i="45"/>
  <c r="E6" i="83"/>
  <c r="E11" i="30"/>
  <c r="E12"/>
  <c r="E13"/>
  <c r="E14"/>
  <c r="E15"/>
  <c r="E16"/>
  <c r="E17"/>
  <c r="E18"/>
  <c r="E19"/>
  <c r="E20"/>
  <c r="E21"/>
  <c r="E6" i="71"/>
  <c r="G6" s="1"/>
  <c r="E7"/>
  <c r="E8"/>
  <c r="E9"/>
  <c r="E10"/>
  <c r="E155" i="24"/>
  <c r="E156"/>
  <c r="E157"/>
  <c r="E158"/>
  <c r="E159"/>
  <c r="E151"/>
  <c r="E152"/>
  <c r="E153"/>
  <c r="E154"/>
  <c r="E6" i="149"/>
  <c r="E5"/>
  <c r="G5" s="1"/>
  <c r="G6" s="1"/>
  <c r="G1"/>
  <c r="G7" i="71" l="1"/>
  <c r="G8" s="1"/>
  <c r="G9"/>
  <c r="G10" s="1"/>
  <c r="E5" i="50"/>
  <c r="G11" i="71" l="1"/>
  <c r="G12" s="1"/>
  <c r="G13" s="1"/>
  <c r="G14" s="1"/>
  <c r="G15" s="1"/>
  <c r="G16" s="1"/>
  <c r="G17" s="1"/>
  <c r="G18" s="1"/>
  <c r="G19" s="1"/>
  <c r="G5" i="50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E27" i="4"/>
  <c r="E17" i="148"/>
  <c r="E16"/>
  <c r="E15"/>
  <c r="E14"/>
  <c r="E13"/>
  <c r="E12"/>
  <c r="E11"/>
  <c r="E10"/>
  <c r="E9"/>
  <c r="E8"/>
  <c r="E7"/>
  <c r="E6"/>
  <c r="E5"/>
  <c r="G5" s="1"/>
  <c r="G6" s="1"/>
  <c r="G7" s="1"/>
  <c r="G1"/>
  <c r="D170" i="1" s="1"/>
  <c r="E44" i="9"/>
  <c r="G8" i="148" l="1"/>
  <c r="G9" s="1"/>
  <c r="G10" s="1"/>
  <c r="G11" s="1"/>
  <c r="G12" s="1"/>
  <c r="G13" s="1"/>
  <c r="G14" s="1"/>
  <c r="G15" s="1"/>
  <c r="G16" s="1"/>
  <c r="G17" s="1"/>
  <c r="E19" i="124"/>
  <c r="E18"/>
  <c r="E17"/>
  <c r="E16"/>
  <c r="E15"/>
  <c r="E14"/>
  <c r="E13"/>
  <c r="E12"/>
  <c r="E11"/>
  <c r="E10"/>
  <c r="E29" i="26"/>
  <c r="E28"/>
  <c r="E27"/>
  <c r="E26"/>
  <c r="E25"/>
  <c r="E24"/>
  <c r="E23"/>
  <c r="E22"/>
  <c r="E21"/>
  <c r="E20"/>
  <c r="E19"/>
  <c r="E13" i="147"/>
  <c r="E12"/>
  <c r="E11"/>
  <c r="E10"/>
  <c r="E9"/>
  <c r="E8"/>
  <c r="E7"/>
  <c r="E6"/>
  <c r="E5"/>
  <c r="G5" s="1"/>
  <c r="G1"/>
  <c r="D15" i="1" s="1"/>
  <c r="E16" i="134"/>
  <c r="E15"/>
  <c r="E14"/>
  <c r="E13"/>
  <c r="E12"/>
  <c r="E11"/>
  <c r="E10"/>
  <c r="E9"/>
  <c r="E8"/>
  <c r="E7"/>
  <c r="E9" i="47"/>
  <c r="E10"/>
  <c r="E6" i="25"/>
  <c r="E7"/>
  <c r="E12" i="87"/>
  <c r="E14" i="31"/>
  <c r="E15"/>
  <c r="E16"/>
  <c r="E17"/>
  <c r="E111" i="24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5" i="32"/>
  <c r="E14"/>
  <c r="E13"/>
  <c r="E12"/>
  <c r="G12" s="1"/>
  <c r="E11"/>
  <c r="E10"/>
  <c r="E9"/>
  <c r="E8"/>
  <c r="E7"/>
  <c r="E6"/>
  <c r="E16" i="64"/>
  <c r="E15"/>
  <c r="E14"/>
  <c r="E13"/>
  <c r="E12"/>
  <c r="E11"/>
  <c r="E10"/>
  <c r="E9"/>
  <c r="E8"/>
  <c r="E7"/>
  <c r="E6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4" s="1"/>
  <c r="G45" s="1"/>
  <c r="G46" s="1"/>
  <c r="G47" s="1"/>
  <c r="G48" s="1"/>
  <c r="G49" s="1"/>
  <c r="G50" s="1"/>
  <c r="G51" s="1"/>
  <c r="G52" s="1"/>
  <c r="G53" s="1"/>
  <c r="E15" i="146"/>
  <c r="E14"/>
  <c r="E13"/>
  <c r="E12"/>
  <c r="E11"/>
  <c r="E10"/>
  <c r="E9"/>
  <c r="E8"/>
  <c r="E7"/>
  <c r="E6"/>
  <c r="E5"/>
  <c r="G5" s="1"/>
  <c r="G6" s="1"/>
  <c r="G1"/>
  <c r="E36" i="9"/>
  <c r="E27" i="21"/>
  <c r="E26"/>
  <c r="E25"/>
  <c r="E24"/>
  <c r="E23"/>
  <c r="E22"/>
  <c r="E21"/>
  <c r="E20"/>
  <c r="E19"/>
  <c r="E18"/>
  <c r="E17"/>
  <c r="E16"/>
  <c r="E15"/>
  <c r="E14"/>
  <c r="E51" i="9"/>
  <c r="E50"/>
  <c r="E49"/>
  <c r="E48"/>
  <c r="E47"/>
  <c r="E43"/>
  <c r="E42"/>
  <c r="E41"/>
  <c r="E40"/>
  <c r="E39"/>
  <c r="E38"/>
  <c r="E21" i="145"/>
  <c r="E20"/>
  <c r="E19"/>
  <c r="E18"/>
  <c r="E13"/>
  <c r="E12"/>
  <c r="E11"/>
  <c r="E10"/>
  <c r="E9"/>
  <c r="E8"/>
  <c r="E6"/>
  <c r="E7"/>
  <c r="E5"/>
  <c r="G5" s="1"/>
  <c r="G6" s="1"/>
  <c r="G7" s="1"/>
  <c r="G8" s="1"/>
  <c r="G1"/>
  <c r="D14" i="1" s="1"/>
  <c r="G4" i="32"/>
  <c r="G13" l="1"/>
  <c r="G14" s="1"/>
  <c r="G15" s="1"/>
  <c r="G16" s="1"/>
  <c r="G17" s="1"/>
  <c r="G18" s="1"/>
  <c r="G19" s="1"/>
  <c r="G20" s="1"/>
  <c r="G21" s="1"/>
  <c r="G22" s="1"/>
  <c r="G23" s="1"/>
  <c r="G24" s="1"/>
  <c r="G7" i="146"/>
  <c r="G8" s="1"/>
  <c r="G9" s="1"/>
  <c r="G10" s="1"/>
  <c r="G11" s="1"/>
  <c r="G12" s="1"/>
  <c r="G13" s="1"/>
  <c r="G14" s="1"/>
  <c r="G15" s="1"/>
  <c r="G9" i="145"/>
  <c r="G10" s="1"/>
  <c r="G11" s="1"/>
  <c r="G12" s="1"/>
  <c r="G13" s="1"/>
  <c r="G6" i="147"/>
  <c r="G7" s="1"/>
  <c r="G8" s="1"/>
  <c r="G9" s="1"/>
  <c r="G10" s="1"/>
  <c r="G11" s="1"/>
  <c r="G12" s="1"/>
  <c r="G13" s="1"/>
  <c r="E12" i="144"/>
  <c r="E11"/>
  <c r="E10"/>
  <c r="E9"/>
  <c r="E8"/>
  <c r="E7"/>
  <c r="E6"/>
  <c r="E5"/>
  <c r="G5" s="1"/>
  <c r="G6" s="1"/>
  <c r="G7" s="1"/>
  <c r="G8" s="1"/>
  <c r="G9" s="1"/>
  <c r="G10" s="1"/>
  <c r="G11" s="1"/>
  <c r="G12" s="1"/>
  <c r="G1"/>
  <c r="D87" i="1" s="1"/>
  <c r="E34" i="9"/>
  <c r="E33"/>
  <c r="E32"/>
  <c r="E31"/>
  <c r="E30"/>
  <c r="E8" i="60"/>
  <c r="E6"/>
  <c r="E11"/>
  <c r="E10"/>
  <c r="E9"/>
  <c r="E21" i="41"/>
  <c r="E9" i="39"/>
  <c r="G6" i="48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9" s="1"/>
  <c r="G50" s="1"/>
  <c r="G51" s="1"/>
  <c r="G52" s="1"/>
  <c r="G14" i="145" l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E11" i="140"/>
  <c r="E9"/>
  <c r="E8"/>
  <c r="E7"/>
  <c r="E6"/>
  <c r="E5"/>
  <c r="E4"/>
  <c r="G4" s="1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D94" i="1"/>
  <c r="G32" i="145" l="1"/>
  <c r="G33" s="1"/>
  <c r="G34" s="1"/>
  <c r="G35" s="1"/>
  <c r="G36" s="1"/>
  <c r="G37" s="1"/>
  <c r="G38" s="1"/>
  <c r="G23" i="140"/>
  <c r="G24" s="1"/>
  <c r="G25" s="1"/>
  <c r="G26" s="1"/>
  <c r="G27" s="1"/>
  <c r="G28" s="1"/>
  <c r="G29" s="1"/>
  <c r="G30" s="1"/>
  <c r="G31" s="1"/>
  <c r="G32" s="1"/>
  <c r="G33" s="1"/>
  <c r="G34" s="1"/>
  <c r="G35" s="1"/>
  <c r="E20" i="18"/>
  <c r="E15"/>
  <c r="E14"/>
  <c r="E13"/>
  <c r="E12"/>
  <c r="E11"/>
  <c r="E10"/>
  <c r="E9"/>
  <c r="E8"/>
  <c r="E14" i="38"/>
  <c r="E13"/>
  <c r="E21" i="104"/>
  <c r="E20"/>
  <c r="E19"/>
  <c r="E18"/>
  <c r="E17"/>
  <c r="E16"/>
  <c r="E15"/>
  <c r="E14"/>
  <c r="E13"/>
  <c r="E12"/>
  <c r="E11"/>
  <c r="E10"/>
  <c r="E14" i="141"/>
  <c r="E13"/>
  <c r="E12"/>
  <c r="E11"/>
  <c r="E10"/>
  <c r="E9"/>
  <c r="E8"/>
  <c r="E7"/>
  <c r="E6"/>
  <c r="G6" s="1"/>
  <c r="G7" s="1"/>
  <c r="G8" s="1"/>
  <c r="G9" s="1"/>
  <c r="G10" s="1"/>
  <c r="G11" s="1"/>
  <c r="G12" s="1"/>
  <c r="G13" s="1"/>
  <c r="G14" s="1"/>
  <c r="E5"/>
  <c r="E12" i="77"/>
  <c r="E11"/>
  <c r="E10"/>
  <c r="E9"/>
  <c r="E8"/>
  <c r="E7"/>
  <c r="E6"/>
  <c r="E5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4"/>
  <c r="E4"/>
  <c r="E20" i="86" l="1"/>
  <c r="E19"/>
  <c r="E18"/>
  <c r="E17"/>
  <c r="E11"/>
  <c r="E10"/>
  <c r="E9"/>
  <c r="E8"/>
  <c r="E7"/>
  <c r="E6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E14" i="40"/>
  <c r="E10"/>
  <c r="E9"/>
  <c r="E8"/>
  <c r="E7"/>
  <c r="E6"/>
  <c r="G6" s="1"/>
  <c r="G7" s="1"/>
  <c r="G8" s="1"/>
  <c r="G9" s="1"/>
  <c r="G10" s="1"/>
  <c r="G11" s="1"/>
  <c r="G12" s="1"/>
  <c r="G13" s="1"/>
  <c r="G5"/>
  <c r="E13" i="76"/>
  <c r="E12"/>
  <c r="E11"/>
  <c r="E10"/>
  <c r="E9"/>
  <c r="E8"/>
  <c r="E7"/>
  <c r="E6"/>
  <c r="G14" i="40" l="1"/>
  <c r="G15" s="1"/>
  <c r="G16" s="1"/>
  <c r="G17" s="1"/>
  <c r="G4" i="118"/>
  <c r="E5"/>
  <c r="G5" s="1"/>
  <c r="E7" i="143"/>
  <c r="E6"/>
  <c r="E5"/>
  <c r="G5" s="1"/>
  <c r="G6" s="1"/>
  <c r="G7" s="1"/>
  <c r="G1"/>
  <c r="E139" i="1" s="1"/>
  <c r="E17" i="89"/>
  <c r="E16"/>
  <c r="E15"/>
  <c r="E14"/>
  <c r="E13"/>
  <c r="E12"/>
  <c r="E11"/>
  <c r="E10"/>
  <c r="E9"/>
  <c r="E8"/>
  <c r="E7"/>
  <c r="E6"/>
  <c r="E14" i="121" l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E13"/>
  <c r="E7"/>
  <c r="E12"/>
  <c r="E10"/>
  <c r="E9"/>
  <c r="E6"/>
  <c r="E5"/>
  <c r="E4"/>
  <c r="G4" s="1"/>
  <c r="E21" i="118"/>
  <c r="E25"/>
  <c r="E17"/>
  <c r="E16"/>
  <c r="E15"/>
  <c r="E14"/>
  <c r="E13"/>
  <c r="E12"/>
  <c r="E11"/>
  <c r="E10"/>
  <c r="E9"/>
  <c r="E8"/>
  <c r="E7"/>
  <c r="E9" i="38" l="1"/>
  <c r="E10"/>
  <c r="E11"/>
  <c r="E12"/>
  <c r="G9" i="94"/>
  <c r="G10" i="17"/>
  <c r="G8" i="94"/>
  <c r="G5" i="101" l="1"/>
  <c r="G6" s="1"/>
  <c r="G7" s="1"/>
  <c r="G8" s="1"/>
  <c r="G9" s="1"/>
  <c r="G10" s="1"/>
  <c r="G11" s="1"/>
  <c r="G12" s="1"/>
  <c r="G13" s="1"/>
  <c r="G14" s="1"/>
  <c r="G15" s="1"/>
  <c r="G4"/>
  <c r="E6"/>
  <c r="G16" l="1"/>
  <c r="G17" s="1"/>
  <c r="G18" s="1"/>
  <c r="G19" s="1"/>
  <c r="G20" s="1"/>
  <c r="G21" s="1"/>
  <c r="G22" s="1"/>
  <c r="E20" i="41"/>
  <c r="E6" i="131"/>
  <c r="G5" i="29" l="1"/>
  <c r="I5" s="1"/>
  <c r="I6" s="1"/>
  <c r="I7" s="1"/>
  <c r="I8" s="1"/>
  <c r="I9" s="1"/>
  <c r="I10" s="1"/>
  <c r="I11" s="1"/>
  <c r="I12" s="1"/>
  <c r="I13" s="1"/>
  <c r="I14" s="1"/>
  <c r="I15" s="1"/>
  <c r="I16" l="1"/>
  <c r="I17" s="1"/>
  <c r="I18" s="1"/>
  <c r="I19" s="1"/>
  <c r="I20" s="1"/>
  <c r="I21" s="1"/>
  <c r="I22" s="1"/>
  <c r="I23" s="1"/>
  <c r="I24" s="1"/>
  <c r="I25" s="1"/>
  <c r="E24" i="5"/>
  <c r="E18" i="41"/>
  <c r="E10" i="30"/>
  <c r="E6"/>
  <c r="E7"/>
  <c r="E8"/>
  <c r="E9"/>
  <c r="E8" i="47"/>
  <c r="E13" i="5"/>
  <c r="E14"/>
  <c r="E15"/>
  <c r="E16"/>
  <c r="E17"/>
  <c r="E18"/>
  <c r="E19"/>
  <c r="E20"/>
  <c r="E21"/>
  <c r="E22"/>
  <c r="E23"/>
  <c r="E12"/>
  <c r="E7" i="60"/>
  <c r="E13" i="31"/>
  <c r="E12"/>
  <c r="E11"/>
  <c r="E10"/>
  <c r="E9"/>
  <c r="E7" i="26"/>
  <c r="E8"/>
  <c r="E10"/>
  <c r="E11"/>
  <c r="E12"/>
  <c r="E13"/>
  <c r="E15"/>
  <c r="E17"/>
  <c r="E18"/>
  <c r="I26" i="29" l="1"/>
  <c r="I27" s="1"/>
  <c r="I28" s="1"/>
  <c r="I29" s="1"/>
  <c r="I30" s="1"/>
  <c r="I31" s="1"/>
  <c r="I32" s="1"/>
  <c r="I33" s="1"/>
  <c r="I34" s="1"/>
  <c r="I35" s="1"/>
  <c r="I36" s="1"/>
  <c r="I37" s="1"/>
  <c r="I38" s="1"/>
  <c r="E14" i="36"/>
  <c r="E13"/>
  <c r="E12"/>
  <c r="E11"/>
  <c r="E10"/>
  <c r="E9"/>
  <c r="E8"/>
  <c r="E15" i="119"/>
  <c r="E14"/>
  <c r="E13"/>
  <c r="E12"/>
  <c r="E11"/>
  <c r="E10"/>
  <c r="E9"/>
  <c r="E8"/>
  <c r="E6"/>
  <c r="E17" i="41" l="1"/>
  <c r="E16"/>
  <c r="E15"/>
  <c r="E14"/>
  <c r="E9"/>
  <c r="E10"/>
  <c r="E11"/>
  <c r="E12"/>
  <c r="E13"/>
  <c r="E22" i="69"/>
  <c r="E21"/>
  <c r="E20"/>
  <c r="E19"/>
  <c r="E18"/>
  <c r="E17"/>
  <c r="E16"/>
  <c r="E15"/>
  <c r="E14"/>
  <c r="E13"/>
  <c r="E12"/>
  <c r="E11"/>
  <c r="E10"/>
  <c r="E9"/>
  <c r="E8"/>
  <c r="E7"/>
  <c r="E6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E18" i="58"/>
  <c r="E17"/>
  <c r="E16"/>
  <c r="E15"/>
  <c r="E13"/>
  <c r="E12"/>
  <c r="E11"/>
  <c r="E10"/>
  <c r="E9"/>
  <c r="E8"/>
  <c r="E7"/>
  <c r="I6" i="82"/>
  <c r="I7"/>
  <c r="I8"/>
  <c r="E15" i="52" l="1"/>
  <c r="E11"/>
  <c r="E12"/>
  <c r="E13"/>
  <c r="E14"/>
  <c r="E10"/>
  <c r="E9"/>
  <c r="G4"/>
  <c r="G4" i="20"/>
  <c r="G4" i="86"/>
  <c r="E12" i="66" l="1"/>
  <c r="E11"/>
  <c r="E10"/>
  <c r="E9"/>
  <c r="E8"/>
  <c r="E7"/>
  <c r="E6"/>
  <c r="E5"/>
  <c r="E4"/>
  <c r="G4" s="1"/>
  <c r="G5" s="1"/>
  <c r="G6" s="1"/>
  <c r="G7" s="1"/>
  <c r="G8" l="1"/>
  <c r="G9" s="1"/>
  <c r="G10" s="1"/>
  <c r="G11" s="1"/>
  <c r="G12" s="1"/>
  <c r="G13" s="1"/>
  <c r="G15" s="1"/>
  <c r="G16" s="1"/>
  <c r="G17" s="1"/>
  <c r="G18" s="1"/>
  <c r="G19" s="1"/>
  <c r="G20" s="1"/>
  <c r="G21" s="1"/>
  <c r="G22" s="1"/>
  <c r="E15" i="117"/>
  <c r="E14"/>
  <c r="E13"/>
  <c r="E12"/>
  <c r="E11"/>
  <c r="E10"/>
  <c r="E9"/>
  <c r="E8"/>
  <c r="E7"/>
  <c r="E6"/>
  <c r="G5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4"/>
  <c r="E4"/>
  <c r="G4" i="3" l="1"/>
  <c r="E8" i="39" l="1"/>
  <c r="E10"/>
  <c r="E8" i="87"/>
  <c r="E9"/>
  <c r="E10"/>
  <c r="E11"/>
  <c r="G9" i="17" l="1"/>
  <c r="G4" i="137"/>
  <c r="I4" s="1"/>
  <c r="I5" s="1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G25" i="10"/>
  <c r="G24"/>
  <c r="G23"/>
  <c r="G16"/>
  <c r="G15"/>
  <c r="G14"/>
  <c r="G13"/>
  <c r="G12"/>
  <c r="G11"/>
  <c r="G10"/>
  <c r="G8"/>
  <c r="G9"/>
  <c r="G7"/>
  <c r="G6"/>
  <c r="G5"/>
  <c r="I4"/>
  <c r="I5" s="1"/>
  <c r="G4" i="38"/>
  <c r="G4" i="17"/>
  <c r="I4" s="1"/>
  <c r="E8" i="52"/>
  <c r="E7"/>
  <c r="E6"/>
  <c r="I35" i="137" l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I86" s="1"/>
  <c r="I87" s="1"/>
  <c r="I88" s="1"/>
  <c r="I89" s="1"/>
  <c r="I90" s="1"/>
  <c r="I91" s="1"/>
  <c r="I92" s="1"/>
  <c r="I93" s="1"/>
  <c r="I94" s="1"/>
  <c r="I95" s="1"/>
  <c r="I96" s="1"/>
  <c r="I97" s="1"/>
  <c r="I98" s="1"/>
  <c r="I99" s="1"/>
  <c r="I100" s="1"/>
  <c r="I101" s="1"/>
  <c r="I102" s="1"/>
  <c r="I103" s="1"/>
  <c r="I104" s="1"/>
  <c r="I105" s="1"/>
  <c r="I106" s="1"/>
  <c r="I107" s="1"/>
  <c r="I108" s="1"/>
  <c r="I109" s="1"/>
  <c r="I110" s="1"/>
  <c r="I111" s="1"/>
  <c r="I112" s="1"/>
  <c r="I113" s="1"/>
  <c r="I114" s="1"/>
  <c r="I115" s="1"/>
  <c r="I116" s="1"/>
  <c r="I117" s="1"/>
  <c r="I118" s="1"/>
  <c r="I119" s="1"/>
  <c r="I120" s="1"/>
  <c r="I121" s="1"/>
  <c r="I122" s="1"/>
  <c r="I123" s="1"/>
  <c r="I124" s="1"/>
  <c r="I125" s="1"/>
  <c r="I126" s="1"/>
  <c r="I127" s="1"/>
  <c r="I128" s="1"/>
  <c r="I129" s="1"/>
  <c r="I130" s="1"/>
  <c r="I131" s="1"/>
  <c r="I132" s="1"/>
  <c r="I133" s="1"/>
  <c r="I134" s="1"/>
  <c r="I135" s="1"/>
  <c r="I136" s="1"/>
  <c r="I137" s="1"/>
  <c r="I138" s="1"/>
  <c r="I139" s="1"/>
  <c r="I140" s="1"/>
  <c r="I141" s="1"/>
  <c r="I142" s="1"/>
  <c r="I143" s="1"/>
  <c r="I6" i="10"/>
  <c r="I7" s="1"/>
  <c r="I9" s="1"/>
  <c r="I8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l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I86" s="1"/>
  <c r="I87" s="1"/>
  <c r="I88" s="1"/>
  <c r="I89" s="1"/>
  <c r="I90" s="1"/>
  <c r="I91" s="1"/>
  <c r="I92" s="1"/>
  <c r="I93" s="1"/>
  <c r="I94" s="1"/>
  <c r="I95" s="1"/>
  <c r="I96" s="1"/>
  <c r="I97" s="1"/>
  <c r="I98" s="1"/>
  <c r="I99" s="1"/>
  <c r="I100" s="1"/>
  <c r="E7" i="47"/>
  <c r="E6" i="26"/>
  <c r="E5"/>
  <c r="E6" i="87"/>
  <c r="E7"/>
  <c r="I101" i="10" l="1"/>
  <c r="I102" s="1"/>
  <c r="I103" s="1"/>
  <c r="I104" s="1"/>
  <c r="I105" s="1"/>
  <c r="I106" s="1"/>
  <c r="I107" s="1"/>
  <c r="I108" s="1"/>
  <c r="I109" s="1"/>
  <c r="I110" s="1"/>
  <c r="I111" s="1"/>
  <c r="I112" s="1"/>
  <c r="I113" s="1"/>
  <c r="I114" s="1"/>
  <c r="I115" s="1"/>
  <c r="I116" s="1"/>
  <c r="I117" s="1"/>
  <c r="I118" s="1"/>
  <c r="I119" s="1"/>
  <c r="I120" s="1"/>
  <c r="I121" s="1"/>
  <c r="I122" s="1"/>
  <c r="I123" s="1"/>
  <c r="I124" s="1"/>
  <c r="I125" s="1"/>
  <c r="I126" s="1"/>
  <c r="E29" i="9"/>
  <c r="E28"/>
  <c r="E27"/>
  <c r="E26"/>
  <c r="E24"/>
  <c r="E23"/>
  <c r="E22"/>
  <c r="G4"/>
  <c r="G5" s="1"/>
  <c r="I127" i="10" l="1"/>
  <c r="I128" s="1"/>
  <c r="I129" s="1"/>
  <c r="I130" s="1"/>
  <c r="E6" i="38"/>
  <c r="E8"/>
  <c r="G6" i="37"/>
  <c r="G7"/>
  <c r="E6"/>
  <c r="E6" i="18"/>
  <c r="E7"/>
  <c r="E6" i="114"/>
  <c r="I131" i="10" l="1"/>
  <c r="E17" i="54"/>
  <c r="E16"/>
  <c r="E15"/>
  <c r="E14"/>
  <c r="E13"/>
  <c r="E12"/>
  <c r="E11"/>
  <c r="E10"/>
  <c r="E9"/>
  <c r="E8"/>
  <c r="E7"/>
  <c r="E6"/>
  <c r="E5"/>
  <c r="E4"/>
  <c r="G4" s="1"/>
  <c r="G5" l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/>
  <c r="G39" s="1"/>
  <c r="G40" s="1"/>
  <c r="G41" s="1"/>
  <c r="G42" s="1"/>
  <c r="G43" s="1"/>
  <c r="G44" s="1"/>
  <c r="G45" s="1"/>
  <c r="G46" s="1"/>
  <c r="I132" i="10"/>
  <c r="E22" i="28"/>
  <c r="E21"/>
  <c r="E20"/>
  <c r="E19"/>
  <c r="E18"/>
  <c r="E17"/>
  <c r="E16"/>
  <c r="E15"/>
  <c r="E14"/>
  <c r="E13"/>
  <c r="E12"/>
  <c r="E11"/>
  <c r="E10"/>
  <c r="E9"/>
  <c r="E8"/>
  <c r="E7"/>
  <c r="E6"/>
  <c r="G47" i="54" l="1"/>
  <c r="G48" s="1"/>
  <c r="G49" s="1"/>
  <c r="I133" i="10"/>
  <c r="I134" s="1"/>
  <c r="I135" s="1"/>
  <c r="I136" s="1"/>
  <c r="I137" s="1"/>
  <c r="I138" s="1"/>
  <c r="I139" s="1"/>
  <c r="I140" s="1"/>
  <c r="I141" s="1"/>
  <c r="I142" s="1"/>
  <c r="I143" s="1"/>
  <c r="I144" s="1"/>
  <c r="I145" s="1"/>
  <c r="I146" s="1"/>
  <c r="I147" s="1"/>
  <c r="I148" s="1"/>
  <c r="I149" s="1"/>
  <c r="I150" s="1"/>
  <c r="I151" s="1"/>
  <c r="I152" s="1"/>
  <c r="I153" s="1"/>
  <c r="I154" s="1"/>
  <c r="I155" s="1"/>
  <c r="I156" s="1"/>
  <c r="I157" s="1"/>
  <c r="I158" s="1"/>
  <c r="I159" s="1"/>
  <c r="I160" s="1"/>
  <c r="I161" s="1"/>
  <c r="I162" s="1"/>
  <c r="I163" s="1"/>
  <c r="I164" s="1"/>
  <c r="I165" s="1"/>
  <c r="I166" s="1"/>
  <c r="I167" s="1"/>
  <c r="I168" s="1"/>
  <c r="I169" s="1"/>
  <c r="I170" s="1"/>
  <c r="I171" s="1"/>
  <c r="I172" s="1"/>
  <c r="I173" s="1"/>
  <c r="F6" i="61"/>
  <c r="F7"/>
  <c r="F8"/>
  <c r="F9"/>
  <c r="F10"/>
  <c r="F11"/>
  <c r="E7" i="39"/>
  <c r="E6" i="47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I174" i="10" l="1"/>
  <c r="I175" s="1"/>
  <c r="I176" s="1"/>
  <c r="I177" s="1"/>
  <c r="I178" s="1"/>
  <c r="I179" s="1"/>
  <c r="I180" s="1"/>
  <c r="I181" s="1"/>
  <c r="I182" s="1"/>
  <c r="I183" s="1"/>
  <c r="I184" s="1"/>
  <c r="I185" s="1"/>
  <c r="I186" s="1"/>
  <c r="I187" s="1"/>
  <c r="I188" s="1"/>
  <c r="I189" s="1"/>
  <c r="I190" s="1"/>
  <c r="I191" s="1"/>
  <c r="I192" s="1"/>
  <c r="I193" s="1"/>
  <c r="I194" s="1"/>
  <c r="I195" s="1"/>
  <c r="I196" s="1"/>
  <c r="I197" s="1"/>
  <c r="I198" s="1"/>
  <c r="I199" s="1"/>
  <c r="I200" s="1"/>
  <c r="I201" s="1"/>
  <c r="I202" s="1"/>
  <c r="I203" s="1"/>
  <c r="I204" s="1"/>
  <c r="I205" s="1"/>
  <c r="I206" s="1"/>
  <c r="I207" s="1"/>
  <c r="I208" s="1"/>
  <c r="I209" s="1"/>
  <c r="I210" s="1"/>
  <c r="I211" s="1"/>
  <c r="I212" s="1"/>
  <c r="I213" s="1"/>
  <c r="I214" s="1"/>
  <c r="I215" s="1"/>
  <c r="I216" s="1"/>
  <c r="I217" s="1"/>
  <c r="I218" s="1"/>
  <c r="I219" s="1"/>
  <c r="E26" i="4"/>
  <c r="E25"/>
  <c r="E24"/>
  <c r="E23"/>
  <c r="E22"/>
  <c r="E17"/>
  <c r="E16"/>
  <c r="E15"/>
  <c r="E14"/>
  <c r="E13"/>
  <c r="E12"/>
  <c r="E11"/>
  <c r="E10"/>
  <c r="E9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I220" i="10" l="1"/>
  <c r="I221" s="1"/>
  <c r="I222" s="1"/>
  <c r="I223" s="1"/>
  <c r="I224" s="1"/>
  <c r="I225" s="1"/>
  <c r="I226" s="1"/>
  <c r="I227" s="1"/>
  <c r="I228" s="1"/>
  <c r="I229" s="1"/>
  <c r="I230" s="1"/>
  <c r="I231" s="1"/>
  <c r="I232" s="1"/>
  <c r="G60" i="4"/>
  <c r="G61" s="1"/>
  <c r="G62" s="1"/>
  <c r="H59"/>
  <c r="G1"/>
  <c r="E6" i="41"/>
  <c r="E7"/>
  <c r="E11" i="3" l="1"/>
  <c r="E10"/>
  <c r="E9"/>
  <c r="E8"/>
  <c r="E83" i="24" l="1"/>
  <c r="E84"/>
  <c r="E6" i="39" l="1"/>
  <c r="G6" i="94" l="1"/>
  <c r="G7"/>
  <c r="G5"/>
  <c r="E6" i="104"/>
  <c r="E7"/>
  <c r="E8"/>
  <c r="E9"/>
  <c r="E7" i="3"/>
  <c r="E6" i="124" l="1"/>
  <c r="E7"/>
  <c r="E8"/>
  <c r="E24" i="16"/>
  <c r="E23"/>
  <c r="E22"/>
  <c r="E21"/>
  <c r="E20"/>
  <c r="E19"/>
  <c r="E18"/>
  <c r="E17"/>
  <c r="E16"/>
  <c r="E15"/>
  <c r="E14"/>
  <c r="E13"/>
  <c r="E12"/>
  <c r="E11"/>
  <c r="E10"/>
  <c r="E9"/>
  <c r="E8"/>
  <c r="E7"/>
  <c r="E6"/>
  <c r="G8" i="62"/>
  <c r="G7"/>
  <c r="G6"/>
  <c r="E11" i="5" l="1"/>
  <c r="E6" i="9"/>
  <c r="G6" s="1"/>
  <c r="E7"/>
  <c r="E8"/>
  <c r="E9"/>
  <c r="E10"/>
  <c r="E11"/>
  <c r="E12"/>
  <c r="E13"/>
  <c r="E14"/>
  <c r="E15"/>
  <c r="E16"/>
  <c r="G7" l="1"/>
  <c r="G8" s="1"/>
  <c r="G9" s="1"/>
  <c r="G10" s="1"/>
  <c r="G11" s="1"/>
  <c r="G12" s="1"/>
  <c r="G13" s="1"/>
  <c r="G14" s="1"/>
  <c r="G15" s="1"/>
  <c r="G16" s="1"/>
  <c r="E25" i="2"/>
  <c r="E5"/>
  <c r="G5" s="1"/>
  <c r="G6" s="1"/>
  <c r="G7" s="1"/>
  <c r="G8" s="1"/>
  <c r="G9" s="1"/>
  <c r="E24"/>
  <c r="E23"/>
  <c r="E22"/>
  <c r="E21"/>
  <c r="E20"/>
  <c r="E19"/>
  <c r="E18"/>
  <c r="E17"/>
  <c r="E16"/>
  <c r="E110" i="24" l="1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2"/>
  <c r="E81"/>
  <c r="E80"/>
  <c r="E79"/>
  <c r="E78" l="1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G1" s="1"/>
  <c r="E10" i="21" l="1"/>
  <c r="G4" i="27"/>
  <c r="E6" i="31" l="1"/>
  <c r="E7"/>
  <c r="E8"/>
  <c r="E18" i="9"/>
  <c r="E19"/>
  <c r="E21"/>
  <c r="E6" i="21"/>
  <c r="E7"/>
  <c r="E8"/>
  <c r="E9"/>
  <c r="E12"/>
  <c r="E13"/>
  <c r="E6" i="5"/>
  <c r="E7"/>
  <c r="E8"/>
  <c r="E9"/>
  <c r="E10"/>
  <c r="E6" i="68"/>
  <c r="E7"/>
  <c r="E8"/>
  <c r="E9"/>
  <c r="D41" i="1" l="1"/>
  <c r="D133"/>
  <c r="D231"/>
  <c r="D234"/>
  <c r="D298"/>
  <c r="G6" i="17" l="1"/>
  <c r="G7"/>
  <c r="G8"/>
  <c r="E6" i="108"/>
  <c r="E5"/>
  <c r="G5" s="1"/>
  <c r="G6" s="1"/>
  <c r="D57" i="1"/>
  <c r="D198"/>
  <c r="E5" i="136"/>
  <c r="G5" s="1"/>
  <c r="G1"/>
  <c r="D205" i="1" s="1"/>
  <c r="D266" l="1"/>
  <c r="D272"/>
  <c r="D236"/>
  <c r="D48"/>
  <c r="G5" i="141"/>
  <c r="G1"/>
  <c r="G1" i="140"/>
  <c r="D221" i="1" s="1"/>
  <c r="E5" i="139"/>
  <c r="G5" s="1"/>
  <c r="G1"/>
  <c r="D74" i="1" s="1"/>
  <c r="E5" i="138"/>
  <c r="G5" s="1"/>
  <c r="G6" s="1"/>
  <c r="G7" s="1"/>
  <c r="G8" s="1"/>
  <c r="G9" s="1"/>
  <c r="G10" s="1"/>
  <c r="G11" s="1"/>
  <c r="G12" s="1"/>
  <c r="G13" s="1"/>
  <c r="G1"/>
  <c r="D282" i="1" s="1"/>
  <c r="I1" i="137"/>
  <c r="D267" i="1" s="1"/>
  <c r="G1" i="135"/>
  <c r="D42" i="1" s="1"/>
  <c r="E6" i="134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1"/>
  <c r="D195" i="1" s="1"/>
  <c r="E5" i="133"/>
  <c r="G5" s="1"/>
  <c r="G1"/>
  <c r="D130" i="1" s="1"/>
  <c r="E5" i="132"/>
  <c r="G5" s="1"/>
  <c r="G1"/>
  <c r="D152" i="1" s="1"/>
  <c r="E5" i="13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D180" i="1"/>
  <c r="G1" i="130"/>
  <c r="D40" i="1" s="1"/>
  <c r="E5" i="129"/>
  <c r="G5" s="1"/>
  <c r="G1"/>
  <c r="D132" i="1" s="1"/>
  <c r="E5" i="128"/>
  <c r="G5" s="1"/>
  <c r="G1"/>
  <c r="D115" i="1" s="1"/>
  <c r="E5" i="127"/>
  <c r="G5" s="1"/>
  <c r="G1"/>
  <c r="D8" i="1" s="1"/>
  <c r="E5" i="126"/>
  <c r="G5" s="1"/>
  <c r="G1"/>
  <c r="E5" i="125"/>
  <c r="G5" s="1"/>
  <c r="G6" s="1"/>
  <c r="G7" s="1"/>
  <c r="G8" s="1"/>
  <c r="G9" s="1"/>
  <c r="G10" s="1"/>
  <c r="G11" s="1"/>
  <c r="G12" s="1"/>
  <c r="G13" s="1"/>
  <c r="G14" s="1"/>
  <c r="G15" s="1"/>
  <c r="G16" s="1"/>
  <c r="G1"/>
  <c r="D98" i="1" s="1"/>
  <c r="E5" i="124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1"/>
  <c r="D5" i="1" s="1"/>
  <c r="E5" i="123"/>
  <c r="G5" s="1"/>
  <c r="G1"/>
  <c r="D24" i="1" s="1"/>
  <c r="E5" i="122"/>
  <c r="G5" s="1"/>
  <c r="G6" s="1"/>
  <c r="G7" s="1"/>
  <c r="G8" s="1"/>
  <c r="G9" s="1"/>
  <c r="G10" s="1"/>
  <c r="G11" s="1"/>
  <c r="G12" s="1"/>
  <c r="G13" s="1"/>
  <c r="G1"/>
  <c r="D160" i="1" s="1"/>
  <c r="G1" i="121"/>
  <c r="D179" i="1" s="1"/>
  <c r="G1" i="120"/>
  <c r="D255" i="1" s="1"/>
  <c r="E5" i="119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1"/>
  <c r="E126" i="1" s="1"/>
  <c r="E6" i="118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1"/>
  <c r="D239" i="1" s="1"/>
  <c r="E5" i="117"/>
  <c r="D306" i="1"/>
  <c r="G5" i="116"/>
  <c r="G1"/>
  <c r="E209" i="1" s="1"/>
  <c r="E5" i="115"/>
  <c r="G5" s="1"/>
  <c r="G1"/>
  <c r="E5" i="114"/>
  <c r="G5" s="1"/>
  <c r="G6" s="1"/>
  <c r="G1"/>
  <c r="D217" i="1" s="1"/>
  <c r="E6" i="113"/>
  <c r="G1"/>
  <c r="D78" i="1" s="1"/>
  <c r="E5" i="112"/>
  <c r="G5" s="1"/>
  <c r="G6" s="1"/>
  <c r="G7" s="1"/>
  <c r="G8" s="1"/>
  <c r="G9" s="1"/>
  <c r="G10" s="1"/>
  <c r="G11" s="1"/>
  <c r="G12" s="1"/>
  <c r="G1"/>
  <c r="D79" i="1" s="1"/>
  <c r="E5" i="111"/>
  <c r="G5" s="1"/>
  <c r="G1"/>
  <c r="D66" i="1" s="1"/>
  <c r="E5" i="110"/>
  <c r="G5" s="1"/>
  <c r="G1"/>
  <c r="D73" i="1" s="1"/>
  <c r="G1" i="108"/>
  <c r="D91" i="1" s="1"/>
  <c r="G1" i="107"/>
  <c r="D281" i="1" s="1"/>
  <c r="G5" i="106"/>
  <c r="G1"/>
  <c r="D204" i="1" s="1"/>
  <c r="G1" i="105"/>
  <c r="D161" i="1" s="1"/>
  <c r="E5" i="104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1"/>
  <c r="D240" i="1" s="1"/>
  <c r="E5" i="103"/>
  <c r="G5" s="1"/>
  <c r="G1"/>
  <c r="D229" i="1" s="1"/>
  <c r="E5" i="102"/>
  <c r="G5" s="1"/>
  <c r="G6" s="1"/>
  <c r="G7" s="1"/>
  <c r="G8" s="1"/>
  <c r="G9" s="1"/>
  <c r="G10" s="1"/>
  <c r="G11" s="1"/>
  <c r="G12" s="1"/>
  <c r="G13" s="1"/>
  <c r="G14" s="1"/>
  <c r="G1"/>
  <c r="G1" i="101"/>
  <c r="D183" i="1" s="1"/>
  <c r="E5" i="100"/>
  <c r="G5" s="1"/>
  <c r="G1"/>
  <c r="E5" i="99"/>
  <c r="G5" s="1"/>
  <c r="G1"/>
  <c r="D278" i="1" s="1"/>
  <c r="E5" i="98"/>
  <c r="G5" s="1"/>
  <c r="G1"/>
  <c r="G5" i="97"/>
  <c r="G1"/>
  <c r="D120" i="1" s="1"/>
  <c r="E5" i="96"/>
  <c r="G5" s="1"/>
  <c r="G1"/>
  <c r="D184" i="1" s="1"/>
  <c r="G1" i="95"/>
  <c r="I5" i="94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I81" s="1"/>
  <c r="I1"/>
  <c r="E5" i="93"/>
  <c r="G5" s="1"/>
  <c r="G1"/>
  <c r="E53" i="1" s="1"/>
  <c r="E5" i="92"/>
  <c r="G5" s="1"/>
  <c r="G6" s="1"/>
  <c r="G7" s="1"/>
  <c r="G8" s="1"/>
  <c r="G9" s="1"/>
  <c r="G10" s="1"/>
  <c r="G11" s="1"/>
  <c r="G12" s="1"/>
  <c r="G13" s="1"/>
  <c r="G14" s="1"/>
  <c r="G15" s="1"/>
  <c r="G1"/>
  <c r="D63" i="1" s="1"/>
  <c r="E5" i="91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1"/>
  <c r="D260" i="1" s="1"/>
  <c r="E6" i="90"/>
  <c r="G1"/>
  <c r="D108" i="1" s="1"/>
  <c r="E5" i="89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"/>
  <c r="D33" i="1" s="1"/>
  <c r="D114"/>
  <c r="E5" i="87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1"/>
  <c r="D86" i="1" s="1"/>
  <c r="E5" i="86"/>
  <c r="G5" s="1"/>
  <c r="G1"/>
  <c r="D113" i="1" s="1"/>
  <c r="E5" i="85"/>
  <c r="G5" s="1"/>
  <c r="G1"/>
  <c r="G5" i="84"/>
  <c r="G1"/>
  <c r="E232" i="1" s="1"/>
  <c r="E5" i="83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1"/>
  <c r="D11" i="1" s="1"/>
  <c r="G5" i="82"/>
  <c r="I5" s="1"/>
  <c r="I1"/>
  <c r="D60" i="1" s="1"/>
  <c r="E5" i="81"/>
  <c r="G5" s="1"/>
  <c r="G1"/>
  <c r="D172" i="1" s="1"/>
  <c r="E5" i="80"/>
  <c r="G1"/>
  <c r="D55" i="1" s="1"/>
  <c r="G5" i="79"/>
  <c r="I5" s="1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1"/>
  <c r="D6" i="1" s="1"/>
  <c r="E5" i="78"/>
  <c r="G5" s="1"/>
  <c r="D169" i="1"/>
  <c r="G1" i="77"/>
  <c r="D188" i="1" s="1"/>
  <c r="E5" i="76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1"/>
  <c r="D275" i="1" s="1"/>
  <c r="G5" i="75"/>
  <c r="G6" s="1"/>
  <c r="G7" s="1"/>
  <c r="G8" s="1"/>
  <c r="G1"/>
  <c r="D185" i="1" s="1"/>
  <c r="E5" i="74"/>
  <c r="G5" s="1"/>
  <c r="G1"/>
  <c r="E212" i="1" s="1"/>
  <c r="E5" i="73"/>
  <c r="G5" s="1"/>
  <c r="G1"/>
  <c r="D81" i="1" s="1"/>
  <c r="E5" i="72"/>
  <c r="G5" s="1"/>
  <c r="G1"/>
  <c r="E5" i="71"/>
  <c r="G5" s="1"/>
  <c r="G1"/>
  <c r="D271" i="1" s="1"/>
  <c r="E5" i="70"/>
  <c r="G5" s="1"/>
  <c r="G1"/>
  <c r="D301" i="1" s="1"/>
  <c r="E5" i="69"/>
  <c r="G5" s="1"/>
  <c r="G1"/>
  <c r="D119" i="1" s="1"/>
  <c r="E5" i="68"/>
  <c r="G5" s="1"/>
  <c r="G6" s="1"/>
  <c r="G7" s="1"/>
  <c r="G8" s="1"/>
  <c r="G9" s="1"/>
  <c r="G10" s="1"/>
  <c r="G11" s="1"/>
  <c r="G12" s="1"/>
  <c r="G13" s="1"/>
  <c r="G14" s="1"/>
  <c r="G15" s="1"/>
  <c r="G1"/>
  <c r="D149" i="1" s="1"/>
  <c r="E6" i="67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1"/>
  <c r="D109" i="1" s="1"/>
  <c r="G1" i="66"/>
  <c r="D25" i="1" s="1"/>
  <c r="E5" i="65"/>
  <c r="G5" s="1"/>
  <c r="G1"/>
  <c r="D262" i="1" s="1"/>
  <c r="E5" i="64"/>
  <c r="G5" s="1"/>
  <c r="G1"/>
  <c r="D141" i="1" s="1"/>
  <c r="G1" i="63"/>
  <c r="D23" i="1" s="1"/>
  <c r="G5" i="62"/>
  <c r="I5" s="1"/>
  <c r="I6" s="1"/>
  <c r="I7" s="1"/>
  <c r="I8" s="1"/>
  <c r="I1"/>
  <c r="D56" i="1" s="1"/>
  <c r="F5" i="6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1"/>
  <c r="D285" i="1" s="1"/>
  <c r="E5" i="60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1"/>
  <c r="D248" i="1" s="1"/>
  <c r="E5" i="59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51" s="1"/>
  <c r="G52" s="1"/>
  <c r="G1"/>
  <c r="D287" i="1" s="1"/>
  <c r="E6" i="58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1"/>
  <c r="D148" i="1" s="1"/>
  <c r="G5" i="57"/>
  <c r="G1"/>
  <c r="E5" i="56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"/>
  <c r="D34" i="1" s="1"/>
  <c r="E5" i="55"/>
  <c r="G5" s="1"/>
  <c r="G1"/>
  <c r="G1" i="54"/>
  <c r="D127" i="1" s="1"/>
  <c r="E5" i="53"/>
  <c r="G5" s="1"/>
  <c r="G1"/>
  <c r="D64" i="1" s="1"/>
  <c r="E5" i="52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1"/>
  <c r="D97" i="1" s="1"/>
  <c r="G1" i="50"/>
  <c r="D253" i="1" s="1"/>
  <c r="E5" i="49"/>
  <c r="G5" s="1"/>
  <c r="G6" s="1"/>
  <c r="G7" s="1"/>
  <c r="G8" s="1"/>
  <c r="G1"/>
  <c r="D121" i="1" s="1"/>
  <c r="E5" i="48"/>
  <c r="G5" s="1"/>
  <c r="G1"/>
  <c r="D302" i="1" s="1"/>
  <c r="G1" i="47"/>
  <c r="D143" i="1" s="1"/>
  <c r="D135"/>
  <c r="E5" i="45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1"/>
  <c r="E5" i="44"/>
  <c r="G5" s="1"/>
  <c r="G1"/>
  <c r="D254" i="1" s="1"/>
  <c r="G1" i="42"/>
  <c r="D154" i="1" s="1"/>
  <c r="E5" i="41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1"/>
  <c r="D206" i="1" s="1"/>
  <c r="G1" i="40"/>
  <c r="D307" i="1" s="1"/>
  <c r="E5" i="39"/>
  <c r="G5" s="1"/>
  <c r="G6" s="1"/>
  <c r="G7" s="1"/>
  <c r="G8" s="1"/>
  <c r="G9" s="1"/>
  <c r="G10" s="1"/>
  <c r="G11" s="1"/>
  <c r="G12" s="1"/>
  <c r="G1"/>
  <c r="D162" i="1" s="1"/>
  <c r="E5" i="38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6" s="1"/>
  <c r="G37" s="1"/>
  <c r="G38" s="1"/>
  <c r="G39" s="1"/>
  <c r="G40" s="1"/>
  <c r="G41" s="1"/>
  <c r="G42" s="1"/>
  <c r="G43" s="1"/>
  <c r="G44" s="1"/>
  <c r="G1"/>
  <c r="D274" i="1" s="1"/>
  <c r="E5" i="37"/>
  <c r="G5" s="1"/>
  <c r="G1"/>
  <c r="D277" i="1" s="1"/>
  <c r="E7" i="36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1"/>
  <c r="D123" i="1" s="1"/>
  <c r="E5" i="35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1"/>
  <c r="D296" i="1" s="1"/>
  <c r="E5" i="34"/>
  <c r="G5" s="1"/>
  <c r="G1"/>
  <c r="E5" i="33"/>
  <c r="G5" s="1"/>
  <c r="G1"/>
  <c r="E5" i="32"/>
  <c r="G5" s="1"/>
  <c r="G6" s="1"/>
  <c r="G7" s="1"/>
  <c r="G1"/>
  <c r="D258" i="1" s="1"/>
  <c r="E5" i="31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1"/>
  <c r="D187" i="1" s="1"/>
  <c r="E5" i="30"/>
  <c r="I1" i="29"/>
  <c r="D118" i="1" s="1"/>
  <c r="E5" i="28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5" s="1"/>
  <c r="G36" s="1"/>
  <c r="G1"/>
  <c r="D110" i="1" s="1"/>
  <c r="E5" i="27"/>
  <c r="G5" s="1"/>
  <c r="G6" s="1"/>
  <c r="G7" s="1"/>
  <c r="G8" s="1"/>
  <c r="G9" s="1"/>
  <c r="G10" s="1"/>
  <c r="G11" s="1"/>
  <c r="G12" s="1"/>
  <c r="G13" s="1"/>
  <c r="G1"/>
  <c r="D297" i="1" s="1"/>
  <c r="E4" i="26"/>
  <c r="G4" s="1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1"/>
  <c r="D76" i="1" s="1"/>
  <c r="E5" i="25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1"/>
  <c r="D288" i="1" s="1"/>
  <c r="G4" i="24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D88" i="1"/>
  <c r="E5" i="23"/>
  <c r="G5" s="1"/>
  <c r="G1"/>
  <c r="E5" i="22"/>
  <c r="G5" s="1"/>
  <c r="G1"/>
  <c r="D178" i="1" s="1"/>
  <c r="E5" i="21"/>
  <c r="G5" s="1"/>
  <c r="G6" s="1"/>
  <c r="G7" s="1"/>
  <c r="G8" s="1"/>
  <c r="G9" s="1"/>
  <c r="G10" s="1"/>
  <c r="G1"/>
  <c r="D30" i="1" s="1"/>
  <c r="E5" i="20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1"/>
  <c r="D71" i="1" s="1"/>
  <c r="E5" i="19"/>
  <c r="G5" s="1"/>
  <c r="G1"/>
  <c r="D305" i="1" s="1"/>
  <c r="E5" i="18"/>
  <c r="G1"/>
  <c r="D62" i="1" s="1"/>
  <c r="G5" i="17"/>
  <c r="I5" s="1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1"/>
  <c r="D10" i="1" s="1"/>
  <c r="E5" i="16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1"/>
  <c r="D291" i="1" s="1"/>
  <c r="E5" i="15"/>
  <c r="G5" s="1"/>
  <c r="G1"/>
  <c r="E5" i="14"/>
  <c r="G5" s="1"/>
  <c r="G1"/>
  <c r="D39" i="1" s="1"/>
  <c r="E5" i="13"/>
  <c r="G5" s="1"/>
  <c r="G1"/>
  <c r="D304" i="1" s="1"/>
  <c r="E5" i="12"/>
  <c r="G1"/>
  <c r="D289" i="1" s="1"/>
  <c r="E5" i="11"/>
  <c r="G5" s="1"/>
  <c r="G1"/>
  <c r="D50" i="1" s="1"/>
  <c r="I1" i="10"/>
  <c r="D17" i="1" s="1"/>
  <c r="E17" i="9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"/>
  <c r="D165" i="1" s="1"/>
  <c r="D159"/>
  <c r="D52"/>
  <c r="E5" i="6"/>
  <c r="G5" s="1"/>
  <c r="G6" s="1"/>
  <c r="G7" s="1"/>
  <c r="G8" s="1"/>
  <c r="G1"/>
  <c r="D9" i="1" s="1"/>
  <c r="E5" i="5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"/>
  <c r="D303" i="1" s="1"/>
  <c r="D38"/>
  <c r="E5" i="3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1"/>
  <c r="D35" i="1" s="1"/>
  <c r="E15" i="2"/>
  <c r="G15" s="1"/>
  <c r="G16" s="1"/>
  <c r="G1"/>
  <c r="D181" i="1" s="1"/>
  <c r="G43" i="52" l="1"/>
  <c r="G44" s="1"/>
  <c r="G45" s="1"/>
  <c r="G46" s="1"/>
  <c r="G47" s="1"/>
  <c r="G48" s="1"/>
  <c r="G49" s="1"/>
  <c r="G50" s="1"/>
  <c r="G51" s="1"/>
  <c r="G52" s="1"/>
  <c r="G53" s="1"/>
  <c r="G54" s="1"/>
  <c r="G55" s="1"/>
  <c r="G56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D309" i="1"/>
  <c r="G5" i="30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"/>
  <c r="D26" i="1" s="1"/>
  <c r="G9" i="75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H142" i="13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63" s="1"/>
  <c r="H164" s="1"/>
  <c r="H165" s="1"/>
  <c r="H166" s="1"/>
  <c r="H167" s="1"/>
  <c r="H168" s="1"/>
  <c r="G14" i="138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17" i="2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I82" i="94"/>
  <c r="I83" s="1"/>
  <c r="I84" s="1"/>
  <c r="I85" s="1"/>
  <c r="I86" s="1"/>
  <c r="I87" s="1"/>
  <c r="I88" s="1"/>
  <c r="I89" s="1"/>
  <c r="I90" s="1"/>
  <c r="I91" s="1"/>
  <c r="I92" s="1"/>
  <c r="I93" s="1"/>
  <c r="I94" s="1"/>
  <c r="I95" s="1"/>
  <c r="I96" s="1"/>
  <c r="I97" s="1"/>
  <c r="I98" s="1"/>
  <c r="I99" s="1"/>
  <c r="I100" s="1"/>
  <c r="I101" s="1"/>
  <c r="I102" s="1"/>
  <c r="I107" s="1"/>
  <c r="I108" s="1"/>
  <c r="I109" s="1"/>
  <c r="I110" s="1"/>
  <c r="I111" s="1"/>
  <c r="I112" s="1"/>
  <c r="I113" s="1"/>
  <c r="G101" i="9"/>
  <c r="G102" s="1"/>
  <c r="G103" s="1"/>
  <c r="G104" s="1"/>
  <c r="G105" s="1"/>
  <c r="G106" s="1"/>
  <c r="G5" i="18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D37" i="1"/>
  <c r="G2" i="4"/>
  <c r="G3" s="1"/>
  <c r="G4" s="1"/>
  <c r="G54" i="3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92" s="1"/>
  <c r="E20" i="1"/>
  <c r="E309" s="1"/>
  <c r="G121" i="30"/>
  <c r="G122" s="1"/>
  <c r="G123" s="1"/>
  <c r="G124" s="1"/>
  <c r="G125" s="1"/>
  <c r="G126" s="1"/>
  <c r="G127" s="1"/>
  <c r="G128" s="1"/>
  <c r="G129" s="1"/>
  <c r="I40" i="17"/>
  <c r="I41" s="1"/>
  <c r="I42" s="1"/>
  <c r="I43" s="1"/>
  <c r="I44" s="1"/>
  <c r="I45" s="1"/>
  <c r="G31" i="26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37" i="41"/>
  <c r="G38" s="1"/>
  <c r="G39" s="1"/>
  <c r="G40" s="1"/>
  <c r="G41" s="1"/>
  <c r="G42" s="1"/>
  <c r="G43" s="1"/>
  <c r="G44" s="1"/>
  <c r="G45" s="1"/>
  <c r="H24" i="6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G13" i="39"/>
  <c r="G14" s="1"/>
  <c r="G15" s="1"/>
  <c r="G16" s="1"/>
  <c r="G17" s="1"/>
  <c r="G18" s="1"/>
  <c r="I9" i="62"/>
  <c r="I10" s="1"/>
  <c r="D202" i="1"/>
  <c r="G140" i="24"/>
  <c r="G141" s="1"/>
  <c r="G142" s="1"/>
  <c r="G143" s="1"/>
  <c r="G11" i="2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K1" i="17"/>
  <c r="D69" i="1"/>
  <c r="I46" i="17" l="1"/>
  <c r="I47" s="1"/>
  <c r="I48" s="1"/>
  <c r="I49" s="1"/>
  <c r="I50" s="1"/>
  <c r="I51" s="1"/>
  <c r="I52" s="1"/>
  <c r="G111" i="26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07" i="9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46" i="4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101" s="1"/>
  <c r="G102" s="1"/>
  <c r="G130" i="30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H67" i="6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G19" i="39"/>
  <c r="G20" s="1"/>
  <c r="G21" s="1"/>
  <c r="G22" s="1"/>
  <c r="G23" s="1"/>
  <c r="G24" s="1"/>
  <c r="G25" s="1"/>
  <c r="G26" s="1"/>
  <c r="G27" s="1"/>
  <c r="I11" i="62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G144" i="24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141" i="26" l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28" i="39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6" s="1"/>
  <c r="G97" s="1"/>
  <c r="G98" s="1"/>
  <c r="G99" s="1"/>
  <c r="G100" s="1"/>
  <c r="G281" i="24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L28" i="162"/>
  <c r="Q18"/>
  <c r="D28"/>
  <c r="F28" s="1"/>
  <c r="L29"/>
  <c r="Q19"/>
  <c r="D29"/>
  <c r="F29" s="1"/>
  <c r="L30"/>
  <c r="D30"/>
  <c r="F30" s="1"/>
  <c r="L33"/>
  <c r="G77"/>
  <c r="E94" i="94"/>
  <c r="E97"/>
  <c r="E96"/>
  <c r="E95"/>
  <c r="G384" i="24" l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I77" i="162"/>
  <c r="I78" s="1"/>
  <c r="I79" s="1"/>
  <c r="I80" s="1"/>
  <c r="I81" s="1"/>
  <c r="I82" s="1"/>
  <c r="I83" s="1"/>
  <c r="I84" s="1"/>
  <c r="I85" s="1"/>
  <c r="I86" s="1"/>
  <c r="I87" s="1"/>
  <c r="I88" s="1"/>
  <c r="I89" s="1"/>
  <c r="I90" s="1"/>
  <c r="I91" s="1"/>
  <c r="I92" s="1"/>
  <c r="I93" s="1"/>
  <c r="I94" s="1"/>
  <c r="I95" s="1"/>
  <c r="I96" s="1"/>
  <c r="I97" s="1"/>
  <c r="I98" s="1"/>
  <c r="I99" s="1"/>
  <c r="I100" s="1"/>
  <c r="I101" s="1"/>
  <c r="I102" s="1"/>
  <c r="I103" s="1"/>
  <c r="I104" s="1"/>
  <c r="I105" s="1"/>
  <c r="I106" s="1"/>
  <c r="I107" s="1"/>
  <c r="I108" s="1"/>
  <c r="I109" s="1"/>
  <c r="I110" s="1"/>
  <c r="I111" s="1"/>
  <c r="I112" s="1"/>
  <c r="I113" s="1"/>
  <c r="I114" s="1"/>
  <c r="I115" s="1"/>
  <c r="I116" s="1"/>
  <c r="I117" s="1"/>
  <c r="I118" s="1"/>
  <c r="I119" s="1"/>
  <c r="I120" s="1"/>
  <c r="I121" s="1"/>
  <c r="I122" s="1"/>
  <c r="I123" s="1"/>
  <c r="I124" s="1"/>
  <c r="I125" s="1"/>
  <c r="I126" s="1"/>
  <c r="I127" s="1"/>
  <c r="I128" s="1"/>
  <c r="I129" s="1"/>
  <c r="I130" s="1"/>
  <c r="I131" s="1"/>
  <c r="I132" s="1"/>
  <c r="I133" s="1"/>
  <c r="I134" s="1"/>
  <c r="I135" s="1"/>
  <c r="I136" s="1"/>
  <c r="I137" s="1"/>
  <c r="I138" s="1"/>
  <c r="I1"/>
  <c r="D243" i="1" s="1"/>
</calcChain>
</file>

<file path=xl/sharedStrings.xml><?xml version="1.0" encoding="utf-8"?>
<sst xmlns="http://schemas.openxmlformats.org/spreadsheetml/2006/main" count="9822" uniqueCount="3507">
  <si>
    <t xml:space="preserve"> INDICE 200</t>
  </si>
  <si>
    <t>INDICE 300</t>
  </si>
  <si>
    <t>ABEL</t>
  </si>
  <si>
    <t>155 ACEITE MOTO</t>
  </si>
  <si>
    <t>ACEITERA</t>
  </si>
  <si>
    <t>ACERO SOLARO</t>
  </si>
  <si>
    <t>ACUARIO RABINO</t>
  </si>
  <si>
    <t>ADRIAN</t>
  </si>
  <si>
    <t>AGOIMPULSO</t>
  </si>
  <si>
    <t>AGROPECUARIA</t>
  </si>
  <si>
    <t>AGUILAR CRISTIAN</t>
  </si>
  <si>
    <t>ALESANDRONI</t>
  </si>
  <si>
    <t>154293912-4651758</t>
  </si>
  <si>
    <t xml:space="preserve"> </t>
  </si>
  <si>
    <t>ANDREO</t>
  </si>
  <si>
    <t>ANTONIO UTRERA</t>
  </si>
  <si>
    <t>ARCE VICTOR</t>
  </si>
  <si>
    <t>ARIEL DI ROSA</t>
  </si>
  <si>
    <t>BARRERA</t>
  </si>
  <si>
    <t>BAZAN</t>
  </si>
  <si>
    <t>BIO 4</t>
  </si>
  <si>
    <t>BIOFARMA</t>
  </si>
  <si>
    <t>BISOTTO</t>
  </si>
  <si>
    <t>BOCHA GORDO</t>
  </si>
  <si>
    <t>BONET</t>
  </si>
  <si>
    <t>BOXES</t>
  </si>
  <si>
    <t>BRESSAN Y CIA SRL</t>
  </si>
  <si>
    <t>3070857151/9</t>
  </si>
  <si>
    <t>BUBU DWC</t>
  </si>
  <si>
    <t>BUCIARELLI</t>
  </si>
  <si>
    <t>CAFETERO</t>
  </si>
  <si>
    <t>CAPI</t>
  </si>
  <si>
    <t>CARCHANO PAPA EMA</t>
  </si>
  <si>
    <t>CARRANZA / CARLOS</t>
  </si>
  <si>
    <t>CARRANZA JORGE</t>
  </si>
  <si>
    <t xml:space="preserve">CARRILLO </t>
  </si>
  <si>
    <t>CARRISO CARMIX</t>
  </si>
  <si>
    <t>CASA BUENO</t>
  </si>
  <si>
    <t>CHANCARA</t>
  </si>
  <si>
    <t>CHEQUE</t>
  </si>
  <si>
    <t>CHEVRO</t>
  </si>
  <si>
    <t>CHINGOLO</t>
  </si>
  <si>
    <t>CLAUDIA SOLARO</t>
  </si>
  <si>
    <t>CLAUDIO HIDRAULICO</t>
  </si>
  <si>
    <t>COCO</t>
  </si>
  <si>
    <t>CODO</t>
  </si>
  <si>
    <t>CODO SERGIO</t>
  </si>
  <si>
    <t>COLASO</t>
  </si>
  <si>
    <t>COLO LOPEZ</t>
  </si>
  <si>
    <t>COMBA ALFREDO</t>
  </si>
  <si>
    <t>COMELI EZEQUIEL</t>
  </si>
  <si>
    <t>COMPARADA</t>
  </si>
  <si>
    <t>COOP POLICIAL</t>
  </si>
  <si>
    <t>CORREDOR CENTRAL</t>
  </si>
  <si>
    <t>CORTEZ HIJO</t>
  </si>
  <si>
    <t>CORTEZ NEGRO</t>
  </si>
  <si>
    <t>CROATO  JORGE</t>
  </si>
  <si>
    <t>CROATO JOSE</t>
  </si>
  <si>
    <t>CURLETO</t>
  </si>
  <si>
    <t>DAGATTI</t>
  </si>
  <si>
    <t>DALMASO</t>
  </si>
  <si>
    <t>DAROS  156005192</t>
  </si>
  <si>
    <t xml:space="preserve">DENGE </t>
  </si>
  <si>
    <t>DIAZ J C</t>
  </si>
  <si>
    <t>DIESEL SUR</t>
  </si>
  <si>
    <t>DILENA VICTOR</t>
  </si>
  <si>
    <t>DILENA WALTER</t>
  </si>
  <si>
    <t>DOMINGUES BOTON</t>
  </si>
  <si>
    <t>km68000 154815200</t>
  </si>
  <si>
    <t>DOMINGUEZ PADRE</t>
  </si>
  <si>
    <t>DRYON</t>
  </si>
  <si>
    <t>ECHEPARE PEDRO</t>
  </si>
  <si>
    <t>ECHER MAURO</t>
  </si>
  <si>
    <t>ECHER SERGIO</t>
  </si>
  <si>
    <t>EDECOM</t>
  </si>
  <si>
    <t>EDECOM MARIANA</t>
  </si>
  <si>
    <t>4671419 INT 36</t>
  </si>
  <si>
    <t>EDECOM MENDEZ</t>
  </si>
  <si>
    <t>EL COLONO</t>
  </si>
  <si>
    <t>EMANUEL</t>
  </si>
  <si>
    <t>EMPLEADO JC</t>
  </si>
  <si>
    <t>EMPLEADO LAMBORIZIO</t>
  </si>
  <si>
    <t>ENANO COLECTIVO</t>
  </si>
  <si>
    <t>ENZO</t>
  </si>
  <si>
    <t>ESPINA</t>
  </si>
  <si>
    <t>FACU FRENO</t>
  </si>
  <si>
    <t>FARMACIA GRASSI</t>
  </si>
  <si>
    <t>FENOGLIO</t>
  </si>
  <si>
    <t>FERNANDEZ LUIS</t>
  </si>
  <si>
    <t>FERNANDEZ RAUL</t>
  </si>
  <si>
    <t>FERRERO    LUCAS</t>
  </si>
  <si>
    <t>FERRERO GASTON</t>
  </si>
  <si>
    <t>FERRERO PADRE</t>
  </si>
  <si>
    <t>flaco (vasco)</t>
  </si>
  <si>
    <t>46551611-156014489</t>
  </si>
  <si>
    <t>FORMS C</t>
  </si>
  <si>
    <t>FRANCO  FORNS</t>
  </si>
  <si>
    <t>FRANCO GRUA</t>
  </si>
  <si>
    <t>FRATARI</t>
  </si>
  <si>
    <t>FUENTES JOSE</t>
  </si>
  <si>
    <t>FUNEZ BETO</t>
  </si>
  <si>
    <t>FUNEZS MANU</t>
  </si>
  <si>
    <t>FURCADE</t>
  </si>
  <si>
    <t>FURETRAC</t>
  </si>
  <si>
    <t>G G</t>
  </si>
  <si>
    <t>GABARI</t>
  </si>
  <si>
    <t>GABY BOSCH</t>
  </si>
  <si>
    <t>GALEANO</t>
  </si>
  <si>
    <t>GALLO AGUSTIN</t>
  </si>
  <si>
    <t>GAUCHO</t>
  </si>
  <si>
    <t>GHIO</t>
  </si>
  <si>
    <t>GIORDANENGO CRISTIAN</t>
  </si>
  <si>
    <t>giralda daniel</t>
  </si>
  <si>
    <t>GIRALDA MAXI</t>
  </si>
  <si>
    <t>GITANO PELUCA</t>
  </si>
  <si>
    <t>GONZALES CISTIAN</t>
  </si>
  <si>
    <t>GONZALEZ FERNANDO</t>
  </si>
  <si>
    <t>GRINGO SOLARO</t>
  </si>
  <si>
    <t>GUILLERMO FLETERO</t>
  </si>
  <si>
    <t>HECTOR CASAN</t>
  </si>
  <si>
    <t>HUGO DESTRIBAT</t>
  </si>
  <si>
    <t>HUGO MECHI</t>
  </si>
  <si>
    <t>INDICE</t>
  </si>
  <si>
    <t>IVAN</t>
  </si>
  <si>
    <t>JESUS GITANO</t>
  </si>
  <si>
    <t>JORGITO</t>
  </si>
  <si>
    <t>JOSE NEGRO</t>
  </si>
  <si>
    <t>JUAN HIDRAULICO</t>
  </si>
  <si>
    <t>JUAN SEBASTIAN bocha</t>
  </si>
  <si>
    <t>JUANJO GIUBERGIA</t>
  </si>
  <si>
    <t>JUDIO</t>
  </si>
  <si>
    <t>JULIAN ALPHA CORRAL</t>
  </si>
  <si>
    <t>S10 518</t>
  </si>
  <si>
    <t>JULIO PETROBRAS</t>
  </si>
  <si>
    <t>KIKE</t>
  </si>
  <si>
    <t>LA AGUADA</t>
  </si>
  <si>
    <t>LA CAMIONERA MENDO</t>
  </si>
  <si>
    <t>LA FERRETERIA</t>
  </si>
  <si>
    <t>LA RHUMBA</t>
  </si>
  <si>
    <t>lamborizio y garello</t>
  </si>
  <si>
    <t>LERDA</t>
  </si>
  <si>
    <t>LESCANO</t>
  </si>
  <si>
    <t>LIBRERO</t>
  </si>
  <si>
    <t>LIRANGUI DIEGO</t>
  </si>
  <si>
    <t>LLONA</t>
  </si>
  <si>
    <t>LOLO GALPONERO</t>
  </si>
  <si>
    <t>LOMBARDI X28</t>
  </si>
  <si>
    <t>LOPEZ GONZALO</t>
  </si>
  <si>
    <t>LOPEZ JUAN JOSE</t>
  </si>
  <si>
    <t>LOPEZ MARTIN</t>
  </si>
  <si>
    <t>LUCERO HUGO</t>
  </si>
  <si>
    <t>LUIS VIVI</t>
  </si>
  <si>
    <t>MAGRINI JUAN CRUZ</t>
  </si>
  <si>
    <t>villagra 155484654</t>
  </si>
  <si>
    <t>MANCHADO</t>
  </si>
  <si>
    <t>MARACA</t>
  </si>
  <si>
    <t>MARCELO  (DE TELLO)</t>
  </si>
  <si>
    <t>MARCHISSIO NUTRINAL</t>
  </si>
  <si>
    <t>MARCONI LUCAS PAEZ</t>
  </si>
  <si>
    <t xml:space="preserve">MARCONI PEPE </t>
  </si>
  <si>
    <t>4629706-- 3586023077</t>
  </si>
  <si>
    <t>MARIANO FERNANDO</t>
  </si>
  <si>
    <t>MARIO CARNICERIA</t>
  </si>
  <si>
    <t>MASSI ALEJANDRO</t>
  </si>
  <si>
    <t>MAURO FALETTI</t>
  </si>
  <si>
    <t>MAURO FERREIRA</t>
  </si>
  <si>
    <t>MEOLANO</t>
  </si>
  <si>
    <t>MIATELO</t>
  </si>
  <si>
    <t>MIRANDA EDECOM</t>
  </si>
  <si>
    <t>MIRCO LA AGUADA</t>
  </si>
  <si>
    <t>IVANA 154240712</t>
  </si>
  <si>
    <t>MOCIARO LEONEL</t>
  </si>
  <si>
    <t>MONICA NEGRA</t>
  </si>
  <si>
    <t>MONTILLA MARIO</t>
  </si>
  <si>
    <t>MOTORES SHVINTT</t>
  </si>
  <si>
    <t>MUJICA</t>
  </si>
  <si>
    <t>MURRAY</t>
  </si>
  <si>
    <t>MUSA PABLO</t>
  </si>
  <si>
    <t>NACHO</t>
  </si>
  <si>
    <t>NANO</t>
  </si>
  <si>
    <t>NEGRO FEDE</t>
  </si>
  <si>
    <t>NEGRO FIAT UNO</t>
  </si>
  <si>
    <t>NEGRO JOSE</t>
  </si>
  <si>
    <t>NELSON</t>
  </si>
  <si>
    <t>NELSON GUSTAVO</t>
  </si>
  <si>
    <t>NIÑO</t>
  </si>
  <si>
    <t>NO-A-TRANS</t>
  </si>
  <si>
    <t>OJEDA HORACIO</t>
  </si>
  <si>
    <t>OLEHIDRAULICA VASCO</t>
  </si>
  <si>
    <t>OLMEDO JOSE</t>
  </si>
  <si>
    <t>OLMEDO LUCAS</t>
  </si>
  <si>
    <t>ORDOÑEZ EDU (HNO)</t>
  </si>
  <si>
    <t>ORDOÑEZ PEDRO</t>
  </si>
  <si>
    <t>ORIENTE MOTORS</t>
  </si>
  <si>
    <t>ORONA CHEVRO VERDE</t>
  </si>
  <si>
    <t>OSO</t>
  </si>
  <si>
    <t>PABLO (MANU)</t>
  </si>
  <si>
    <t>PAGES JUAN</t>
  </si>
  <si>
    <t>PALANDRI</t>
  </si>
  <si>
    <t>PARON PELADO</t>
  </si>
  <si>
    <t>PEDRO</t>
  </si>
  <si>
    <t>PELADO TRAFIC</t>
  </si>
  <si>
    <t>PEREYRA (NUTRINAL)</t>
  </si>
  <si>
    <t>PEREYRA CHAPISTA</t>
  </si>
  <si>
    <t>PILO RODRIGUEZ</t>
  </si>
  <si>
    <t>POCHOLO</t>
  </si>
  <si>
    <t>PORTO ANTONIO</t>
  </si>
  <si>
    <t>PRINCIPE</t>
  </si>
  <si>
    <t>Q</t>
  </si>
  <si>
    <t>QUIROGA CARLOS</t>
  </si>
  <si>
    <t>QUIROGA ERNESTO</t>
  </si>
  <si>
    <t>QUIROGA LEANDRO</t>
  </si>
  <si>
    <t>RAMIRES PABLO</t>
  </si>
  <si>
    <t>RAMOS</t>
  </si>
  <si>
    <t>REGINATO</t>
  </si>
  <si>
    <t>REGUBINI</t>
  </si>
  <si>
    <t>RICKY</t>
  </si>
  <si>
    <t>ROBLEDO</t>
  </si>
  <si>
    <t>ROCCIA</t>
  </si>
  <si>
    <t>RONCO</t>
  </si>
  <si>
    <t>SANDERO GALIANO</t>
  </si>
  <si>
    <t>SANTA CRUZ</t>
  </si>
  <si>
    <t xml:space="preserve">SANTIESTEBAN </t>
  </si>
  <si>
    <t>SANTIESTEBAN FERN</t>
  </si>
  <si>
    <t>SANTOS CENTENO</t>
  </si>
  <si>
    <t>SARANDON</t>
  </si>
  <si>
    <t>SAUL</t>
  </si>
  <si>
    <t>SERGIO CASAN</t>
  </si>
  <si>
    <t>SIMONASSI</t>
  </si>
  <si>
    <t>SOARDO PATNER diego</t>
  </si>
  <si>
    <t>SOLARO</t>
  </si>
  <si>
    <t>SPIRA GARAY</t>
  </si>
  <si>
    <t>TALLER MANU GABI</t>
  </si>
  <si>
    <t>TECHAN</t>
  </si>
  <si>
    <t>TELLO</t>
  </si>
  <si>
    <t>TERRASA MIGUEL</t>
  </si>
  <si>
    <t>TOGNOLI</t>
  </si>
  <si>
    <t>TRANSPORTE PONCE</t>
  </si>
  <si>
    <t>TURCO</t>
  </si>
  <si>
    <t>URU</t>
  </si>
  <si>
    <t>VALE</t>
  </si>
  <si>
    <t>VERDE CORD</t>
  </si>
  <si>
    <t>VERTE</t>
  </si>
  <si>
    <t>VICENTE    154829405</t>
  </si>
  <si>
    <t>VIDRIERIA</t>
  </si>
  <si>
    <t>WYLLY</t>
  </si>
  <si>
    <t>YONNY</t>
  </si>
  <si>
    <t>YONY BRESAN</t>
  </si>
  <si>
    <t>YPOLITO</t>
  </si>
  <si>
    <t>SALERNO  4671593</t>
  </si>
  <si>
    <t>SOSA</t>
  </si>
  <si>
    <t>TRANS JO BEN</t>
  </si>
  <si>
    <t xml:space="preserve">DESTRIBAT </t>
  </si>
  <si>
    <t>SALDO ACTUAL</t>
  </si>
  <si>
    <t>FECHA</t>
  </si>
  <si>
    <t>CANTIDAD</t>
  </si>
  <si>
    <t>ARTICULO</t>
  </si>
  <si>
    <r>
      <t xml:space="preserve"> </t>
    </r>
    <r>
      <rPr>
        <u/>
        <sz val="10"/>
        <rFont val="Arial"/>
        <family val="2"/>
      </rPr>
      <t xml:space="preserve">$ </t>
    </r>
    <r>
      <rPr>
        <sz val="10"/>
        <rFont val="Arial"/>
        <family val="2"/>
      </rPr>
      <t>UNIT</t>
    </r>
  </si>
  <si>
    <t>IMPORTE</t>
  </si>
  <si>
    <t>ENTREGA</t>
  </si>
  <si>
    <t>SALDO TOTAL</t>
  </si>
  <si>
    <t>saldo</t>
  </si>
  <si>
    <t>SALDO</t>
  </si>
  <si>
    <t>RITA MARTIN</t>
  </si>
  <si>
    <t>AGROIMPULSO</t>
  </si>
  <si>
    <t>ANINO</t>
  </si>
  <si>
    <t>COAS</t>
  </si>
  <si>
    <t>WILLY</t>
  </si>
  <si>
    <t>CARRILLO</t>
  </si>
  <si>
    <t>TOGNOLLI</t>
  </si>
  <si>
    <t>YONNI</t>
  </si>
  <si>
    <t>MACARRON AGUSTIN</t>
  </si>
  <si>
    <t>LIVORNO</t>
  </si>
  <si>
    <t>LAMBORICIO</t>
  </si>
  <si>
    <t>QUIRGA ERNASTO</t>
  </si>
  <si>
    <t>CARRANZA CARLOS</t>
  </si>
  <si>
    <t>gitano peluca</t>
  </si>
  <si>
    <t>FLORES FIGUEROA</t>
  </si>
  <si>
    <t>COMELLI EZEQUIEL</t>
  </si>
  <si>
    <t>TALLER</t>
  </si>
  <si>
    <t>SUR GAS</t>
  </si>
  <si>
    <t>GUILLERMO KEWIN</t>
  </si>
  <si>
    <t>RIKY</t>
  </si>
  <si>
    <t>FUENTEZ JOSE</t>
  </si>
  <si>
    <t>VICENTE</t>
  </si>
  <si>
    <t>SANTESTEBAN FERNANDO</t>
  </si>
  <si>
    <t>DOMINGUEZ BOTON</t>
  </si>
  <si>
    <t>ACEROS SOLARO</t>
  </si>
  <si>
    <t>GIRALDA DANIEL</t>
  </si>
  <si>
    <t>FONS CARLITOS</t>
  </si>
  <si>
    <t>COWENS</t>
  </si>
  <si>
    <t>MARCELO TELLO</t>
  </si>
  <si>
    <t>SOARDO PARTNER</t>
  </si>
  <si>
    <t>ORINTE MOTORS</t>
  </si>
  <si>
    <t>CROATTO JORGE</t>
  </si>
  <si>
    <t>YONI BRESAN</t>
  </si>
  <si>
    <t>CAMIONERA MENDOCINA</t>
  </si>
  <si>
    <t>FRANCO FONS</t>
  </si>
  <si>
    <t>CARRIZO CARMIX</t>
  </si>
  <si>
    <t>MALATINI</t>
  </si>
  <si>
    <t>juan hidraulico</t>
  </si>
  <si>
    <t>SALERNO</t>
  </si>
  <si>
    <t>DESTRIBAT</t>
  </si>
  <si>
    <t>fac-2423</t>
  </si>
  <si>
    <t>fac-2428</t>
  </si>
  <si>
    <t>FAC-2432</t>
  </si>
  <si>
    <t>FAC-2430</t>
  </si>
  <si>
    <t>FAC-2431</t>
  </si>
  <si>
    <t>CAROAMICI</t>
  </si>
  <si>
    <t>15w40</t>
  </si>
  <si>
    <t>trans</t>
  </si>
  <si>
    <t>f-gasoil</t>
  </si>
  <si>
    <t>f aire int</t>
  </si>
  <si>
    <t>fac-2386</t>
  </si>
  <si>
    <t>maxima</t>
  </si>
  <si>
    <t>liq freno x 500</t>
  </si>
  <si>
    <t>atf</t>
  </si>
  <si>
    <t>diesel movil</t>
  </si>
  <si>
    <t>ph 9503</t>
  </si>
  <si>
    <t>fcd 2063</t>
  </si>
  <si>
    <t>vp 1704</t>
  </si>
  <si>
    <t>anti zarro</t>
  </si>
  <si>
    <t>elaion diesel</t>
  </si>
  <si>
    <t>hd-s1</t>
  </si>
  <si>
    <t>C 1191 A</t>
  </si>
  <si>
    <t>LAVADO F AIRE</t>
  </si>
  <si>
    <t>TR-90</t>
  </si>
  <si>
    <t>AC CAJA</t>
  </si>
  <si>
    <t>PINO</t>
  </si>
  <si>
    <t>20W60</t>
  </si>
  <si>
    <t>RIMULA</t>
  </si>
  <si>
    <t>anti retorno</t>
  </si>
  <si>
    <t>HIDRAULICO ATF</t>
  </si>
  <si>
    <t>N8 MOVIL</t>
  </si>
  <si>
    <t>ELAION DIESEL</t>
  </si>
  <si>
    <t>N 4 MOVIL</t>
  </si>
  <si>
    <t>N 3 MOVIL</t>
  </si>
  <si>
    <t>N 8 MOVIL</t>
  </si>
  <si>
    <t>LIMPIA INYECCTORES</t>
  </si>
  <si>
    <t>N 2 MOVIL</t>
  </si>
  <si>
    <t>N 6 MOVIL</t>
  </si>
  <si>
    <t>SILICONA AEROSOL</t>
  </si>
  <si>
    <t>ACEITE DIFERENCIAL</t>
  </si>
  <si>
    <t>LIQUIDO FRENO</t>
  </si>
  <si>
    <t>HD S1</t>
  </si>
  <si>
    <t>TFF 031</t>
  </si>
  <si>
    <t>FILTRO AIRE KANGOO</t>
  </si>
  <si>
    <t>DIESEL GALEANO</t>
  </si>
  <si>
    <t>FASTIX ALTA  TEMPE</t>
  </si>
  <si>
    <t>ACEITE CAJA BEL RAY</t>
  </si>
  <si>
    <t>J/ PASTILLAS FRENO</t>
  </si>
  <si>
    <t>J/ REPARACION PISTONES</t>
  </si>
  <si>
    <t>MORDAZA FRENOS</t>
  </si>
  <si>
    <t>TOYOTA</t>
  </si>
  <si>
    <t>BATERIA 65 AMPER</t>
  </si>
  <si>
    <t>CORREA POLY V</t>
  </si>
  <si>
    <t>TENSORES</t>
  </si>
  <si>
    <t>MANO DE OBRA</t>
  </si>
  <si>
    <t>KANGOO</t>
  </si>
  <si>
    <t>N1 FUJ 478</t>
  </si>
  <si>
    <t>CAMBIOS</t>
  </si>
  <si>
    <t>F/ACEITE</t>
  </si>
  <si>
    <t>F/GAS OIL</t>
  </si>
  <si>
    <t>F/AIRE</t>
  </si>
  <si>
    <t>KM 206 000</t>
  </si>
  <si>
    <t>KM 293 142</t>
  </si>
  <si>
    <t>N 4 FUJ 482</t>
  </si>
  <si>
    <t>JUEGO ESCOBILLAS</t>
  </si>
  <si>
    <t>ADITIVO WURTH GAS OIL</t>
  </si>
  <si>
    <t>TOYOTA JMQ 348</t>
  </si>
  <si>
    <t>BERLINGO</t>
  </si>
  <si>
    <t>ELAION DIESEL ($324)</t>
  </si>
  <si>
    <t>F/ACEITE  ($59)</t>
  </si>
  <si>
    <t>F/GAS OIL ($128)</t>
  </si>
  <si>
    <t>F/AIRE ($126)</t>
  </si>
  <si>
    <t>15W40</t>
  </si>
  <si>
    <t>TRANSMICION 90</t>
  </si>
  <si>
    <t>DODGE</t>
  </si>
  <si>
    <t>MR 212</t>
  </si>
  <si>
    <t>UF 817/3X</t>
  </si>
  <si>
    <t>S YOG</t>
  </si>
  <si>
    <t>ENGRASE</t>
  </si>
  <si>
    <t>GUANTES MOTEADOS</t>
  </si>
  <si>
    <t>GLADIADOR</t>
  </si>
  <si>
    <t>ATF</t>
  </si>
  <si>
    <t>F-GASOIL</t>
  </si>
  <si>
    <t>BATERIA 180</t>
  </si>
  <si>
    <t>PH 4482</t>
  </si>
  <si>
    <t>LIQ FRENO X1</t>
  </si>
  <si>
    <t>SELLA RADIADOR WURTH</t>
  </si>
  <si>
    <t>REF WURTH ROSA</t>
  </si>
  <si>
    <t>F-NAFTA</t>
  </si>
  <si>
    <t>F-AIRE</t>
  </si>
  <si>
    <t>F-AC</t>
  </si>
  <si>
    <t>F-HABIT CORSA</t>
  </si>
  <si>
    <t>STOP LEACK</t>
  </si>
  <si>
    <t>ELAION</t>
  </si>
  <si>
    <t>80W90</t>
  </si>
  <si>
    <t>FACTURA N 2315</t>
  </si>
  <si>
    <t>FACTURA N 2441</t>
  </si>
  <si>
    <t>FACTURA N 2442</t>
  </si>
  <si>
    <t>CHEQUES</t>
  </si>
  <si>
    <t>BANCO</t>
  </si>
  <si>
    <t>SUC</t>
  </si>
  <si>
    <t>N DE CHEQUE</t>
  </si>
  <si>
    <t>LIBRADOR</t>
  </si>
  <si>
    <t>ENDOSANTE</t>
  </si>
  <si>
    <t>MONTO</t>
  </si>
  <si>
    <t>NUMERO</t>
  </si>
  <si>
    <t>ENTREGADO</t>
  </si>
  <si>
    <t>SANTANDER</t>
  </si>
  <si>
    <t>SUPERVIELLE</t>
  </si>
  <si>
    <t>FERRERO</t>
  </si>
  <si>
    <t>(DESCONTAR  10%)</t>
  </si>
  <si>
    <t>BATERIA LOGAN</t>
  </si>
  <si>
    <t>F/NAFTA</t>
  </si>
  <si>
    <t>DESCUENTO 10%</t>
  </si>
  <si>
    <t>FAC-2405</t>
  </si>
  <si>
    <t>FAC-2401</t>
  </si>
  <si>
    <t>TRANS</t>
  </si>
  <si>
    <t>COMUN</t>
  </si>
  <si>
    <t>AR 1594</t>
  </si>
  <si>
    <t>PH 2870</t>
  </si>
  <si>
    <t>HFF</t>
  </si>
  <si>
    <t>NACION</t>
  </si>
  <si>
    <t>FAC-2371</t>
  </si>
  <si>
    <t>FAC-2394</t>
  </si>
  <si>
    <t>PAGO</t>
  </si>
  <si>
    <t>SILICONA</t>
  </si>
  <si>
    <t>BERLINGO IDR 580</t>
  </si>
  <si>
    <t>MACRO</t>
  </si>
  <si>
    <t>COMBA</t>
  </si>
  <si>
    <t>VETARO</t>
  </si>
  <si>
    <t>RENATA</t>
  </si>
  <si>
    <t>FUSION</t>
  </si>
  <si>
    <t>PAGO 27/02/13</t>
  </si>
  <si>
    <t>OECHSLE</t>
  </si>
  <si>
    <t>SARICO</t>
  </si>
  <si>
    <t>F-AIRE FALCON</t>
  </si>
  <si>
    <t xml:space="preserve">SILICONA AEROSOL </t>
  </si>
  <si>
    <t>F/AIRE FUN</t>
  </si>
  <si>
    <t>AF 0029</t>
  </si>
  <si>
    <t>F/AIRE FUN FRAM</t>
  </si>
  <si>
    <t>AR 1592 PM</t>
  </si>
  <si>
    <t>AC 15 W40 SUPER TD</t>
  </si>
  <si>
    <t>F/AIRE CA 5299</t>
  </si>
  <si>
    <t>F/ ACEITE PH 13</t>
  </si>
  <si>
    <t xml:space="preserve">CHEQUE </t>
  </si>
  <si>
    <t>ATF +4</t>
  </si>
  <si>
    <t>MAC LIFE</t>
  </si>
  <si>
    <t>SAIKOR PINTAR</t>
  </si>
  <si>
    <t>BANCOR</t>
  </si>
  <si>
    <t>VUELTO</t>
  </si>
  <si>
    <t>CARO AMICI X25 KG</t>
  </si>
  <si>
    <t>HIDRA 68</t>
  </si>
  <si>
    <t>TRANS 140</t>
  </si>
  <si>
    <t xml:space="preserve">FOCOS </t>
  </si>
  <si>
    <t>DODGE RAM</t>
  </si>
  <si>
    <t xml:space="preserve">F-AIRE  </t>
  </si>
  <si>
    <t>DIESEL MOVIL</t>
  </si>
  <si>
    <t>AGUA DESTILADA</t>
  </si>
  <si>
    <t>FAC-2451</t>
  </si>
  <si>
    <t>FAC-2457</t>
  </si>
  <si>
    <t>FAC-2458</t>
  </si>
  <si>
    <t>FAC-2459</t>
  </si>
  <si>
    <t>AC CORTADORA CESPED</t>
  </si>
  <si>
    <t>FERNIGRINI MARIELA</t>
  </si>
  <si>
    <t>ROTELLA</t>
  </si>
  <si>
    <t xml:space="preserve">ELAION SEMI </t>
  </si>
  <si>
    <t>LAVA PARABRISA</t>
  </si>
  <si>
    <t>WURTH LIMPIA INYECC</t>
  </si>
  <si>
    <t>CH 9911</t>
  </si>
  <si>
    <t>F/NAFTA G 10147</t>
  </si>
  <si>
    <t>VENTO</t>
  </si>
  <si>
    <t>FORD REPARTO</t>
  </si>
  <si>
    <t>LIMPIA INY WYNNS</t>
  </si>
  <si>
    <t>ELAION F 50</t>
  </si>
  <si>
    <t>PERFUME DISPENSER</t>
  </si>
  <si>
    <t>FAC-2461</t>
  </si>
  <si>
    <t>REJILLA</t>
  </si>
  <si>
    <t>SALDO SIN DESCU</t>
  </si>
  <si>
    <t xml:space="preserve">ENGRASE </t>
  </si>
  <si>
    <t>ROST OFF</t>
  </si>
  <si>
    <t>15W 40</t>
  </si>
  <si>
    <t>M BENZ 1620</t>
  </si>
  <si>
    <t>RANGER</t>
  </si>
  <si>
    <t xml:space="preserve">CAMBIO ACEITE </t>
  </si>
  <si>
    <t>N4 FUJ 482</t>
  </si>
  <si>
    <t>FRAM</t>
  </si>
  <si>
    <t>ECHER</t>
  </si>
  <si>
    <t>BLACK&amp;DECKER</t>
  </si>
  <si>
    <t>GALICIA</t>
  </si>
  <si>
    <t>FIDELIBUS</t>
  </si>
  <si>
    <t>LERDA NOEMI</t>
  </si>
  <si>
    <t>DAROS</t>
  </si>
  <si>
    <t>F GASOIL</t>
  </si>
  <si>
    <t>TR 90</t>
  </si>
  <si>
    <t>ENGRASE FORD</t>
  </si>
  <si>
    <t>TAMBORES VACIOS</t>
  </si>
  <si>
    <t>TINER</t>
  </si>
  <si>
    <t>ACIDO MURIATICO</t>
  </si>
  <si>
    <t>SALDO TAMBORES CBA</t>
  </si>
  <si>
    <t>NRG</t>
  </si>
  <si>
    <t>75 AMPER</t>
  </si>
  <si>
    <t>FIAT UNO</t>
  </si>
  <si>
    <t xml:space="preserve">VARTA </t>
  </si>
  <si>
    <t>CROATTO</t>
  </si>
  <si>
    <t>TRACTOR</t>
  </si>
  <si>
    <t>90 AMPER</t>
  </si>
  <si>
    <t>BEL RAY</t>
  </si>
  <si>
    <t>CHEVROLET S 10</t>
  </si>
  <si>
    <t>DVV 314</t>
  </si>
  <si>
    <t>FACT 2391</t>
  </si>
  <si>
    <t>FACT-2439</t>
  </si>
  <si>
    <t>FACT-2437</t>
  </si>
  <si>
    <t>FACT-2468</t>
  </si>
  <si>
    <t>FACT-2288</t>
  </si>
  <si>
    <t>FACT-2270</t>
  </si>
  <si>
    <t>FACT-2370</t>
  </si>
  <si>
    <t>FACT-2397</t>
  </si>
  <si>
    <t>FACT-2410</t>
  </si>
  <si>
    <t xml:space="preserve">ENTREGA </t>
  </si>
  <si>
    <t>HSBC</t>
  </si>
  <si>
    <t>FAC-2374</t>
  </si>
  <si>
    <t>FAC-2412</t>
  </si>
  <si>
    <t>FAC-2413</t>
  </si>
  <si>
    <t>FAC-2438</t>
  </si>
  <si>
    <t>FACT 2424</t>
  </si>
  <si>
    <t>FAC-2449</t>
  </si>
  <si>
    <t>FAC-2465</t>
  </si>
  <si>
    <t>FAC 2392</t>
  </si>
  <si>
    <t>HD-S1</t>
  </si>
  <si>
    <t>STANDARD</t>
  </si>
  <si>
    <t>COFLA</t>
  </si>
  <si>
    <t>S -10</t>
  </si>
  <si>
    <t>BATERIAS</t>
  </si>
  <si>
    <t xml:space="preserve">FECHA </t>
  </si>
  <si>
    <t>MARCA</t>
  </si>
  <si>
    <t>TIPO</t>
  </si>
  <si>
    <t xml:space="preserve">NOMBRE </t>
  </si>
  <si>
    <t>VEHICULO</t>
  </si>
  <si>
    <t>varta</t>
  </si>
  <si>
    <t>VGM 60HD</t>
  </si>
  <si>
    <t>zechener</t>
  </si>
  <si>
    <t>peugueot 207 d</t>
  </si>
  <si>
    <t>VARTA</t>
  </si>
  <si>
    <t>EMIR</t>
  </si>
  <si>
    <t>PEUGEOT 207</t>
  </si>
  <si>
    <t>DESTRBAT</t>
  </si>
  <si>
    <t>FUN</t>
  </si>
  <si>
    <t>$230</t>
  </si>
  <si>
    <t>nrg</t>
  </si>
  <si>
    <t>CIRUELOS</t>
  </si>
  <si>
    <t>R-12</t>
  </si>
  <si>
    <t>MIERHAUSER</t>
  </si>
  <si>
    <t>GOL</t>
  </si>
  <si>
    <t>nrg 65</t>
  </si>
  <si>
    <t>arange</t>
  </si>
  <si>
    <t>R 18</t>
  </si>
  <si>
    <t>BENSI</t>
  </si>
  <si>
    <t>S 10</t>
  </si>
  <si>
    <t>EDECOM FIU 951</t>
  </si>
  <si>
    <t>PRIMO CORTEZ</t>
  </si>
  <si>
    <t>HORACIO CENTRO</t>
  </si>
  <si>
    <t>CARLITOS CENTRO</t>
  </si>
  <si>
    <t>45BD</t>
  </si>
  <si>
    <t>NRG 2</t>
  </si>
  <si>
    <t>SANTO COLOMBO</t>
  </si>
  <si>
    <t>BOLLERO</t>
  </si>
  <si>
    <t>AIMAR</t>
  </si>
  <si>
    <t>FIAT 780</t>
  </si>
  <si>
    <t>VA 60 DD</t>
  </si>
  <si>
    <t xml:space="preserve">FORNS </t>
  </si>
  <si>
    <t>MEGANE</t>
  </si>
  <si>
    <t>VA75ND</t>
  </si>
  <si>
    <t>MAGRINI</t>
  </si>
  <si>
    <t>NISAN</t>
  </si>
  <si>
    <t>FIESTA</t>
  </si>
  <si>
    <t>ENERBAT</t>
  </si>
  <si>
    <t>F-100</t>
  </si>
  <si>
    <t>PESTE</t>
  </si>
  <si>
    <t>PEUGEOT</t>
  </si>
  <si>
    <t>420-150</t>
  </si>
  <si>
    <t>CLAUDIO</t>
  </si>
  <si>
    <t>BANUCHI</t>
  </si>
  <si>
    <t>va 90</t>
  </si>
  <si>
    <t>BRESSAN Y CIA</t>
  </si>
  <si>
    <t>CASTAÑO CARLOS</t>
  </si>
  <si>
    <t>401 TAXI</t>
  </si>
  <si>
    <t>MARQUEZ</t>
  </si>
  <si>
    <t>75 AMP</t>
  </si>
  <si>
    <t xml:space="preserve">FIAT DUNA </t>
  </si>
  <si>
    <t>CORREDOR</t>
  </si>
  <si>
    <t>NP 300</t>
  </si>
  <si>
    <t>PLACOR</t>
  </si>
  <si>
    <t>PICHI</t>
  </si>
  <si>
    <t>FORD F 100</t>
  </si>
  <si>
    <t>TORINO</t>
  </si>
  <si>
    <t>NRG 75</t>
  </si>
  <si>
    <t>FIAT 600</t>
  </si>
  <si>
    <t>SAVORNANO</t>
  </si>
  <si>
    <t>VDA 75 PD</t>
  </si>
  <si>
    <t>RODRIGUES</t>
  </si>
  <si>
    <t>VDA 75</t>
  </si>
  <si>
    <t>BORA</t>
  </si>
  <si>
    <t>PELUCA</t>
  </si>
  <si>
    <t>FIORINO</t>
  </si>
  <si>
    <t>CURRIER</t>
  </si>
  <si>
    <t xml:space="preserve">VA 90   </t>
  </si>
  <si>
    <t>CORTEZ</t>
  </si>
  <si>
    <t>formento diesel 154111984</t>
  </si>
  <si>
    <t>BOYERO</t>
  </si>
  <si>
    <t>vargas domingo</t>
  </si>
  <si>
    <t>ESCORT</t>
  </si>
  <si>
    <t>DILENA</t>
  </si>
  <si>
    <t>patner</t>
  </si>
  <si>
    <t>PERIS (OLGUIN)</t>
  </si>
  <si>
    <t>FORD 38</t>
  </si>
  <si>
    <t>ORDOÑES  EDUARDO</t>
  </si>
  <si>
    <t>R 19 TAXI</t>
  </si>
  <si>
    <t>$ 420</t>
  </si>
  <si>
    <t>VA 90 LE</t>
  </si>
  <si>
    <t>V 8</t>
  </si>
  <si>
    <t>ORDOÑES   RECTIFICAD</t>
  </si>
  <si>
    <t>POLO</t>
  </si>
  <si>
    <t>FORD</t>
  </si>
  <si>
    <t>VA88</t>
  </si>
  <si>
    <t>VA89</t>
  </si>
  <si>
    <t>VNA 75 PD</t>
  </si>
  <si>
    <t>VGM 60</t>
  </si>
  <si>
    <t>SUZUKI</t>
  </si>
  <si>
    <t>DEUTS</t>
  </si>
  <si>
    <t>zabaleta</t>
  </si>
  <si>
    <t>frontier</t>
  </si>
  <si>
    <t>CEFERINO LUBRAX</t>
  </si>
  <si>
    <t>peluca</t>
  </si>
  <si>
    <t>fiorino</t>
  </si>
  <si>
    <t>GIORDANENGO</t>
  </si>
  <si>
    <t>VIRGINILO (TOTO)</t>
  </si>
  <si>
    <t xml:space="preserve">MARCONI </t>
  </si>
  <si>
    <t>D-20</t>
  </si>
  <si>
    <t>LUCIANO DALMASO</t>
  </si>
  <si>
    <t>PATNER</t>
  </si>
  <si>
    <t>MARCA LIQUIDA</t>
  </si>
  <si>
    <t>MITSUBICHI</t>
  </si>
  <si>
    <t>WAMAR</t>
  </si>
  <si>
    <t>MONZA</t>
  </si>
  <si>
    <t>S-10</t>
  </si>
  <si>
    <t>GRUPO</t>
  </si>
  <si>
    <t>QUIROGA</t>
  </si>
  <si>
    <t>RASTROJERO</t>
  </si>
  <si>
    <t>VAGM 60</t>
  </si>
  <si>
    <t>SONI</t>
  </si>
  <si>
    <t>RITA</t>
  </si>
  <si>
    <t>CHATA</t>
  </si>
  <si>
    <t>YUASSA</t>
  </si>
  <si>
    <t>GEORDANENGO</t>
  </si>
  <si>
    <t>MOTO</t>
  </si>
  <si>
    <t>SAMPI</t>
  </si>
  <si>
    <t>CERIONI</t>
  </si>
  <si>
    <t>ESTANCIERA</t>
  </si>
  <si>
    <t>TIO MANU</t>
  </si>
  <si>
    <t>LATA GRASA</t>
  </si>
  <si>
    <t>REFRIG VERDE</t>
  </si>
  <si>
    <t>kalbermattencapi</t>
  </si>
  <si>
    <t>cheque kalber</t>
  </si>
  <si>
    <t>TOTAL 7000</t>
  </si>
  <si>
    <t>FILTRO ACEITE</t>
  </si>
  <si>
    <t>FILTRO GAS OIL</t>
  </si>
  <si>
    <t>FILTRO AIRE</t>
  </si>
  <si>
    <t>FACT 2341</t>
  </si>
  <si>
    <t>FACT 2373</t>
  </si>
  <si>
    <t>FACT 2404</t>
  </si>
  <si>
    <t>ACTEVO SEMI</t>
  </si>
  <si>
    <t>LT ACEITE</t>
  </si>
  <si>
    <t>FILTRO  ACEITE</t>
  </si>
  <si>
    <t>F/ GAS OIL</t>
  </si>
  <si>
    <t>JUEGO FUNDAS</t>
  </si>
  <si>
    <t>HELADERA</t>
  </si>
  <si>
    <t>JUEGO NP 345</t>
  </si>
  <si>
    <t>FACT 2485</t>
  </si>
  <si>
    <t>ITAU</t>
  </si>
  <si>
    <t>PETRONAS</t>
  </si>
  <si>
    <t>JUANCA</t>
  </si>
  <si>
    <t>SUPERVILLE</t>
  </si>
  <si>
    <t>CRISTIAN A</t>
  </si>
  <si>
    <t>macro</t>
  </si>
  <si>
    <t>sarico</t>
  </si>
  <si>
    <t>superville</t>
  </si>
  <si>
    <t>crowder</t>
  </si>
  <si>
    <t>gianini</t>
  </si>
  <si>
    <t>BATERIA</t>
  </si>
  <si>
    <t>ACEITE FILTRO</t>
  </si>
  <si>
    <t>GAS OIL FILTRO</t>
  </si>
  <si>
    <t>AIRE FILTRO</t>
  </si>
  <si>
    <t>CEPILLADORA</t>
  </si>
  <si>
    <t>NR</t>
  </si>
  <si>
    <t xml:space="preserve">URU </t>
  </si>
  <si>
    <t>LAGUNA</t>
  </si>
  <si>
    <t>PAGADO</t>
  </si>
  <si>
    <t>MOLIKOTE A4 TURBO</t>
  </si>
  <si>
    <t xml:space="preserve">MOLIKOTE A4  </t>
  </si>
  <si>
    <t>KX 87 D</t>
  </si>
  <si>
    <t>TRANSMICION</t>
  </si>
  <si>
    <t>CUELLO</t>
  </si>
  <si>
    <t>COWES</t>
  </si>
  <si>
    <t>PARIANI</t>
  </si>
  <si>
    <t>KG GRASA</t>
  </si>
  <si>
    <t>TRANSMICION 140</t>
  </si>
  <si>
    <t>CHEQUE GRANDO</t>
  </si>
  <si>
    <t>PANADERIA</t>
  </si>
  <si>
    <t>AGUSTINA</t>
  </si>
  <si>
    <t>LTS HD S1</t>
  </si>
  <si>
    <t>MADERAS</t>
  </si>
  <si>
    <t>FF 5052</t>
  </si>
  <si>
    <t>FS 1242</t>
  </si>
  <si>
    <t>DESC</t>
  </si>
  <si>
    <t>F GASOIL WK942/13</t>
  </si>
  <si>
    <t>AR 1612</t>
  </si>
  <si>
    <t>FF 16015</t>
  </si>
  <si>
    <t>FS 19791</t>
  </si>
  <si>
    <t>CA 293 A</t>
  </si>
  <si>
    <t>V 717/S</t>
  </si>
  <si>
    <t>CINTA AISLADORA</t>
  </si>
  <si>
    <t>FOCOS</t>
  </si>
  <si>
    <t>PAQ PRECINTOS</t>
  </si>
  <si>
    <t>FAC-722</t>
  </si>
  <si>
    <t>POXILINA</t>
  </si>
  <si>
    <t>P 4182</t>
  </si>
  <si>
    <t>LINTERNA</t>
  </si>
  <si>
    <t>LF 16015</t>
  </si>
  <si>
    <t>FF 5421</t>
  </si>
  <si>
    <t>FF 1015</t>
  </si>
  <si>
    <t>VP 1754</t>
  </si>
  <si>
    <t>VP 1754/S</t>
  </si>
  <si>
    <t>ASI 352</t>
  </si>
  <si>
    <t>CAMBIO TOYOTA</t>
  </si>
  <si>
    <t>ENGRASE CRUZETAS</t>
  </si>
  <si>
    <t>BATERIA NRG 75</t>
  </si>
  <si>
    <t>boarini</t>
  </si>
  <si>
    <t>GARCIA</t>
  </si>
  <si>
    <t>FINARVIS</t>
  </si>
  <si>
    <t>SOC RURAL RIO CUARTO</t>
  </si>
  <si>
    <t>30-52954737-0</t>
  </si>
  <si>
    <t>FAC-2473</t>
  </si>
  <si>
    <t>FAC-2478</t>
  </si>
  <si>
    <t>FAC-2479</t>
  </si>
  <si>
    <t>FAC-2476</t>
  </si>
  <si>
    <t>FAC-2483</t>
  </si>
  <si>
    <t>FSC-2504</t>
  </si>
  <si>
    <t>FAC-2503</t>
  </si>
  <si>
    <t>BATERIA 75 NRG</t>
  </si>
  <si>
    <t>PERONA</t>
  </si>
  <si>
    <t>EFEC</t>
  </si>
  <si>
    <t>CORREA</t>
  </si>
  <si>
    <t>10 LTS 15W40</t>
  </si>
  <si>
    <t>CH 2801</t>
  </si>
  <si>
    <t>C 11860</t>
  </si>
  <si>
    <t>LIQ FRENO</t>
  </si>
  <si>
    <t>V 728</t>
  </si>
  <si>
    <t>V 728/S</t>
  </si>
  <si>
    <t>M BENZ 710</t>
  </si>
  <si>
    <t>CH 2927 A</t>
  </si>
  <si>
    <t>C 11860 PL</t>
  </si>
  <si>
    <t>V 717</t>
  </si>
  <si>
    <t>M BENZ 1518</t>
  </si>
  <si>
    <t>15W40 X 20 LTS</t>
  </si>
  <si>
    <t>CHEQUE MACRO</t>
  </si>
  <si>
    <t>FRANCES</t>
  </si>
  <si>
    <t>FAC-2516</t>
  </si>
  <si>
    <t>F-HABITACULO TOYOTA</t>
  </si>
  <si>
    <t>2 NRG</t>
  </si>
  <si>
    <t>LORENZONI</t>
  </si>
  <si>
    <t>MAX COMPRECION</t>
  </si>
  <si>
    <t>HIDRA ATF</t>
  </si>
  <si>
    <t>FOCO ALTA BAJA</t>
  </si>
  <si>
    <t>CAMBIO FOCOS</t>
  </si>
  <si>
    <t>FOCO BALIZA</t>
  </si>
  <si>
    <t>SALDO (VER CLIENTES)</t>
  </si>
  <si>
    <t>F/AIRE CLIO</t>
  </si>
  <si>
    <t>GONZALO PESTE CENTRO</t>
  </si>
  <si>
    <t>GONZALO PESTE  CENTRO</t>
  </si>
  <si>
    <t>BATERIA NRG 65</t>
  </si>
  <si>
    <t>WYNNS LAVA RADIADOR</t>
  </si>
  <si>
    <t>VICARIA LAVA RADIADOR</t>
  </si>
  <si>
    <t>saldo   (VER)</t>
  </si>
  <si>
    <t>LLEVO JORGE</t>
  </si>
  <si>
    <t>ACEITE QUEMADO</t>
  </si>
  <si>
    <t>LIQ FRENO X 500</t>
  </si>
  <si>
    <t>AUDISIO</t>
  </si>
  <si>
    <t>LT  20W50</t>
  </si>
  <si>
    <t>TAMBOR VACIO</t>
  </si>
  <si>
    <t>C -1191 A</t>
  </si>
  <si>
    <t>PETER PEREZ</t>
  </si>
  <si>
    <t>ALE</t>
  </si>
  <si>
    <t>VALVOLINE 80W 90</t>
  </si>
  <si>
    <t>DEMON 80W 90</t>
  </si>
  <si>
    <t>80W 90</t>
  </si>
  <si>
    <t xml:space="preserve">F/ACEITE </t>
  </si>
  <si>
    <t>F/ AIRE</t>
  </si>
  <si>
    <t>F/ NAFTA</t>
  </si>
  <si>
    <t>REFRIGERANTE</t>
  </si>
  <si>
    <t>FILTRO AIRE REGATTA</t>
  </si>
  <si>
    <t>ELF COMPETICION</t>
  </si>
  <si>
    <t>SALDO FILTRO GAS OIL</t>
  </si>
  <si>
    <t>F/GAS OIL C 1191 A</t>
  </si>
  <si>
    <t>FORD PERKINS</t>
  </si>
  <si>
    <t>GAS OIL   FILTRO</t>
  </si>
  <si>
    <t>LAMPARAS</t>
  </si>
  <si>
    <t>ACEITE     FILTRO</t>
  </si>
  <si>
    <t>ACEITE 15W40</t>
  </si>
  <si>
    <t>PARA CAMION</t>
  </si>
  <si>
    <t>OBRAS DE ING Y ARQ</t>
  </si>
  <si>
    <t>OBRAS DE ING</t>
  </si>
  <si>
    <t>LT LIQ FRENO</t>
  </si>
  <si>
    <t>15 W40</t>
  </si>
  <si>
    <t>POLIMERO</t>
  </si>
  <si>
    <t>AIRE FILTRO V 733</t>
  </si>
  <si>
    <t>DIFERENCIAL</t>
  </si>
  <si>
    <t>CAJA</t>
  </si>
  <si>
    <t>F/AIRE TRANSIT</t>
  </si>
  <si>
    <t>WURTH REFRI VERDE</t>
  </si>
  <si>
    <t>FACT 713</t>
  </si>
  <si>
    <t>FACT 727</t>
  </si>
  <si>
    <t>OJEDA NORBERTO</t>
  </si>
  <si>
    <t>ACEITE FILTRO AIRE</t>
  </si>
  <si>
    <t>AIRE FALCON</t>
  </si>
  <si>
    <t>ENGRASE COMPLETO</t>
  </si>
  <si>
    <t xml:space="preserve">RESTO </t>
  </si>
  <si>
    <t xml:space="preserve">RIMULA </t>
  </si>
  <si>
    <t>MOVIL 382</t>
  </si>
  <si>
    <t>OXXO</t>
  </si>
  <si>
    <t>DEMON AUTOBLOCANTE</t>
  </si>
  <si>
    <t>S 10  LLEVO ROBERTO</t>
  </si>
  <si>
    <t>PARA JUAN</t>
  </si>
  <si>
    <t>PEUGUEOT</t>
  </si>
  <si>
    <t>FORD BLANCA</t>
  </si>
  <si>
    <t xml:space="preserve">FRATTARI </t>
  </si>
  <si>
    <t xml:space="preserve">SALDO </t>
  </si>
  <si>
    <t>POLIMEROS</t>
  </si>
  <si>
    <t>MOLYKOTE A2</t>
  </si>
  <si>
    <t xml:space="preserve">CARLOS </t>
  </si>
  <si>
    <t>MILTO</t>
  </si>
  <si>
    <t>NORMAL</t>
  </si>
  <si>
    <t>FAC 2523</t>
  </si>
  <si>
    <t>FS 1000</t>
  </si>
  <si>
    <t>F ACEITE</t>
  </si>
  <si>
    <t>F AIRE</t>
  </si>
  <si>
    <t>N10 KIT 985</t>
  </si>
  <si>
    <t>N3 FUJ 483</t>
  </si>
  <si>
    <t>FUJ 951</t>
  </si>
  <si>
    <t>N2 FUJ 481</t>
  </si>
  <si>
    <t>PH 5566/2</t>
  </si>
  <si>
    <t>JUEGO PASTILLAS</t>
  </si>
  <si>
    <t>VALVOLINE 85W140</t>
  </si>
  <si>
    <t>CREDICOOP</t>
  </si>
  <si>
    <t>AUSTRO</t>
  </si>
  <si>
    <t>WURTH</t>
  </si>
  <si>
    <t>WALTER</t>
  </si>
  <si>
    <t>LELI</t>
  </si>
  <si>
    <t>1500…</t>
  </si>
  <si>
    <t>WALKER</t>
  </si>
  <si>
    <t>FAC-2524</t>
  </si>
  <si>
    <t>GRASA LITIO</t>
  </si>
  <si>
    <t>H-68</t>
  </si>
  <si>
    <t>FERNANDEZ</t>
  </si>
  <si>
    <t>FUEGO</t>
  </si>
  <si>
    <t>FS 1015</t>
  </si>
  <si>
    <t>C 11980 PL</t>
  </si>
  <si>
    <t>PERFUME LATA</t>
  </si>
  <si>
    <t>AEROSOL CADENAS</t>
  </si>
  <si>
    <t>RAYTEL</t>
  </si>
  <si>
    <t>ACEITE MAQUINA</t>
  </si>
  <si>
    <t>ALESANDRONI RAU</t>
  </si>
  <si>
    <t>ACEITE    FILTRO</t>
  </si>
  <si>
    <t>GAS OIL  FILTRO</t>
  </si>
  <si>
    <t>AIRE         FILTRO</t>
  </si>
  <si>
    <t>FILTRO MOTO</t>
  </si>
  <si>
    <t>DESCUENTO</t>
  </si>
  <si>
    <t xml:space="preserve">NORMAL </t>
  </si>
  <si>
    <t>SEMI SINTETICO</t>
  </si>
  <si>
    <t>SANG YONG</t>
  </si>
  <si>
    <t>ECG 689</t>
  </si>
  <si>
    <t>ELAION SINTITETICO</t>
  </si>
  <si>
    <t>NAFTA FILTRO</t>
  </si>
  <si>
    <t>AIRE      FILTRO</t>
  </si>
  <si>
    <t>LOLO (GALPONERO)</t>
  </si>
  <si>
    <t xml:space="preserve">ATF </t>
  </si>
  <si>
    <t>VILLA MARIA  FABIAN</t>
  </si>
  <si>
    <t>PUEBLA</t>
  </si>
  <si>
    <t>CORSA</t>
  </si>
  <si>
    <t>15w 40</t>
  </si>
  <si>
    <t>molykote fc</t>
  </si>
  <si>
    <t>LEANDRO</t>
  </si>
  <si>
    <t>GARAY LACTEOS</t>
  </si>
  <si>
    <t>falta facturar</t>
  </si>
  <si>
    <t>entrega</t>
  </si>
  <si>
    <t>sol</t>
  </si>
  <si>
    <t>yonni</t>
  </si>
  <si>
    <t>MACARRON</t>
  </si>
  <si>
    <t>OBRAS</t>
  </si>
  <si>
    <t>BOSCS</t>
  </si>
  <si>
    <t>NIZAN</t>
  </si>
  <si>
    <t>ALCOBA</t>
  </si>
  <si>
    <t>LLEVO UNA 75</t>
  </si>
  <si>
    <t>ESQUENASI</t>
  </si>
  <si>
    <t>CHEQUE  LELI</t>
  </si>
  <si>
    <t>GRANDI</t>
  </si>
  <si>
    <t>R 11</t>
  </si>
  <si>
    <t>pago</t>
  </si>
  <si>
    <t>MX 20LTS</t>
  </si>
  <si>
    <t>PINOS</t>
  </si>
  <si>
    <t>CA 10227</t>
  </si>
  <si>
    <t>CF 1109</t>
  </si>
  <si>
    <t>G 10583</t>
  </si>
  <si>
    <t>KHA 415</t>
  </si>
  <si>
    <t>MOTUL 5100</t>
  </si>
  <si>
    <t>PILOTES</t>
  </si>
  <si>
    <t>PH 2824</t>
  </si>
  <si>
    <t>TR-140</t>
  </si>
  <si>
    <t>LOPEZ MATIAS</t>
  </si>
  <si>
    <t>FACT 737</t>
  </si>
  <si>
    <t>HIDRO GAMMA</t>
  </si>
  <si>
    <t>SANTESTEBAN</t>
  </si>
  <si>
    <t>LOLO</t>
  </si>
  <si>
    <t>G 329</t>
  </si>
  <si>
    <t>V 725</t>
  </si>
  <si>
    <t>V 725/S</t>
  </si>
  <si>
    <t>ELEION F 30</t>
  </si>
  <si>
    <t>F-ACEITE</t>
  </si>
  <si>
    <t>AEROSOL</t>
  </si>
  <si>
    <t>JHON DEERE X 4</t>
  </si>
  <si>
    <t>FILTRO FRONTIER</t>
  </si>
  <si>
    <t>FORD ZOONOSIS</t>
  </si>
  <si>
    <t>WURTH NAFTA</t>
  </si>
  <si>
    <t>TOLEDO</t>
  </si>
  <si>
    <t>LA PAMPA</t>
  </si>
  <si>
    <t>CITIBANCK</t>
  </si>
  <si>
    <t>ALCOBA GORDO</t>
  </si>
  <si>
    <t>BATERIA 55 NRG</t>
  </si>
  <si>
    <t>AMOLADORA G720</t>
  </si>
  <si>
    <t>TALADRO TH 650</t>
  </si>
  <si>
    <t>TOTAL</t>
  </si>
  <si>
    <t>LIQFRENO T-4</t>
  </si>
  <si>
    <t>M-B 1218</t>
  </si>
  <si>
    <t>FACT 735</t>
  </si>
  <si>
    <t>BEDOY</t>
  </si>
  <si>
    <t xml:space="preserve">BUCCI </t>
  </si>
  <si>
    <t>FOCUS</t>
  </si>
  <si>
    <t>CITROEN</t>
  </si>
  <si>
    <t>FAC 2554</t>
  </si>
  <si>
    <t>BATERIA 160</t>
  </si>
  <si>
    <t>REPCENTER</t>
  </si>
  <si>
    <t>REFRIG</t>
  </si>
  <si>
    <t>ELEION DIESEL</t>
  </si>
  <si>
    <t>ELAIOIN F 30</t>
  </si>
  <si>
    <t>LF 3959</t>
  </si>
  <si>
    <t>CS 10145</t>
  </si>
  <si>
    <t>AGUA VEP</t>
  </si>
  <si>
    <t>RAM</t>
  </si>
  <si>
    <t>CH 2927A</t>
  </si>
  <si>
    <t>F-AIRE 26016</t>
  </si>
  <si>
    <t>PA 4419 F-AIRE</t>
  </si>
  <si>
    <t xml:space="preserve">cheque </t>
  </si>
  <si>
    <t>F/GAS OIL P 4182</t>
  </si>
  <si>
    <t>HIDRAULICO</t>
  </si>
  <si>
    <t>ACEITE HONDA</t>
  </si>
  <si>
    <t>NORMAL Y HD S1</t>
  </si>
  <si>
    <t>BOR UR</t>
  </si>
  <si>
    <t>CASTELLI</t>
  </si>
  <si>
    <t>SPRINTER</t>
  </si>
  <si>
    <t>CAMION FORD PLAYO</t>
  </si>
  <si>
    <t>REPUESTOS ELECTRICOS</t>
  </si>
  <si>
    <t>FILTROS GASOIL</t>
  </si>
  <si>
    <t>GASOIL</t>
  </si>
  <si>
    <t>F 100 ZOONOSIS</t>
  </si>
  <si>
    <t>REPARACION INS.ELECT</t>
  </si>
  <si>
    <t>SOC RURAL</t>
  </si>
  <si>
    <t>DON ERCOLE</t>
  </si>
  <si>
    <t>cheques</t>
  </si>
  <si>
    <t xml:space="preserve">efec </t>
  </si>
  <si>
    <t>AR 1250</t>
  </si>
  <si>
    <t>DESENGRASANTE</t>
  </si>
  <si>
    <t>SAMPY</t>
  </si>
  <si>
    <t>SALDO LA FERRETERA</t>
  </si>
  <si>
    <t>EFECTIVO VUELTO</t>
  </si>
  <si>
    <t>PATAGONIA</t>
  </si>
  <si>
    <t xml:space="preserve">H F F </t>
  </si>
  <si>
    <t>KUSMAUL</t>
  </si>
  <si>
    <t>QUEMADO</t>
  </si>
  <si>
    <t>MOTUL</t>
  </si>
  <si>
    <t>CASTROL 10W60 X4</t>
  </si>
  <si>
    <t>CASTROL 10W60 X1</t>
  </si>
  <si>
    <t>HU 815/2X</t>
  </si>
  <si>
    <t xml:space="preserve">X20 80W90 </t>
  </si>
  <si>
    <t>PRECIO S-IVA</t>
  </si>
  <si>
    <t>ESCOBILLAS</t>
  </si>
  <si>
    <t>LIMPIA INY WURTH</t>
  </si>
  <si>
    <t>FAC 2566</t>
  </si>
  <si>
    <t>ADITIVO</t>
  </si>
  <si>
    <t>GRASA</t>
  </si>
  <si>
    <t>FAC 2567</t>
  </si>
  <si>
    <t>PAR GUANTES</t>
  </si>
  <si>
    <t>FAC 2590</t>
  </si>
  <si>
    <t>FAC 2570</t>
  </si>
  <si>
    <t xml:space="preserve">FAC </t>
  </si>
  <si>
    <t>PRECIO S IVA</t>
  </si>
  <si>
    <t>MOLIKOTE FC PLUS</t>
  </si>
  <si>
    <t>FAC 2573</t>
  </si>
  <si>
    <t>BATERIA 100 AMP</t>
  </si>
  <si>
    <t>FAC 2574</t>
  </si>
  <si>
    <t>TRANS X 20LTS</t>
  </si>
  <si>
    <t>FAC 2593</t>
  </si>
  <si>
    <t>RADIADOR</t>
  </si>
  <si>
    <t>SPORTAGE</t>
  </si>
  <si>
    <t>AUMENTO 6%</t>
  </si>
  <si>
    <t>cheque</t>
  </si>
  <si>
    <t>ECOSPORT</t>
  </si>
  <si>
    <t>FAC-2602</t>
  </si>
  <si>
    <t>FAC-2603</t>
  </si>
  <si>
    <t>FAC-2604</t>
  </si>
  <si>
    <t>FAC-2605</t>
  </si>
  <si>
    <t>ELAION F30</t>
  </si>
  <si>
    <t>PH 3614</t>
  </si>
  <si>
    <t>TOYOTA KYP 357</t>
  </si>
  <si>
    <t>PH 5885</t>
  </si>
  <si>
    <t>IVQ 095</t>
  </si>
  <si>
    <t>PASTILLAS LIM VIDRIO</t>
  </si>
  <si>
    <t>HECTOR</t>
  </si>
  <si>
    <t>RAM       EZA 651</t>
  </si>
  <si>
    <t>C 1191A</t>
  </si>
  <si>
    <t>AR 1613 PMS</t>
  </si>
  <si>
    <t>LIQ FRENOX 500</t>
  </si>
  <si>
    <t>BELL RAY</t>
  </si>
  <si>
    <t>PH 5443</t>
  </si>
  <si>
    <t>V 747</t>
  </si>
  <si>
    <t>P-4182</t>
  </si>
  <si>
    <t>ELAION F 30</t>
  </si>
  <si>
    <t>MERIVA</t>
  </si>
  <si>
    <t>LATA PERFUME</t>
  </si>
  <si>
    <t>PETRSEN</t>
  </si>
  <si>
    <t>MUjICA</t>
  </si>
  <si>
    <t>75PD</t>
  </si>
  <si>
    <t>MIRANDA</t>
  </si>
  <si>
    <t>CAMBIO ACEITE</t>
  </si>
  <si>
    <t>MARCONI PEPE</t>
  </si>
  <si>
    <t>S- 10 MAKENA</t>
  </si>
  <si>
    <t xml:space="preserve">DODGE </t>
  </si>
  <si>
    <t>HD -S1</t>
  </si>
  <si>
    <t>80 W 90</t>
  </si>
  <si>
    <t>85 W 140</t>
  </si>
  <si>
    <t>OBRA VILLA MARIA</t>
  </si>
  <si>
    <t>SALDO CARLOS</t>
  </si>
  <si>
    <t>DESCUENTO 10% (-)</t>
  </si>
  <si>
    <t>MAURICIO</t>
  </si>
  <si>
    <t>F-GASOIL G-1316</t>
  </si>
  <si>
    <t>FAC 2599</t>
  </si>
  <si>
    <t>FAC 2540</t>
  </si>
  <si>
    <t>20 FRIGO 68 $ 392</t>
  </si>
  <si>
    <t>20 H-68         $ 374</t>
  </si>
  <si>
    <t>FAC 2606</t>
  </si>
  <si>
    <t>FAC 2608</t>
  </si>
  <si>
    <t>FAC 2607</t>
  </si>
  <si>
    <t>FAC 2612</t>
  </si>
  <si>
    <t>FAC 2614</t>
  </si>
  <si>
    <t>SOS RURAL RIO CUARTO</t>
  </si>
  <si>
    <t>FAC 2917</t>
  </si>
  <si>
    <t>FAC 2619</t>
  </si>
  <si>
    <t>FAC 2622</t>
  </si>
  <si>
    <t>FOCO ANTINIEBLA</t>
  </si>
  <si>
    <t>AUTOBLOCANTE</t>
  </si>
  <si>
    <t>DVU 906</t>
  </si>
  <si>
    <t>P 977</t>
  </si>
  <si>
    <t>AGUA DESTILADA X5LT</t>
  </si>
  <si>
    <t>DOI 036</t>
  </si>
  <si>
    <t>TOYOTA FTK 775</t>
  </si>
  <si>
    <t>CH  8530</t>
  </si>
  <si>
    <t>AR 1634</t>
  </si>
  <si>
    <t>vda75</t>
  </si>
  <si>
    <t>mujica</t>
  </si>
  <si>
    <t>f-100</t>
  </si>
  <si>
    <t>TAMBORES</t>
  </si>
  <si>
    <t>C-1191A</t>
  </si>
  <si>
    <t xml:space="preserve">BIOFARMA   interno </t>
  </si>
  <si>
    <t>CARLOS</t>
  </si>
  <si>
    <t>FIAT  147</t>
  </si>
  <si>
    <t>TRANSMICION  90</t>
  </si>
  <si>
    <t>20W 60</t>
  </si>
  <si>
    <t xml:space="preserve">CARLOS   </t>
  </si>
  <si>
    <t>TOTAL   $  678</t>
  </si>
  <si>
    <t>LF-16015</t>
  </si>
  <si>
    <t>R 120L 10M AQII</t>
  </si>
  <si>
    <t>vp 1754/s</t>
  </si>
  <si>
    <t>P 997</t>
  </si>
  <si>
    <t>C-1191 A</t>
  </si>
  <si>
    <t>PEREZ</t>
  </si>
  <si>
    <t>limpia INYECTORES</t>
  </si>
  <si>
    <t>AIRE 128</t>
  </si>
  <si>
    <t>vda75 ld</t>
  </si>
  <si>
    <t>BERTORELLO</t>
  </si>
  <si>
    <t>N 8095</t>
  </si>
  <si>
    <t>CARGADOR</t>
  </si>
  <si>
    <t>FAC-2634</t>
  </si>
  <si>
    <t>SW 4</t>
  </si>
  <si>
    <t>FAC-2644</t>
  </si>
  <si>
    <t>DAVID</t>
  </si>
  <si>
    <t>MILTO $ 589.5</t>
  </si>
  <si>
    <t>FILTRO S10</t>
  </si>
  <si>
    <t>GOTITA</t>
  </si>
  <si>
    <t xml:space="preserve">PERFUME  </t>
  </si>
  <si>
    <t>INFLA Y SELLA</t>
  </si>
  <si>
    <t>fac</t>
  </si>
  <si>
    <t>CA 5626 PU</t>
  </si>
  <si>
    <t>F-AIRE COMPRESOR</t>
  </si>
  <si>
    <t>JHON DEERE X 500</t>
  </si>
  <si>
    <t>MOLIKOTE</t>
  </si>
  <si>
    <t>ELAION SEMI</t>
  </si>
  <si>
    <t>DODGE MAQUINA</t>
  </si>
  <si>
    <t>CATTANA</t>
  </si>
  <si>
    <t xml:space="preserve">    4210777    154341277</t>
  </si>
  <si>
    <t>AGUA DEST</t>
  </si>
  <si>
    <t>FAC-2655</t>
  </si>
  <si>
    <t>FAC-2656</t>
  </si>
  <si>
    <t>CHAQUE SANTA FE</t>
  </si>
  <si>
    <t>SANTA FE</t>
  </si>
  <si>
    <t>VARIOS</t>
  </si>
  <si>
    <t>PAEZ</t>
  </si>
  <si>
    <t>GABI T</t>
  </si>
  <si>
    <t>FAC-2657</t>
  </si>
  <si>
    <t>FILTROS</t>
  </si>
  <si>
    <t>LAMBORISIO</t>
  </si>
  <si>
    <t>CBA MOTO</t>
  </si>
  <si>
    <t>LAV FILTRO AIRE</t>
  </si>
  <si>
    <t>15w40 PARA LLEVAR</t>
  </si>
  <si>
    <t>PH 977</t>
  </si>
  <si>
    <t>CASTROL SEMI</t>
  </si>
  <si>
    <t>AEROSOL FRAGANCIA</t>
  </si>
  <si>
    <t>MONDEO DORADO</t>
  </si>
  <si>
    <t>DOI 301</t>
  </si>
  <si>
    <t>AR 349</t>
  </si>
  <si>
    <t>FUNDA ENTERISA</t>
  </si>
  <si>
    <t>COMPETICION</t>
  </si>
  <si>
    <t>PH 5796</t>
  </si>
  <si>
    <t>PA 7316</t>
  </si>
  <si>
    <t>CARRANZA</t>
  </si>
  <si>
    <t>LANSS</t>
  </si>
  <si>
    <t>CORREA TOYOTA</t>
  </si>
  <si>
    <t>F AC RANGER</t>
  </si>
  <si>
    <t>PH 3569</t>
  </si>
  <si>
    <t>FCD 2067</t>
  </si>
  <si>
    <t>AR 399/1</t>
  </si>
  <si>
    <t>F 10 ELAION</t>
  </si>
  <si>
    <t>PH 2883</t>
  </si>
  <si>
    <t>FAC-741</t>
  </si>
  <si>
    <t>CHEQHE</t>
  </si>
  <si>
    <t>LIMPIA INYECTORES W</t>
  </si>
  <si>
    <t>HIPOTECARIO</t>
  </si>
  <si>
    <t>CLAUDIO S</t>
  </si>
  <si>
    <t>DEXMERX</t>
  </si>
  <si>
    <t>25W60</t>
  </si>
  <si>
    <t>F GASOIL TOYOTA</t>
  </si>
  <si>
    <t>PH 7136</t>
  </si>
  <si>
    <t>SYN POWER</t>
  </si>
  <si>
    <t>AERO TECH</t>
  </si>
  <si>
    <t>CINTA AISLADORE</t>
  </si>
  <si>
    <t>REFRIG WURTH</t>
  </si>
  <si>
    <t>CHAIN LUBE</t>
  </si>
  <si>
    <t>PERF WALKER SPORT</t>
  </si>
  <si>
    <t>RENOVADOR ESPUMA</t>
  </si>
  <si>
    <t>CAMBIO</t>
  </si>
  <si>
    <t>LUCIANO</t>
  </si>
  <si>
    <t>ARRIETA</t>
  </si>
  <si>
    <t>BLA</t>
  </si>
  <si>
    <t>MENDOZA SAUL</t>
  </si>
  <si>
    <t>RODRIGUEZ (ANINO)</t>
  </si>
  <si>
    <t>F/ ACEITE   PH  5443</t>
  </si>
  <si>
    <t>F/ GAS OIL  P 5537</t>
  </si>
  <si>
    <t>F/ AIRE CA 9283</t>
  </si>
  <si>
    <t>SILICONA RENOVADORA</t>
  </si>
  <si>
    <t>2TT X 1 LT NAHUEL</t>
  </si>
  <si>
    <t>DOCCE PEUGEOT 404</t>
  </si>
  <si>
    <t>PABLO MANU</t>
  </si>
  <si>
    <t>WANDER MOTO</t>
  </si>
  <si>
    <t>ELAION X 4 LT</t>
  </si>
  <si>
    <t>F/ ACEITE</t>
  </si>
  <si>
    <t>( 2) BOLSAS LEÑA</t>
  </si>
  <si>
    <t>TRAMPA AGUA</t>
  </si>
  <si>
    <t>F/ INTERIOR AIRE</t>
  </si>
  <si>
    <t>PEUGUEOT 206</t>
  </si>
  <si>
    <t xml:space="preserve">HERMANO NUEVO </t>
  </si>
  <si>
    <t>PROXIMO GERENTE J O</t>
  </si>
  <si>
    <t>TRANSMICION 14</t>
  </si>
  <si>
    <t>MANCHADO  GORDO</t>
  </si>
  <si>
    <t>FACTURAR</t>
  </si>
  <si>
    <t>POLICIA JEFATURA</t>
  </si>
  <si>
    <t>FACTURA 735</t>
  </si>
  <si>
    <t>POLICIA COOPERADORA</t>
  </si>
  <si>
    <t xml:space="preserve"> AGUA DESTILADA X 2 LT</t>
  </si>
  <si>
    <t xml:space="preserve">FURETRAC  SERGIO </t>
  </si>
  <si>
    <t>FALETTI MAU</t>
  </si>
  <si>
    <t>ARDISSINO FERNANDO</t>
  </si>
  <si>
    <t>15 W 40</t>
  </si>
  <si>
    <t>VERTECA</t>
  </si>
  <si>
    <t>AGREGADAS</t>
  </si>
  <si>
    <t>951 FIU</t>
  </si>
  <si>
    <t xml:space="preserve">2 FUJ 481 </t>
  </si>
  <si>
    <t>2 FUJ  481</t>
  </si>
  <si>
    <t>4 FUJ 482</t>
  </si>
  <si>
    <t>1  FUJ 483</t>
  </si>
  <si>
    <t>MOVILES VARIOS</t>
  </si>
  <si>
    <t>ADITIVO WURTH</t>
  </si>
  <si>
    <t>ACEITE DIRECCION</t>
  </si>
  <si>
    <t xml:space="preserve">KM 316 000 </t>
  </si>
  <si>
    <t>2 FUJ 482</t>
  </si>
  <si>
    <t>LT DIFERENCIAL</t>
  </si>
  <si>
    <t>FUJ 481</t>
  </si>
  <si>
    <t>JUEGO DE BUJES</t>
  </si>
  <si>
    <t>AMORTIGUADORES</t>
  </si>
  <si>
    <t>MOVIL 4</t>
  </si>
  <si>
    <t xml:space="preserve">VARIOS </t>
  </si>
  <si>
    <t>COMPRESOR</t>
  </si>
  <si>
    <t>HIDRAULICO 68</t>
  </si>
  <si>
    <t>AUMENTO 5%</t>
  </si>
  <si>
    <t>PH 4553</t>
  </si>
  <si>
    <t>P 5537</t>
  </si>
  <si>
    <t>DENGE</t>
  </si>
  <si>
    <t>CASTROL SLX</t>
  </si>
  <si>
    <t>PH 2</t>
  </si>
  <si>
    <t>MR 361</t>
  </si>
  <si>
    <t>PASTILLAS</t>
  </si>
  <si>
    <t>TAUNUS</t>
  </si>
  <si>
    <t>MOYANO</t>
  </si>
  <si>
    <t>(2 )  110</t>
  </si>
  <si>
    <t>PLACORD</t>
  </si>
  <si>
    <t xml:space="preserve">TOYOTA </t>
  </si>
  <si>
    <t>ARCORE</t>
  </si>
  <si>
    <t>BOCHA</t>
  </si>
  <si>
    <t>CHEROKE</t>
  </si>
  <si>
    <t>PABLO</t>
  </si>
  <si>
    <t>FACTURA 2549</t>
  </si>
  <si>
    <t>AIRE KANGOO</t>
  </si>
  <si>
    <t>IUP 532</t>
  </si>
  <si>
    <t>F / GAS OIL C1191 A</t>
  </si>
  <si>
    <t>LIQ DE FRENO X 0,500 LT</t>
  </si>
  <si>
    <t>hidrola bta</t>
  </si>
  <si>
    <t>NUMERO  CBA</t>
  </si>
  <si>
    <t>100192/7</t>
  </si>
  <si>
    <t>ramires lucas</t>
  </si>
  <si>
    <t>FORNS</t>
  </si>
  <si>
    <t>PELADO TRAF</t>
  </si>
  <si>
    <t>REBUGHINI</t>
  </si>
  <si>
    <t>ICBC</t>
  </si>
  <si>
    <t>CALVO</t>
  </si>
  <si>
    <t>ALCIDES</t>
  </si>
  <si>
    <t>30-66177496-3</t>
  </si>
  <si>
    <t>POLAN S A</t>
  </si>
  <si>
    <t xml:space="preserve">LF 16015  </t>
  </si>
  <si>
    <t>TAMBOR ACEITE</t>
  </si>
  <si>
    <t>TAMBOR GRASA</t>
  </si>
  <si>
    <t>TAMBORES   ($ 35 C/U)</t>
  </si>
  <si>
    <t>FF 42000</t>
  </si>
  <si>
    <t>DIESEL MOV  X 20 LTS</t>
  </si>
  <si>
    <t>ACEITE X 20 LTS</t>
  </si>
  <si>
    <t>BERTECA</t>
  </si>
  <si>
    <t>LITO</t>
  </si>
  <si>
    <t>DUNA</t>
  </si>
  <si>
    <t>VA 75</t>
  </si>
  <si>
    <t>CAMBIO S 10</t>
  </si>
  <si>
    <t>TOTAL 9000 X 4 LTS</t>
  </si>
  <si>
    <t>BATERIAS 110</t>
  </si>
  <si>
    <t>KIT CINTA AMARRE</t>
  </si>
  <si>
    <t>8 M</t>
  </si>
  <si>
    <t>AR 1641</t>
  </si>
  <si>
    <t>AC CADENA MOTOCIERRA</t>
  </si>
  <si>
    <t>F-ACEITE C 5722</t>
  </si>
  <si>
    <t>F-AIRE CORSA</t>
  </si>
  <si>
    <t>V-747</t>
  </si>
  <si>
    <t>P-2835</t>
  </si>
  <si>
    <t>LIMPIEZA DEPOSITO</t>
  </si>
  <si>
    <t>FACT-2671</t>
  </si>
  <si>
    <t>FACT  2675</t>
  </si>
  <si>
    <t>CHEQUE DEVUELTO</t>
  </si>
  <si>
    <t>LT SELENIA</t>
  </si>
  <si>
    <t>PH 4701</t>
  </si>
  <si>
    <t>FRAM MOTO</t>
  </si>
  <si>
    <t>serv agrop renacer</t>
  </si>
  <si>
    <t>MIXER</t>
  </si>
  <si>
    <t>FAC 2684</t>
  </si>
  <si>
    <t>BATERIA 65</t>
  </si>
  <si>
    <t>AGUILAR</t>
  </si>
  <si>
    <t>FACTURA N 2466</t>
  </si>
  <si>
    <t>FACTURA 2651</t>
  </si>
  <si>
    <t>FACTURA 2692</t>
  </si>
  <si>
    <t>FACTURA 2683</t>
  </si>
  <si>
    <t>fac 2659</t>
  </si>
  <si>
    <t>FAC 2669</t>
  </si>
  <si>
    <t>FAC 2652</t>
  </si>
  <si>
    <t>FAC 2685</t>
  </si>
  <si>
    <t>FAC 2693</t>
  </si>
  <si>
    <t>FAC 2694</t>
  </si>
  <si>
    <t>FAC 2701</t>
  </si>
  <si>
    <t>PRESUPUESTO  MANTENIMIENTO MOVILES SUPERCANAL</t>
  </si>
  <si>
    <t xml:space="preserve">VW </t>
  </si>
  <si>
    <t>CADY</t>
  </si>
  <si>
    <t>NAFTERA 1,6MI</t>
  </si>
  <si>
    <t>FILTRO DE ACEITE</t>
  </si>
  <si>
    <t>FILTRO DE AIRE</t>
  </si>
  <si>
    <t>4 LT ACEITE  15 W 40</t>
  </si>
  <si>
    <t>FILTRO DE NAFTA (20 000)KM</t>
  </si>
  <si>
    <t xml:space="preserve">CAMBIO DE REFRIGERANTE </t>
  </si>
  <si>
    <t>( 3 AÑOS O 100 000 KM)</t>
  </si>
  <si>
    <t>$ 46,00</t>
  </si>
  <si>
    <t>SAVEIRO</t>
  </si>
  <si>
    <t>4 LT ACEITE 15 W 40</t>
  </si>
  <si>
    <t>4 LT ELAION YPF 15W 40</t>
  </si>
  <si>
    <t>FIAT</t>
  </si>
  <si>
    <t>NAFTERA 1,3</t>
  </si>
  <si>
    <t>3,5  LT ACEITE   15 W 40</t>
  </si>
  <si>
    <t>3,5 LT ELAION YPF 15W 40</t>
  </si>
  <si>
    <t>$100</t>
  </si>
  <si>
    <t>$64,00</t>
  </si>
  <si>
    <t>(+ $ 200)</t>
  </si>
  <si>
    <t>$46</t>
  </si>
  <si>
    <t>$46,00</t>
  </si>
  <si>
    <t xml:space="preserve"> HASTA MODELO 2002</t>
  </si>
  <si>
    <t>PRECIOS IVA INCLUIDO</t>
  </si>
  <si>
    <t>MANO DE OBRA INCLUIDO</t>
  </si>
  <si>
    <t xml:space="preserve">VIGENCIA 30 DIAS </t>
  </si>
  <si>
    <t xml:space="preserve">SALUDA ATTE </t>
  </si>
  <si>
    <t>LASA SEBASTIAN</t>
  </si>
  <si>
    <t>OPCION 1</t>
  </si>
  <si>
    <t>OPCION 2</t>
  </si>
  <si>
    <t>OPCION 3</t>
  </si>
  <si>
    <t>OPCION 4</t>
  </si>
  <si>
    <t>SUPER CANAL</t>
  </si>
  <si>
    <t>placord</t>
  </si>
  <si>
    <t>salerno</t>
  </si>
  <si>
    <t>equipo frio</t>
  </si>
  <si>
    <t>alcoba carlito</t>
  </si>
  <si>
    <t>VDA 75PD</t>
  </si>
  <si>
    <t>R- 9</t>
  </si>
  <si>
    <t>SALDO CAMBIO</t>
  </si>
  <si>
    <t>ELAION 15 W 40</t>
  </si>
  <si>
    <t>F- AIRE</t>
  </si>
  <si>
    <t>F- HABITACULO</t>
  </si>
  <si>
    <t>CAMBIO FOCUS</t>
  </si>
  <si>
    <t>FACT 2687</t>
  </si>
  <si>
    <t>FACT 2686</t>
  </si>
  <si>
    <t>SHELL URSA</t>
  </si>
  <si>
    <t>F-GAS OIL</t>
  </si>
  <si>
    <t>F-HABITACULO</t>
  </si>
  <si>
    <t>SANTA FE JRC 955</t>
  </si>
  <si>
    <t>SELLA GRIENTAS</t>
  </si>
  <si>
    <t>MOTOR WYNNS</t>
  </si>
  <si>
    <t>PH-2801 B</t>
  </si>
  <si>
    <t>V-758</t>
  </si>
  <si>
    <t>MWM 6 CILINDROS</t>
  </si>
  <si>
    <t xml:space="preserve">SELLADOR DIRECCION </t>
  </si>
  <si>
    <t>HIDRAULICA</t>
  </si>
  <si>
    <t>PETERSEN</t>
  </si>
  <si>
    <t>OX 785D</t>
  </si>
  <si>
    <t>PRECIO SIN IVA</t>
  </si>
  <si>
    <t>LK 513</t>
  </si>
  <si>
    <t>KL 174</t>
  </si>
  <si>
    <t>M  BENZ SPRINTER</t>
  </si>
  <si>
    <t>FACT 2699</t>
  </si>
  <si>
    <t>PETERSEN 30-50127388-7</t>
  </si>
  <si>
    <t>JULIO</t>
  </si>
  <si>
    <t>GABI BOSCH</t>
  </si>
  <si>
    <t>LAMBORIZIO</t>
  </si>
  <si>
    <t>VENTANA</t>
  </si>
  <si>
    <t>TANQUE DE AAGUA</t>
  </si>
  <si>
    <t>SALDO BATERIA</t>
  </si>
  <si>
    <t>PASADO A TELLO</t>
  </si>
  <si>
    <t>CTA MARCELO</t>
  </si>
  <si>
    <t>15 w 40</t>
  </si>
  <si>
    <t>CH 2862</t>
  </si>
  <si>
    <t>C 11861</t>
  </si>
  <si>
    <t>VP 1738/S</t>
  </si>
  <si>
    <t>CA 9747</t>
  </si>
  <si>
    <t>REFGRIGERANTE</t>
  </si>
  <si>
    <t>ESCCOBILLAS TX 60</t>
  </si>
  <si>
    <t>PAR DE GUANTES VAQUETA</t>
  </si>
  <si>
    <t>DISPENCER AEROSOL</t>
  </si>
  <si>
    <t>80 W 90 MASAS</t>
  </si>
  <si>
    <t>15 W 40 PARA AGREGAR</t>
  </si>
  <si>
    <t>M- BENZ 1634</t>
  </si>
  <si>
    <t>LLEVO MIGUEL</t>
  </si>
  <si>
    <t>FORD BALLESTERO</t>
  </si>
  <si>
    <t>MOBIL SEMI</t>
  </si>
  <si>
    <t>F / GAS OIL MEGANE</t>
  </si>
  <si>
    <t>GAT 008</t>
  </si>
  <si>
    <t>F/ ACEITE  C 1111</t>
  </si>
  <si>
    <t>F/ AIRE A 021</t>
  </si>
  <si>
    <t>TOTYOTA</t>
  </si>
  <si>
    <t>H - 68</t>
  </si>
  <si>
    <t>PILI</t>
  </si>
  <si>
    <t xml:space="preserve">AUTOPOLISH REVIVIDOR </t>
  </si>
  <si>
    <t>DE NEGRO</t>
  </si>
  <si>
    <t>20 W 60</t>
  </si>
  <si>
    <t>2  FUJ 481</t>
  </si>
  <si>
    <t>F/ ACEITE PH 4482</t>
  </si>
  <si>
    <t xml:space="preserve">F/ AIRE </t>
  </si>
  <si>
    <t>F/ NAFTA G 9291</t>
  </si>
  <si>
    <t>CONVERTIDOR OXIDO</t>
  </si>
  <si>
    <t>DIRECCION</t>
  </si>
  <si>
    <t>LT ACIETE 2 TT</t>
  </si>
  <si>
    <t>TRANS 90</t>
  </si>
  <si>
    <t>FAC -2689</t>
  </si>
  <si>
    <t>FAC-2690</t>
  </si>
  <si>
    <t>JHZ 560</t>
  </si>
  <si>
    <t>PH 9</t>
  </si>
  <si>
    <t>AR 424</t>
  </si>
  <si>
    <t>DESENGRASENTE X 5 LT</t>
  </si>
  <si>
    <t xml:space="preserve">SCENIC </t>
  </si>
  <si>
    <t>VISCUS</t>
  </si>
  <si>
    <t>FCD 2110</t>
  </si>
  <si>
    <t>FLORIO</t>
  </si>
  <si>
    <t>DWE 051</t>
  </si>
  <si>
    <t>F/AIRE PEUGUEOT 206</t>
  </si>
  <si>
    <t xml:space="preserve">                          </t>
  </si>
  <si>
    <t>fac 2578</t>
  </si>
  <si>
    <t>fac 2721</t>
  </si>
  <si>
    <t>2 nrg</t>
  </si>
  <si>
    <t>petizo toyota</t>
  </si>
  <si>
    <t>FAC-2720</t>
  </si>
  <si>
    <t>BATERIA SW4</t>
  </si>
  <si>
    <t>FAC-2724</t>
  </si>
  <si>
    <t>TOTA</t>
  </si>
  <si>
    <t>SIENNA</t>
  </si>
  <si>
    <t>90 VE</t>
  </si>
  <si>
    <t>TOYOTA S W 4</t>
  </si>
  <si>
    <t>CONCARI</t>
  </si>
  <si>
    <t xml:space="preserve">                                                                                                                                                    </t>
  </si>
  <si>
    <t>489 ?  O</t>
  </si>
  <si>
    <t>ALESANDRONI LUCIANO</t>
  </si>
  <si>
    <t>ENTREGO CHOFER</t>
  </si>
  <si>
    <t>FKW 659</t>
  </si>
  <si>
    <t>VALVONMINE AUTOBLO</t>
  </si>
  <si>
    <t>F/ AIRE VP 1704</t>
  </si>
  <si>
    <t>LIQ DE FRENO</t>
  </si>
  <si>
    <t>S - 10</t>
  </si>
  <si>
    <t>REFRIGERANTE ROSA</t>
  </si>
  <si>
    <t>DERX MEC</t>
  </si>
  <si>
    <t>TOYOTA JUAN MANUEL</t>
  </si>
  <si>
    <t>MERCADERIA</t>
  </si>
  <si>
    <t>FAC-2713</t>
  </si>
  <si>
    <t>UNITRACTOR</t>
  </si>
  <si>
    <t>BERTINI</t>
  </si>
  <si>
    <t>FAC 2725</t>
  </si>
  <si>
    <t>FAC-2707</t>
  </si>
  <si>
    <t>FAC 2704</t>
  </si>
  <si>
    <t>TROSADORA</t>
  </si>
  <si>
    <t>HMK 285</t>
  </si>
  <si>
    <t>VIDEZ VICTOR</t>
  </si>
  <si>
    <t>PAGO FACIL</t>
  </si>
  <si>
    <t>MARCONI</t>
  </si>
  <si>
    <t>CHEROKEE PABLO</t>
  </si>
  <si>
    <t>LECHON</t>
  </si>
  <si>
    <t>ARRANCA MOTOR</t>
  </si>
  <si>
    <t>DISPENCER</t>
  </si>
  <si>
    <t>ATOMIZADOR</t>
  </si>
  <si>
    <t>LINTERNA BLS 100</t>
  </si>
  <si>
    <t>TR- 85 W 140</t>
  </si>
  <si>
    <t>GAUNA</t>
  </si>
  <si>
    <t>CA  9747</t>
  </si>
  <si>
    <t>MAGMATEX</t>
  </si>
  <si>
    <t>navarro david</t>
  </si>
  <si>
    <t>vectra</t>
  </si>
  <si>
    <t>par de guantes</t>
  </si>
  <si>
    <t xml:space="preserve">LIQ FRENO </t>
  </si>
  <si>
    <t>H-68 X 20 LTS</t>
  </si>
  <si>
    <t xml:space="preserve">PAGO </t>
  </si>
  <si>
    <t>ELAION F - 30</t>
  </si>
  <si>
    <t>ACIETE FILTRO</t>
  </si>
  <si>
    <t>HABITACULO FILTRO</t>
  </si>
  <si>
    <t>EXTRA VIDA</t>
  </si>
  <si>
    <t>AIRE  FILTRO</t>
  </si>
  <si>
    <t>ENGARASE</t>
  </si>
  <si>
    <t>PAGO 31/05/13</t>
  </si>
  <si>
    <t>ISUZU</t>
  </si>
  <si>
    <t>PERTRAK</t>
  </si>
  <si>
    <t>FACT - 2712</t>
  </si>
  <si>
    <t>EUROCARGO</t>
  </si>
  <si>
    <t>ZABALA</t>
  </si>
  <si>
    <t>BOCHITA</t>
  </si>
  <si>
    <t>ENTEGA</t>
  </si>
  <si>
    <t>entrega cheuqe</t>
  </si>
  <si>
    <t>ALBERTINA  $ 488</t>
  </si>
  <si>
    <t>CAMION  $ 880</t>
  </si>
  <si>
    <t>SAVORNANO ITUISA 16502</t>
  </si>
  <si>
    <t xml:space="preserve">PAGADO </t>
  </si>
  <si>
    <t>PAR DE GUANTES</t>
  </si>
  <si>
    <t>LIQ FRENO MONZA</t>
  </si>
  <si>
    <t>TAPA RADIADOR</t>
  </si>
  <si>
    <t>ESCOBILLA 16</t>
  </si>
  <si>
    <t>PERFUME DISPENCER</t>
  </si>
  <si>
    <t>MOBIL MOTO 20 W 50</t>
  </si>
  <si>
    <t xml:space="preserve">TRANS UNI </t>
  </si>
  <si>
    <t>FASTIX</t>
  </si>
  <si>
    <t>LIMPIA CONTACTO</t>
  </si>
  <si>
    <t>FRANELA</t>
  </si>
  <si>
    <t>CORREA 10 X 1225</t>
  </si>
  <si>
    <t>CARO AMICI</t>
  </si>
  <si>
    <t>LIMPIA MANOS JARAMA</t>
  </si>
  <si>
    <t>X 4 KG</t>
  </si>
  <si>
    <t>FASTIX ROJO</t>
  </si>
  <si>
    <t>FASTIX GRANDE</t>
  </si>
  <si>
    <t>F/ ACEITE RENAULT</t>
  </si>
  <si>
    <t>POXIPOL</t>
  </si>
  <si>
    <t>LIQ DE FRENO X 1 LT</t>
  </si>
  <si>
    <t>WILL BRAKE</t>
  </si>
  <si>
    <t>BRIDAS 12/22</t>
  </si>
  <si>
    <t>FASTIX TRANSPARENTE</t>
  </si>
  <si>
    <t>AVEO</t>
  </si>
  <si>
    <t>PERFUME SPORT</t>
  </si>
  <si>
    <t>BMW</t>
  </si>
  <si>
    <t>RENOVADOR SILICONA</t>
  </si>
  <si>
    <t>WURHT ROJO</t>
  </si>
  <si>
    <t>STOP LIKE CAJA</t>
  </si>
  <si>
    <t>SELLA RADIADOR WYNNS</t>
  </si>
  <si>
    <t>LIMPIUA INYECTORES WYNNS</t>
  </si>
  <si>
    <t>TOYOTA SILVIO</t>
  </si>
  <si>
    <t>PAÑO LUPA</t>
  </si>
  <si>
    <t>CAJA 80 W 90</t>
  </si>
  <si>
    <t>REFRI SHELL ZONE</t>
  </si>
  <si>
    <t>ISUZU SANTIAGO</t>
  </si>
  <si>
    <t xml:space="preserve">7  FIU 951 </t>
  </si>
  <si>
    <t>HIDRAU DIRECCION</t>
  </si>
  <si>
    <t>M BENZ 914</t>
  </si>
  <si>
    <t>ROOST OOF</t>
  </si>
  <si>
    <t>FUNES  MANU</t>
  </si>
  <si>
    <t>JUEGO AMORTIGADORES</t>
  </si>
  <si>
    <t>COREA</t>
  </si>
  <si>
    <t>COREA  BMW</t>
  </si>
  <si>
    <t>CA  8996</t>
  </si>
  <si>
    <t>DER MEX</t>
  </si>
  <si>
    <t>HIDRAULICO DIRECCION</t>
  </si>
  <si>
    <t>MORALES VANESA,EVELIN</t>
  </si>
  <si>
    <t xml:space="preserve">MORALES </t>
  </si>
  <si>
    <t>AA</t>
  </si>
  <si>
    <t xml:space="preserve">INDICE  B1 </t>
  </si>
  <si>
    <t xml:space="preserve">hd s1 </t>
  </si>
  <si>
    <t>FOCO DOBLE POLO</t>
  </si>
  <si>
    <t>DER MEC</t>
  </si>
  <si>
    <t>REFDRIGERANTE</t>
  </si>
  <si>
    <t>FOCOS VARIOS</t>
  </si>
  <si>
    <t>LT GAS OIL</t>
  </si>
  <si>
    <t>MOVIL  116</t>
  </si>
  <si>
    <t>CAJA Y DIFERRENCIAL</t>
  </si>
  <si>
    <t>FACTURA 2710</t>
  </si>
  <si>
    <t>X 1 LT AGUA DESTI</t>
  </si>
  <si>
    <t>X 2 LT AGUA DESTI</t>
  </si>
  <si>
    <t>X 5  LT AGUA DEST</t>
  </si>
  <si>
    <t>ACEITE DIRRECION</t>
  </si>
  <si>
    <t>JUEGO FILTROS GAS OIL</t>
  </si>
  <si>
    <t>FACT 766</t>
  </si>
  <si>
    <t>CATANA FEDERICO</t>
  </si>
  <si>
    <t>03582 495839 156029643</t>
  </si>
  <si>
    <t>CESAR IRUSTA</t>
  </si>
  <si>
    <t>BOSSIO HERNAN</t>
  </si>
  <si>
    <t>R 19</t>
  </si>
  <si>
    <t>INDICE!A1</t>
  </si>
  <si>
    <t>CAMBIO CAMION</t>
  </si>
  <si>
    <t>SALDO ANTERIOR</t>
  </si>
  <si>
    <t>CHEQUR OTERO</t>
  </si>
  <si>
    <t>GASTOS</t>
  </si>
  <si>
    <t>cheque 07/07/13</t>
  </si>
  <si>
    <t>cheque 10/08/13</t>
  </si>
  <si>
    <t>baeria</t>
  </si>
  <si>
    <t>BORIO</t>
  </si>
  <si>
    <t>GABY B</t>
  </si>
  <si>
    <t>CHEQUES QUIROGA</t>
  </si>
  <si>
    <t>ARREGLO TRABAJOS TALLER</t>
  </si>
  <si>
    <t>ARREGLOS TRABAJOS TALLER</t>
  </si>
  <si>
    <t>ARREGLO TRABAJO TALLER</t>
  </si>
  <si>
    <t>bateria 75 amper</t>
  </si>
  <si>
    <t>remito 3337</t>
  </si>
  <si>
    <t>DESENGRASENTE X 5 LT (85)</t>
  </si>
  <si>
    <t>CAMBIO DE ACEITE</t>
  </si>
  <si>
    <t>LOGAN</t>
  </si>
  <si>
    <t>SERGIO CODO</t>
  </si>
  <si>
    <t xml:space="preserve">PAGO  </t>
  </si>
  <si>
    <t>FACT  2745</t>
  </si>
  <si>
    <t>STOP LEAK</t>
  </si>
  <si>
    <t>PRECIOS PUBLICO - 10%</t>
  </si>
  <si>
    <t>LT AGUA DESTILADA</t>
  </si>
  <si>
    <t>pichi</t>
  </si>
  <si>
    <t>corsa</t>
  </si>
  <si>
    <t>macaron empleado</t>
  </si>
  <si>
    <t>filtros aire ecosport</t>
  </si>
  <si>
    <t>wega 9003</t>
  </si>
  <si>
    <t>FIU 951</t>
  </si>
  <si>
    <t>LT  20 W 60</t>
  </si>
  <si>
    <t>ACTUALIZADA 10/06/13</t>
  </si>
  <si>
    <t xml:space="preserve">ENTREGO  </t>
  </si>
  <si>
    <t>pago 12/06/13</t>
  </si>
  <si>
    <t>M-BENZ 1218</t>
  </si>
  <si>
    <t>LUCERO</t>
  </si>
  <si>
    <t xml:space="preserve">914  M-BENZ </t>
  </si>
  <si>
    <t>80w90</t>
  </si>
  <si>
    <t>JOA 002</t>
  </si>
  <si>
    <t>EBH 763</t>
  </si>
  <si>
    <t>F-AC PH 5949</t>
  </si>
  <si>
    <t>F-GASOIL KL 18</t>
  </si>
  <si>
    <t>CORSA 1.7</t>
  </si>
  <si>
    <t>G 5857</t>
  </si>
  <si>
    <t>BVY 471</t>
  </si>
  <si>
    <t>F-GASOIL C 11860PL</t>
  </si>
  <si>
    <t>GRUPO ELECT</t>
  </si>
  <si>
    <t xml:space="preserve">TRANSMICION </t>
  </si>
  <si>
    <t>VALLESTEROS</t>
  </si>
  <si>
    <t>FS 5421</t>
  </si>
  <si>
    <t>ACTULIZADO 14/6/13</t>
  </si>
  <si>
    <t>LP 6005</t>
  </si>
  <si>
    <t>FAC 2765 875.49</t>
  </si>
  <si>
    <t>FAC 2764 875.49</t>
  </si>
  <si>
    <t>LF 3349</t>
  </si>
  <si>
    <t>CATTANA FEDERICO</t>
  </si>
  <si>
    <t>CAMION</t>
  </si>
  <si>
    <t>PRECINTOS LARGOS</t>
  </si>
  <si>
    <t>CORTOS</t>
  </si>
  <si>
    <t>HIDRO BTA</t>
  </si>
  <si>
    <t>REFRIG WURTH VERDE</t>
  </si>
  <si>
    <t>AGUA SUCIA</t>
  </si>
  <si>
    <t>SERGIO</t>
  </si>
  <si>
    <t>HERMANO</t>
  </si>
  <si>
    <t>F-ACEITE UO 351</t>
  </si>
  <si>
    <t>F- GAS OIL PS 4886</t>
  </si>
  <si>
    <t>DIF VALVOLINE  85W 140</t>
  </si>
  <si>
    <t>CAJA BEL RAY 80 W 90</t>
  </si>
  <si>
    <t>F- AIRE V 781</t>
  </si>
  <si>
    <t>F-AC PH 6811</t>
  </si>
  <si>
    <t xml:space="preserve"> F AIRE  V 781</t>
  </si>
  <si>
    <t>CRAVERO   ALFONSO</t>
  </si>
  <si>
    <t>F/ HABITACULO</t>
  </si>
  <si>
    <t>F- AIRE MR 381</t>
  </si>
  <si>
    <t>CRAVERO</t>
  </si>
  <si>
    <t xml:space="preserve">LT ELAION </t>
  </si>
  <si>
    <t>PH 2830</t>
  </si>
  <si>
    <t>F NAFTA</t>
  </si>
  <si>
    <t>15/07/013</t>
  </si>
  <si>
    <t>EFECTIVO</t>
  </si>
  <si>
    <t>GUSMAN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</si>
  <si>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</si>
  <si>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UNO</t>
  </si>
  <si>
    <t>MARTIN LOS AMIGOS</t>
  </si>
  <si>
    <t>p 5537</t>
  </si>
  <si>
    <t>F-100 BLANCA</t>
  </si>
  <si>
    <t>G 3829</t>
  </si>
  <si>
    <t>MR267</t>
  </si>
  <si>
    <t>PRECINTOS 3.6 X 300</t>
  </si>
  <si>
    <t>FAC 765</t>
  </si>
  <si>
    <t>FAC 776</t>
  </si>
  <si>
    <t>FAC 774</t>
  </si>
  <si>
    <t>ESTRELLA</t>
  </si>
  <si>
    <t>G 1315</t>
  </si>
  <si>
    <t>80W90 VALVOLINE</t>
  </si>
  <si>
    <t>AMAROK  KAC 854</t>
  </si>
  <si>
    <t>VILLAMARIA</t>
  </si>
  <si>
    <t>C-1111 F-GASOIL</t>
  </si>
  <si>
    <t>PH 2960</t>
  </si>
  <si>
    <t>C11860 PL</t>
  </si>
  <si>
    <t>C 8820</t>
  </si>
  <si>
    <t>saldo arreglo</t>
  </si>
  <si>
    <t>F-ACEITE PH 7136</t>
  </si>
  <si>
    <t>FILTRO GAS OIL C 11860</t>
  </si>
  <si>
    <t>F AIRE V 791</t>
  </si>
  <si>
    <t>F AIRE VP 1754</t>
  </si>
  <si>
    <t>MAKE</t>
  </si>
  <si>
    <t xml:space="preserve">BELRAY </t>
  </si>
  <si>
    <t>F- ACEITE PH 5796</t>
  </si>
  <si>
    <t>F - AIRE AR 1638</t>
  </si>
  <si>
    <t>NACON</t>
  </si>
  <si>
    <t>LT NORMAL</t>
  </si>
  <si>
    <t xml:space="preserve">                                 </t>
  </si>
  <si>
    <t>miatello</t>
  </si>
  <si>
    <t>jose luis lupiañes</t>
  </si>
  <si>
    <t>147 d</t>
  </si>
  <si>
    <t>ROSSI JUAN JOSE</t>
  </si>
  <si>
    <t>147 D</t>
  </si>
  <si>
    <t>F  GAS OIL</t>
  </si>
  <si>
    <t>F  AIRE</t>
  </si>
  <si>
    <t>silicona aerosol</t>
  </si>
  <si>
    <t>F-ACEITE PH 5443</t>
  </si>
  <si>
    <t>F-GASOIL 924/3</t>
  </si>
  <si>
    <t>BOLSAS</t>
  </si>
  <si>
    <t>TACCA HIJO 154307197</t>
  </si>
  <si>
    <t xml:space="preserve">DEMON </t>
  </si>
  <si>
    <t>AIRE        FILTRO</t>
  </si>
  <si>
    <t xml:space="preserve">C/SIN </t>
  </si>
  <si>
    <t>FINAL</t>
  </si>
  <si>
    <t>FACT  2748</t>
  </si>
  <si>
    <t>PH 3614 F/ ACEITE</t>
  </si>
  <si>
    <t>C 10353  F/ GAS OIL</t>
  </si>
  <si>
    <t>CA 10112  F/ AIRE</t>
  </si>
  <si>
    <t>CK 10111  F -HABITAC</t>
  </si>
  <si>
    <t>FACT 2752</t>
  </si>
  <si>
    <t>M BENZ SANTIAGO</t>
  </si>
  <si>
    <t>DIF 95W140 VALVOLINE</t>
  </si>
  <si>
    <t>CAJA80W90 VALVOLINE</t>
  </si>
  <si>
    <t>CAJA TRANSF DERC</t>
  </si>
  <si>
    <t>FACT 2756</t>
  </si>
  <si>
    <t>FORD SANTI</t>
  </si>
  <si>
    <t>155062538          4625768</t>
  </si>
  <si>
    <t>PH 2852</t>
  </si>
  <si>
    <t xml:space="preserve">P 4182 </t>
  </si>
  <si>
    <t>C 4880</t>
  </si>
  <si>
    <t>GUANTES PESADOS</t>
  </si>
  <si>
    <t>FACT 2746</t>
  </si>
  <si>
    <t>FACT 2783</t>
  </si>
  <si>
    <t>ACEITE</t>
  </si>
  <si>
    <t>GAS  OIL FILTRO</t>
  </si>
  <si>
    <t>FACT 2738</t>
  </si>
  <si>
    <t>LT ACEITE 15 W 40</t>
  </si>
  <si>
    <t>R - 28 A</t>
  </si>
  <si>
    <t>VP 17772</t>
  </si>
  <si>
    <t>VP 1772/S</t>
  </si>
  <si>
    <t>FORD CARGO 1517</t>
  </si>
  <si>
    <t>FACT 2792</t>
  </si>
  <si>
    <t>FACT 2793</t>
  </si>
  <si>
    <t>F ACEITE PH 5949</t>
  </si>
  <si>
    <t>F NAFTA G 7729</t>
  </si>
  <si>
    <t>F AIRE  CA 5627</t>
  </si>
  <si>
    <t>FACT 2767</t>
  </si>
  <si>
    <t>$ UNI</t>
  </si>
  <si>
    <t xml:space="preserve">F- CON IVA </t>
  </si>
  <si>
    <t>CAMBIO FOCO</t>
  </si>
  <si>
    <t>FACT 2735</t>
  </si>
  <si>
    <t>FOCOSD</t>
  </si>
  <si>
    <t>JUEGO FILTROS</t>
  </si>
  <si>
    <t>FACT 2794</t>
  </si>
  <si>
    <t>PREBE EDUARDO</t>
  </si>
  <si>
    <t>R 12</t>
  </si>
  <si>
    <t>MATALDI</t>
  </si>
  <si>
    <t>RIO</t>
  </si>
  <si>
    <t xml:space="preserve">SIN IVA </t>
  </si>
  <si>
    <t>FACT  2796</t>
  </si>
  <si>
    <t>CORSA FORTUNA</t>
  </si>
  <si>
    <t>NAFTA G 5857</t>
  </si>
  <si>
    <t>AIRE  AR  1638</t>
  </si>
  <si>
    <t>FACT 2785</t>
  </si>
  <si>
    <t>RENAULT KANGOO</t>
  </si>
  <si>
    <t>ELAIUON DIESEL</t>
  </si>
  <si>
    <t>PH 5949</t>
  </si>
  <si>
    <t>G 7729</t>
  </si>
  <si>
    <t>JNU 975</t>
  </si>
  <si>
    <t>DEMON 75W 80</t>
  </si>
  <si>
    <t>HDM 422</t>
  </si>
  <si>
    <t>F- ACEITE</t>
  </si>
  <si>
    <t>F- GAS OIL</t>
  </si>
  <si>
    <t>EGX 007</t>
  </si>
  <si>
    <t>KIA SORENTO</t>
  </si>
  <si>
    <t>AVEO ILY 688</t>
  </si>
  <si>
    <t>TOYOTA RAV CKF 691</t>
  </si>
  <si>
    <t>UFE 936/2</t>
  </si>
  <si>
    <t>OX 388</t>
  </si>
  <si>
    <t>MR 322</t>
  </si>
  <si>
    <t>KLX 482</t>
  </si>
  <si>
    <t>UO 110</t>
  </si>
  <si>
    <t>FC 1108</t>
  </si>
  <si>
    <t>V 760</t>
  </si>
  <si>
    <t>LT ELAION DIESEL</t>
  </si>
  <si>
    <t>RKV 693</t>
  </si>
  <si>
    <t>FJV 959</t>
  </si>
  <si>
    <t>F - ACEITE</t>
  </si>
  <si>
    <t>RENAULT TWINGO</t>
  </si>
  <si>
    <t>C-3 HDI</t>
  </si>
  <si>
    <t>(CASTELLI)</t>
  </si>
  <si>
    <t>DEVUELVEN</t>
  </si>
  <si>
    <t>F- TOYOTA</t>
  </si>
  <si>
    <t xml:space="preserve">ATF  </t>
  </si>
  <si>
    <t xml:space="preserve">HD S1 </t>
  </si>
  <si>
    <t>FABIAN</t>
  </si>
  <si>
    <t>PH 9503</t>
  </si>
  <si>
    <t>FCD 2064</t>
  </si>
  <si>
    <t>VP 1704</t>
  </si>
  <si>
    <t>VP 1704-S</t>
  </si>
  <si>
    <t>F- ACIETE PERKINS</t>
  </si>
  <si>
    <t>FIAT 147</t>
  </si>
  <si>
    <t>BESSONE</t>
  </si>
  <si>
    <t>CHEVROLET</t>
  </si>
  <si>
    <t>SAN BASILIO</t>
  </si>
  <si>
    <t>POXI RAM</t>
  </si>
  <si>
    <t>WURTH VERDE</t>
  </si>
  <si>
    <t>LIMPIA RADIADOR</t>
  </si>
  <si>
    <t>WYNNS</t>
  </si>
  <si>
    <t>LUBRICANTE PNT</t>
  </si>
  <si>
    <t>PRECINTOS 4,8 X 200</t>
  </si>
  <si>
    <t>F - AIRE</t>
  </si>
  <si>
    <t>F- AIRE SEGURIDAD</t>
  </si>
  <si>
    <t>F -ACEITE</t>
  </si>
  <si>
    <t>REFRIGERANTE WURTH</t>
  </si>
  <si>
    <t>DERC MERC</t>
  </si>
  <si>
    <t>F-AIRE DODGE</t>
  </si>
  <si>
    <t xml:space="preserve">RAM                    </t>
  </si>
  <si>
    <t>GRUESOS</t>
  </si>
  <si>
    <t>FORD TRANSIT</t>
  </si>
  <si>
    <t>C 10353</t>
  </si>
  <si>
    <t>C A 10112</t>
  </si>
  <si>
    <t>TOYOTA JOSE</t>
  </si>
  <si>
    <t>TRANSMI 80 W 90</t>
  </si>
  <si>
    <t>AGUA DESTILADA X 10 LT</t>
  </si>
  <si>
    <t>AR 302/2</t>
  </si>
  <si>
    <t>LLEVO MARQUITOS</t>
  </si>
  <si>
    <t>FLETE  DE FOX</t>
  </si>
  <si>
    <t>LLONA MIGUEL</t>
  </si>
  <si>
    <t>REFRIGERANTE VERDE</t>
  </si>
  <si>
    <t>GAS OIL CLIO</t>
  </si>
  <si>
    <t>WURTH AFLAJA TUERCA</t>
  </si>
  <si>
    <t>AGUAS DESTILADA X 5 LT</t>
  </si>
  <si>
    <t>WYNNS SELLA GRIETAS</t>
  </si>
  <si>
    <t>F- ACEITE PH 4701</t>
  </si>
  <si>
    <t>AR 1595 AIRE</t>
  </si>
  <si>
    <t>AIRE FILTRO CA 5627</t>
  </si>
  <si>
    <t>ESCOBILLA 17</t>
  </si>
  <si>
    <t>ESCCOBILLA 20</t>
  </si>
  <si>
    <t>BATERIA 75 AMPER</t>
  </si>
  <si>
    <t>FACT 782</t>
  </si>
  <si>
    <t>AR 1645 PMS</t>
  </si>
  <si>
    <t>G 8827</t>
  </si>
  <si>
    <t>SELENIA</t>
  </si>
  <si>
    <t>A 111 TIGO</t>
  </si>
  <si>
    <t>LX 513 SPRINTER</t>
  </si>
  <si>
    <t>KL 174  SPRINTER</t>
  </si>
  <si>
    <t>JFC 207/2</t>
  </si>
  <si>
    <t>JFA 602   AVEO</t>
  </si>
  <si>
    <t>FAP 2835  KUBO</t>
  </si>
  <si>
    <t>FCI 1101C</t>
  </si>
  <si>
    <t>LK 1915  AVEO</t>
  </si>
  <si>
    <t>KL 582   CORSA</t>
  </si>
  <si>
    <t>LK 283D PALIO</t>
  </si>
  <si>
    <t>LX 1656 MASTER</t>
  </si>
  <si>
    <t>PEUGEOT 206</t>
  </si>
  <si>
    <t>PAGO CHEQUE</t>
  </si>
  <si>
    <t>ROKY  PAGO</t>
  </si>
  <si>
    <t xml:space="preserve">20 W 60 </t>
  </si>
  <si>
    <t>AR 128</t>
  </si>
  <si>
    <t>ESCOBILLAS 22</t>
  </si>
  <si>
    <t>LT 10 W 30</t>
  </si>
  <si>
    <t>PH 5976</t>
  </si>
  <si>
    <t>FAP 9273</t>
  </si>
  <si>
    <t>INDICE!A100</t>
  </si>
  <si>
    <t xml:space="preserve">LIMPIA CONTACTO </t>
  </si>
  <si>
    <t>HIDRAULICO DIRECC</t>
  </si>
  <si>
    <t>POXIRAN CHICO</t>
  </si>
  <si>
    <t>FACT 780</t>
  </si>
  <si>
    <t>FORD 14000</t>
  </si>
  <si>
    <t>V 750</t>
  </si>
  <si>
    <t>FILTROSD GAS OIL</t>
  </si>
  <si>
    <t>FACT 2776</t>
  </si>
  <si>
    <t>ADITIVO GAS OIL</t>
  </si>
  <si>
    <t>FACT 2827</t>
  </si>
  <si>
    <t>FACT 2810</t>
  </si>
  <si>
    <t>FACT 2811</t>
  </si>
  <si>
    <t>FACT  2828</t>
  </si>
  <si>
    <t>TURBINA 32</t>
  </si>
  <si>
    <t>FACT 2829</t>
  </si>
  <si>
    <t>FRIGORIFICO 68</t>
  </si>
  <si>
    <t>FACT 2775</t>
  </si>
  <si>
    <t>UNIT</t>
  </si>
  <si>
    <t>UNI</t>
  </si>
  <si>
    <t xml:space="preserve">UNIT </t>
  </si>
  <si>
    <t>filtro gas oil ranger</t>
  </si>
  <si>
    <t>cinta aisladora</t>
  </si>
  <si>
    <t>bridas</t>
  </si>
  <si>
    <t>WYNNS LIMPIA INY</t>
  </si>
  <si>
    <t>LT POLIMERO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</si>
  <si>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</si>
  <si>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F-AIRE PARTNER</t>
  </si>
  <si>
    <t>FOV 978</t>
  </si>
  <si>
    <t>P 1104</t>
  </si>
  <si>
    <t>ACEITE ATF</t>
  </si>
  <si>
    <t>F- GASOIL</t>
  </si>
  <si>
    <t>V-728</t>
  </si>
  <si>
    <t>V-728/S</t>
  </si>
  <si>
    <t>85W140</t>
  </si>
  <si>
    <t>HPH 6349 A</t>
  </si>
  <si>
    <t>V 779</t>
  </si>
  <si>
    <t>WF 5705</t>
  </si>
  <si>
    <t>REFRIG SUELTO VERDE</t>
  </si>
  <si>
    <t>ELAION F-10</t>
  </si>
  <si>
    <t xml:space="preserve">ENGRASE  </t>
  </si>
  <si>
    <t>MX X 20 LTS</t>
  </si>
  <si>
    <t>F-AC LF 9009</t>
  </si>
  <si>
    <t>FACT 2833</t>
  </si>
  <si>
    <t xml:space="preserve">PAR GUANTES </t>
  </si>
  <si>
    <t>FORD 1722</t>
  </si>
  <si>
    <t>DAM 852</t>
  </si>
  <si>
    <t>ACEITE FILTRO LF3883</t>
  </si>
  <si>
    <t>FACT 2809</t>
  </si>
  <si>
    <t xml:space="preserve">R 9 </t>
  </si>
  <si>
    <t xml:space="preserve">80W 90 </t>
  </si>
  <si>
    <t>VALVOLINE</t>
  </si>
  <si>
    <t>FILTRO TRAMPA AGUA</t>
  </si>
  <si>
    <t>CEPILLO CAMIONES</t>
  </si>
  <si>
    <t>AR 1604</t>
  </si>
  <si>
    <t>DIRECCION ACEITE</t>
  </si>
  <si>
    <t>CABRERA GUILLKERMO</t>
  </si>
  <si>
    <t>WANDER AERO FITER</t>
  </si>
  <si>
    <t>ATF DIRECCION</t>
  </si>
  <si>
    <t>FERNIGRINI FOX</t>
  </si>
  <si>
    <t>CAJA 80W 90</t>
  </si>
  <si>
    <t>SALDO A FAVOR $174,59</t>
  </si>
  <si>
    <t>SALDO PABLO $198,75</t>
  </si>
  <si>
    <t>SALDO TITI Y JOSE</t>
  </si>
  <si>
    <t>$ 1150,85</t>
  </si>
  <si>
    <t>SALDO MILTO  $ 588</t>
  </si>
  <si>
    <t>journey</t>
  </si>
  <si>
    <t>CURRIER 05</t>
  </si>
  <si>
    <t>CRISTIAN FIGUEROAS</t>
  </si>
  <si>
    <t>cambio pintura</t>
  </si>
  <si>
    <t>desconocida</t>
  </si>
  <si>
    <t>total</t>
  </si>
  <si>
    <t>MIGUEL RUFINO</t>
  </si>
  <si>
    <t>60 VGHMD</t>
  </si>
  <si>
    <t>PADULA</t>
  </si>
  <si>
    <t>MINI COOPER</t>
  </si>
  <si>
    <t>FILTRO GAS OIL C 4661A</t>
  </si>
  <si>
    <t>FILTRO ACEITE PH 4887</t>
  </si>
  <si>
    <t>FILTRO AIRE CA 5485</t>
  </si>
  <si>
    <t xml:space="preserve">PINO </t>
  </si>
  <si>
    <t>FACT 785</t>
  </si>
  <si>
    <t>FACT 2818</t>
  </si>
  <si>
    <t>FACT 2819</t>
  </si>
  <si>
    <t>FACT 2820</t>
  </si>
  <si>
    <t>FACT 2762</t>
  </si>
  <si>
    <t>DIFERENCIAL 85 W 140</t>
  </si>
  <si>
    <t>ENTREGA CHEQUE</t>
  </si>
  <si>
    <t>QUIROGA  C</t>
  </si>
  <si>
    <t>CO AS      4642465</t>
  </si>
  <si>
    <t>ELAION SINTETICO</t>
  </si>
  <si>
    <t>FILTRO NAFTA</t>
  </si>
  <si>
    <t>P 4105</t>
  </si>
  <si>
    <t>FILTRO V 728</t>
  </si>
  <si>
    <t>FILTRO V 728/S</t>
  </si>
  <si>
    <t>mariano fernando</t>
  </si>
  <si>
    <t>03584 15410024 alberto atencio</t>
  </si>
  <si>
    <t xml:space="preserve"> 9  EUW 957 </t>
  </si>
  <si>
    <t>ELAION  NAFTA</t>
  </si>
  <si>
    <t>PARA LLEVAR</t>
  </si>
  <si>
    <t>08  FORD FIESTA</t>
  </si>
  <si>
    <t xml:space="preserve">80 W 90 </t>
  </si>
  <si>
    <t>ESCOBILLA 24</t>
  </si>
  <si>
    <t>ESCOBILLA 15</t>
  </si>
  <si>
    <t>MOVIL 09</t>
  </si>
  <si>
    <t xml:space="preserve"> 2 FUJ 481</t>
  </si>
  <si>
    <t>BATERIA 180 AMPER</t>
  </si>
  <si>
    <t>FACT 2839</t>
  </si>
  <si>
    <t>V 717 /S</t>
  </si>
  <si>
    <t>UO 321</t>
  </si>
  <si>
    <t>HYNDAI</t>
  </si>
  <si>
    <t>FACT 2840</t>
  </si>
  <si>
    <t>FACT 2841</t>
  </si>
  <si>
    <t>PALIO</t>
  </si>
  <si>
    <t>ADMINISTRACION</t>
  </si>
  <si>
    <t>PF 3614</t>
  </si>
  <si>
    <t>CA 11112</t>
  </si>
  <si>
    <t>ORDOÑES</t>
  </si>
  <si>
    <t>JUEGOS ESCOBILLAS</t>
  </si>
  <si>
    <t>FACT 2834</t>
  </si>
  <si>
    <t>INICIO</t>
  </si>
  <si>
    <t xml:space="preserve">$ con iva </t>
  </si>
  <si>
    <t>FILTRO AIRE DEUTZ</t>
  </si>
  <si>
    <t>F/ AIRE INTERIOR</t>
  </si>
  <si>
    <t>FACT 2837</t>
  </si>
  <si>
    <t>FACT 2836</t>
  </si>
  <si>
    <t>PH 8</t>
  </si>
  <si>
    <t>REFRI LISTO P USAR</t>
  </si>
  <si>
    <t>FACT  2835</t>
  </si>
  <si>
    <t>DAIHATSU</t>
  </si>
  <si>
    <t>BRR 639</t>
  </si>
  <si>
    <t>$ + IVA</t>
  </si>
  <si>
    <t>MOVIL PLANTA</t>
  </si>
  <si>
    <t>F ACEITE C 5722</t>
  </si>
  <si>
    <t>F 5052 F GAS OIL</t>
  </si>
  <si>
    <t>FS 1015 TRAMPA AGUA</t>
  </si>
  <si>
    <t>VP 1754 F AIRE</t>
  </si>
  <si>
    <t>PR 3909 F AGUA</t>
  </si>
  <si>
    <t>CARGADOR BATERIA</t>
  </si>
  <si>
    <t xml:space="preserve">F NAFTA </t>
  </si>
  <si>
    <t>F GASOIL RANGER</t>
  </si>
  <si>
    <t>NISSAN</t>
  </si>
  <si>
    <t>FACT 2849</t>
  </si>
  <si>
    <t>PH 8944</t>
  </si>
  <si>
    <t>P 9421</t>
  </si>
  <si>
    <t>PS 9026</t>
  </si>
  <si>
    <t>CA 10320</t>
  </si>
  <si>
    <t>TOTAL FACT</t>
  </si>
  <si>
    <t>FIAT IVECO</t>
  </si>
  <si>
    <t>FACT 2815</t>
  </si>
  <si>
    <t>V 751</t>
  </si>
  <si>
    <t>HF 3096</t>
  </si>
  <si>
    <t>BL 2095</t>
  </si>
  <si>
    <t>BR 1028</t>
  </si>
  <si>
    <t>EF 433</t>
  </si>
  <si>
    <t>EF 349</t>
  </si>
  <si>
    <t>FACT 2850</t>
  </si>
  <si>
    <t>FACT 2851</t>
  </si>
  <si>
    <t>FILTRO HABITACULO</t>
  </si>
  <si>
    <t>FILTRO C 6 PL</t>
  </si>
  <si>
    <t>NAFTA UNIVERSAL</t>
  </si>
  <si>
    <t>LT CAJA 80 W 90</t>
  </si>
  <si>
    <t>LIMPIEZA FILTRO AIRE</t>
  </si>
  <si>
    <t>FORD V 8</t>
  </si>
  <si>
    <t>FORD VERDE</t>
  </si>
  <si>
    <t xml:space="preserve">INDICE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</si>
  <si>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AUMENTO 10 % (10/07/13)</t>
  </si>
  <si>
    <t>MITSUBISHI</t>
  </si>
  <si>
    <t>HORMIGA</t>
  </si>
  <si>
    <t>MAQUINA PINTAR</t>
  </si>
  <si>
    <t>FAC-2863</t>
  </si>
  <si>
    <t xml:space="preserve"> CORREAS Y CAMBIO</t>
  </si>
  <si>
    <t>ADITIVO GASOIL</t>
  </si>
  <si>
    <t>F-GASOIL TRAMPA</t>
  </si>
  <si>
    <t>ACEITE TOTAL</t>
  </si>
  <si>
    <t>S/IVA</t>
  </si>
  <si>
    <t>C/IVA</t>
  </si>
  <si>
    <t xml:space="preserve">ACEITE </t>
  </si>
  <si>
    <t>TR 140</t>
  </si>
  <si>
    <t>LIQ FRENO  X 500</t>
  </si>
  <si>
    <t>VILLA MARIA</t>
  </si>
  <si>
    <t>F-CARTUCHOS</t>
  </si>
  <si>
    <t xml:space="preserve">BUJIAS CALENTAMIENTO </t>
  </si>
  <si>
    <t>BOSCH</t>
  </si>
  <si>
    <t>BSE</t>
  </si>
  <si>
    <t>DALMAZZO</t>
  </si>
  <si>
    <t>RURAL</t>
  </si>
  <si>
    <t>LT ACEITE ATF</t>
  </si>
  <si>
    <t>FACT 2859</t>
  </si>
  <si>
    <t>FACT 2870</t>
  </si>
  <si>
    <t>ZABALA PEDRO</t>
  </si>
  <si>
    <t>FORD KA</t>
  </si>
  <si>
    <t>ESCOBILLAS "19"</t>
  </si>
  <si>
    <t>TR - 140</t>
  </si>
  <si>
    <t>2 FUJ 481</t>
  </si>
  <si>
    <t xml:space="preserve">PASTA G N </t>
  </si>
  <si>
    <t>CADY DIESEL</t>
  </si>
  <si>
    <t xml:space="preserve">TAPA FUGAS </t>
  </si>
  <si>
    <t xml:space="preserve">FORD V 8 </t>
  </si>
  <si>
    <t>PAGO           26/07/2013</t>
  </si>
  <si>
    <t>PAGO                26/07/13</t>
  </si>
  <si>
    <t>GOL POWER</t>
  </si>
  <si>
    <t>BFA 062</t>
  </si>
  <si>
    <t>perez</t>
  </si>
  <si>
    <t>vec012vd</t>
  </si>
  <si>
    <t>arrancador</t>
  </si>
  <si>
    <t>prieto alexis</t>
  </si>
  <si>
    <t>REPUESTO PERFUME</t>
  </si>
  <si>
    <t>MX X20</t>
  </si>
  <si>
    <t>CA 5262</t>
  </si>
  <si>
    <t>FILRO ACEITE</t>
  </si>
  <si>
    <t>PAGO 29/07/13</t>
  </si>
  <si>
    <t>ADARO ALBINA</t>
  </si>
  <si>
    <t>PEUGUE 205</t>
  </si>
  <si>
    <t>LX 1915</t>
  </si>
  <si>
    <t>A 118</t>
  </si>
  <si>
    <t>UF 1046</t>
  </si>
  <si>
    <t>C 8827</t>
  </si>
  <si>
    <t>CA 5156</t>
  </si>
  <si>
    <t>CITROEN BERLINGO</t>
  </si>
  <si>
    <t>OC 18</t>
  </si>
  <si>
    <t>FC 1806</t>
  </si>
  <si>
    <t>FC 1807</t>
  </si>
  <si>
    <t>MR 357</t>
  </si>
  <si>
    <t xml:space="preserve">  </t>
  </si>
  <si>
    <t>PH 9566</t>
  </si>
  <si>
    <t>G 5561</t>
  </si>
  <si>
    <t>MALATINI     3584393118 FACU</t>
  </si>
  <si>
    <t>G 5738</t>
  </si>
  <si>
    <t>G  7393</t>
  </si>
  <si>
    <t>G 9960</t>
  </si>
  <si>
    <t>NISSA NP 300</t>
  </si>
  <si>
    <t>VP 1730</t>
  </si>
  <si>
    <t>VP 1730 / S</t>
  </si>
  <si>
    <t>AGCO ALLIS 6,110</t>
  </si>
  <si>
    <t>FACT    2891</t>
  </si>
  <si>
    <t>FAC 2890</t>
  </si>
  <si>
    <t>PAGDADO</t>
  </si>
  <si>
    <t>FILTRO PH 8</t>
  </si>
  <si>
    <t>X 5LT AGUA DESTILADA</t>
  </si>
  <si>
    <t xml:space="preserve">SAMPI </t>
  </si>
  <si>
    <t>PARQUE INDUSTRIAL</t>
  </si>
  <si>
    <t>G 5540</t>
  </si>
  <si>
    <t>PH 3562</t>
  </si>
  <si>
    <t>G 3802</t>
  </si>
  <si>
    <t>saldo camion</t>
  </si>
  <si>
    <t>JBRONDO@COASSA,COM,AR</t>
  </si>
  <si>
    <t>AUTOPOLISH</t>
  </si>
  <si>
    <t>FERRETERA CENTRAL</t>
  </si>
  <si>
    <t>PASADO A PROVEEDOR</t>
  </si>
  <si>
    <t xml:space="preserve">           </t>
  </si>
  <si>
    <t>CA 3290</t>
  </si>
  <si>
    <t>P 9454</t>
  </si>
  <si>
    <t>HPH 9500</t>
  </si>
  <si>
    <t>CA 4691</t>
  </si>
  <si>
    <t>CA 10477</t>
  </si>
  <si>
    <t>CH 9389</t>
  </si>
  <si>
    <t>KL 67/2 D</t>
  </si>
  <si>
    <t>PS 10610</t>
  </si>
  <si>
    <t>AL 12</t>
  </si>
  <si>
    <t>KX 67/2 D</t>
  </si>
  <si>
    <t>LK 1656</t>
  </si>
  <si>
    <t>P 3401</t>
  </si>
  <si>
    <t>FAC 2906</t>
  </si>
  <si>
    <t>MACENTA</t>
  </si>
  <si>
    <t xml:space="preserve">TOYOTA  </t>
  </si>
  <si>
    <t>F 30</t>
  </si>
  <si>
    <t>F AC</t>
  </si>
  <si>
    <t>COROLLA</t>
  </si>
  <si>
    <t>75W</t>
  </si>
  <si>
    <t>TOYOTA BLANCA</t>
  </si>
  <si>
    <t>FAC 796</t>
  </si>
  <si>
    <t>F AIRE DODGE RAM</t>
  </si>
  <si>
    <t>valvoline 80 w 90</t>
  </si>
  <si>
    <t>guantes vaqueta</t>
  </si>
  <si>
    <t>guantes industrial</t>
  </si>
  <si>
    <t>guantes nitrilo</t>
  </si>
  <si>
    <t>CHEQUE DAROS</t>
  </si>
  <si>
    <t>borges jorge</t>
  </si>
  <si>
    <t>abraham jose</t>
  </si>
  <si>
    <t>regatta</t>
  </si>
  <si>
    <t>f 100</t>
  </si>
  <si>
    <t>PK 11186</t>
  </si>
  <si>
    <t>URANIA X 20 LTS</t>
  </si>
  <si>
    <t>ABRAHAN JOSE</t>
  </si>
  <si>
    <t>ADITIVO COMMON RAID</t>
  </si>
  <si>
    <t>1 FUJ 478</t>
  </si>
  <si>
    <t>VALVOLINE 85W140 DIFERENCIAL</t>
  </si>
  <si>
    <t>AGUA DESTILADA X 10 LTS</t>
  </si>
  <si>
    <t>PH 5566</t>
  </si>
  <si>
    <t>VENTO 2,5 NEGRO</t>
  </si>
  <si>
    <t>ENGRASE JEEP PABLO</t>
  </si>
  <si>
    <t>ENGRASE GLADIADOR</t>
  </si>
  <si>
    <t>F GASOIL C 1191 A</t>
  </si>
  <si>
    <t>ENGRSE CHICO</t>
  </si>
  <si>
    <t>PERFUME AEROSOL</t>
  </si>
  <si>
    <t>REFRIG ROSA</t>
  </si>
  <si>
    <t>ADITIVO MAX COMP</t>
  </si>
  <si>
    <t>PARTNER</t>
  </si>
  <si>
    <t>CORIA</t>
  </si>
  <si>
    <t>FOX</t>
  </si>
  <si>
    <t>FACT 2878</t>
  </si>
  <si>
    <t>RANGER HKG 626</t>
  </si>
  <si>
    <t>FACT 2883</t>
  </si>
  <si>
    <t>FACT 2899</t>
  </si>
  <si>
    <t>FACT 2915</t>
  </si>
  <si>
    <t>jfa 0f02</t>
  </si>
  <si>
    <t>F/HABITACULO</t>
  </si>
  <si>
    <t>PARA EL DIEGO</t>
  </si>
  <si>
    <t>ACIETE TRASMICION</t>
  </si>
  <si>
    <t>MOTOSIERRA</t>
  </si>
  <si>
    <t>BORDEADORA</t>
  </si>
  <si>
    <t>BOLSA DE PRESINTOS</t>
  </si>
  <si>
    <t>LT FRENO</t>
  </si>
  <si>
    <t>S 10 ROMPIO FILTRO</t>
  </si>
  <si>
    <t>SILVERADO</t>
  </si>
  <si>
    <t>V 735 AIRE</t>
  </si>
  <si>
    <t>SILVERADO DI ROSA</t>
  </si>
  <si>
    <t>ISUZU EMV 135</t>
  </si>
  <si>
    <t>PARES GUANTES</t>
  </si>
  <si>
    <t>R 120LJ  10M AQII</t>
  </si>
  <si>
    <t>FACT 2932</t>
  </si>
  <si>
    <t>FACT 2931</t>
  </si>
  <si>
    <t>FF 5488</t>
  </si>
  <si>
    <t>CH 9461</t>
  </si>
  <si>
    <t xml:space="preserve">KL 497 D </t>
  </si>
  <si>
    <t>CA 9410</t>
  </si>
  <si>
    <t>PUERTAS A CTA</t>
  </si>
  <si>
    <t>OC 304</t>
  </si>
  <si>
    <t>MALACARNE</t>
  </si>
  <si>
    <t>DUCATTO</t>
  </si>
  <si>
    <t>TOGNOLLI GABI</t>
  </si>
  <si>
    <t>CHEQUE APE</t>
  </si>
  <si>
    <t>CHEQUE   BRESSAN</t>
  </si>
  <si>
    <t>PEPE BOSCH</t>
  </si>
  <si>
    <t>CA 93355  SCANIA</t>
  </si>
  <si>
    <t>KX 182/2D SCANIA</t>
  </si>
  <si>
    <t>PH 49A  SCANIA</t>
  </si>
  <si>
    <t>PS 9028 SCANIA</t>
  </si>
  <si>
    <t>15  W 40</t>
  </si>
  <si>
    <t>PH 5849</t>
  </si>
  <si>
    <t>LIQ FRENO X ,5</t>
  </si>
  <si>
    <t>PAR DE GUANES NARA</t>
  </si>
  <si>
    <t>FIRMADO</t>
  </si>
  <si>
    <t>F/AIRE CA 8675</t>
  </si>
  <si>
    <t>FXE 403</t>
  </si>
  <si>
    <t>F AIRE FUN</t>
  </si>
  <si>
    <t>FQE 489</t>
  </si>
  <si>
    <t>JUAN</t>
  </si>
  <si>
    <t>HECTOR CUATRI</t>
  </si>
  <si>
    <t>CBP 778</t>
  </si>
  <si>
    <t>BEL RAY 80 W 90</t>
  </si>
  <si>
    <t>F-ACEITE PH 8</t>
  </si>
  <si>
    <t>TECTOR</t>
  </si>
  <si>
    <t>KM 96614</t>
  </si>
  <si>
    <t>M BENZ</t>
  </si>
  <si>
    <t>FASTIX CHICO</t>
  </si>
  <si>
    <t>PRESINTOS</t>
  </si>
  <si>
    <t>BMX 4 T</t>
  </si>
  <si>
    <t>QUINEZ</t>
  </si>
  <si>
    <t>GRISES</t>
  </si>
  <si>
    <t>FILTRO GAS OIL NISSAN</t>
  </si>
  <si>
    <t>FERRERO LUCAS</t>
  </si>
  <si>
    <t>MAXIMA</t>
  </si>
  <si>
    <t>REVIVIDOR GEL</t>
  </si>
  <si>
    <t>RENOVADOR MULTI</t>
  </si>
  <si>
    <t>GAS OIL FILTRO KC 18</t>
  </si>
  <si>
    <t>AIRE/FILTRO V 760</t>
  </si>
  <si>
    <t>80 W 90 CAJA</t>
  </si>
  <si>
    <t>LT TRANSMICION</t>
  </si>
  <si>
    <t>VAQUETA</t>
  </si>
  <si>
    <t>NARANJA</t>
  </si>
  <si>
    <t>MAQUINA DE PINTAR</t>
  </si>
  <si>
    <t>WALTER DEPETRIS 03585070129</t>
  </si>
  <si>
    <t>PH 5803</t>
  </si>
  <si>
    <t>G 9291</t>
  </si>
  <si>
    <t>CA 9511</t>
  </si>
  <si>
    <t xml:space="preserve"> P 9421</t>
  </si>
  <si>
    <t>LS 358</t>
  </si>
  <si>
    <t>KL 583</t>
  </si>
  <si>
    <t>CA 8674</t>
  </si>
  <si>
    <t>FACT</t>
  </si>
  <si>
    <t>MAB</t>
  </si>
  <si>
    <t>MALATTINI</t>
  </si>
  <si>
    <t>BOSCH GABI</t>
  </si>
  <si>
    <t>BATERIA VDA 75 ND</t>
  </si>
  <si>
    <t>LLAVE</t>
  </si>
  <si>
    <t>OJEDA HORACIO     154020925</t>
  </si>
  <si>
    <t>WV 17 220</t>
  </si>
  <si>
    <t>F/AIRE V 779</t>
  </si>
  <si>
    <t>F/ SEGURIDAD V 779 S</t>
  </si>
  <si>
    <t>CARGO 1722</t>
  </si>
  <si>
    <t>BGP 773</t>
  </si>
  <si>
    <t>FACTURA 2868</t>
  </si>
  <si>
    <t>FACTURA 2806</t>
  </si>
  <si>
    <t>P 8943</t>
  </si>
  <si>
    <t>CA 9032</t>
  </si>
  <si>
    <t>CA 9032 SY</t>
  </si>
  <si>
    <t>BATERIA DUCATTO</t>
  </si>
  <si>
    <t>BALLESTEROS</t>
  </si>
  <si>
    <t>F-NAFTA G 6400</t>
  </si>
  <si>
    <t>F-ACETE PH 3614</t>
  </si>
  <si>
    <t>HWP 583</t>
  </si>
  <si>
    <t>FAC  799</t>
  </si>
  <si>
    <t>CAMBIO F GASOIL</t>
  </si>
  <si>
    <t>MUNICIPALIDAD DE ACHIRAS</t>
  </si>
  <si>
    <t>MAQUINA PINTURA</t>
  </si>
  <si>
    <t>TERMO</t>
  </si>
  <si>
    <t>BATERIA DUCATO</t>
  </si>
  <si>
    <t>MAGNATEC</t>
  </si>
  <si>
    <t>PH 9648</t>
  </si>
  <si>
    <t>REFRIG WURTH ROSA</t>
  </si>
  <si>
    <t>FAC 2944</t>
  </si>
  <si>
    <t>FAC 2945</t>
  </si>
  <si>
    <t>R 28 30M</t>
  </si>
  <si>
    <t>BR 1188</t>
  </si>
  <si>
    <t>LF 3000 MAHLE</t>
  </si>
  <si>
    <t>LIQ freno x 1L</t>
  </si>
  <si>
    <t>80W90 BELL RAY</t>
  </si>
  <si>
    <t>F 100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</si>
  <si>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</si>
  <si>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FACT   2956</t>
  </si>
  <si>
    <t>INTERNACIONAL REIKI</t>
  </si>
  <si>
    <t>FACT  2957</t>
  </si>
  <si>
    <t>PAGA</t>
  </si>
  <si>
    <t>OJEDA H</t>
  </si>
  <si>
    <t>03584 15412016 GERARDO</t>
  </si>
  <si>
    <t>FACT 2918</t>
  </si>
  <si>
    <t>facturas</t>
  </si>
  <si>
    <t>FAC-2907</t>
  </si>
  <si>
    <t>DAGATTI     20-16654342-9</t>
  </si>
  <si>
    <t>ATF HIDRAULICO</t>
  </si>
  <si>
    <t>FACT- 2928</t>
  </si>
  <si>
    <t>ANINO 4647027    20-06655632-9</t>
  </si>
  <si>
    <t>FLETE DESDE ACEROS</t>
  </si>
  <si>
    <t>SURGAS             30-54270057-9</t>
  </si>
  <si>
    <t>FAC 2935</t>
  </si>
  <si>
    <t>FORD PEDRO</t>
  </si>
  <si>
    <t>SEMI (GRUPO)</t>
  </si>
  <si>
    <t>SILVO</t>
  </si>
  <si>
    <t>DEPOSITO TRAMPA AGUA</t>
  </si>
  <si>
    <t>FAC-2948</t>
  </si>
  <si>
    <t xml:space="preserve">ESPINA </t>
  </si>
  <si>
    <t>A 566</t>
  </si>
  <si>
    <t>ORIENTES</t>
  </si>
  <si>
    <t>x2  LT AGUA DESTI</t>
  </si>
  <si>
    <t>S CLAUDIO</t>
  </si>
  <si>
    <t>F-AIRE CA 8511</t>
  </si>
  <si>
    <t>F-GASOIL KL 51</t>
  </si>
  <si>
    <t>AGREGADOS</t>
  </si>
  <si>
    <t>DEVOLUCION SCANIA</t>
  </si>
  <si>
    <t>TECFIL PEC 3024</t>
  </si>
  <si>
    <t>KX 79 D - C 5940</t>
  </si>
  <si>
    <t>KX 63/1 - C 5362</t>
  </si>
  <si>
    <t xml:space="preserve">PH 49 A </t>
  </si>
  <si>
    <t>FS 1000 = 19791 SIN</t>
  </si>
  <si>
    <t>SENSOR</t>
  </si>
  <si>
    <t>L 358 A</t>
  </si>
  <si>
    <t>HONDA A 16810</t>
  </si>
  <si>
    <t>AMORTIGADORES</t>
  </si>
  <si>
    <t xml:space="preserve">ASTRA </t>
  </si>
  <si>
    <t>BIOETANOL</t>
  </si>
  <si>
    <t>selenia</t>
  </si>
  <si>
    <t>TRANS 250</t>
  </si>
  <si>
    <t>03/09/13 ENTREGA</t>
  </si>
  <si>
    <t>CARRANSA</t>
  </si>
  <si>
    <t>FACT 2987</t>
  </si>
  <si>
    <t>FACT 2986</t>
  </si>
  <si>
    <t>F-ACEITE C 57221</t>
  </si>
  <si>
    <t>F GAS OIL P 4182</t>
  </si>
  <si>
    <t>pago 04/09/13</t>
  </si>
  <si>
    <t>SOCIEDAD M,MYM</t>
  </si>
  <si>
    <t>AR 131</t>
  </si>
  <si>
    <t>AR 1641 P 306</t>
  </si>
  <si>
    <t>L 358</t>
  </si>
  <si>
    <t>TOTAL   $  1031,05</t>
  </si>
  <si>
    <t>DEVOLUCION CA 4691</t>
  </si>
  <si>
    <t>TOTAL   $  4885</t>
  </si>
  <si>
    <t>TOTAL  $ 736</t>
  </si>
  <si>
    <t>TOTAL  $952</t>
  </si>
  <si>
    <t>AROMATIZANTES</t>
  </si>
  <si>
    <t>PEUGUEOT 3008</t>
  </si>
  <si>
    <t>GRRIS OSCURO</t>
  </si>
  <si>
    <t>FOCUS BISOTO</t>
  </si>
  <si>
    <t>F- AC PH 4701</t>
  </si>
  <si>
    <t>ZAFIRA</t>
  </si>
  <si>
    <t>VALVOLINE  DEX MERC</t>
  </si>
  <si>
    <t>EOG 020</t>
  </si>
  <si>
    <t>ETB 656</t>
  </si>
  <si>
    <t>ROBERTO</t>
  </si>
  <si>
    <t>FELIPE</t>
  </si>
  <si>
    <t>ATF CAJA</t>
  </si>
  <si>
    <t>M- BENZ 1418</t>
  </si>
  <si>
    <t>LF 16015 F- ACEITE</t>
  </si>
  <si>
    <t>FF 5421  F -GAS OIL</t>
  </si>
  <si>
    <t>FS 1015  F- TRAMPA AGUA</t>
  </si>
  <si>
    <t>VP 1754 F- AIRE</t>
  </si>
  <si>
    <t>VP 1554/S INTERIOR</t>
  </si>
  <si>
    <t>BATERIA 160 AMPER</t>
  </si>
  <si>
    <t xml:space="preserve">SILICONA </t>
  </si>
  <si>
    <t>REFRIGERANTE ZEREX</t>
  </si>
  <si>
    <t>FORD 1722 E</t>
  </si>
  <si>
    <t>RAMON</t>
  </si>
  <si>
    <t>PH 5976 F- ACEITE</t>
  </si>
  <si>
    <t>75 W 90 CAJA BEL RAY</t>
  </si>
  <si>
    <t>GARCIA MECANICO</t>
  </si>
  <si>
    <t xml:space="preserve">INCREMENTOS </t>
  </si>
  <si>
    <t>80w90 valvoline DIFERENCIAL</t>
  </si>
  <si>
    <t>LIQ FRENO X 1 LT</t>
  </si>
  <si>
    <t>FUJ 477</t>
  </si>
  <si>
    <t>FIU 951 KANGOO</t>
  </si>
  <si>
    <t>EUW 957 PEUGEOT 206</t>
  </si>
  <si>
    <t>3 FUJ 483</t>
  </si>
  <si>
    <t xml:space="preserve">ARREGLO LUCES </t>
  </si>
  <si>
    <t>CARRO MOTOS</t>
  </si>
  <si>
    <t>LIMPIEZA  INYECTORES</t>
  </si>
  <si>
    <t>WYNNS ADITIVO</t>
  </si>
  <si>
    <t xml:space="preserve">PATNER </t>
  </si>
  <si>
    <t>FUJ 479  BERLINGO</t>
  </si>
  <si>
    <t>PRESTIELF</t>
  </si>
  <si>
    <t>CARCEL</t>
  </si>
  <si>
    <t>AC- NORMAL</t>
  </si>
  <si>
    <t>F- ACIETE</t>
  </si>
  <si>
    <t>BEL RAY SL 75 W90</t>
  </si>
  <si>
    <t>80 W 90 BEL RAY</t>
  </si>
  <si>
    <t>PH 2780</t>
  </si>
  <si>
    <t>85 W 140 VALVOLINE</t>
  </si>
  <si>
    <t>RANGER GRIS</t>
  </si>
  <si>
    <t>MOLINO DESARME</t>
  </si>
  <si>
    <t>HIRAULICO 68</t>
  </si>
  <si>
    <t>HD S 1</t>
  </si>
  <si>
    <t>DESARME MOLINO</t>
  </si>
  <si>
    <t>FORD JORGE</t>
  </si>
  <si>
    <t>PS 7171</t>
  </si>
  <si>
    <t>FORD SAPO</t>
  </si>
  <si>
    <t>GASO O GARRO</t>
  </si>
  <si>
    <t>AIRE MR 262</t>
  </si>
  <si>
    <t>VALVOLINE 80 W 90</t>
  </si>
  <si>
    <t>F- ACIETE CH 2927 A</t>
  </si>
  <si>
    <t>ELAION F 50 X 4 LT</t>
  </si>
  <si>
    <t>MENDEZ</t>
  </si>
  <si>
    <t>ACIETE CADENA</t>
  </si>
  <si>
    <t xml:space="preserve">ENTREGO </t>
  </si>
  <si>
    <t>PAR DE GUANTES GRIS</t>
  </si>
  <si>
    <t xml:space="preserve">F- ACEITE </t>
  </si>
  <si>
    <t>FASTIX NEGRO</t>
  </si>
  <si>
    <t>WURHT LIMPIA MANOS</t>
  </si>
  <si>
    <t>029/08/13</t>
  </si>
  <si>
    <t>PH 4703</t>
  </si>
  <si>
    <t>TEFLON</t>
  </si>
  <si>
    <t>ZEREX REFRIGERANTE</t>
  </si>
  <si>
    <t>ENGRASE CAMION</t>
  </si>
  <si>
    <t xml:space="preserve">ELION </t>
  </si>
  <si>
    <t>P 9626</t>
  </si>
  <si>
    <t>PS 9028</t>
  </si>
  <si>
    <t xml:space="preserve">VOLVO </t>
  </si>
  <si>
    <t>SOC M,M Y M</t>
  </si>
  <si>
    <t>H 68</t>
  </si>
  <si>
    <t>BRIDAS</t>
  </si>
  <si>
    <t>LT TRAQNSMICION 140</t>
  </si>
  <si>
    <t xml:space="preserve">PAPEL SOC </t>
  </si>
  <si>
    <t>LIQ DE FRENO X 500 CC</t>
  </si>
  <si>
    <t>CARGADOR DE BATERIA</t>
  </si>
  <si>
    <t>FEDE CARNICERIA</t>
  </si>
  <si>
    <t>FEDE DAGATTI</t>
  </si>
  <si>
    <t xml:space="preserve">SHAMPOO </t>
  </si>
  <si>
    <t>CEPILLO</t>
  </si>
  <si>
    <t>GAS OIL RETRO</t>
  </si>
  <si>
    <t xml:space="preserve">LT ACEITE </t>
  </si>
  <si>
    <t>PERFUME</t>
  </si>
  <si>
    <t>LINTERNA BSL 100</t>
  </si>
  <si>
    <t>VALVOLINE 85 W 140</t>
  </si>
  <si>
    <t>ACEITE  FILTRO</t>
  </si>
  <si>
    <t>NAFTA   FILTRO</t>
  </si>
  <si>
    <t>POLAN  SA         154290610</t>
  </si>
  <si>
    <t>PRECINTOS</t>
  </si>
  <si>
    <t>GUANTES GRISES</t>
  </si>
  <si>
    <t>FOCUS FRAM 3 PICOS</t>
  </si>
  <si>
    <t>REGUBINI ALFREDO</t>
  </si>
  <si>
    <t xml:space="preserve">TRAMPA GAS OIL </t>
  </si>
  <si>
    <t>R 28 S VASO</t>
  </si>
  <si>
    <t>MARIO FLETE</t>
  </si>
  <si>
    <t>ENGRASE CHEVROLET</t>
  </si>
  <si>
    <t>LT 20W 60</t>
  </si>
  <si>
    <t>NEGRO JOSE BUSI</t>
  </si>
  <si>
    <t>SCANIA</t>
  </si>
  <si>
    <t>15 W  40</t>
  </si>
  <si>
    <t>20W 50</t>
  </si>
  <si>
    <t>LIMPIA INYECCTIORES</t>
  </si>
  <si>
    <t>LUBRI CADENA VALVOLINE</t>
  </si>
  <si>
    <t>ZONNI JAVIER</t>
  </si>
  <si>
    <t>281132P300</t>
  </si>
  <si>
    <t>HYNDAI SANTA FE</t>
  </si>
  <si>
    <t>ESPUMA AEROSOL</t>
  </si>
  <si>
    <t>VALVOLINE CADENA</t>
  </si>
  <si>
    <t>CASTROL MX</t>
  </si>
  <si>
    <t>AFLOJA TUERCA</t>
  </si>
  <si>
    <t>AIR FILTER VALVOLINE</t>
  </si>
  <si>
    <t>SAE 50 2TT VALVOLINE</t>
  </si>
  <si>
    <t>RAMON   WAMAR</t>
  </si>
  <si>
    <t>FAP 7007</t>
  </si>
  <si>
    <t>GOL TRENT</t>
  </si>
  <si>
    <t>VP 1705</t>
  </si>
  <si>
    <t>FRONTIER</t>
  </si>
  <si>
    <t>CLAUDIO TRIULZY</t>
  </si>
  <si>
    <t>MATRIS</t>
  </si>
  <si>
    <t xml:space="preserve">CLAUDIO </t>
  </si>
  <si>
    <t>BATERIA MOTO MOTOMEL</t>
  </si>
  <si>
    <t>20LT UNITRACTOR</t>
  </si>
  <si>
    <t>ATF DIRECCCION</t>
  </si>
  <si>
    <t>R 9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</si>
  <si>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</si>
  <si>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BOMBA CHINA</t>
  </si>
  <si>
    <t>CA 9023</t>
  </si>
  <si>
    <t>PS 8187</t>
  </si>
  <si>
    <t>PH 9453</t>
  </si>
  <si>
    <t>IVECO</t>
  </si>
  <si>
    <t>CA 5970</t>
  </si>
  <si>
    <t>KL 582</t>
  </si>
  <si>
    <t>CA 5961</t>
  </si>
  <si>
    <t>factura</t>
  </si>
  <si>
    <t>saldo a facturar</t>
  </si>
  <si>
    <t>CTA  CARLOS</t>
  </si>
  <si>
    <t>SALDO NUEVO A FACT</t>
  </si>
  <si>
    <t>FORD V8</t>
  </si>
  <si>
    <t>SALDO CON DESC</t>
  </si>
  <si>
    <t>ARREGLADO</t>
  </si>
  <si>
    <t>CTA  CARLOS CON DESC AL 22/06/13</t>
  </si>
  <si>
    <t>BIDONES DE 10 LT</t>
  </si>
  <si>
    <t>10/09/2013 DESCUENTO</t>
  </si>
  <si>
    <t>CF 9788</t>
  </si>
  <si>
    <t>CF 8868</t>
  </si>
  <si>
    <t>VECTRA 2,4</t>
  </si>
  <si>
    <t>CF 5551</t>
  </si>
  <si>
    <t>CHEUQE</t>
  </si>
  <si>
    <t>F HIDRAULICO ZANELLO</t>
  </si>
  <si>
    <t>F GAS OIL C-860PL</t>
  </si>
  <si>
    <t>FACT 2973</t>
  </si>
  <si>
    <t>FAC 2999</t>
  </si>
  <si>
    <t>FACT 3008</t>
  </si>
  <si>
    <t>FACT 3006</t>
  </si>
  <si>
    <t>F.GAS OIL</t>
  </si>
  <si>
    <t>FACT 3007</t>
  </si>
  <si>
    <t>FACT 3009</t>
  </si>
  <si>
    <t>FAC 3002</t>
  </si>
  <si>
    <t>FAC 3012</t>
  </si>
  <si>
    <t>ZZZ INDICE</t>
  </si>
  <si>
    <t xml:space="preserve">BATERIA 75 AMPER </t>
  </si>
  <si>
    <t>BFR,RR</t>
  </si>
  <si>
    <t>UBF,RR            154019800</t>
  </si>
  <si>
    <t>SALDO                  URR,RR</t>
  </si>
  <si>
    <t xml:space="preserve"> BNR,RR          145201960</t>
  </si>
  <si>
    <t>SACLDO  BUR,RR</t>
  </si>
  <si>
    <t>ULT SAL  BCU,RR</t>
  </si>
  <si>
    <t>SAL BAA,RR</t>
  </si>
  <si>
    <t>FAC 2864</t>
  </si>
  <si>
    <t xml:space="preserve">2  TAMBORES </t>
  </si>
  <si>
    <t>BATERIA VDA 60 DD</t>
  </si>
  <si>
    <t>FORD CURRIER</t>
  </si>
  <si>
    <t>ARREGLADO CON CTA</t>
  </si>
  <si>
    <t>TAMBOR  VACIO</t>
  </si>
  <si>
    <t>BIDON VACIO</t>
  </si>
  <si>
    <t>FACT 2812</t>
  </si>
  <si>
    <t>FACT 2869</t>
  </si>
  <si>
    <t>FACT 2860</t>
  </si>
  <si>
    <t>SANTI</t>
  </si>
  <si>
    <t>FACT 2936</t>
  </si>
  <si>
    <t>FACT 2965</t>
  </si>
  <si>
    <t>CH 8530</t>
  </si>
  <si>
    <t xml:space="preserve">DOT 4 </t>
  </si>
  <si>
    <t>F / AIRE AR 346</t>
  </si>
  <si>
    <t>89+91</t>
  </si>
  <si>
    <t xml:space="preserve">JOSE </t>
  </si>
  <si>
    <t>PALACIO MARCELO</t>
  </si>
  <si>
    <t>A CTA ARRANCADOR</t>
  </si>
  <si>
    <t>ZZZ MATRIS</t>
  </si>
  <si>
    <t>PARES DE GUANTES</t>
  </si>
  <si>
    <t>VAQUETA 1/2 PASEO</t>
  </si>
  <si>
    <t>8 FUJ 479</t>
  </si>
  <si>
    <t>FACT 3017</t>
  </si>
  <si>
    <t>PAGO CON AUTO SUSI</t>
  </si>
  <si>
    <t>fs 1242</t>
  </si>
  <si>
    <t>CHEQUE  20/10/13</t>
  </si>
  <si>
    <t>CHEQUE  20/11/13</t>
  </si>
  <si>
    <t>CHEQUE  20/01/14</t>
  </si>
  <si>
    <t>bonificacion</t>
  </si>
  <si>
    <t>N B S F</t>
  </si>
  <si>
    <t>CLUADIO</t>
  </si>
  <si>
    <t>RANGER EAR 698</t>
  </si>
  <si>
    <t>MHJ 538</t>
  </si>
  <si>
    <t>VENTO KLX 482</t>
  </si>
  <si>
    <t>FAC 3031</t>
  </si>
  <si>
    <t>FAC 3033</t>
  </si>
  <si>
    <t>F GASOIL KL 174</t>
  </si>
  <si>
    <t>PS 4886</t>
  </si>
  <si>
    <t>WANDER GENERADOR</t>
  </si>
  <si>
    <t>TASITA</t>
  </si>
  <si>
    <t>FS 11117</t>
  </si>
  <si>
    <t>LIQ FRENO WILL BREACK</t>
  </si>
  <si>
    <t>GUANTES VENTILADOS</t>
  </si>
  <si>
    <t>7 FIU 951</t>
  </si>
  <si>
    <t>AR 1595</t>
  </si>
  <si>
    <t>CA 3291</t>
  </si>
  <si>
    <t>PH 4887</t>
  </si>
  <si>
    <t>AR 142T</t>
  </si>
  <si>
    <t>LIQ FRENO X 200</t>
  </si>
  <si>
    <t>BOVIO RODOLFO</t>
  </si>
  <si>
    <t>BATERIA 110</t>
  </si>
  <si>
    <t>PANTALLA</t>
  </si>
  <si>
    <t>CONSULTAR</t>
  </si>
  <si>
    <t>PRECINTOS 3,6 X 200</t>
  </si>
  <si>
    <t>PRECINTOS 2,5X100</t>
  </si>
  <si>
    <t>PRECINTOS 7,5 X 360</t>
  </si>
  <si>
    <t>FASTIC</t>
  </si>
  <si>
    <t>F HABITACULO</t>
  </si>
  <si>
    <t>F ACEITE BOUNUS</t>
  </si>
  <si>
    <t>LF 3000</t>
  </si>
  <si>
    <t>V-718</t>
  </si>
  <si>
    <t>V-718/S</t>
  </si>
  <si>
    <t>R-28</t>
  </si>
  <si>
    <t>FAC 2977</t>
  </si>
  <si>
    <t>CA 4202</t>
  </si>
  <si>
    <t>CA 4202 SY</t>
  </si>
  <si>
    <t>FAC 3013</t>
  </si>
  <si>
    <t>FAC 3024</t>
  </si>
  <si>
    <t>PAGO CTA</t>
  </si>
  <si>
    <t>CHEQUE 20/11/13</t>
  </si>
  <si>
    <t>FACTURADO 2000</t>
  </si>
  <si>
    <t>ENTREGA EFECTIVO</t>
  </si>
  <si>
    <t>PS 9025</t>
  </si>
  <si>
    <t>CLIO 1.5</t>
  </si>
  <si>
    <t>FCD 2065</t>
  </si>
  <si>
    <t>FAP 4826/1</t>
  </si>
  <si>
    <t>GUANTES</t>
  </si>
  <si>
    <t>DEXMERC</t>
  </si>
  <si>
    <t>MUSSO</t>
  </si>
  <si>
    <t>FAC 3041</t>
  </si>
  <si>
    <t>ARREGLO</t>
  </si>
  <si>
    <t>RADIADOR STOP LEAK</t>
  </si>
  <si>
    <t>CA 5266</t>
  </si>
  <si>
    <t>CA 10112</t>
  </si>
  <si>
    <t>ARRANCA MOTOR PYROIL</t>
  </si>
  <si>
    <t>cambio de aciete</t>
  </si>
  <si>
    <t xml:space="preserve">bateria  </t>
  </si>
  <si>
    <t>baterias cuatri</t>
  </si>
  <si>
    <t>entrega planos</t>
  </si>
  <si>
    <t>efectivo</t>
  </si>
  <si>
    <t>DALAISON</t>
  </si>
  <si>
    <t>FACT 3051</t>
  </si>
  <si>
    <t>CAMBIO PATNER</t>
  </si>
  <si>
    <t>AC DIFERENCIAL</t>
  </si>
  <si>
    <t>CA 5837</t>
  </si>
  <si>
    <t>G3802</t>
  </si>
  <si>
    <t>EOI 337</t>
  </si>
  <si>
    <t>FAC 3059</t>
  </si>
  <si>
    <t>20W50</t>
  </si>
  <si>
    <t>WYNSS TUNE UP</t>
  </si>
  <si>
    <t>FASTIX ALTA TEMP</t>
  </si>
  <si>
    <t>F-AIRE POLO</t>
  </si>
  <si>
    <t>ZEREX</t>
  </si>
  <si>
    <t>AGUA X 10</t>
  </si>
  <si>
    <t>hd s1</t>
  </si>
  <si>
    <t>ESTRELLAS</t>
  </si>
  <si>
    <t>AEROSOL DISPENCER</t>
  </si>
  <si>
    <t>NAVA CHEVROLET</t>
  </si>
  <si>
    <t>bel ray</t>
  </si>
  <si>
    <t>fact 3003</t>
  </si>
  <si>
    <t>FACT 3004</t>
  </si>
  <si>
    <t>FACT 3005</t>
  </si>
  <si>
    <t>4020788 = FS 1280</t>
  </si>
  <si>
    <t>FAC 3078</t>
  </si>
  <si>
    <t xml:space="preserve">P 10688 </t>
  </si>
  <si>
    <t>FACT 3079</t>
  </si>
  <si>
    <t>FACT 3080</t>
  </si>
  <si>
    <t>CARCAZA O 4 PEUGEOT</t>
  </si>
  <si>
    <t>LT ELF COMPETICION</t>
  </si>
  <si>
    <t>AIRE SEGURIDAD</t>
  </si>
  <si>
    <t>DIFERENCIAL ACEITE</t>
  </si>
  <si>
    <t>DESTELLADOR</t>
  </si>
  <si>
    <t>RANGER GVS 571</t>
  </si>
  <si>
    <t>BATERIA CUATRI</t>
  </si>
  <si>
    <t>DES</t>
  </si>
  <si>
    <t>ATF  +4</t>
  </si>
  <si>
    <t xml:space="preserve">FILTRO AIRE </t>
  </si>
  <si>
    <t>(CARCEL)</t>
  </si>
  <si>
    <t>CAMION GROSPAL</t>
  </si>
  <si>
    <t>KM 58900</t>
  </si>
  <si>
    <t>ACIETE DIFERENCIAL</t>
  </si>
  <si>
    <t>FUJ 482</t>
  </si>
  <si>
    <t>SALDO A DESCONTAR</t>
  </si>
  <si>
    <t>ENTREGA TOTAL</t>
  </si>
  <si>
    <t>MACARON</t>
  </si>
  <si>
    <t>CASSAN</t>
  </si>
  <si>
    <t>MUNI ACHI</t>
  </si>
  <si>
    <t xml:space="preserve">ELAION </t>
  </si>
  <si>
    <t>NAFTA  FILTRO</t>
  </si>
  <si>
    <t>ACIETE  FILTRO</t>
  </si>
  <si>
    <t>AIRE       FILTRO</t>
  </si>
  <si>
    <t>PH 5548</t>
  </si>
  <si>
    <t>C 507</t>
  </si>
  <si>
    <t>CH 8158</t>
  </si>
  <si>
    <t>CA 8243 D</t>
  </si>
  <si>
    <t>CA 5513</t>
  </si>
  <si>
    <t>AKX 1965</t>
  </si>
  <si>
    <t>CAC 1112</t>
  </si>
  <si>
    <t>AKX 35159</t>
  </si>
  <si>
    <t>AKX 35285</t>
  </si>
  <si>
    <t>CA 10276</t>
  </si>
  <si>
    <t>CA 10278</t>
  </si>
  <si>
    <t>CA 9231</t>
  </si>
  <si>
    <t>V 1712</t>
  </si>
  <si>
    <t>V 1712/S</t>
  </si>
  <si>
    <t>C 1614  -PH 7317</t>
  </si>
  <si>
    <t>CA 4354 G</t>
  </si>
  <si>
    <t>CA 4354 EE</t>
  </si>
  <si>
    <t>PUBLICO</t>
  </si>
  <si>
    <t>CA 10236</t>
  </si>
  <si>
    <t>AIRE SPRINTER LK 513</t>
  </si>
  <si>
    <t>FACT 3040</t>
  </si>
  <si>
    <t>KX 63/1</t>
  </si>
  <si>
    <t>CA 8964</t>
  </si>
  <si>
    <t>FACT 3062</t>
  </si>
  <si>
    <t>FACT 2991</t>
  </si>
  <si>
    <t>LOS UNIDOS</t>
  </si>
  <si>
    <t>LA CARLOTA  SANTI</t>
  </si>
  <si>
    <t>FACT 2996</t>
  </si>
  <si>
    <t>FACT 3019</t>
  </si>
  <si>
    <t>FACT 3034</t>
  </si>
  <si>
    <t>LAS HIGUERAS PEDRO</t>
  </si>
  <si>
    <t>SW 4 SANTI</t>
  </si>
  <si>
    <t>FACT 3046</t>
  </si>
  <si>
    <t>BANCO PRUEBA</t>
  </si>
  <si>
    <t>RETIRO PACO</t>
  </si>
  <si>
    <t>ISUZU HIJO SANTI</t>
  </si>
  <si>
    <t>FACT 3106</t>
  </si>
  <si>
    <t>FRIG LIVORNO    3071013891-1</t>
  </si>
  <si>
    <t>FACT 3107</t>
  </si>
  <si>
    <t>FACT 3104</t>
  </si>
  <si>
    <t>FACT 3108</t>
  </si>
  <si>
    <t xml:space="preserve">PAGO                </t>
  </si>
  <si>
    <t>AGROPECUARIA  30-70832716-2</t>
  </si>
  <si>
    <t>FACT 3109</t>
  </si>
  <si>
    <t>FACT 3112</t>
  </si>
  <si>
    <t xml:space="preserve"> INDICE</t>
  </si>
  <si>
    <t>ECO SPORT</t>
  </si>
  <si>
    <t>BARREDORA FISA</t>
  </si>
  <si>
    <t>AIRE</t>
  </si>
  <si>
    <t>AF 25558</t>
  </si>
  <si>
    <t>AF 25591</t>
  </si>
  <si>
    <t>AF 25592</t>
  </si>
  <si>
    <t>DYNAPAC</t>
  </si>
  <si>
    <t xml:space="preserve">CA 9032  </t>
  </si>
  <si>
    <t>CA 3105 SY</t>
  </si>
  <si>
    <t>CA 3105</t>
  </si>
  <si>
    <t>G 5188</t>
  </si>
  <si>
    <t>PH 3614 F-ACEITE</t>
  </si>
  <si>
    <t>C 10353  F- GAS OIL</t>
  </si>
  <si>
    <t>CA 10112 F- AIRE</t>
  </si>
  <si>
    <t>CAC 1111 F-HABITACULO</t>
  </si>
  <si>
    <t>F-ACIETE C 1011</t>
  </si>
  <si>
    <t>F-AIRE CA 10234</t>
  </si>
  <si>
    <t>NISSAN TIIDA</t>
  </si>
  <si>
    <t>NITRILO PVC VERDE</t>
  </si>
  <si>
    <t>ROJOS LARGOS</t>
  </si>
  <si>
    <t>ROJO CON TELA</t>
  </si>
  <si>
    <t>HELADERA BLACK Y DEKER</t>
  </si>
  <si>
    <t>SILICONA ESPUMA</t>
  </si>
  <si>
    <t>7 KANGOO</t>
  </si>
  <si>
    <t>5 FUJ 477</t>
  </si>
  <si>
    <t>FORD FIESTA</t>
  </si>
  <si>
    <t>IDR 580</t>
  </si>
  <si>
    <t>FOCO TRASERO</t>
  </si>
  <si>
    <t>AUTO POLISH</t>
  </si>
  <si>
    <t>SALDO A FAVOR</t>
  </si>
  <si>
    <t>ARDISSINO</t>
  </si>
  <si>
    <t>LT LIQ DE FRENO</t>
  </si>
  <si>
    <t>DERX MERC</t>
  </si>
  <si>
    <t>penetrit</t>
  </si>
  <si>
    <t>GUANTE MULTI  AMARILLO</t>
  </si>
  <si>
    <t>GLADIADOP</t>
  </si>
  <si>
    <t>PH 49 A</t>
  </si>
  <si>
    <t>WK 940/12</t>
  </si>
  <si>
    <t>R 90 30M</t>
  </si>
  <si>
    <t>ford 600</t>
  </si>
  <si>
    <t>UO 351</t>
  </si>
  <si>
    <t>VP 1737</t>
  </si>
  <si>
    <t>85W140 AUTOBLOCANTE</t>
  </si>
  <si>
    <t>GQL 385</t>
  </si>
  <si>
    <t>F GASOIL P 4182</t>
  </si>
  <si>
    <t>CINTAS NEGRAS</t>
  </si>
  <si>
    <t>DEX MERC</t>
  </si>
  <si>
    <t>F DIRECCION</t>
  </si>
  <si>
    <t>MOLIKOTE FC</t>
  </si>
  <si>
    <t>GUENTES VERDE</t>
  </si>
  <si>
    <t>F30</t>
  </si>
  <si>
    <t>FAC 818</t>
  </si>
  <si>
    <t xml:space="preserve">STOP LEACK </t>
  </si>
  <si>
    <t>2 T CASTROL X 1L</t>
  </si>
  <si>
    <t>F NAFTA MOTO</t>
  </si>
  <si>
    <t>DEMON PRC</t>
  </si>
  <si>
    <t>LAVA PARABRISA WURTH</t>
  </si>
  <si>
    <t>F GASOIL UF845/3</t>
  </si>
  <si>
    <t>15W4</t>
  </si>
  <si>
    <t>GUZMAN CARLOS</t>
  </si>
  <si>
    <t>CLIO</t>
  </si>
  <si>
    <t>LINTENA CAMPING</t>
  </si>
  <si>
    <t>MAGNATEC X 1 LT</t>
  </si>
  <si>
    <t>ACITE ELAION</t>
  </si>
  <si>
    <t>AC FILTRO</t>
  </si>
  <si>
    <t>DESCCUENTO</t>
  </si>
  <si>
    <t>GRASA GRAFITADA</t>
  </si>
  <si>
    <t>PARES PALMA CUERO</t>
  </si>
  <si>
    <t>PALMA NARANJA</t>
  </si>
  <si>
    <t>MOTEADOS</t>
  </si>
  <si>
    <t>POLO TDI</t>
  </si>
  <si>
    <t>MUNICIPALIDAD ACHIRAS (POLICIA)</t>
  </si>
  <si>
    <t>AIRE PA 4419</t>
  </si>
  <si>
    <t>NYLON NITRILO</t>
  </si>
  <si>
    <t xml:space="preserve">PARES DE GUANTES </t>
  </si>
  <si>
    <t>AMARILLOS</t>
  </si>
  <si>
    <t>FLETE   LAMBORIZIO</t>
  </si>
  <si>
    <t>URQUIZA</t>
  </si>
  <si>
    <t>STEFEN</t>
  </si>
  <si>
    <t>PRINCIPI</t>
  </si>
  <si>
    <t>LT  80 W 90</t>
  </si>
  <si>
    <t>C 11861 PL</t>
  </si>
  <si>
    <t>GP 106</t>
  </si>
  <si>
    <t>GAMUZA SINTETICA</t>
  </si>
  <si>
    <t>JUEGO DE FILTROS</t>
  </si>
  <si>
    <t>Y ACEITE</t>
  </si>
  <si>
    <t>LT ACEITE CAJA</t>
  </si>
  <si>
    <t>75 W 80 DEMON</t>
  </si>
  <si>
    <t>MAQUINA CHICA</t>
  </si>
  <si>
    <t>205 LT HIDRAULICO 68</t>
  </si>
  <si>
    <t>CORTO</t>
  </si>
  <si>
    <t>LARGO</t>
  </si>
  <si>
    <t>LT 15 W 40</t>
  </si>
  <si>
    <t>LATAS PERFUME</t>
  </si>
  <si>
    <t>KM 212506</t>
  </si>
  <si>
    <t>4439,45  A $28 = 158,55 LT</t>
  </si>
  <si>
    <t>SALDO 26/09/13</t>
  </si>
  <si>
    <t>CTA NUEVA</t>
  </si>
  <si>
    <t>SALDO ACTUALIZADO</t>
  </si>
  <si>
    <t>LLAMADO</t>
  </si>
  <si>
    <t>IR</t>
  </si>
  <si>
    <t>NO CON LLAMADO</t>
  </si>
  <si>
    <t>M BVENZ 1517</t>
  </si>
  <si>
    <t>CARRANZA R 18</t>
  </si>
  <si>
    <t>ENTREGA FACTURADO</t>
  </si>
  <si>
    <t>LIMPIA PARABRIZA</t>
  </si>
  <si>
    <t>WURHT</t>
  </si>
  <si>
    <t>FACT 3122</t>
  </si>
  <si>
    <t>TA</t>
  </si>
  <si>
    <t>CHACAY</t>
  </si>
  <si>
    <t>MOLYKOTE A 2</t>
  </si>
  <si>
    <t>FACT 3117</t>
  </si>
  <si>
    <t>FACT 3121</t>
  </si>
  <si>
    <t>CAJA ACEITE</t>
  </si>
  <si>
    <t>LIQ DE FRENO X ,5 LT</t>
  </si>
  <si>
    <t>FACT 3091</t>
  </si>
  <si>
    <t>BATERIA 110 AMPER</t>
  </si>
  <si>
    <t xml:space="preserve">ELAION F 10 </t>
  </si>
  <si>
    <t>CAMBIO FORD KA</t>
  </si>
  <si>
    <t>PAGO CHEQUES</t>
  </si>
  <si>
    <t>BBVA</t>
  </si>
  <si>
    <t>FALETTI</t>
  </si>
  <si>
    <t>JAMIL    154385431</t>
  </si>
  <si>
    <t>TAMBORES PLASTICOS</t>
  </si>
  <si>
    <t>PAGO 29/10/13</t>
  </si>
  <si>
    <t>2 TT X 1 LT</t>
  </si>
  <si>
    <t>TRANSMICION 250</t>
  </si>
  <si>
    <t>GUANTES NARANJA</t>
  </si>
  <si>
    <t>LENTES DESERT</t>
  </si>
  <si>
    <t>GANDOLFO</t>
  </si>
  <si>
    <t>4642560   154363808</t>
  </si>
  <si>
    <t>FACT 3025</t>
  </si>
  <si>
    <t>HECTOR CA</t>
  </si>
  <si>
    <t>MONTIRONI</t>
  </si>
  <si>
    <t>TALLER CARCEL</t>
  </si>
  <si>
    <t>MACARRON AGUST  154250752</t>
  </si>
  <si>
    <t>DEBO FACTURAS POR $8000</t>
  </si>
  <si>
    <t>25/13/13</t>
  </si>
  <si>
    <t>FRANCESA</t>
  </si>
  <si>
    <t>bor ur</t>
  </si>
  <si>
    <t>asado</t>
  </si>
  <si>
    <t>TALADRO TM 500</t>
  </si>
  <si>
    <t>TOTAL S 10</t>
  </si>
  <si>
    <t>BATERIA  75</t>
  </si>
  <si>
    <t>H 7</t>
  </si>
  <si>
    <t>H 4</t>
  </si>
  <si>
    <t>CEL HASTA OCTUBRE</t>
  </si>
  <si>
    <t>INCLUSIVE</t>
  </si>
  <si>
    <t>HINSA</t>
  </si>
  <si>
    <t>PAGO  29/10/13</t>
  </si>
  <si>
    <t>80W140CVALVOLINE</t>
  </si>
  <si>
    <t>PAR GUANTES GRISES</t>
  </si>
  <si>
    <t>LIQ FVRENO X 500</t>
  </si>
  <si>
    <t>9 EUW 957</t>
  </si>
  <si>
    <t>10 KII985</t>
  </si>
  <si>
    <t>MOLINA GUILLERMO</t>
  </si>
  <si>
    <t>FF5488</t>
  </si>
  <si>
    <t>FS 1212</t>
  </si>
  <si>
    <t>C 4661</t>
  </si>
  <si>
    <t>C 4986</t>
  </si>
  <si>
    <t>C 8837</t>
  </si>
  <si>
    <t>C 9712</t>
  </si>
  <si>
    <t>CA 10456</t>
  </si>
  <si>
    <t>CA 10739</t>
  </si>
  <si>
    <t>CA 3154</t>
  </si>
  <si>
    <t>CA 3333</t>
  </si>
  <si>
    <t>P 3522</t>
  </si>
  <si>
    <t>AF 25090</t>
  </si>
  <si>
    <t>CA 5308</t>
  </si>
  <si>
    <t>DIFERENCIA +</t>
  </si>
  <si>
    <t>JFC 207/2 TOYOTA</t>
  </si>
  <si>
    <t xml:space="preserve">BR 1042 </t>
  </si>
  <si>
    <t>KX 67/2 D = C8826</t>
  </si>
  <si>
    <t>MR 364   IDEA</t>
  </si>
  <si>
    <t>KL 237 = G5738</t>
  </si>
  <si>
    <t>FCD 2061  = P 10689</t>
  </si>
  <si>
    <t>LX 1605 KUGA</t>
  </si>
  <si>
    <t>LX 1655 = CA 9937</t>
  </si>
  <si>
    <t>MMAI 422 =A 1190</t>
  </si>
  <si>
    <t>POLAN SA</t>
  </si>
  <si>
    <t>grasera</t>
  </si>
  <si>
    <t>kg grasa</t>
  </si>
  <si>
    <t>lt normal</t>
  </si>
  <si>
    <t>JHON DEERE X 3,78</t>
  </si>
  <si>
    <t>PH 977 PERKINS</t>
  </si>
  <si>
    <t>ESCOBILLAS17 Y 24</t>
  </si>
  <si>
    <t>CASTROL EDGE X 4LT</t>
  </si>
  <si>
    <t>CASTROL EDGE X 1 LT</t>
  </si>
  <si>
    <r>
      <t xml:space="preserve"> </t>
    </r>
    <r>
      <rPr>
        <u/>
        <sz val="10"/>
        <color theme="1"/>
        <rFont val="Arial"/>
        <family val="2"/>
      </rPr>
      <t xml:space="preserve">$ </t>
    </r>
    <r>
      <rPr>
        <sz val="10"/>
        <color theme="1"/>
        <rFont val="Arial"/>
        <family val="2"/>
      </rPr>
      <t>UNIT</t>
    </r>
  </si>
  <si>
    <t>R - 28 A (FS 1242)</t>
  </si>
  <si>
    <t>FILTROS NAFTA UNIVERSAL</t>
  </si>
  <si>
    <t>CA 9419   SCANIA</t>
  </si>
  <si>
    <t>C 952 PL   FIAT 600</t>
  </si>
  <si>
    <t>CF 9293   HABITACULO SURAN</t>
  </si>
  <si>
    <t>OEM 96827723 AIRE SPARK</t>
  </si>
  <si>
    <t>UO 631        ACEITE   SPARK</t>
  </si>
  <si>
    <t>PUBLICO MIO</t>
  </si>
  <si>
    <t>$ CON DESC</t>
  </si>
  <si>
    <t>MOVIMIENTO</t>
  </si>
  <si>
    <t>LLEVA VILLALBA</t>
  </si>
  <si>
    <t>KL 747 GAS OIL S 10</t>
  </si>
  <si>
    <t>FCD 2066/1 GAS OIL S 10</t>
  </si>
  <si>
    <t>CA 10739  MONTANA</t>
  </si>
  <si>
    <t>FAC 3150</t>
  </si>
  <si>
    <t>F GASOIL CLIO</t>
  </si>
  <si>
    <t>DESC    CPA 028</t>
  </si>
  <si>
    <t xml:space="preserve">DESC  </t>
  </si>
  <si>
    <t>DESC      ISH 735</t>
  </si>
  <si>
    <t>2 TT X 500</t>
  </si>
  <si>
    <t>F HABITACULO GOL</t>
  </si>
  <si>
    <t>F AIRE CA 9003</t>
  </si>
  <si>
    <t>MR 266</t>
  </si>
  <si>
    <t>FC 1803</t>
  </si>
  <si>
    <t>BATERIA 110 AMP</t>
  </si>
  <si>
    <t>LIMPIA INY WINS</t>
  </si>
  <si>
    <t>LTS 80W90</t>
  </si>
  <si>
    <t>10W30 X 20</t>
  </si>
  <si>
    <t>GANTES VAQUETA</t>
  </si>
  <si>
    <t>LAVA TAPIZADOS</t>
  </si>
  <si>
    <t>V 758</t>
  </si>
  <si>
    <t>AUTOBLOCANTE BELL RAY</t>
  </si>
  <si>
    <t>MOLIKOTE AF TURBO</t>
  </si>
  <si>
    <t>FOCOS H 7</t>
  </si>
  <si>
    <t>FC PLUS</t>
  </si>
  <si>
    <t>FAC  3147</t>
  </si>
  <si>
    <t>FAC 3130</t>
  </si>
  <si>
    <t>VP 1772</t>
  </si>
  <si>
    <t>FAC 3131</t>
  </si>
  <si>
    <t>FAC 3135</t>
  </si>
  <si>
    <t>FUNDA UNIVERSAL</t>
  </si>
  <si>
    <t>FACT 3144</t>
  </si>
  <si>
    <t>AC MOTOR FORD REPARTO</t>
  </si>
  <si>
    <t>COMPETICION X 4 LTS</t>
  </si>
  <si>
    <t>F ACEITE OC 248</t>
  </si>
  <si>
    <t>GONZALO PEREZ</t>
  </si>
  <si>
    <t>CH 6 PL</t>
  </si>
  <si>
    <t>LAV F/AIRE</t>
  </si>
  <si>
    <t>cambio ecosprt</t>
  </si>
  <si>
    <t>F GASOIL IVECO F-AEREA</t>
  </si>
  <si>
    <t>PICHI ARDISSINO</t>
  </si>
  <si>
    <t>CASTROL EDGE 5 W 30</t>
  </si>
  <si>
    <t>F ACEITE AMAROK</t>
  </si>
  <si>
    <t>FAC 3155</t>
  </si>
  <si>
    <t>FS 1212 MOTO NIVELADORA</t>
  </si>
  <si>
    <t>ESCOBILLA</t>
  </si>
  <si>
    <t>lt liq freno</t>
  </si>
  <si>
    <t>SELLA GRIETAS WYNS</t>
  </si>
  <si>
    <t>TOYOTA CWE 938</t>
  </si>
  <si>
    <t>GKY 020 S10</t>
  </si>
  <si>
    <t>BELL RAY 80W90</t>
  </si>
  <si>
    <t>F AIRE FORD RANGER</t>
  </si>
  <si>
    <t>FIAT 900</t>
  </si>
  <si>
    <t>GOZALO PEREZ</t>
  </si>
  <si>
    <t>KL 58</t>
  </si>
  <si>
    <t>GRASA RODAMIENTOS</t>
  </si>
  <si>
    <t>GUANTES AMARILLOS</t>
  </si>
  <si>
    <t>MOTUL300V</t>
  </si>
  <si>
    <t>MOBIL EXTRA 4T</t>
  </si>
  <si>
    <t>CHAM LUBE</t>
  </si>
  <si>
    <t>REFIGUERANTE WURTH</t>
  </si>
  <si>
    <t>CHAN LUBE</t>
  </si>
  <si>
    <t>REFRIGUERANTE WURTH</t>
  </si>
  <si>
    <t>03584126922 mario  santibañes</t>
  </si>
  <si>
    <t>BATERIA 55 AMPER</t>
  </si>
  <si>
    <t>CHEQUE ANINO</t>
  </si>
  <si>
    <t>TOBERAS  DUNA</t>
  </si>
  <si>
    <t>2 CREMOSOS</t>
  </si>
  <si>
    <t>COOP HOLBERG</t>
  </si>
  <si>
    <t>GON PEREZ</t>
  </si>
  <si>
    <t>GRELLA</t>
  </si>
  <si>
    <t>pelado trafic</t>
  </si>
  <si>
    <t>FAC 830</t>
  </si>
  <si>
    <t>1 X 4 LT CASTROL VISCUS</t>
  </si>
  <si>
    <t>(CALERIO)</t>
  </si>
  <si>
    <t>KL 430 CLIO SIN SENSOR</t>
  </si>
  <si>
    <t>LT 20 W 60</t>
  </si>
  <si>
    <t xml:space="preserve">LIMPIA INYECCTORES </t>
  </si>
  <si>
    <t>MEJORADOR DIESEL</t>
  </si>
  <si>
    <t>DIESEL SUR    (CASTELLI)</t>
  </si>
  <si>
    <t>DIESEL SUR    (CARCEL)</t>
  </si>
  <si>
    <t>SALDO $ 0</t>
  </si>
  <si>
    <t xml:space="preserve">TRAMPA AGUA </t>
  </si>
  <si>
    <t>R 120LJ 10M AQII</t>
  </si>
  <si>
    <t>F/ AIRE  CA 5961</t>
  </si>
  <si>
    <t>S 10 BLANCA</t>
  </si>
  <si>
    <t>WURTH ROJO</t>
  </si>
  <si>
    <t>FILTRO ACEITE UOE 727/ 1 X</t>
  </si>
  <si>
    <t>LT MAXIMA  POLIMERO</t>
  </si>
  <si>
    <t xml:space="preserve">HFF  FLORES FIGEROA HORACIO </t>
  </si>
  <si>
    <t>PRECINTOS GRABDESW</t>
  </si>
  <si>
    <t xml:space="preserve"> KL 237= G 5738</t>
  </si>
  <si>
    <t>JFA  602 AVEO</t>
  </si>
  <si>
    <t>ph 5443</t>
  </si>
  <si>
    <t>mr 266</t>
  </si>
  <si>
    <t>V-726  SCANIA</t>
  </si>
  <si>
    <t>GP-127</t>
  </si>
  <si>
    <t>fact 3113  18/10/13</t>
  </si>
  <si>
    <t>FACT 3114 18/10/13</t>
  </si>
  <si>
    <t>SCANIA FILTROS</t>
  </si>
  <si>
    <t xml:space="preserve">CHEQUE  </t>
  </si>
  <si>
    <t xml:space="preserve">ENTREGA   </t>
  </si>
  <si>
    <t>FACT 3176</t>
  </si>
  <si>
    <t>ENTREGA 16/09/13</t>
  </si>
  <si>
    <t>LLEVA PEDRO 13/11/13</t>
  </si>
  <si>
    <t>FACT 3178</t>
  </si>
  <si>
    <t>LA 182 HABI AMAROX</t>
  </si>
  <si>
    <t>DESCONTADO 13/11/13</t>
  </si>
  <si>
    <t xml:space="preserve">WURTH </t>
  </si>
  <si>
    <t>FAC 3038</t>
  </si>
  <si>
    <t>FAC 3087</t>
  </si>
  <si>
    <t>FAC 3088</t>
  </si>
  <si>
    <t>FAC 3036</t>
  </si>
  <si>
    <t>FACT  3180</t>
  </si>
  <si>
    <t>3099925657/7</t>
  </si>
  <si>
    <t>BATERIA CUADRI</t>
  </si>
  <si>
    <t>CEPILLO CHICO</t>
  </si>
  <si>
    <t>MAGNATEX</t>
  </si>
  <si>
    <t>LT ACEITE F 30</t>
  </si>
  <si>
    <t>AR 142 T</t>
  </si>
  <si>
    <t>F/AC MINI CUUPER</t>
  </si>
  <si>
    <t>C1191 A</t>
  </si>
  <si>
    <t>KIG GRASA</t>
  </si>
  <si>
    <t>FABIAN RETIRA</t>
  </si>
  <si>
    <t>CARLOS RETIRA</t>
  </si>
  <si>
    <t>GONZALO MAQUINA</t>
  </si>
  <si>
    <t>FILTRO ACEITE LF 16015</t>
  </si>
  <si>
    <t>FILTRO GAS OIL FS 19791</t>
  </si>
  <si>
    <t>F 100 FORD</t>
  </si>
  <si>
    <t>PATRICIO PETISO</t>
  </si>
  <si>
    <t>F/ ACIETE CR-V</t>
  </si>
  <si>
    <t>FIAT FIORINO</t>
  </si>
  <si>
    <t>LT ZEREX</t>
  </si>
  <si>
    <t>AGUA X 5LT</t>
  </si>
  <si>
    <t>X 2LT AGUA</t>
  </si>
  <si>
    <t>LT ELAION F30</t>
  </si>
  <si>
    <t>LT ELAION F 30</t>
  </si>
  <si>
    <t xml:space="preserve">AIRE FILTRO </t>
  </si>
  <si>
    <t>KL 237 =G 5738</t>
  </si>
  <si>
    <t>KX 78 D = C 5897</t>
  </si>
  <si>
    <t>PH 4553 A  FOCUS</t>
  </si>
  <si>
    <t>CA 5929    FOCUS</t>
  </si>
  <si>
    <t>KL 173   = P 8935   FOCUS</t>
  </si>
  <si>
    <t>LX 450  AIRE SCANIA</t>
  </si>
  <si>
    <t>KC 113  GAS OIL SCANIA</t>
  </si>
  <si>
    <t>OC 18 ACEITE SCANIA</t>
  </si>
  <si>
    <t>KX 89/1  TRAMPA SCANIA</t>
  </si>
  <si>
    <t>LA 120  =habitaculo suran</t>
  </si>
  <si>
    <t>CA 5483 SY  FILTRO SEGURIDAD</t>
  </si>
  <si>
    <t>MR 372  MONTANA</t>
  </si>
  <si>
    <t>EFL  600 = PH 3600</t>
  </si>
  <si>
    <t>FILTROS VARIOS</t>
  </si>
  <si>
    <t>VILLAGRA</t>
  </si>
  <si>
    <t>ENTREGA MINI</t>
  </si>
  <si>
    <t>ENTREGA CTA</t>
  </si>
  <si>
    <t xml:space="preserve">POLO </t>
  </si>
  <si>
    <t>FACT 3168</t>
  </si>
  <si>
    <t>FACT 3187</t>
  </si>
  <si>
    <t>DADY DIESEL</t>
  </si>
  <si>
    <t>LT MOBIL MX</t>
  </si>
  <si>
    <t>SCANIA NEGRO</t>
  </si>
  <si>
    <t>LA RHUMBA  ORLANDO</t>
  </si>
  <si>
    <t>BOSSANA</t>
  </si>
  <si>
    <t>2 KL 174</t>
  </si>
  <si>
    <t>SUZUKI FRANCO</t>
  </si>
  <si>
    <t>MILTON TOYOTA</t>
  </si>
  <si>
    <t>TOTAL $1187</t>
  </si>
  <si>
    <t>TOTAL $ 290</t>
  </si>
  <si>
    <t>TOTAL $ 618</t>
  </si>
  <si>
    <t xml:space="preserve">INFLA Y SELLA </t>
  </si>
  <si>
    <t>JAVIER ECHARREN</t>
  </si>
  <si>
    <t>TOTAL $ 52</t>
  </si>
  <si>
    <t>TOTAL   $  107,3</t>
  </si>
  <si>
    <t xml:space="preserve">PABLO </t>
  </si>
  <si>
    <t>CA  5827</t>
  </si>
  <si>
    <t>BORA  HYV 548</t>
  </si>
  <si>
    <t>80 W 90 VALVOLINE</t>
  </si>
  <si>
    <t>EXY 804</t>
  </si>
  <si>
    <t>F ACEITE C-1605</t>
  </si>
  <si>
    <t xml:space="preserve">F AIRE   </t>
  </si>
  <si>
    <t>f aire AUTO CARRERA</t>
  </si>
  <si>
    <t>F- NAFTA</t>
  </si>
  <si>
    <t>FAC 834</t>
  </si>
  <si>
    <t>PH 13</t>
  </si>
  <si>
    <t>PLATINO CONDENSADOR</t>
  </si>
  <si>
    <t>LIMPIA INYECTORES</t>
  </si>
  <si>
    <t>F-GASOIL P 5694</t>
  </si>
  <si>
    <t>WURTH C/RAID</t>
  </si>
  <si>
    <t>JOHN DEERE X 473</t>
  </si>
  <si>
    <t>CGO 988 DAMIAN</t>
  </si>
  <si>
    <t>F AIRE FALCON</t>
  </si>
  <si>
    <t>AGUA DESTILADA X 10</t>
  </si>
  <si>
    <t>ZEREX X 4 LONG LIFE</t>
  </si>
  <si>
    <t>F NAFTA IFF 8500</t>
  </si>
  <si>
    <t>LIMPIEZA Y CAMBIO</t>
  </si>
  <si>
    <t>AGUA REFRIGERANTE</t>
  </si>
  <si>
    <t>UTILITARIO</t>
  </si>
  <si>
    <t>COSINA CAMPING</t>
  </si>
  <si>
    <t>GASD BUTANO</t>
  </si>
  <si>
    <t>CAMBIO MANO OBRA</t>
  </si>
  <si>
    <t>BLACK Y DEEKER</t>
  </si>
  <si>
    <t>LLEVO ADRIANA</t>
  </si>
  <si>
    <t>KL 237 = G 5738</t>
  </si>
  <si>
    <t xml:space="preserve">JUEGOS ACEITE -AIRE </t>
  </si>
  <si>
    <t>GAS OIL (2)   S 10 NUEVA</t>
  </si>
  <si>
    <t>LX 1287  = CA 9315</t>
  </si>
  <si>
    <t>ACEITE HIDRAULICO</t>
  </si>
  <si>
    <t xml:space="preserve">15W 40 </t>
  </si>
  <si>
    <t>VALVOLINE DIFE</t>
  </si>
  <si>
    <t>MR 372  =MONTANA</t>
  </si>
  <si>
    <t>MR 353 = MASTER 2,5</t>
  </si>
  <si>
    <t>JFA 602 AVEO</t>
  </si>
  <si>
    <t>CORREA 13 A 1050</t>
  </si>
  <si>
    <t>PAGO   21/11/13</t>
  </si>
  <si>
    <t>PAGO 21/11/13</t>
  </si>
  <si>
    <t>x/x/xxx</t>
  </si>
  <si>
    <t>FAC 3149</t>
  </si>
  <si>
    <t>FAC 3151</t>
  </si>
  <si>
    <t>FAC 3154</t>
  </si>
  <si>
    <t>FAC 3174</t>
  </si>
  <si>
    <t>FAC 3177</t>
  </si>
  <si>
    <t>FAC 3190</t>
  </si>
  <si>
    <t xml:space="preserve">GONZALO </t>
  </si>
  <si>
    <t>RAITEL</t>
  </si>
  <si>
    <t xml:space="preserve">PAR PVC CORTOS </t>
  </si>
  <si>
    <t>TRANSMISION STOP LEACK</t>
  </si>
  <si>
    <t>GROSPAL</t>
  </si>
  <si>
    <t>AGUA DEST X 5</t>
  </si>
  <si>
    <t>aerosol disperncer</t>
  </si>
  <si>
    <t>wily</t>
  </si>
  <si>
    <t>FCD 2061</t>
  </si>
  <si>
    <t>KX 67/2</t>
  </si>
  <si>
    <t>negro fede</t>
  </si>
  <si>
    <t>Oc 401 D</t>
  </si>
  <si>
    <t>LX 1780/3  FOCUS</t>
  </si>
  <si>
    <t>DF 9398 = PS 10398</t>
  </si>
  <si>
    <t>JFA H 22    HYNDAI I-10</t>
  </si>
  <si>
    <t>LONG LIFE VALVOLINE</t>
  </si>
  <si>
    <t>X 10 LT AGUA DESTILADA</t>
  </si>
  <si>
    <t>REFRIGERANTE X 4LT</t>
  </si>
  <si>
    <t>HIDRAULICO ROJO</t>
  </si>
  <si>
    <t>DESENGRAZANTE SIN AMON</t>
  </si>
  <si>
    <t>DESENGRAZANTE CON AMON</t>
  </si>
  <si>
    <t xml:space="preserve">FACT 3186 </t>
  </si>
  <si>
    <t>FACT 3192</t>
  </si>
  <si>
    <t>HIDRA ULICO 68</t>
  </si>
  <si>
    <t>FACT 3193</t>
  </si>
  <si>
    <t>20-16530013-1</t>
  </si>
  <si>
    <t>FACT 3224</t>
  </si>
  <si>
    <t>AIRE FILTRO V 718 ZANELLO</t>
  </si>
  <si>
    <t>KG LIMPIA MANOS</t>
  </si>
  <si>
    <t>FACT 3182</t>
  </si>
  <si>
    <t>DISEL MOVIL</t>
  </si>
  <si>
    <t>LT TRANSMICION 140</t>
  </si>
  <si>
    <t>FACT  3230</t>
  </si>
  <si>
    <t>MR 364  =FIAT PALIO</t>
  </si>
  <si>
    <t>WOE 221 =CH 9584E</t>
  </si>
  <si>
    <t>KLX 482 VENTO</t>
  </si>
  <si>
    <t>FIW 192 PALIO</t>
  </si>
  <si>
    <t>MEGANE VERDE</t>
  </si>
  <si>
    <t>FAC 3227</t>
  </si>
  <si>
    <t>FAC 3236</t>
  </si>
  <si>
    <t>F 100 SANTA CRUZ</t>
  </si>
  <si>
    <t>FAC 3213</t>
  </si>
  <si>
    <t>TAMBOR H 68 X 205 LTS</t>
  </si>
  <si>
    <t>F HIDRAULICO HF 6552</t>
  </si>
  <si>
    <t>FAC 3196</t>
  </si>
  <si>
    <t>ESCOBILLAS 18"</t>
  </si>
  <si>
    <t>REFRIG ZEREX</t>
  </si>
  <si>
    <t>MR 270</t>
  </si>
  <si>
    <t>AC COMUN</t>
  </si>
  <si>
    <t>CORTA CERCO</t>
  </si>
  <si>
    <t>FJM 027</t>
  </si>
  <si>
    <t>FACT 3229</t>
  </si>
  <si>
    <t>TOYOTA NEGRA ALEM</t>
  </si>
  <si>
    <t>TOYOTA GABOSI</t>
  </si>
  <si>
    <t>ENTREGA TOYOTA</t>
  </si>
  <si>
    <t>BEL RAY CAJA</t>
  </si>
  <si>
    <t>LT ACEITE DIFERENCIAL</t>
  </si>
  <si>
    <t>pago 05/12/13</t>
  </si>
  <si>
    <t>ENZO    471286</t>
  </si>
  <si>
    <t>LT CAJA</t>
  </si>
  <si>
    <t>HERMANO HEREDERO</t>
  </si>
  <si>
    <t>LASSA JUAN CARLOS</t>
  </si>
  <si>
    <t>CA 10192</t>
  </si>
  <si>
    <t>LUBRICANTES WURTH</t>
  </si>
  <si>
    <t>WURTH LIMPIA MANOS</t>
  </si>
  <si>
    <t>LFH 1832</t>
  </si>
  <si>
    <t>TAMBOR RIMULA X 205 LTS</t>
  </si>
  <si>
    <t>PAR GUANTES DORSO GRIS</t>
  </si>
  <si>
    <t>CEPILLO CAMION</t>
  </si>
  <si>
    <t>PT CRUISER</t>
  </si>
  <si>
    <t>MOBIL 1 X 4 LTS</t>
  </si>
  <si>
    <t>MOBIL 1 X 1 LTS</t>
  </si>
  <si>
    <t>TOYOTA FFU 722</t>
  </si>
  <si>
    <t>KC 18</t>
  </si>
  <si>
    <t>ACEITE MOTO AX7</t>
  </si>
  <si>
    <t>ELAION F 10</t>
  </si>
  <si>
    <t>GONZALO</t>
  </si>
  <si>
    <t>EGK 981</t>
  </si>
  <si>
    <t>B</t>
  </si>
  <si>
    <t>PH 4553 A</t>
  </si>
  <si>
    <t>P 8935</t>
  </si>
  <si>
    <t>F AIRE AR 1633</t>
  </si>
  <si>
    <t>AR 1659 CLIO II</t>
  </si>
  <si>
    <t>FCD 2066/1 S10</t>
  </si>
  <si>
    <t>24 makes  (25)</t>
  </si>
  <si>
    <t>remito 97</t>
  </si>
  <si>
    <t xml:space="preserve">15 w 40 </t>
  </si>
  <si>
    <t>CASTROL AMAROX X 4</t>
  </si>
  <si>
    <t>LINTENA BSL 100</t>
  </si>
  <si>
    <t>AKX 35157  HABI P 206</t>
  </si>
  <si>
    <t>ENTREGA A CTA</t>
  </si>
  <si>
    <t>FAC 3257</t>
  </si>
  <si>
    <t>FAC 3254</t>
  </si>
  <si>
    <t>LT 80 W 90</t>
  </si>
  <si>
    <t>CHATARRERO</t>
  </si>
  <si>
    <t>MR 353</t>
  </si>
  <si>
    <t>F GASOIL AMAROCK</t>
  </si>
  <si>
    <t>OX 210 D</t>
  </si>
  <si>
    <t>FS 5488</t>
  </si>
  <si>
    <t>PH 4990</t>
  </si>
  <si>
    <t>ENTREGA 12/12/13</t>
  </si>
  <si>
    <t>MIATELLO</t>
  </si>
  <si>
    <t>BELU</t>
  </si>
  <si>
    <t>13/13/13</t>
  </si>
  <si>
    <t>LF 3345</t>
  </si>
  <si>
    <t>PS 11117</t>
  </si>
  <si>
    <t>RETIRO PINTURAS</t>
  </si>
  <si>
    <t>F / AIRE</t>
  </si>
  <si>
    <t>FOCO ALTA BAJA Y CAMBIO</t>
  </si>
  <si>
    <t>BATERIA FORD RANGER</t>
  </si>
  <si>
    <t>CAMBIO LIQ REFRIGERANTE</t>
  </si>
  <si>
    <t>MOBIL 10  KII 985</t>
  </si>
  <si>
    <t>OSVALDO</t>
  </si>
  <si>
    <t>PA 4419</t>
  </si>
  <si>
    <t>GOL DIESEL EL VIENTO</t>
  </si>
  <si>
    <t>G 5870</t>
  </si>
  <si>
    <t>CA 5827</t>
  </si>
  <si>
    <t>JSW 662</t>
  </si>
  <si>
    <t>LX 1780/3</t>
  </si>
  <si>
    <t>F / NAFTA</t>
  </si>
  <si>
    <t>SAVIERO</t>
  </si>
  <si>
    <t>TAMBORES QUEMADO</t>
  </si>
  <si>
    <t>FILTRO AIRE ACONDIC</t>
  </si>
  <si>
    <t>PARES PALMA NARANJA</t>
  </si>
  <si>
    <t>PARES GUANTES AZUL</t>
  </si>
  <si>
    <t>DELVAX MX</t>
  </si>
  <si>
    <t>PH 8842</t>
  </si>
  <si>
    <t>P 5694</t>
  </si>
  <si>
    <t>R 90 30 M</t>
  </si>
  <si>
    <t>CA 9447</t>
  </si>
  <si>
    <t>GRUA GRANDE</t>
  </si>
  <si>
    <t xml:space="preserve">FILTRO GAS OIL </t>
  </si>
  <si>
    <t>engrase silverado</t>
  </si>
  <si>
    <t>silicana aerosol</t>
  </si>
  <si>
    <t>perfume walker sport</t>
  </si>
  <si>
    <t>LT AC NORMAL</t>
  </si>
  <si>
    <t>F / AIRE CA 5961</t>
  </si>
  <si>
    <t>PAQ BOLSA CONSORCIO</t>
  </si>
  <si>
    <t>GONZALO S 10</t>
  </si>
  <si>
    <t xml:space="preserve">S 10 </t>
  </si>
  <si>
    <t>BEL RAY 75 W 80</t>
  </si>
  <si>
    <t>SANDERO KNP 138</t>
  </si>
  <si>
    <t>LT HD S1</t>
  </si>
  <si>
    <t>GRASA MOLYKOTE X 1 KG</t>
  </si>
  <si>
    <t>PRERCINTOS MEDIANOS</t>
  </si>
  <si>
    <t>PRERCINTOS CHICOS</t>
  </si>
  <si>
    <t>FACT 3262</t>
  </si>
  <si>
    <t>SILICONA AERROSOL</t>
  </si>
  <si>
    <t>LT REFRIGERANTE</t>
  </si>
  <si>
    <t>CASTROL</t>
  </si>
  <si>
    <t>LTS 80 W 90</t>
  </si>
  <si>
    <t>BARDAHL</t>
  </si>
  <si>
    <t>MAGRINI JUAN CRUZ  156001461 CECI</t>
  </si>
  <si>
    <t xml:space="preserve">F AIRE </t>
  </si>
  <si>
    <t>UF 012 F GASOIL</t>
  </si>
  <si>
    <t>ENTREGA FRONTIER</t>
  </si>
  <si>
    <t>MR 376</t>
  </si>
  <si>
    <t>GUATES ROJOS LARGOS</t>
  </si>
  <si>
    <t>GUANTES ROJOS CORTOS</t>
  </si>
  <si>
    <t>PVC NITRILO</t>
  </si>
  <si>
    <t>F ACEITE PH 3600</t>
  </si>
  <si>
    <t>10 KII 985</t>
  </si>
  <si>
    <t>CORTADORA CESPED</t>
  </si>
  <si>
    <t>LT SHELL MOTO</t>
  </si>
  <si>
    <t xml:space="preserve">BATERRIA 75 AMPER </t>
  </si>
  <si>
    <t>CHATA RAMON</t>
  </si>
  <si>
    <t>DIDFERENCIAL</t>
  </si>
  <si>
    <t>ESCOBILLAS 17</t>
  </si>
  <si>
    <t>LT AC AGIP</t>
  </si>
  <si>
    <t>FOCO H7</t>
  </si>
  <si>
    <t>MJB 362</t>
  </si>
  <si>
    <t>BELRAY AUTOBLACANTE</t>
  </si>
  <si>
    <t>REFRIGERANTE WURTH ROSA</t>
  </si>
  <si>
    <t>FACT 296</t>
  </si>
  <si>
    <t>DIEGO COLASO</t>
  </si>
  <si>
    <t>ORDEN</t>
  </si>
  <si>
    <t>LT VALVOLINE</t>
  </si>
  <si>
    <t>ARRRANCADOR</t>
  </si>
  <si>
    <t>VALVOLINE DIFERENCIAL</t>
  </si>
  <si>
    <t>ALEMITES</t>
  </si>
  <si>
    <t>F/ GAS OIL C4661</t>
  </si>
  <si>
    <t xml:space="preserve">JUEGO DE FILTROS </t>
  </si>
  <si>
    <t>FACT 845</t>
  </si>
  <si>
    <t xml:space="preserve">85 W 140 VALVOLINE </t>
  </si>
  <si>
    <t>LT ACEITE NORMAL</t>
  </si>
  <si>
    <t>CHEROKEE</t>
  </si>
  <si>
    <t>ROTO MARTILLO</t>
  </si>
  <si>
    <t xml:space="preserve">BATERIA </t>
  </si>
  <si>
    <t>FILTRO ACEITE UO 920</t>
  </si>
  <si>
    <t>F/ AIRE CA 8069</t>
  </si>
  <si>
    <t>ELAION    5 LTS</t>
  </si>
  <si>
    <t>MOBIL MOTO</t>
  </si>
  <si>
    <t>AKX 35157</t>
  </si>
  <si>
    <t>ENGRASE BARRA DE MANDO</t>
  </si>
  <si>
    <t>F/ GAS OIL FC 1001</t>
  </si>
  <si>
    <t>F/ACIETE</t>
  </si>
  <si>
    <t>TAXI</t>
  </si>
  <si>
    <t>F/ GAS OIL TOYOTA</t>
  </si>
  <si>
    <t>COMICION</t>
  </si>
  <si>
    <t>TORRES (SUR GAS)</t>
  </si>
  <si>
    <t>EMPLEADO BOXES</t>
  </si>
  <si>
    <t>ELAION 15W40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</si>
  <si>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</si>
  <si>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RAMOS    4653569</t>
  </si>
  <si>
    <t>DAMIAN</t>
  </si>
  <si>
    <t>LF 9009</t>
  </si>
  <si>
    <t>KRZ 186</t>
  </si>
  <si>
    <t>LT  AC CAJA</t>
  </si>
  <si>
    <t>FAC 3204</t>
  </si>
  <si>
    <t>PAGO 18/12/13</t>
  </si>
  <si>
    <t>SENDA</t>
  </si>
  <si>
    <t>MUSSOLINI PABLO</t>
  </si>
  <si>
    <t>SALDO STOP LEAK</t>
  </si>
  <si>
    <t>CA 8847</t>
  </si>
  <si>
    <t>DF 9398</t>
  </si>
  <si>
    <t>PEUGEOT PARTHER</t>
  </si>
  <si>
    <t>CHEVROLET VECTRA</t>
  </si>
  <si>
    <t>EF 439</t>
  </si>
  <si>
    <t>FILTRO AIRE V727</t>
  </si>
  <si>
    <t>FILTRO SEG V 727/S</t>
  </si>
  <si>
    <t>FACTURADO  6778,75</t>
  </si>
  <si>
    <t>outboard</t>
  </si>
  <si>
    <t>ACEITE CAJA</t>
  </si>
  <si>
    <t>GOL  DKG 713</t>
  </si>
  <si>
    <t>LFP 2286</t>
  </si>
  <si>
    <t xml:space="preserve"> LFP  2286</t>
  </si>
  <si>
    <t>AGUA DESTILADA X 10LT</t>
  </si>
  <si>
    <t>REFRI WURTH VERDE</t>
  </si>
  <si>
    <t>TAPAS RADIADOR</t>
  </si>
  <si>
    <t>tarjeta</t>
  </si>
  <si>
    <t>AAA</t>
  </si>
  <si>
    <t>FORD 4000</t>
  </si>
  <si>
    <t>ENTREGADO RESUMEN</t>
  </si>
  <si>
    <t>VALVOLINE 75 W 90</t>
  </si>
  <si>
    <t>DQY 788</t>
  </si>
  <si>
    <t>F AIRE BERLINGO</t>
  </si>
  <si>
    <t>IPX 099</t>
  </si>
  <si>
    <r>
      <t xml:space="preserve"> </t>
    </r>
    <r>
      <rPr>
        <u/>
        <sz val="9"/>
        <rFont val="Arial"/>
        <family val="2"/>
      </rPr>
      <t xml:space="preserve">$ </t>
    </r>
    <r>
      <rPr>
        <sz val="9"/>
        <rFont val="Arial"/>
        <family val="2"/>
      </rPr>
      <t>UNIT</t>
    </r>
  </si>
  <si>
    <t>F GAS OIL</t>
  </si>
  <si>
    <t>EXPRESS</t>
  </si>
  <si>
    <t>LLEVO WALTER  M BENZ</t>
  </si>
  <si>
    <t>15W41</t>
  </si>
  <si>
    <t>aceites para agregar</t>
  </si>
  <si>
    <t>LTS ATF</t>
  </si>
  <si>
    <t>FACT 3268</t>
  </si>
  <si>
    <t>FACT 3226</t>
  </si>
  <si>
    <t xml:space="preserve">  º</t>
  </si>
  <si>
    <t xml:space="preserve">     </t>
  </si>
  <si>
    <t>GAS OIL AMAROK</t>
  </si>
  <si>
    <t>CA 10227  = FAP 6000</t>
  </si>
  <si>
    <t>CF 9071  HAB PEUGUEOT</t>
  </si>
  <si>
    <t>JFA 602   AIRE AVEO</t>
  </si>
  <si>
    <t>MR 364</t>
  </si>
  <si>
    <t>KL 747</t>
  </si>
  <si>
    <t>JFA 0F 02</t>
  </si>
  <si>
    <t>LX 1287</t>
  </si>
  <si>
    <r>
      <t xml:space="preserve"> </t>
    </r>
    <r>
      <rPr>
        <u/>
        <sz val="10"/>
        <color theme="3"/>
        <rFont val="Arial"/>
        <family val="2"/>
      </rPr>
      <t xml:space="preserve">$ </t>
    </r>
    <r>
      <rPr>
        <sz val="10"/>
        <color theme="3"/>
        <rFont val="Arial"/>
        <family val="2"/>
      </rPr>
      <t>UNIT</t>
    </r>
  </si>
  <si>
    <t>OX 210/ D</t>
  </si>
  <si>
    <t>PH  4701</t>
  </si>
  <si>
    <t>CA 10023</t>
  </si>
  <si>
    <t>CA 3167</t>
  </si>
  <si>
    <t>CA 5496</t>
  </si>
  <si>
    <t>CA 5357</t>
  </si>
  <si>
    <t>CA 5981</t>
  </si>
  <si>
    <t>Gasoil Amarok</t>
  </si>
  <si>
    <t>Castrol Amarok</t>
  </si>
  <si>
    <t>CA 4329</t>
  </si>
  <si>
    <t>LT  15 W 40</t>
  </si>
  <si>
    <t>REVIVIDOR NEGRO</t>
  </si>
  <si>
    <t>C 10353  =   F 1111</t>
  </si>
  <si>
    <t>CA 3164</t>
  </si>
  <si>
    <t>G 5995=  KL 582</t>
  </si>
  <si>
    <t>03L 115562</t>
  </si>
  <si>
    <t>C 5940   = KX 79 D</t>
  </si>
  <si>
    <t>C 8837  = GSO 1508</t>
  </si>
  <si>
    <t>FILTROS Y CASTROL</t>
  </si>
  <si>
    <t xml:space="preserve"> FECHA</t>
  </si>
  <si>
    <t>CODIGO</t>
  </si>
  <si>
    <t>$ SIN IVA</t>
  </si>
  <si>
    <t>SUMA TOTAL</t>
  </si>
  <si>
    <t>EF 746 R =</t>
  </si>
  <si>
    <t>A FAVOR</t>
  </si>
  <si>
    <t>2 TT CASTROL</t>
  </si>
  <si>
    <t>P 4182 F / GAS OIL</t>
  </si>
  <si>
    <t>FACT 860</t>
  </si>
  <si>
    <t>SHELL SEMI MOTO</t>
  </si>
  <si>
    <t>JHOON DEERE</t>
  </si>
  <si>
    <t>F/ GAS OIL S 10</t>
  </si>
  <si>
    <t>ORIGINAL</t>
  </si>
  <si>
    <t>F/ ACEITE PH 9648</t>
  </si>
  <si>
    <t>F/ AIRE  CA 5970</t>
  </si>
  <si>
    <t>DF 9398   CLIO</t>
  </si>
  <si>
    <t>CCY 324</t>
  </si>
  <si>
    <t>ASTRA</t>
  </si>
  <si>
    <t>IBP 623</t>
  </si>
  <si>
    <t>F/ ACEITE L 358</t>
  </si>
  <si>
    <t>C 4   HBC 673</t>
  </si>
  <si>
    <t>BMX MOTO 4 T</t>
  </si>
  <si>
    <t>MOTO LUIS</t>
  </si>
  <si>
    <t>ALEJANDRO</t>
  </si>
  <si>
    <t>FS 1015 CAMBIADO POR</t>
  </si>
  <si>
    <t>ORIGINAL VW</t>
  </si>
  <si>
    <t>TECNAL</t>
  </si>
  <si>
    <t>FORD 1722 ELECTRONICO</t>
  </si>
  <si>
    <t>AKX 3534</t>
  </si>
  <si>
    <t>LX 1780/7</t>
  </si>
  <si>
    <t>LX 1605</t>
  </si>
  <si>
    <t>LA 57   = CF 9071</t>
  </si>
  <si>
    <t>DESCONTAR VALVULA ANTI-</t>
  </si>
  <si>
    <t>RETORNO</t>
  </si>
  <si>
    <t>F / ACEITE PH 4482</t>
  </si>
  <si>
    <t>F/ AIRE CA8736</t>
  </si>
  <si>
    <t>F/ NAFTA G 5738</t>
  </si>
  <si>
    <t>FAC 3334</t>
  </si>
  <si>
    <t>BATERIA 55 AMP</t>
  </si>
  <si>
    <t>TOTAL COMPETICION</t>
  </si>
  <si>
    <t xml:space="preserve">F/ AIRE  </t>
  </si>
  <si>
    <t>F/ ACEITE  PH 5976</t>
  </si>
  <si>
    <t>F/ NAFTA KL583</t>
  </si>
  <si>
    <t>CLIO TORRES ALEJANDRO</t>
  </si>
  <si>
    <t>CA 8736</t>
  </si>
  <si>
    <t>FI 08/1 NAFTA</t>
  </si>
  <si>
    <t>G 5188 (DEVOLUCION)</t>
  </si>
  <si>
    <t>VW GOL</t>
  </si>
  <si>
    <t>LT HIDRAULICO</t>
  </si>
  <si>
    <t>GRUA REDUCCION</t>
  </si>
  <si>
    <t>LT ATF</t>
  </si>
  <si>
    <t>RETIRA JORGE</t>
  </si>
  <si>
    <t>TR- 80 W 90</t>
  </si>
  <si>
    <t>ACIETE CADENAS</t>
  </si>
  <si>
    <t xml:space="preserve"> FACT 3258 $ 14535,95</t>
  </si>
  <si>
    <t>FILTRO AIRE S 10</t>
  </si>
  <si>
    <t>ARIEL BRAGA</t>
  </si>
  <si>
    <t>LLEVA JORGE</t>
  </si>
  <si>
    <t>COMPRESOR PAMPEANO</t>
  </si>
  <si>
    <t>MARCOS</t>
  </si>
  <si>
    <t>AIREADOS</t>
  </si>
  <si>
    <t>LIMPIEZA Y CAMBIO DE REFRIGERANTE</t>
  </si>
  <si>
    <t xml:space="preserve">3 FUJ </t>
  </si>
  <si>
    <t>FOCOS TRASEROS STOP</t>
  </si>
  <si>
    <t>FOCO GUIÑO</t>
  </si>
  <si>
    <t>FUJ 478</t>
  </si>
  <si>
    <t>FOCO DOBLE  POLO</t>
  </si>
  <si>
    <t>FOCO POSICION</t>
  </si>
  <si>
    <t>FUJ 483</t>
  </si>
  <si>
    <t>KANFOO</t>
  </si>
  <si>
    <t>faqc 3305</t>
  </si>
  <si>
    <t>fac 3306</t>
  </si>
  <si>
    <t>FAC 3270</t>
  </si>
  <si>
    <t>AUTOBLOCANTES</t>
  </si>
  <si>
    <t>SILVIO</t>
  </si>
  <si>
    <t>FACT 3241</t>
  </si>
  <si>
    <t>FACT 33234</t>
  </si>
  <si>
    <t>HF 6177</t>
  </si>
  <si>
    <t>FAC 3267</t>
  </si>
  <si>
    <t>LA CARLOTA</t>
  </si>
  <si>
    <t>FACT 3269</t>
  </si>
  <si>
    <t>ACEITE TRACTORCITO</t>
  </si>
  <si>
    <t>LINGA</t>
  </si>
  <si>
    <t>FACT 3310</t>
  </si>
  <si>
    <t>F AIRE FAP 9000</t>
  </si>
  <si>
    <t>FACT 3321</t>
  </si>
  <si>
    <t>FOCO</t>
  </si>
  <si>
    <t xml:space="preserve">F ACEITE </t>
  </si>
  <si>
    <t>MOVIL SEMI</t>
  </si>
  <si>
    <t>ACEITE M BENZ</t>
  </si>
  <si>
    <t>FACT 3191</t>
  </si>
  <si>
    <t>FACT 3293</t>
  </si>
  <si>
    <t>F AIRE CA 8864</t>
  </si>
  <si>
    <t>F ACEITE PH 8976</t>
  </si>
  <si>
    <t>FACT 3309</t>
  </si>
  <si>
    <t>COMPANIA ARGENTINA DE GRANOS</t>
  </si>
  <si>
    <t>RIMULA R3</t>
  </si>
  <si>
    <t>FRACT 3330</t>
  </si>
  <si>
    <t>MOVIL GYI 919</t>
  </si>
  <si>
    <t>COMP ARGENTINA DE GRANOS</t>
  </si>
  <si>
    <t>FACT 3300</t>
  </si>
  <si>
    <t>CORSA AAS 438</t>
  </si>
  <si>
    <t>FACT 3337</t>
  </si>
  <si>
    <t>F GASOIUL</t>
  </si>
  <si>
    <t>CAMBIO PUENTE CRUZETAS</t>
  </si>
  <si>
    <t>FACT 3338</t>
  </si>
  <si>
    <t>BATERIA VARTA</t>
  </si>
  <si>
    <t>FACT 3340</t>
  </si>
  <si>
    <t>ENTREGA 15/01/14</t>
  </si>
  <si>
    <t>FUJ  481</t>
  </si>
  <si>
    <t>RENAULT 9</t>
  </si>
  <si>
    <t>TERMINALES</t>
  </si>
  <si>
    <t>UNITARCTOR</t>
  </si>
  <si>
    <t>PH 9748</t>
  </si>
  <si>
    <t>V 727</t>
  </si>
  <si>
    <t>EXTRA VIDA X 20 LT</t>
  </si>
  <si>
    <t>CA 5626</t>
  </si>
  <si>
    <t>F/ AIRE FRENOS</t>
  </si>
  <si>
    <t>LT HIDRAULICO ATF</t>
  </si>
  <si>
    <t>CAMION RAMON</t>
  </si>
  <si>
    <t>LX 1748</t>
  </si>
  <si>
    <t>REFRIGANTE</t>
  </si>
  <si>
    <t>PARA RAMON</t>
  </si>
  <si>
    <t>( 2) FILTROS AIRE SCANIA LX 712</t>
  </si>
  <si>
    <t>AF 26106</t>
  </si>
</sst>
</file>

<file path=xl/styles.xml><?xml version="1.0" encoding="utf-8"?>
<styleSheet xmlns="http://schemas.openxmlformats.org/spreadsheetml/2006/main">
  <numFmts count="2">
    <numFmt numFmtId="164" formatCode="[$$-2C0A]\ #,##0.00"/>
    <numFmt numFmtId="165" formatCode="&quot;$&quot;#,##0.00"/>
  </numFmts>
  <fonts count="20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2"/>
      <color theme="1"/>
      <name val="Calibri"/>
      <family val="2"/>
      <scheme val="minor"/>
    </font>
    <font>
      <u/>
      <sz val="10"/>
      <name val="Arial"/>
      <family val="2"/>
    </font>
    <font>
      <u/>
      <sz val="10"/>
      <color theme="1"/>
      <name val="Arial"/>
      <family val="2"/>
    </font>
    <font>
      <sz val="48"/>
      <name val="Arial"/>
      <family val="2"/>
    </font>
    <font>
      <u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u/>
      <sz val="10"/>
      <color indexed="12"/>
      <name val="Arial"/>
      <family val="2"/>
    </font>
    <font>
      <u/>
      <sz val="9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Arial"/>
      <family val="2"/>
    </font>
    <font>
      <u/>
      <sz val="10"/>
      <color theme="3"/>
      <name val="Arial"/>
      <family val="2"/>
    </font>
    <font>
      <sz val="11"/>
      <color theme="3"/>
      <name val="Calibri"/>
      <family val="2"/>
      <scheme val="minor"/>
    </font>
    <font>
      <sz val="10"/>
      <color theme="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15">
    <xf numFmtId="0" fontId="0" fillId="0" borderId="0" xfId="0"/>
    <xf numFmtId="0" fontId="0" fillId="0" borderId="1" xfId="0" applyBorder="1"/>
    <xf numFmtId="0" fontId="2" fillId="0" borderId="1" xfId="1" applyFont="1" applyBorder="1" applyAlignment="1" applyProtection="1"/>
    <xf numFmtId="0" fontId="0" fillId="3" borderId="1" xfId="0" applyFill="1" applyBorder="1"/>
    <xf numFmtId="0" fontId="3" fillId="0" borderId="1" xfId="0" applyFont="1" applyBorder="1"/>
    <xf numFmtId="14" fontId="0" fillId="2" borderId="1" xfId="0" applyNumberFormat="1" applyFill="1" applyBorder="1"/>
    <xf numFmtId="14" fontId="0" fillId="0" borderId="0" xfId="0" applyNumberFormat="1"/>
    <xf numFmtId="0" fontId="0" fillId="0" borderId="0" xfId="0" applyBorder="1"/>
    <xf numFmtId="0" fontId="1" fillId="0" borderId="0" xfId="0" applyFont="1"/>
    <xf numFmtId="0" fontId="2" fillId="0" borderId="0" xfId="1" applyFont="1" applyBorder="1" applyAlignment="1" applyProtection="1"/>
    <xf numFmtId="0" fontId="0" fillId="3" borderId="0" xfId="0" applyFill="1" applyBorder="1"/>
    <xf numFmtId="14" fontId="0" fillId="2" borderId="0" xfId="0" applyNumberFormat="1" applyFill="1" applyBorder="1"/>
    <xf numFmtId="14" fontId="0" fillId="0" borderId="0" xfId="0" applyNumberFormat="1" applyBorder="1"/>
    <xf numFmtId="0" fontId="2" fillId="0" borderId="1" xfId="1" applyBorder="1" applyAlignment="1" applyProtection="1"/>
    <xf numFmtId="0" fontId="2" fillId="0" borderId="1" xfId="1" applyFill="1" applyBorder="1" applyAlignment="1" applyProtection="1"/>
    <xf numFmtId="164" fontId="0" fillId="0" borderId="1" xfId="0" applyNumberFormat="1" applyBorder="1"/>
    <xf numFmtId="164" fontId="0" fillId="0" borderId="0" xfId="0" applyNumberFormat="1"/>
    <xf numFmtId="0" fontId="2" fillId="0" borderId="0" xfId="1" applyBorder="1" applyAlignment="1" applyProtection="1"/>
    <xf numFmtId="17" fontId="5" fillId="0" borderId="1" xfId="1" applyNumberFormat="1" applyFont="1" applyBorder="1" applyAlignment="1" applyProtection="1"/>
    <xf numFmtId="0" fontId="5" fillId="0" borderId="1" xfId="1" applyFont="1" applyBorder="1" applyAlignment="1" applyProtection="1"/>
    <xf numFmtId="0" fontId="5" fillId="0" borderId="1" xfId="1" applyFont="1" applyFill="1" applyBorder="1" applyAlignment="1" applyProtection="1"/>
    <xf numFmtId="1" fontId="5" fillId="0" borderId="1" xfId="1" applyNumberFormat="1" applyFont="1" applyBorder="1" applyAlignment="1" applyProtection="1"/>
    <xf numFmtId="0" fontId="0" fillId="0" borderId="0" xfId="0" applyFill="1" applyBorder="1"/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0" borderId="0" xfId="0" applyFont="1" applyBorder="1"/>
    <xf numFmtId="164" fontId="0" fillId="0" borderId="0" xfId="0" applyNumberFormat="1" applyBorder="1"/>
    <xf numFmtId="164" fontId="0" fillId="3" borderId="0" xfId="0" applyNumberFormat="1" applyFill="1" applyBorder="1"/>
    <xf numFmtId="164" fontId="0" fillId="0" borderId="0" xfId="0" applyNumberFormat="1" applyBorder="1" applyAlignment="1">
      <alignment horizontal="center"/>
    </xf>
    <xf numFmtId="0" fontId="6" fillId="0" borderId="1" xfId="0" applyFont="1" applyBorder="1"/>
    <xf numFmtId="0" fontId="1" fillId="5" borderId="1" xfId="0" applyFont="1" applyFill="1" applyBorder="1"/>
    <xf numFmtId="0" fontId="0" fillId="5" borderId="1" xfId="0" applyFill="1" applyBorder="1"/>
    <xf numFmtId="0" fontId="2" fillId="5" borderId="1" xfId="1" applyFont="1" applyFill="1" applyBorder="1" applyAlignment="1" applyProtection="1"/>
    <xf numFmtId="0" fontId="0" fillId="6" borderId="1" xfId="0" applyFill="1" applyBorder="1"/>
    <xf numFmtId="14" fontId="0" fillId="6" borderId="1" xfId="0" applyNumberFormat="1" applyFill="1" applyBorder="1"/>
    <xf numFmtId="0" fontId="1" fillId="6" borderId="1" xfId="0" applyFont="1" applyFill="1" applyBorder="1"/>
    <xf numFmtId="14" fontId="0" fillId="0" borderId="1" xfId="0" applyNumberFormat="1" applyBorder="1"/>
    <xf numFmtId="0" fontId="1" fillId="0" borderId="1" xfId="0" applyFont="1" applyBorder="1"/>
    <xf numFmtId="2" fontId="0" fillId="0" borderId="1" xfId="0" applyNumberFormat="1" applyBorder="1"/>
    <xf numFmtId="2" fontId="0" fillId="3" borderId="1" xfId="0" applyNumberFormat="1" applyFill="1" applyBorder="1"/>
    <xf numFmtId="2" fontId="0" fillId="0" borderId="0" xfId="0" applyNumberFormat="1"/>
    <xf numFmtId="0" fontId="1" fillId="6" borderId="0" xfId="0" applyFont="1" applyFill="1" applyBorder="1"/>
    <xf numFmtId="0" fontId="0" fillId="5" borderId="0" xfId="0" applyFill="1"/>
    <xf numFmtId="14" fontId="0" fillId="5" borderId="0" xfId="0" applyNumberFormat="1" applyFill="1"/>
    <xf numFmtId="0" fontId="1" fillId="5" borderId="0" xfId="0" applyFont="1" applyFill="1" applyBorder="1"/>
    <xf numFmtId="14" fontId="0" fillId="6" borderId="0" xfId="0" applyNumberFormat="1" applyFill="1"/>
    <xf numFmtId="0" fontId="0" fillId="6" borderId="2" xfId="0" applyFill="1" applyBorder="1"/>
    <xf numFmtId="164" fontId="0" fillId="0" borderId="0" xfId="0" applyNumberFormat="1" applyAlignment="1">
      <alignment horizontal="right"/>
    </xf>
    <xf numFmtId="164" fontId="7" fillId="0" borderId="0" xfId="0" applyNumberFormat="1" applyFont="1"/>
    <xf numFmtId="0" fontId="0" fillId="3" borderId="3" xfId="0" applyFill="1" applyBorder="1"/>
    <xf numFmtId="164" fontId="0" fillId="3" borderId="1" xfId="0" applyNumberFormat="1" applyFill="1" applyBorder="1"/>
    <xf numFmtId="164" fontId="2" fillId="0" borderId="1" xfId="1" applyNumberFormat="1" applyBorder="1" applyAlignment="1" applyProtection="1"/>
    <xf numFmtId="164" fontId="5" fillId="0" borderId="1" xfId="1" applyNumberFormat="1" applyFont="1" applyBorder="1" applyAlignment="1" applyProtection="1"/>
    <xf numFmtId="164" fontId="5" fillId="0" borderId="1" xfId="1" applyNumberFormat="1" applyFont="1" applyFill="1" applyBorder="1" applyAlignment="1" applyProtection="1"/>
    <xf numFmtId="0" fontId="0" fillId="6" borderId="0" xfId="0" applyFill="1"/>
    <xf numFmtId="9" fontId="0" fillId="0" borderId="0" xfId="0" applyNumberFormat="1"/>
    <xf numFmtId="164" fontId="5" fillId="3" borderId="1" xfId="1" applyNumberFormat="1" applyFont="1" applyFill="1" applyBorder="1" applyAlignment="1" applyProtection="1"/>
    <xf numFmtId="2" fontId="5" fillId="3" borderId="1" xfId="1" applyNumberFormat="1" applyFont="1" applyFill="1" applyBorder="1" applyAlignment="1" applyProtection="1"/>
    <xf numFmtId="0" fontId="2" fillId="5" borderId="1" xfId="1" applyFill="1" applyBorder="1" applyAlignment="1" applyProtection="1"/>
    <xf numFmtId="2" fontId="0" fillId="6" borderId="1" xfId="0" applyNumberFormat="1" applyFill="1" applyBorder="1"/>
    <xf numFmtId="2" fontId="0" fillId="6" borderId="2" xfId="0" applyNumberFormat="1" applyFill="1" applyBorder="1"/>
    <xf numFmtId="0" fontId="8" fillId="0" borderId="0" xfId="0" applyFont="1"/>
    <xf numFmtId="0" fontId="0" fillId="7" borderId="0" xfId="0" applyFill="1"/>
    <xf numFmtId="0" fontId="2" fillId="0" borderId="0" xfId="1" applyAlignment="1" applyProtection="1"/>
    <xf numFmtId="164" fontId="1" fillId="0" borderId="0" xfId="0" applyNumberFormat="1" applyFont="1" applyBorder="1"/>
    <xf numFmtId="164" fontId="0" fillId="0" borderId="0" xfId="0" applyNumberFormat="1" applyFill="1" applyBorder="1"/>
    <xf numFmtId="2" fontId="0" fillId="5" borderId="1" xfId="0" applyNumberFormat="1" applyFill="1" applyBorder="1"/>
    <xf numFmtId="0" fontId="0" fillId="6" borderId="0" xfId="0" applyFill="1" applyBorder="1"/>
    <xf numFmtId="0" fontId="0" fillId="0" borderId="0" xfId="0" quotePrefix="1" applyBorder="1"/>
    <xf numFmtId="2" fontId="5" fillId="0" borderId="1" xfId="1" applyNumberFormat="1" applyFont="1" applyBorder="1" applyAlignment="1" applyProtection="1"/>
    <xf numFmtId="14" fontId="0" fillId="6" borderId="0" xfId="0" applyNumberFormat="1" applyFill="1" applyBorder="1"/>
    <xf numFmtId="0" fontId="0" fillId="4" borderId="0" xfId="0" applyFill="1" applyBorder="1"/>
    <xf numFmtId="0" fontId="0" fillId="5" borderId="0" xfId="0" applyFill="1" applyBorder="1"/>
    <xf numFmtId="14" fontId="0" fillId="5" borderId="0" xfId="0" applyNumberFormat="1" applyFill="1" applyBorder="1"/>
    <xf numFmtId="14" fontId="5" fillId="0" borderId="1" xfId="1" applyNumberFormat="1" applyFont="1" applyBorder="1" applyAlignment="1" applyProtection="1"/>
    <xf numFmtId="16" fontId="0" fillId="0" borderId="0" xfId="0" applyNumberFormat="1"/>
    <xf numFmtId="0" fontId="4" fillId="0" borderId="0" xfId="1" applyFont="1" applyBorder="1" applyAlignment="1" applyProtection="1"/>
    <xf numFmtId="0" fontId="9" fillId="0" borderId="0" xfId="0" applyFont="1" applyBorder="1"/>
    <xf numFmtId="0" fontId="9" fillId="3" borderId="0" xfId="0" applyFont="1" applyFill="1" applyBorder="1"/>
    <xf numFmtId="14" fontId="9" fillId="2" borderId="0" xfId="0" applyNumberFormat="1" applyFont="1" applyFill="1" applyBorder="1"/>
    <xf numFmtId="14" fontId="9" fillId="0" borderId="0" xfId="0" applyNumberFormat="1" applyFont="1" applyBorder="1"/>
    <xf numFmtId="0" fontId="9" fillId="0" borderId="0" xfId="0" applyFont="1" applyFill="1" applyBorder="1"/>
    <xf numFmtId="165" fontId="0" fillId="0" borderId="0" xfId="0" applyNumberFormat="1" applyBorder="1"/>
    <xf numFmtId="0" fontId="3" fillId="0" borderId="0" xfId="0" applyFont="1" applyBorder="1"/>
    <xf numFmtId="165" fontId="0" fillId="5" borderId="0" xfId="0" applyNumberFormat="1" applyFill="1" applyBorder="1"/>
    <xf numFmtId="2" fontId="0" fillId="0" borderId="0" xfId="0" applyNumberFormat="1" applyBorder="1"/>
    <xf numFmtId="2" fontId="0" fillId="3" borderId="0" xfId="0" applyNumberFormat="1" applyFill="1" applyBorder="1"/>
    <xf numFmtId="2" fontId="0" fillId="0" borderId="0" xfId="0" applyNumberFormat="1" applyFill="1" applyBorder="1"/>
    <xf numFmtId="0" fontId="5" fillId="0" borderId="0" xfId="1" applyFont="1" applyBorder="1" applyAlignment="1" applyProtection="1"/>
    <xf numFmtId="0" fontId="10" fillId="0" borderId="0" xfId="0" applyFont="1" applyBorder="1"/>
    <xf numFmtId="0" fontId="10" fillId="3" borderId="0" xfId="0" applyFont="1" applyFill="1" applyBorder="1"/>
    <xf numFmtId="14" fontId="10" fillId="2" borderId="0" xfId="0" applyNumberFormat="1" applyFont="1" applyFill="1" applyBorder="1"/>
    <xf numFmtId="14" fontId="10" fillId="0" borderId="0" xfId="0" applyNumberFormat="1" applyFont="1" applyBorder="1"/>
    <xf numFmtId="0" fontId="10" fillId="0" borderId="0" xfId="0" applyFont="1" applyFill="1" applyBorder="1"/>
    <xf numFmtId="0" fontId="0" fillId="0" borderId="0" xfId="0" applyFont="1" applyFill="1" applyBorder="1"/>
    <xf numFmtId="14" fontId="0" fillId="0" borderId="0" xfId="0" applyNumberFormat="1" applyFill="1" applyBorder="1"/>
    <xf numFmtId="0" fontId="2" fillId="3" borderId="1" xfId="1" applyFill="1" applyBorder="1" applyAlignment="1" applyProtection="1"/>
    <xf numFmtId="0" fontId="12" fillId="0" borderId="1" xfId="1" applyFont="1" applyBorder="1" applyAlignment="1" applyProtection="1"/>
    <xf numFmtId="0" fontId="2" fillId="0" borderId="0" xfId="1" applyFill="1" applyAlignment="1" applyProtection="1"/>
    <xf numFmtId="0" fontId="13" fillId="0" borderId="0" xfId="1" applyFont="1" applyBorder="1" applyAlignment="1" applyProtection="1"/>
    <xf numFmtId="0" fontId="14" fillId="0" borderId="0" xfId="0" applyFont="1" applyBorder="1"/>
    <xf numFmtId="0" fontId="15" fillId="0" borderId="0" xfId="0" applyFont="1" applyBorder="1"/>
    <xf numFmtId="0" fontId="14" fillId="3" borderId="0" xfId="0" applyFont="1" applyFill="1" applyBorder="1"/>
    <xf numFmtId="14" fontId="14" fillId="0" borderId="0" xfId="0" applyNumberFormat="1" applyFont="1" applyBorder="1"/>
    <xf numFmtId="0" fontId="14" fillId="0" borderId="0" xfId="0" applyFont="1" applyFill="1" applyBorder="1"/>
    <xf numFmtId="14" fontId="15" fillId="0" borderId="0" xfId="0" applyNumberFormat="1" applyFont="1" applyBorder="1"/>
    <xf numFmtId="0" fontId="17" fillId="0" borderId="1" xfId="1" applyFont="1" applyBorder="1" applyAlignment="1" applyProtection="1"/>
    <xf numFmtId="0" fontId="18" fillId="0" borderId="1" xfId="0" applyFont="1" applyBorder="1"/>
    <xf numFmtId="0" fontId="18" fillId="6" borderId="1" xfId="0" applyFont="1" applyFill="1" applyBorder="1"/>
    <xf numFmtId="14" fontId="18" fillId="2" borderId="1" xfId="0" applyNumberFormat="1" applyFont="1" applyFill="1" applyBorder="1"/>
    <xf numFmtId="0" fontId="18" fillId="0" borderId="0" xfId="0" applyFont="1"/>
    <xf numFmtId="14" fontId="18" fillId="0" borderId="0" xfId="0" applyNumberFormat="1" applyFont="1"/>
    <xf numFmtId="0" fontId="0" fillId="0" borderId="4" xfId="0" applyBorder="1"/>
    <xf numFmtId="0" fontId="0" fillId="3" borderId="5" xfId="0" applyFill="1" applyBorder="1"/>
    <xf numFmtId="16" fontId="0" fillId="0" borderId="0" xfId="0" applyNumberFormat="1" applyBorder="1"/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196" Type="http://schemas.openxmlformats.org/officeDocument/2006/relationships/theme" Target="theme/theme1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worksheet" Target="worksheets/sheet165.xml"/><Relationship Id="rId181" Type="http://schemas.openxmlformats.org/officeDocument/2006/relationships/worksheet" Target="worksheets/sheet181.xml"/><Relationship Id="rId186" Type="http://schemas.openxmlformats.org/officeDocument/2006/relationships/worksheet" Target="worksheets/sheet186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76" Type="http://schemas.openxmlformats.org/officeDocument/2006/relationships/worksheet" Target="worksheets/sheet176.xml"/><Relationship Id="rId192" Type="http://schemas.openxmlformats.org/officeDocument/2006/relationships/worksheet" Target="worksheets/sheet192.xml"/><Relationship Id="rId197" Type="http://schemas.openxmlformats.org/officeDocument/2006/relationships/styles" Target="styles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82" Type="http://schemas.openxmlformats.org/officeDocument/2006/relationships/worksheet" Target="worksheets/sheet182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sharedStrings" Target="sharedStrings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calcChain" Target="calcChain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190" Type="http://schemas.openxmlformats.org/officeDocument/2006/relationships/worksheet" Target="worksheets/sheet190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hyperlink" Target="mailto:JBRONDO@COASSA,COM,AR" TargetMode="Externa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2"/>
  <sheetViews>
    <sheetView workbookViewId="0"/>
  </sheetViews>
  <sheetFormatPr baseColWidth="10" defaultRowHeight="15"/>
  <cols>
    <col min="2" max="2" width="6.140625" customWidth="1"/>
    <col min="3" max="3" width="23.42578125" customWidth="1"/>
    <col min="4" max="4" width="7.5703125" customWidth="1"/>
    <col min="6" max="6" width="9" customWidth="1"/>
  </cols>
  <sheetData>
    <row r="1" spans="1:7">
      <c r="A1" s="2" t="s">
        <v>122</v>
      </c>
      <c r="B1" s="1"/>
      <c r="C1" s="1" t="s">
        <v>781</v>
      </c>
      <c r="D1" s="1"/>
      <c r="E1" s="1" t="s">
        <v>253</v>
      </c>
      <c r="F1" s="1"/>
      <c r="G1" s="1">
        <f>SUM(E4:E264)-SUM(F4:F264)</f>
        <v>171</v>
      </c>
    </row>
    <row r="2" spans="1:7">
      <c r="A2" s="3" t="s">
        <v>254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259</v>
      </c>
      <c r="G2" s="3" t="s">
        <v>260</v>
      </c>
    </row>
    <row r="3" spans="1:7">
      <c r="A3" s="5"/>
      <c r="B3" s="1"/>
      <c r="C3" s="1"/>
      <c r="D3" s="1"/>
      <c r="E3" s="1"/>
      <c r="F3" s="1"/>
      <c r="G3" s="1"/>
    </row>
    <row r="4" spans="1:7">
      <c r="A4" s="6">
        <v>41289</v>
      </c>
      <c r="C4" t="s">
        <v>785</v>
      </c>
      <c r="E4">
        <v>0</v>
      </c>
      <c r="G4">
        <v>0</v>
      </c>
    </row>
    <row r="5" spans="1:7">
      <c r="A5" s="6">
        <v>41349</v>
      </c>
      <c r="B5">
        <v>1</v>
      </c>
      <c r="C5" t="s">
        <v>782</v>
      </c>
      <c r="D5">
        <v>369</v>
      </c>
      <c r="E5">
        <f t="shared" ref="E5:E10" si="0">B5*D5</f>
        <v>369</v>
      </c>
      <c r="G5">
        <f>G4+E5-F5</f>
        <v>369</v>
      </c>
    </row>
    <row r="6" spans="1:7">
      <c r="A6" s="6">
        <v>41355</v>
      </c>
      <c r="B6">
        <v>2</v>
      </c>
      <c r="C6" t="s">
        <v>783</v>
      </c>
      <c r="D6">
        <v>50.5</v>
      </c>
      <c r="E6">
        <f t="shared" si="0"/>
        <v>101</v>
      </c>
      <c r="G6">
        <f>G5+E6-F6</f>
        <v>470</v>
      </c>
    </row>
    <row r="7" spans="1:7">
      <c r="A7" s="6"/>
      <c r="B7">
        <v>2</v>
      </c>
      <c r="C7" t="s">
        <v>784</v>
      </c>
      <c r="D7">
        <v>20</v>
      </c>
      <c r="E7">
        <f t="shared" si="0"/>
        <v>40</v>
      </c>
      <c r="G7">
        <f>G6+E7-F7</f>
        <v>510</v>
      </c>
    </row>
    <row r="8" spans="1:7">
      <c r="B8">
        <v>1</v>
      </c>
      <c r="C8" t="s">
        <v>2828</v>
      </c>
      <c r="D8">
        <v>477</v>
      </c>
      <c r="E8">
        <f t="shared" si="0"/>
        <v>477</v>
      </c>
      <c r="G8">
        <f t="shared" ref="G8:G18" si="1">G7+E8-F8</f>
        <v>987</v>
      </c>
    </row>
    <row r="9" spans="1:7">
      <c r="B9">
        <v>2</v>
      </c>
      <c r="C9" t="s">
        <v>2829</v>
      </c>
      <c r="D9">
        <v>61</v>
      </c>
      <c r="E9">
        <f t="shared" si="0"/>
        <v>122</v>
      </c>
      <c r="G9">
        <f t="shared" si="1"/>
        <v>1109</v>
      </c>
    </row>
    <row r="10" spans="1:7">
      <c r="B10">
        <v>1</v>
      </c>
      <c r="C10" t="s">
        <v>2830</v>
      </c>
      <c r="D10">
        <v>54</v>
      </c>
      <c r="E10">
        <f t="shared" si="0"/>
        <v>54</v>
      </c>
      <c r="G10">
        <f t="shared" si="1"/>
        <v>1163</v>
      </c>
    </row>
    <row r="11" spans="1:7">
      <c r="C11" t="s">
        <v>2831</v>
      </c>
      <c r="F11">
        <v>2939.51</v>
      </c>
      <c r="G11">
        <f t="shared" si="1"/>
        <v>-1776.5100000000002</v>
      </c>
    </row>
    <row r="12" spans="1:7">
      <c r="C12" t="s">
        <v>2832</v>
      </c>
      <c r="E12">
        <v>1611.51</v>
      </c>
      <c r="F12">
        <v>0</v>
      </c>
      <c r="G12">
        <f t="shared" si="1"/>
        <v>-165.00000000000023</v>
      </c>
    </row>
    <row r="13" spans="1:7">
      <c r="D13">
        <v>0</v>
      </c>
      <c r="E13">
        <v>165</v>
      </c>
      <c r="F13">
        <v>0</v>
      </c>
      <c r="G13">
        <v>0</v>
      </c>
    </row>
    <row r="14" spans="1:7">
      <c r="A14" s="6">
        <v>41584</v>
      </c>
      <c r="B14">
        <v>8</v>
      </c>
      <c r="C14" t="s">
        <v>2925</v>
      </c>
      <c r="E14">
        <f t="shared" ref="E14:E22" si="2">B14*D14</f>
        <v>0</v>
      </c>
      <c r="G14">
        <f t="shared" si="1"/>
        <v>0</v>
      </c>
    </row>
    <row r="15" spans="1:7">
      <c r="B15">
        <v>1</v>
      </c>
      <c r="C15" t="s">
        <v>2926</v>
      </c>
      <c r="E15">
        <f t="shared" si="2"/>
        <v>0</v>
      </c>
      <c r="G15">
        <f t="shared" si="1"/>
        <v>0</v>
      </c>
    </row>
    <row r="16" spans="1:7">
      <c r="A16" s="6">
        <v>41586</v>
      </c>
      <c r="B16">
        <v>1</v>
      </c>
      <c r="C16" t="s">
        <v>2957</v>
      </c>
      <c r="E16">
        <f t="shared" si="2"/>
        <v>0</v>
      </c>
      <c r="G16">
        <f t="shared" si="1"/>
        <v>0</v>
      </c>
    </row>
    <row r="17" spans="1:7">
      <c r="C17" t="s">
        <v>2958</v>
      </c>
      <c r="E17">
        <f t="shared" si="2"/>
        <v>0</v>
      </c>
      <c r="G17">
        <f t="shared" si="1"/>
        <v>0</v>
      </c>
    </row>
    <row r="18" spans="1:7">
      <c r="B18">
        <v>1</v>
      </c>
      <c r="C18" t="s">
        <v>2959</v>
      </c>
      <c r="D18">
        <v>171</v>
      </c>
      <c r="E18">
        <f t="shared" si="2"/>
        <v>171</v>
      </c>
      <c r="G18">
        <f t="shared" si="1"/>
        <v>171</v>
      </c>
    </row>
    <row r="19" spans="1:7">
      <c r="C19" t="s">
        <v>2958</v>
      </c>
      <c r="E19">
        <f t="shared" si="2"/>
        <v>0</v>
      </c>
    </row>
    <row r="20" spans="1:7">
      <c r="A20" s="6">
        <v>41591</v>
      </c>
      <c r="B20">
        <v>5</v>
      </c>
      <c r="C20" t="s">
        <v>916</v>
      </c>
      <c r="E20">
        <f t="shared" si="2"/>
        <v>0</v>
      </c>
    </row>
    <row r="21" spans="1:7">
      <c r="A21" s="6">
        <v>41591</v>
      </c>
      <c r="B21">
        <v>4</v>
      </c>
      <c r="C21" t="s">
        <v>2925</v>
      </c>
      <c r="E21">
        <f t="shared" si="2"/>
        <v>0</v>
      </c>
    </row>
    <row r="22" spans="1:7">
      <c r="B22">
        <v>3</v>
      </c>
      <c r="C22" t="s">
        <v>2925</v>
      </c>
      <c r="E22">
        <f t="shared" si="2"/>
        <v>0</v>
      </c>
    </row>
  </sheetData>
  <hyperlinks>
    <hyperlink ref="A1" location="INDICE!A1" display="INDICE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12"/>
  <sheetViews>
    <sheetView workbookViewId="0"/>
  </sheetViews>
  <sheetFormatPr baseColWidth="10" defaultRowHeight="15"/>
  <cols>
    <col min="3" max="3" width="18.140625" customWidth="1"/>
    <col min="4" max="4" width="9.28515625" customWidth="1"/>
    <col min="5" max="5" width="9.42578125" customWidth="1"/>
    <col min="6" max="6" width="8.42578125" customWidth="1"/>
    <col min="7" max="7" width="8.28515625" customWidth="1"/>
  </cols>
  <sheetData>
    <row r="1" spans="1:7">
      <c r="A1" s="2" t="s">
        <v>122</v>
      </c>
      <c r="B1" s="1"/>
      <c r="C1" s="1" t="s">
        <v>920</v>
      </c>
      <c r="D1" s="1"/>
      <c r="E1" s="1" t="s">
        <v>253</v>
      </c>
      <c r="F1" s="1"/>
      <c r="G1" s="1">
        <f>SUM(E4:E264)-SUM(F4:F264)</f>
        <v>112</v>
      </c>
    </row>
    <row r="2" spans="1:7">
      <c r="A2" s="3" t="s">
        <v>254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259</v>
      </c>
      <c r="G2" s="3" t="s">
        <v>260</v>
      </c>
    </row>
    <row r="3" spans="1:7">
      <c r="A3" s="5"/>
      <c r="B3" s="1"/>
      <c r="C3" s="1"/>
      <c r="D3" s="1"/>
      <c r="E3" s="1"/>
      <c r="F3" s="1"/>
      <c r="G3" s="1"/>
    </row>
    <row r="4" spans="1:7">
      <c r="A4" s="6">
        <v>41370</v>
      </c>
      <c r="B4">
        <v>1</v>
      </c>
      <c r="C4" t="s">
        <v>1244</v>
      </c>
      <c r="E4">
        <v>875</v>
      </c>
      <c r="G4">
        <v>875</v>
      </c>
    </row>
    <row r="5" spans="1:7">
      <c r="A5" s="6">
        <v>41401</v>
      </c>
      <c r="C5" t="s">
        <v>896</v>
      </c>
      <c r="E5">
        <f>B5*D5</f>
        <v>0</v>
      </c>
      <c r="F5">
        <v>600</v>
      </c>
      <c r="G5">
        <f>G4+E5-F5</f>
        <v>275</v>
      </c>
    </row>
    <row r="6" spans="1:7">
      <c r="A6" s="6">
        <v>41410</v>
      </c>
      <c r="B6">
        <v>1</v>
      </c>
      <c r="C6" t="s">
        <v>1270</v>
      </c>
      <c r="D6">
        <v>140</v>
      </c>
      <c r="E6">
        <f>B6*D6</f>
        <v>140</v>
      </c>
      <c r="G6">
        <f>G5+E6-F6</f>
        <v>415</v>
      </c>
    </row>
    <row r="7" spans="1:7">
      <c r="A7" s="6">
        <v>41431</v>
      </c>
      <c r="C7" t="s">
        <v>259</v>
      </c>
      <c r="E7">
        <f>B7*D7</f>
        <v>0</v>
      </c>
      <c r="F7">
        <v>415</v>
      </c>
      <c r="G7">
        <f>G6+E7-F7</f>
        <v>0</v>
      </c>
    </row>
    <row r="8" spans="1:7">
      <c r="A8" s="6">
        <v>41556</v>
      </c>
      <c r="B8">
        <v>4</v>
      </c>
      <c r="C8" t="s">
        <v>2517</v>
      </c>
      <c r="D8">
        <v>28</v>
      </c>
      <c r="E8">
        <f>B8*D8</f>
        <v>112</v>
      </c>
      <c r="G8">
        <f t="shared" ref="G8:G12" si="0">G7+E8-F8</f>
        <v>112</v>
      </c>
    </row>
    <row r="9" spans="1:7">
      <c r="C9" t="s">
        <v>2758</v>
      </c>
      <c r="G9">
        <f t="shared" si="0"/>
        <v>112</v>
      </c>
    </row>
    <row r="10" spans="1:7">
      <c r="G10">
        <f t="shared" si="0"/>
        <v>112</v>
      </c>
    </row>
    <row r="11" spans="1:7">
      <c r="G11">
        <f t="shared" si="0"/>
        <v>112</v>
      </c>
    </row>
    <row r="12" spans="1:7">
      <c r="G12">
        <f t="shared" si="0"/>
        <v>112</v>
      </c>
    </row>
  </sheetData>
  <hyperlinks>
    <hyperlink ref="A1" location="INDICE!A1" display="INDICE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>
  <dimension ref="A1:G22"/>
  <sheetViews>
    <sheetView workbookViewId="0"/>
  </sheetViews>
  <sheetFormatPr baseColWidth="10" defaultRowHeight="15"/>
  <cols>
    <col min="1" max="1" width="14.140625" customWidth="1"/>
    <col min="2" max="2" width="5.42578125" customWidth="1"/>
    <col min="3" max="3" width="20.7109375" customWidth="1"/>
    <col min="4" max="4" width="11.42578125" customWidth="1"/>
    <col min="5" max="5" width="10" customWidth="1"/>
    <col min="7" max="7" width="13" customWidth="1"/>
  </cols>
  <sheetData>
    <row r="1" spans="1:7">
      <c r="A1" s="2" t="s">
        <v>122</v>
      </c>
      <c r="B1" s="1"/>
      <c r="C1" s="1" t="s">
        <v>283</v>
      </c>
      <c r="D1" s="1"/>
      <c r="E1" s="1" t="s">
        <v>253</v>
      </c>
      <c r="F1" s="1"/>
      <c r="G1" s="1">
        <f>SUM(E4:E264)-SUM(F4:F264)</f>
        <v>0</v>
      </c>
    </row>
    <row r="2" spans="1:7">
      <c r="A2" s="3" t="s">
        <v>254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259</v>
      </c>
      <c r="G2" s="3" t="s">
        <v>260</v>
      </c>
    </row>
    <row r="3" spans="1:7">
      <c r="A3" s="5"/>
      <c r="B3" s="1"/>
      <c r="C3" s="1"/>
      <c r="D3" s="1"/>
      <c r="E3" s="1"/>
      <c r="F3" s="1"/>
      <c r="G3" s="1"/>
    </row>
    <row r="4" spans="1:7">
      <c r="A4" s="6">
        <v>41321</v>
      </c>
      <c r="C4" t="s">
        <v>262</v>
      </c>
      <c r="E4">
        <v>0</v>
      </c>
      <c r="G4">
        <v>0</v>
      </c>
    </row>
    <row r="5" spans="1:7">
      <c r="A5" s="6">
        <v>41346</v>
      </c>
      <c r="B5">
        <v>7.5</v>
      </c>
      <c r="C5" t="s">
        <v>459</v>
      </c>
      <c r="D5">
        <v>25</v>
      </c>
      <c r="E5">
        <f>B5*D5</f>
        <v>187.5</v>
      </c>
      <c r="G5">
        <f>G4+E5-F5</f>
        <v>187.5</v>
      </c>
    </row>
    <row r="6" spans="1:7">
      <c r="B6">
        <v>1</v>
      </c>
      <c r="C6" t="s">
        <v>692</v>
      </c>
      <c r="D6">
        <v>59</v>
      </c>
      <c r="E6">
        <f t="shared" ref="E6:E22" si="0">B6*D6</f>
        <v>59</v>
      </c>
      <c r="G6">
        <f t="shared" ref="G6:G22" si="1">G5+E6-F6</f>
        <v>246.5</v>
      </c>
    </row>
    <row r="7" spans="1:7">
      <c r="B7">
        <v>1</v>
      </c>
      <c r="C7" t="s">
        <v>693</v>
      </c>
      <c r="D7">
        <v>98</v>
      </c>
      <c r="E7">
        <f t="shared" si="0"/>
        <v>98</v>
      </c>
      <c r="G7">
        <f t="shared" si="1"/>
        <v>344.5</v>
      </c>
    </row>
    <row r="8" spans="1:7">
      <c r="B8">
        <v>1</v>
      </c>
      <c r="C8" t="s">
        <v>693</v>
      </c>
      <c r="D8">
        <v>128</v>
      </c>
      <c r="E8">
        <f t="shared" si="0"/>
        <v>128</v>
      </c>
      <c r="G8">
        <f t="shared" si="1"/>
        <v>472.5</v>
      </c>
    </row>
    <row r="9" spans="1:7">
      <c r="B9">
        <v>1</v>
      </c>
      <c r="C9" t="s">
        <v>694</v>
      </c>
      <c r="D9">
        <v>180</v>
      </c>
      <c r="E9">
        <f t="shared" si="0"/>
        <v>180</v>
      </c>
      <c r="G9">
        <f t="shared" si="1"/>
        <v>652.5</v>
      </c>
    </row>
    <row r="10" spans="1:7">
      <c r="C10" t="s">
        <v>353</v>
      </c>
      <c r="E10">
        <f t="shared" si="0"/>
        <v>0</v>
      </c>
      <c r="G10">
        <f t="shared" si="1"/>
        <v>652.5</v>
      </c>
    </row>
    <row r="11" spans="1:7">
      <c r="A11" s="6">
        <v>41347</v>
      </c>
      <c r="B11">
        <v>7.5</v>
      </c>
      <c r="C11" t="s">
        <v>459</v>
      </c>
      <c r="D11">
        <v>25</v>
      </c>
      <c r="E11">
        <f t="shared" si="0"/>
        <v>187.5</v>
      </c>
      <c r="G11">
        <f t="shared" si="1"/>
        <v>840</v>
      </c>
    </row>
    <row r="12" spans="1:7">
      <c r="B12">
        <v>1</v>
      </c>
      <c r="C12" t="s">
        <v>692</v>
      </c>
      <c r="D12">
        <v>225</v>
      </c>
      <c r="E12">
        <f t="shared" si="0"/>
        <v>225</v>
      </c>
      <c r="G12">
        <f t="shared" si="1"/>
        <v>1065</v>
      </c>
    </row>
    <row r="13" spans="1:7">
      <c r="B13">
        <v>1</v>
      </c>
      <c r="C13" t="s">
        <v>693</v>
      </c>
      <c r="D13">
        <v>221</v>
      </c>
      <c r="E13">
        <f t="shared" si="0"/>
        <v>221</v>
      </c>
      <c r="G13">
        <f t="shared" si="1"/>
        <v>1286</v>
      </c>
    </row>
    <row r="14" spans="1:7">
      <c r="B14">
        <v>1</v>
      </c>
      <c r="C14" t="s">
        <v>694</v>
      </c>
      <c r="D14">
        <v>110</v>
      </c>
      <c r="E14">
        <f t="shared" si="0"/>
        <v>110</v>
      </c>
      <c r="G14">
        <f t="shared" si="1"/>
        <v>1396</v>
      </c>
    </row>
    <row r="15" spans="1:7">
      <c r="C15" t="s">
        <v>534</v>
      </c>
      <c r="E15">
        <f t="shared" si="0"/>
        <v>0</v>
      </c>
      <c r="G15">
        <f t="shared" si="1"/>
        <v>1396</v>
      </c>
    </row>
    <row r="16" spans="1:7">
      <c r="A16" s="6">
        <v>41347</v>
      </c>
      <c r="B16">
        <v>1</v>
      </c>
      <c r="C16" t="s">
        <v>695</v>
      </c>
      <c r="D16">
        <v>520</v>
      </c>
      <c r="E16">
        <f t="shared" si="0"/>
        <v>520</v>
      </c>
      <c r="G16">
        <f t="shared" si="1"/>
        <v>1916</v>
      </c>
    </row>
    <row r="17" spans="1:7">
      <c r="A17" s="6">
        <v>41348</v>
      </c>
      <c r="C17" t="s">
        <v>699</v>
      </c>
      <c r="E17">
        <f t="shared" si="0"/>
        <v>0</v>
      </c>
      <c r="F17">
        <v>1916</v>
      </c>
      <c r="G17">
        <f t="shared" si="1"/>
        <v>0</v>
      </c>
    </row>
    <row r="18" spans="1:7">
      <c r="E18">
        <f t="shared" si="0"/>
        <v>0</v>
      </c>
      <c r="G18">
        <f t="shared" si="1"/>
        <v>0</v>
      </c>
    </row>
    <row r="19" spans="1:7">
      <c r="E19">
        <f t="shared" si="0"/>
        <v>0</v>
      </c>
      <c r="G19">
        <f t="shared" si="1"/>
        <v>0</v>
      </c>
    </row>
    <row r="20" spans="1:7">
      <c r="E20">
        <f t="shared" si="0"/>
        <v>0</v>
      </c>
      <c r="G20">
        <f t="shared" si="1"/>
        <v>0</v>
      </c>
    </row>
    <row r="21" spans="1:7">
      <c r="E21">
        <f t="shared" si="0"/>
        <v>0</v>
      </c>
      <c r="G21">
        <f t="shared" si="1"/>
        <v>0</v>
      </c>
    </row>
    <row r="22" spans="1:7">
      <c r="E22">
        <f t="shared" si="0"/>
        <v>0</v>
      </c>
      <c r="G22">
        <f t="shared" si="1"/>
        <v>0</v>
      </c>
    </row>
  </sheetData>
  <hyperlinks>
    <hyperlink ref="A1" location="INDICE!A1" display="INDICE"/>
  </hyperlinks>
  <pageMargins left="0.7" right="0.7" top="0.75" bottom="0.75" header="0.3" footer="0.3"/>
  <pageSetup paperSize="9" orientation="portrait" horizontalDpi="0" verticalDpi="0" r:id="rId1"/>
</worksheet>
</file>

<file path=xl/worksheets/sheet101.xml><?xml version="1.0" encoding="utf-8"?>
<worksheet xmlns="http://schemas.openxmlformats.org/spreadsheetml/2006/main" xmlns:r="http://schemas.openxmlformats.org/officeDocument/2006/relationships">
  <dimension ref="A1:G13"/>
  <sheetViews>
    <sheetView workbookViewId="0"/>
  </sheetViews>
  <sheetFormatPr baseColWidth="10" defaultRowHeight="15"/>
  <cols>
    <col min="1" max="1" width="15.5703125" customWidth="1"/>
    <col min="2" max="2" width="5.5703125" customWidth="1"/>
    <col min="3" max="3" width="27.140625" customWidth="1"/>
    <col min="4" max="4" width="11.42578125" customWidth="1"/>
  </cols>
  <sheetData>
    <row r="1" spans="1:7">
      <c r="A1" s="2" t="s">
        <v>122</v>
      </c>
      <c r="B1" s="1"/>
      <c r="C1" s="1" t="s">
        <v>284</v>
      </c>
      <c r="D1" s="1"/>
      <c r="E1" s="1" t="s">
        <v>253</v>
      </c>
      <c r="F1" s="1"/>
      <c r="G1" s="1">
        <f>SUM(E4:E264)-SUM(F4:F264)</f>
        <v>136</v>
      </c>
    </row>
    <row r="2" spans="1:7">
      <c r="A2" s="3" t="s">
        <v>254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259</v>
      </c>
      <c r="G2" s="3" t="s">
        <v>260</v>
      </c>
    </row>
    <row r="3" spans="1:7">
      <c r="A3" s="5"/>
      <c r="B3" s="1"/>
      <c r="C3" s="1"/>
      <c r="D3" s="1"/>
      <c r="E3" s="1"/>
      <c r="F3" s="1"/>
      <c r="G3" s="1"/>
    </row>
    <row r="4" spans="1:7">
      <c r="A4" s="6">
        <v>41321</v>
      </c>
      <c r="C4" t="s">
        <v>262</v>
      </c>
      <c r="E4">
        <v>88</v>
      </c>
      <c r="F4">
        <v>88</v>
      </c>
      <c r="G4">
        <v>0</v>
      </c>
    </row>
    <row r="5" spans="1:7">
      <c r="E5">
        <f>B5*D5</f>
        <v>0</v>
      </c>
      <c r="G5">
        <f>G4+E5-F5</f>
        <v>0</v>
      </c>
    </row>
    <row r="6" spans="1:7">
      <c r="A6" s="6">
        <v>41587</v>
      </c>
      <c r="B6">
        <v>1</v>
      </c>
      <c r="C6" t="s">
        <v>2971</v>
      </c>
      <c r="D6">
        <v>56</v>
      </c>
      <c r="E6">
        <f t="shared" ref="E6:E7" si="0">B6*D6</f>
        <v>56</v>
      </c>
      <c r="G6">
        <f t="shared" ref="G6:G13" si="1">G5+E6-F6</f>
        <v>56</v>
      </c>
    </row>
    <row r="7" spans="1:7">
      <c r="B7">
        <v>1</v>
      </c>
      <c r="C7" t="s">
        <v>2972</v>
      </c>
      <c r="D7">
        <v>80</v>
      </c>
      <c r="E7">
        <f t="shared" si="0"/>
        <v>80</v>
      </c>
      <c r="G7">
        <f t="shared" si="1"/>
        <v>136</v>
      </c>
    </row>
    <row r="8" spans="1:7">
      <c r="G8">
        <f t="shared" si="1"/>
        <v>136</v>
      </c>
    </row>
    <row r="9" spans="1:7">
      <c r="G9">
        <f t="shared" si="1"/>
        <v>136</v>
      </c>
    </row>
    <row r="10" spans="1:7">
      <c r="G10">
        <f t="shared" si="1"/>
        <v>136</v>
      </c>
    </row>
    <row r="11" spans="1:7">
      <c r="G11">
        <f t="shared" si="1"/>
        <v>136</v>
      </c>
    </row>
    <row r="12" spans="1:7">
      <c r="G12">
        <f t="shared" si="1"/>
        <v>136</v>
      </c>
    </row>
    <row r="13" spans="1:7">
      <c r="G13">
        <f t="shared" si="1"/>
        <v>136</v>
      </c>
    </row>
  </sheetData>
  <hyperlinks>
    <hyperlink ref="A1" location="INDICE!A1" display="INDICE"/>
  </hyperlink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>
  <dimension ref="A1:J39"/>
  <sheetViews>
    <sheetView workbookViewId="0"/>
  </sheetViews>
  <sheetFormatPr baseColWidth="10" defaultRowHeight="15"/>
  <cols>
    <col min="1" max="1" width="15.5703125" customWidth="1"/>
    <col min="2" max="2" width="10.7109375" customWidth="1"/>
    <col min="3" max="3" width="20.7109375" customWidth="1"/>
    <col min="4" max="4" width="11.42578125" customWidth="1"/>
  </cols>
  <sheetData>
    <row r="1" spans="1:7">
      <c r="A1" s="2" t="s">
        <v>2006</v>
      </c>
      <c r="B1" s="1"/>
      <c r="C1" s="1" t="s">
        <v>285</v>
      </c>
      <c r="D1" s="1"/>
      <c r="E1" s="1" t="s">
        <v>253</v>
      </c>
      <c r="F1" s="1"/>
      <c r="G1" s="1">
        <f>SUM(E4:E264)-SUM(F4:F264)</f>
        <v>314.43000000000029</v>
      </c>
    </row>
    <row r="2" spans="1:7">
      <c r="A2" s="3" t="s">
        <v>254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259</v>
      </c>
      <c r="G2" s="3" t="s">
        <v>260</v>
      </c>
    </row>
    <row r="3" spans="1:7">
      <c r="A3" s="5"/>
      <c r="B3" s="1"/>
      <c r="C3" s="1"/>
      <c r="D3" s="1"/>
      <c r="E3" s="1"/>
      <c r="F3" s="1"/>
      <c r="G3" s="1"/>
    </row>
    <row r="4" spans="1:7">
      <c r="A4" s="6">
        <v>41321</v>
      </c>
      <c r="C4" t="s">
        <v>262</v>
      </c>
      <c r="E4">
        <v>349.5</v>
      </c>
      <c r="G4">
        <v>349.5</v>
      </c>
    </row>
    <row r="5" spans="1:7">
      <c r="E5">
        <f t="shared" ref="E5:E16" si="0">B5*D5</f>
        <v>0</v>
      </c>
      <c r="G5">
        <f>G4+E5-F5</f>
        <v>349.5</v>
      </c>
    </row>
    <row r="6" spans="1:7">
      <c r="A6" s="6">
        <v>41371</v>
      </c>
      <c r="C6" t="s">
        <v>910</v>
      </c>
      <c r="D6">
        <v>570</v>
      </c>
      <c r="E6">
        <f t="shared" si="0"/>
        <v>0</v>
      </c>
      <c r="G6">
        <f t="shared" ref="G6:G39" si="1">G5+E6-F6</f>
        <v>349.5</v>
      </c>
    </row>
    <row r="7" spans="1:7">
      <c r="B7">
        <v>14</v>
      </c>
      <c r="C7" t="s">
        <v>397</v>
      </c>
      <c r="D7">
        <v>28</v>
      </c>
      <c r="E7">
        <f t="shared" si="0"/>
        <v>392</v>
      </c>
      <c r="G7">
        <f t="shared" si="1"/>
        <v>741.5</v>
      </c>
    </row>
    <row r="8" spans="1:7">
      <c r="B8">
        <v>1</v>
      </c>
      <c r="C8" t="s">
        <v>381</v>
      </c>
      <c r="D8">
        <v>40</v>
      </c>
      <c r="E8">
        <f t="shared" si="0"/>
        <v>40</v>
      </c>
      <c r="G8">
        <f t="shared" si="1"/>
        <v>781.5</v>
      </c>
    </row>
    <row r="9" spans="1:7">
      <c r="B9">
        <v>2</v>
      </c>
      <c r="C9" t="s">
        <v>911</v>
      </c>
      <c r="D9">
        <v>2</v>
      </c>
      <c r="E9">
        <f t="shared" si="0"/>
        <v>4</v>
      </c>
      <c r="G9">
        <f t="shared" si="1"/>
        <v>785.5</v>
      </c>
    </row>
    <row r="10" spans="1:7">
      <c r="A10" s="6">
        <v>41372</v>
      </c>
      <c r="C10" t="s">
        <v>39</v>
      </c>
      <c r="E10">
        <f t="shared" si="0"/>
        <v>0</v>
      </c>
      <c r="F10">
        <v>1266</v>
      </c>
      <c r="G10">
        <f t="shared" si="1"/>
        <v>-480.5</v>
      </c>
    </row>
    <row r="11" spans="1:7">
      <c r="A11" s="6">
        <v>41423</v>
      </c>
      <c r="B11">
        <v>1</v>
      </c>
      <c r="C11" t="s">
        <v>1460</v>
      </c>
      <c r="D11">
        <v>180</v>
      </c>
      <c r="E11">
        <f t="shared" si="0"/>
        <v>180</v>
      </c>
      <c r="G11">
        <f t="shared" si="1"/>
        <v>-300.5</v>
      </c>
    </row>
    <row r="12" spans="1:7">
      <c r="B12">
        <v>1</v>
      </c>
      <c r="C12" t="s">
        <v>1461</v>
      </c>
      <c r="D12">
        <v>35</v>
      </c>
      <c r="E12">
        <f t="shared" si="0"/>
        <v>35</v>
      </c>
      <c r="G12">
        <f t="shared" si="1"/>
        <v>-265.5</v>
      </c>
    </row>
    <row r="13" spans="1:7">
      <c r="B13">
        <v>1</v>
      </c>
      <c r="C13" t="s">
        <v>1462</v>
      </c>
      <c r="D13">
        <v>200</v>
      </c>
      <c r="E13">
        <f t="shared" si="0"/>
        <v>200</v>
      </c>
      <c r="G13">
        <f t="shared" si="1"/>
        <v>-65.5</v>
      </c>
    </row>
    <row r="14" spans="1:7">
      <c r="B14">
        <v>2</v>
      </c>
      <c r="C14" t="s">
        <v>1463</v>
      </c>
      <c r="D14">
        <v>35</v>
      </c>
      <c r="E14">
        <f t="shared" si="0"/>
        <v>70</v>
      </c>
      <c r="G14">
        <f t="shared" si="1"/>
        <v>4.5</v>
      </c>
    </row>
    <row r="15" spans="1:7">
      <c r="B15">
        <v>1</v>
      </c>
      <c r="C15" t="s">
        <v>990</v>
      </c>
      <c r="D15">
        <v>85</v>
      </c>
      <c r="E15">
        <f t="shared" si="0"/>
        <v>85</v>
      </c>
      <c r="G15">
        <f t="shared" si="1"/>
        <v>89.5</v>
      </c>
    </row>
    <row r="16" spans="1:7">
      <c r="E16">
        <f t="shared" si="0"/>
        <v>0</v>
      </c>
      <c r="F16">
        <v>2833.5</v>
      </c>
      <c r="G16">
        <f t="shared" si="1"/>
        <v>-2744</v>
      </c>
    </row>
    <row r="17" spans="1:10">
      <c r="C17" t="s">
        <v>39</v>
      </c>
      <c r="E17">
        <v>977</v>
      </c>
      <c r="G17">
        <f t="shared" si="1"/>
        <v>-1767</v>
      </c>
    </row>
    <row r="18" spans="1:10">
      <c r="C18" t="s">
        <v>39</v>
      </c>
      <c r="E18">
        <v>807.43</v>
      </c>
      <c r="G18">
        <f t="shared" si="1"/>
        <v>-959.57</v>
      </c>
    </row>
    <row r="19" spans="1:10">
      <c r="A19" s="6">
        <v>41443</v>
      </c>
      <c r="B19">
        <v>1</v>
      </c>
      <c r="C19" t="s">
        <v>1492</v>
      </c>
      <c r="D19">
        <v>24</v>
      </c>
      <c r="E19">
        <f>B19*D19</f>
        <v>24</v>
      </c>
      <c r="G19">
        <f t="shared" si="1"/>
        <v>-935.57</v>
      </c>
      <c r="J19">
        <v>1386</v>
      </c>
    </row>
    <row r="20" spans="1:10">
      <c r="C20" t="s">
        <v>1796</v>
      </c>
      <c r="G20">
        <f t="shared" si="1"/>
        <v>-935.57</v>
      </c>
    </row>
    <row r="21" spans="1:10">
      <c r="A21" s="6">
        <v>41482</v>
      </c>
      <c r="B21">
        <v>1</v>
      </c>
      <c r="C21" t="s">
        <v>2048</v>
      </c>
      <c r="D21">
        <v>22</v>
      </c>
      <c r="E21">
        <v>22</v>
      </c>
      <c r="G21">
        <f t="shared" si="1"/>
        <v>-913.57</v>
      </c>
    </row>
    <row r="22" spans="1:10">
      <c r="G22">
        <f t="shared" si="1"/>
        <v>-913.57</v>
      </c>
    </row>
    <row r="23" spans="1:10">
      <c r="A23" s="6">
        <v>41507</v>
      </c>
      <c r="B23">
        <v>6</v>
      </c>
      <c r="C23" t="s">
        <v>1984</v>
      </c>
      <c r="D23">
        <v>297</v>
      </c>
      <c r="E23">
        <f t="shared" ref="E23:E36" si="2">B23*D23</f>
        <v>1782</v>
      </c>
      <c r="G23">
        <f t="shared" si="1"/>
        <v>868.43</v>
      </c>
      <c r="H23" t="s">
        <v>409</v>
      </c>
      <c r="I23">
        <v>3</v>
      </c>
    </row>
    <row r="24" spans="1:10">
      <c r="B24">
        <v>6</v>
      </c>
      <c r="C24" t="s">
        <v>2236</v>
      </c>
      <c r="D24">
        <v>150</v>
      </c>
      <c r="E24">
        <f t="shared" si="2"/>
        <v>900</v>
      </c>
      <c r="G24">
        <f t="shared" si="1"/>
        <v>1768.4299999999998</v>
      </c>
      <c r="I24">
        <v>3</v>
      </c>
    </row>
    <row r="25" spans="1:10">
      <c r="B25">
        <v>6</v>
      </c>
      <c r="C25" t="s">
        <v>2099</v>
      </c>
      <c r="D25">
        <v>235</v>
      </c>
      <c r="E25">
        <f t="shared" si="2"/>
        <v>1410</v>
      </c>
      <c r="G25">
        <f t="shared" si="1"/>
        <v>3178.43</v>
      </c>
      <c r="I25">
        <v>3</v>
      </c>
    </row>
    <row r="26" spans="1:10">
      <c r="B26">
        <v>3</v>
      </c>
      <c r="C26" t="s">
        <v>2237</v>
      </c>
      <c r="D26">
        <v>430</v>
      </c>
      <c r="E26">
        <f t="shared" si="2"/>
        <v>1290</v>
      </c>
      <c r="G26">
        <f t="shared" si="1"/>
        <v>4468.43</v>
      </c>
      <c r="I26">
        <v>3</v>
      </c>
    </row>
    <row r="27" spans="1:10">
      <c r="B27">
        <v>3</v>
      </c>
      <c r="C27" t="s">
        <v>2238</v>
      </c>
      <c r="D27">
        <v>230</v>
      </c>
      <c r="E27">
        <f t="shared" si="2"/>
        <v>690</v>
      </c>
      <c r="G27">
        <f t="shared" si="1"/>
        <v>5158.43</v>
      </c>
      <c r="I27">
        <v>3</v>
      </c>
    </row>
    <row r="28" spans="1:10">
      <c r="C28" t="s">
        <v>39</v>
      </c>
      <c r="E28">
        <f t="shared" si="2"/>
        <v>0</v>
      </c>
      <c r="F28">
        <v>2100</v>
      </c>
      <c r="G28">
        <f t="shared" si="1"/>
        <v>3058.4300000000003</v>
      </c>
    </row>
    <row r="29" spans="1:10">
      <c r="C29" t="s">
        <v>39</v>
      </c>
      <c r="E29">
        <f t="shared" si="2"/>
        <v>0</v>
      </c>
      <c r="F29">
        <v>3000</v>
      </c>
      <c r="G29">
        <f t="shared" si="1"/>
        <v>58.430000000000291</v>
      </c>
    </row>
    <row r="30" spans="1:10">
      <c r="A30" s="6">
        <v>41536</v>
      </c>
      <c r="B30">
        <v>1</v>
      </c>
      <c r="C30" t="s">
        <v>2434</v>
      </c>
      <c r="D30">
        <v>35</v>
      </c>
      <c r="E30">
        <f t="shared" si="2"/>
        <v>35</v>
      </c>
      <c r="G30">
        <f t="shared" si="1"/>
        <v>93.430000000000291</v>
      </c>
    </row>
    <row r="31" spans="1:10">
      <c r="E31">
        <f t="shared" si="2"/>
        <v>0</v>
      </c>
      <c r="G31">
        <f t="shared" si="1"/>
        <v>93.430000000000291</v>
      </c>
    </row>
    <row r="32" spans="1:10">
      <c r="A32" s="6">
        <v>41549</v>
      </c>
      <c r="B32">
        <v>1</v>
      </c>
      <c r="C32" t="s">
        <v>2768</v>
      </c>
      <c r="D32">
        <v>44</v>
      </c>
      <c r="E32">
        <f t="shared" si="2"/>
        <v>44</v>
      </c>
      <c r="G32">
        <f t="shared" si="1"/>
        <v>137.43000000000029</v>
      </c>
    </row>
    <row r="33" spans="1:7">
      <c r="B33">
        <v>2</v>
      </c>
      <c r="C33" t="s">
        <v>2604</v>
      </c>
      <c r="D33">
        <v>35</v>
      </c>
      <c r="E33">
        <f t="shared" si="2"/>
        <v>70</v>
      </c>
      <c r="G33">
        <f t="shared" si="1"/>
        <v>207.43000000000029</v>
      </c>
    </row>
    <row r="34" spans="1:7">
      <c r="E34">
        <f t="shared" si="2"/>
        <v>0</v>
      </c>
      <c r="G34">
        <f t="shared" si="1"/>
        <v>207.43000000000029</v>
      </c>
    </row>
    <row r="35" spans="1:7">
      <c r="A35" s="6">
        <v>41608</v>
      </c>
      <c r="B35">
        <v>1</v>
      </c>
      <c r="C35" t="s">
        <v>3289</v>
      </c>
      <c r="D35">
        <v>72</v>
      </c>
      <c r="E35">
        <f t="shared" si="2"/>
        <v>72</v>
      </c>
      <c r="G35">
        <f t="shared" si="1"/>
        <v>279.43000000000029</v>
      </c>
    </row>
    <row r="36" spans="1:7">
      <c r="B36">
        <v>1</v>
      </c>
      <c r="C36" t="s">
        <v>2019</v>
      </c>
      <c r="D36">
        <v>35</v>
      </c>
      <c r="E36">
        <f t="shared" si="2"/>
        <v>35</v>
      </c>
      <c r="G36">
        <f t="shared" si="1"/>
        <v>314.43000000000029</v>
      </c>
    </row>
    <row r="37" spans="1:7">
      <c r="G37">
        <f t="shared" si="1"/>
        <v>314.43000000000029</v>
      </c>
    </row>
    <row r="38" spans="1:7">
      <c r="G38">
        <f t="shared" si="1"/>
        <v>314.43000000000029</v>
      </c>
    </row>
    <row r="39" spans="1:7">
      <c r="G39">
        <f t="shared" si="1"/>
        <v>314.43000000000029</v>
      </c>
    </row>
  </sheetData>
  <hyperlinks>
    <hyperlink ref="A1" location="INDICE!A1" display="INDICE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>
  <dimension ref="A1:G5"/>
  <sheetViews>
    <sheetView workbookViewId="0">
      <selection activeCell="F78" sqref="F78"/>
    </sheetView>
  </sheetViews>
  <sheetFormatPr baseColWidth="10" defaultRowHeight="15"/>
  <cols>
    <col min="1" max="1" width="15.5703125" customWidth="1"/>
    <col min="2" max="2" width="10.7109375" customWidth="1"/>
    <col min="3" max="3" width="20.7109375" customWidth="1"/>
    <col min="4" max="4" width="11.42578125" customWidth="1"/>
  </cols>
  <sheetData>
    <row r="1" spans="1:7">
      <c r="A1" s="2" t="s">
        <v>122</v>
      </c>
      <c r="B1" s="1"/>
      <c r="C1" s="1" t="s">
        <v>197</v>
      </c>
      <c r="D1" s="1"/>
      <c r="E1" s="1" t="s">
        <v>253</v>
      </c>
      <c r="F1" s="1"/>
      <c r="G1" s="1">
        <f>SUM(E4:E264)-SUM(F4:F264)</f>
        <v>156.69999999999999</v>
      </c>
    </row>
    <row r="2" spans="1:7">
      <c r="A2" s="3" t="s">
        <v>254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259</v>
      </c>
      <c r="G2" s="3" t="s">
        <v>260</v>
      </c>
    </row>
    <row r="3" spans="1:7">
      <c r="A3" s="5"/>
      <c r="B3" s="1"/>
      <c r="C3" s="1"/>
      <c r="D3" s="1"/>
      <c r="E3" s="1"/>
      <c r="F3" s="1"/>
      <c r="G3" s="1"/>
    </row>
    <row r="4" spans="1:7">
      <c r="A4" s="6">
        <v>41321</v>
      </c>
      <c r="C4" t="s">
        <v>262</v>
      </c>
      <c r="E4">
        <v>156.69999999999999</v>
      </c>
      <c r="G4">
        <v>156.69999999999999</v>
      </c>
    </row>
    <row r="5" spans="1:7">
      <c r="E5">
        <f>B5*D5</f>
        <v>0</v>
      </c>
      <c r="G5">
        <f>G4+E5-F5</f>
        <v>156.69999999999999</v>
      </c>
    </row>
  </sheetData>
  <hyperlinks>
    <hyperlink ref="A1" location="INDICE!A1" display="INDICE"/>
  </hyperlink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>
  <dimension ref="A1:G14"/>
  <sheetViews>
    <sheetView workbookViewId="0"/>
  </sheetViews>
  <sheetFormatPr baseColWidth="10" defaultRowHeight="15"/>
  <cols>
    <col min="1" max="1" width="15.5703125" customWidth="1"/>
    <col min="2" max="2" width="10.7109375" customWidth="1"/>
    <col min="3" max="3" width="20.7109375" customWidth="1"/>
    <col min="4" max="4" width="11.42578125" customWidth="1"/>
  </cols>
  <sheetData>
    <row r="1" spans="1:7">
      <c r="A1" s="2" t="s">
        <v>122</v>
      </c>
      <c r="B1" s="1"/>
      <c r="C1" s="1" t="s">
        <v>286</v>
      </c>
      <c r="D1" s="1"/>
      <c r="E1" s="1" t="s">
        <v>253</v>
      </c>
      <c r="F1" s="1"/>
      <c r="G1" s="1">
        <f>SUM(E4:E264)-SUM(F4:F264)</f>
        <v>188</v>
      </c>
    </row>
    <row r="2" spans="1:7">
      <c r="A2" s="3" t="s">
        <v>254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259</v>
      </c>
      <c r="G2" s="3" t="s">
        <v>260</v>
      </c>
    </row>
    <row r="3" spans="1:7">
      <c r="A3" s="5"/>
      <c r="B3" s="1"/>
      <c r="C3" s="1"/>
      <c r="D3" s="1"/>
      <c r="E3" s="1"/>
      <c r="F3" s="1"/>
      <c r="G3" s="1"/>
    </row>
    <row r="4" spans="1:7">
      <c r="A4" s="6">
        <v>41321</v>
      </c>
      <c r="C4" t="s">
        <v>262</v>
      </c>
      <c r="E4">
        <v>0</v>
      </c>
      <c r="G4">
        <v>0</v>
      </c>
    </row>
    <row r="5" spans="1:7">
      <c r="A5" s="6">
        <v>41297</v>
      </c>
      <c r="B5">
        <v>1</v>
      </c>
      <c r="C5" t="s">
        <v>667</v>
      </c>
      <c r="D5">
        <v>42</v>
      </c>
      <c r="E5">
        <f>B5*D5</f>
        <v>42</v>
      </c>
      <c r="G5">
        <f>G4+E5-F5</f>
        <v>42</v>
      </c>
    </row>
    <row r="6" spans="1:7">
      <c r="A6" s="6">
        <v>41394</v>
      </c>
      <c r="B6">
        <v>1</v>
      </c>
      <c r="C6" t="s">
        <v>1022</v>
      </c>
      <c r="D6">
        <v>82</v>
      </c>
      <c r="E6">
        <f t="shared" ref="E6:E14" si="0">B6*D6</f>
        <v>82</v>
      </c>
      <c r="G6">
        <f t="shared" ref="G6:G14" si="1">G5+E6-F6</f>
        <v>124</v>
      </c>
    </row>
    <row r="7" spans="1:7">
      <c r="B7">
        <v>1</v>
      </c>
      <c r="C7" t="s">
        <v>801</v>
      </c>
      <c r="D7">
        <v>48</v>
      </c>
      <c r="E7">
        <f t="shared" si="0"/>
        <v>48</v>
      </c>
      <c r="G7">
        <f t="shared" si="1"/>
        <v>172</v>
      </c>
    </row>
    <row r="8" spans="1:7">
      <c r="B8">
        <v>1</v>
      </c>
      <c r="C8" t="s">
        <v>1073</v>
      </c>
      <c r="D8">
        <v>18</v>
      </c>
      <c r="E8">
        <f t="shared" si="0"/>
        <v>18</v>
      </c>
      <c r="G8">
        <f t="shared" si="1"/>
        <v>190</v>
      </c>
    </row>
    <row r="9" spans="1:7">
      <c r="A9" s="6">
        <v>41403</v>
      </c>
      <c r="C9" t="s">
        <v>896</v>
      </c>
      <c r="E9">
        <f t="shared" si="0"/>
        <v>0</v>
      </c>
      <c r="F9">
        <v>100</v>
      </c>
      <c r="G9">
        <f t="shared" si="1"/>
        <v>90</v>
      </c>
    </row>
    <row r="10" spans="1:7">
      <c r="A10" s="6">
        <v>41422</v>
      </c>
      <c r="B10">
        <v>4</v>
      </c>
      <c r="C10" t="s">
        <v>1466</v>
      </c>
      <c r="D10">
        <v>71.25</v>
      </c>
      <c r="E10">
        <f t="shared" si="0"/>
        <v>285</v>
      </c>
      <c r="G10">
        <f t="shared" si="1"/>
        <v>375</v>
      </c>
    </row>
    <row r="11" spans="1:7">
      <c r="B11">
        <v>1</v>
      </c>
      <c r="C11" t="s">
        <v>667</v>
      </c>
      <c r="D11">
        <v>38</v>
      </c>
      <c r="E11">
        <f t="shared" si="0"/>
        <v>38</v>
      </c>
      <c r="G11">
        <f t="shared" si="1"/>
        <v>413</v>
      </c>
    </row>
    <row r="12" spans="1:7">
      <c r="A12" s="6">
        <v>41458</v>
      </c>
      <c r="C12" t="s">
        <v>896</v>
      </c>
      <c r="E12">
        <f t="shared" si="0"/>
        <v>0</v>
      </c>
      <c r="F12">
        <v>100</v>
      </c>
      <c r="G12">
        <f t="shared" si="1"/>
        <v>313</v>
      </c>
    </row>
    <row r="13" spans="1:7">
      <c r="A13" s="6">
        <v>41610</v>
      </c>
      <c r="B13">
        <v>0.5</v>
      </c>
      <c r="C13" t="s">
        <v>1022</v>
      </c>
      <c r="D13">
        <v>82</v>
      </c>
      <c r="E13">
        <f t="shared" si="0"/>
        <v>41</v>
      </c>
      <c r="G13">
        <f t="shared" si="1"/>
        <v>354</v>
      </c>
    </row>
    <row r="14" spans="1:7">
      <c r="A14" s="6">
        <v>41625</v>
      </c>
      <c r="B14">
        <v>1</v>
      </c>
      <c r="C14" t="s">
        <v>3318</v>
      </c>
      <c r="D14">
        <v>34</v>
      </c>
      <c r="E14">
        <f t="shared" si="0"/>
        <v>34</v>
      </c>
      <c r="F14">
        <v>200</v>
      </c>
      <c r="G14">
        <f t="shared" si="1"/>
        <v>188</v>
      </c>
    </row>
  </sheetData>
  <hyperlinks>
    <hyperlink ref="A1" location="INDICE!A1" display="INDICE"/>
  </hyperlink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>
  <dimension ref="A1:G34"/>
  <sheetViews>
    <sheetView workbookViewId="0"/>
  </sheetViews>
  <sheetFormatPr baseColWidth="10" defaultRowHeight="15"/>
  <cols>
    <col min="1" max="1" width="15.5703125" customWidth="1"/>
    <col min="2" max="2" width="10.7109375" customWidth="1"/>
    <col min="3" max="3" width="20.7109375" customWidth="1"/>
    <col min="4" max="4" width="11.42578125" customWidth="1"/>
    <col min="7" max="7" width="11.42578125" style="16"/>
  </cols>
  <sheetData>
    <row r="1" spans="1:7">
      <c r="A1" s="2" t="s">
        <v>122</v>
      </c>
      <c r="B1" s="1"/>
      <c r="C1" s="1" t="s">
        <v>178</v>
      </c>
      <c r="D1" s="1"/>
      <c r="E1" s="1" t="s">
        <v>253</v>
      </c>
      <c r="F1" s="1"/>
      <c r="G1" s="15">
        <f>SUM(E4:E264)-SUM(F4:F264)</f>
        <v>0</v>
      </c>
    </row>
    <row r="2" spans="1:7">
      <c r="A2" s="3" t="s">
        <v>254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259</v>
      </c>
      <c r="G2" s="50" t="s">
        <v>260</v>
      </c>
    </row>
    <row r="3" spans="1:7">
      <c r="A3" s="5"/>
      <c r="B3" s="1"/>
      <c r="C3" s="1"/>
      <c r="D3" s="1"/>
      <c r="E3" s="1"/>
      <c r="F3" s="1"/>
      <c r="G3" s="15"/>
    </row>
    <row r="4" spans="1:7">
      <c r="A4" s="6">
        <v>41321</v>
      </c>
      <c r="C4" t="s">
        <v>262</v>
      </c>
      <c r="E4">
        <v>311.86</v>
      </c>
      <c r="G4" s="16">
        <v>311.86</v>
      </c>
    </row>
    <row r="5" spans="1:7">
      <c r="B5">
        <v>1</v>
      </c>
      <c r="C5" t="s">
        <v>1665</v>
      </c>
      <c r="D5">
        <v>120</v>
      </c>
      <c r="E5">
        <f t="shared" ref="E5:E10" si="0">B5*D5</f>
        <v>120</v>
      </c>
      <c r="G5" s="16">
        <f>G4+E5-F5</f>
        <v>431.86</v>
      </c>
    </row>
    <row r="6" spans="1:7">
      <c r="B6">
        <v>2</v>
      </c>
      <c r="C6" t="s">
        <v>1666</v>
      </c>
      <c r="D6">
        <v>30</v>
      </c>
      <c r="E6">
        <f t="shared" si="0"/>
        <v>60</v>
      </c>
      <c r="G6" s="16">
        <f t="shared" ref="G6:G30" si="1">G5+E6-F6</f>
        <v>491.86</v>
      </c>
    </row>
    <row r="7" spans="1:7">
      <c r="B7">
        <v>1</v>
      </c>
      <c r="C7" t="s">
        <v>1667</v>
      </c>
      <c r="D7">
        <v>360</v>
      </c>
      <c r="E7">
        <f t="shared" si="0"/>
        <v>360</v>
      </c>
      <c r="G7" s="16">
        <f t="shared" si="1"/>
        <v>851.86</v>
      </c>
    </row>
    <row r="8" spans="1:7">
      <c r="B8">
        <v>1</v>
      </c>
      <c r="C8" t="s">
        <v>1668</v>
      </c>
      <c r="D8">
        <v>119</v>
      </c>
      <c r="E8">
        <f t="shared" si="0"/>
        <v>119</v>
      </c>
      <c r="G8" s="16">
        <f t="shared" si="1"/>
        <v>970.86</v>
      </c>
    </row>
    <row r="9" spans="1:7">
      <c r="B9">
        <v>2</v>
      </c>
      <c r="C9" t="s">
        <v>1669</v>
      </c>
      <c r="D9">
        <v>28</v>
      </c>
      <c r="E9">
        <f t="shared" si="0"/>
        <v>56</v>
      </c>
      <c r="G9" s="16">
        <f t="shared" si="1"/>
        <v>1026.8600000000001</v>
      </c>
    </row>
    <row r="10" spans="1:7">
      <c r="E10">
        <f t="shared" si="0"/>
        <v>0</v>
      </c>
      <c r="F10">
        <v>3500</v>
      </c>
      <c r="G10" s="16">
        <f t="shared" si="1"/>
        <v>-2473.14</v>
      </c>
    </row>
    <row r="11" spans="1:7">
      <c r="E11">
        <v>1235.71</v>
      </c>
      <c r="G11" s="16">
        <f t="shared" si="1"/>
        <v>-1237.4299999999998</v>
      </c>
    </row>
    <row r="12" spans="1:7">
      <c r="E12">
        <v>690</v>
      </c>
      <c r="G12" s="16">
        <f t="shared" si="1"/>
        <v>-547.42999999999984</v>
      </c>
    </row>
    <row r="13" spans="1:7">
      <c r="E13">
        <v>500</v>
      </c>
      <c r="G13" s="16">
        <f t="shared" si="1"/>
        <v>-47.429999999999836</v>
      </c>
    </row>
    <row r="14" spans="1:7">
      <c r="A14" s="6">
        <v>41587</v>
      </c>
      <c r="B14">
        <v>4.5</v>
      </c>
      <c r="C14" t="s">
        <v>330</v>
      </c>
      <c r="D14">
        <v>30</v>
      </c>
      <c r="E14">
        <f t="shared" ref="E14:E17" si="2">B14*D14</f>
        <v>135</v>
      </c>
      <c r="G14" s="16">
        <f t="shared" si="1"/>
        <v>87.570000000000164</v>
      </c>
    </row>
    <row r="15" spans="1:7">
      <c r="B15">
        <v>1</v>
      </c>
      <c r="C15" t="s">
        <v>667</v>
      </c>
      <c r="D15">
        <v>79</v>
      </c>
      <c r="E15">
        <f t="shared" si="2"/>
        <v>79</v>
      </c>
      <c r="G15" s="16">
        <f t="shared" si="1"/>
        <v>166.57000000000016</v>
      </c>
    </row>
    <row r="16" spans="1:7">
      <c r="B16">
        <v>1</v>
      </c>
      <c r="C16" t="s">
        <v>668</v>
      </c>
      <c r="D16">
        <v>83</v>
      </c>
      <c r="E16">
        <f t="shared" si="2"/>
        <v>83</v>
      </c>
      <c r="G16" s="16">
        <f t="shared" si="1"/>
        <v>249.57000000000016</v>
      </c>
    </row>
    <row r="17" spans="1:7">
      <c r="B17">
        <v>1</v>
      </c>
      <c r="C17" t="s">
        <v>669</v>
      </c>
      <c r="D17">
        <v>52</v>
      </c>
      <c r="E17">
        <f t="shared" si="2"/>
        <v>52</v>
      </c>
      <c r="G17" s="16">
        <f t="shared" si="1"/>
        <v>301.57000000000016</v>
      </c>
    </row>
    <row r="18" spans="1:7">
      <c r="A18" s="6">
        <v>41591</v>
      </c>
      <c r="C18" t="s">
        <v>2949</v>
      </c>
      <c r="F18">
        <v>4500</v>
      </c>
      <c r="G18" s="16">
        <f t="shared" si="1"/>
        <v>-4198.43</v>
      </c>
    </row>
    <row r="19" spans="1:7">
      <c r="C19" t="s">
        <v>2949</v>
      </c>
      <c r="E19">
        <v>2200</v>
      </c>
      <c r="G19" s="16">
        <f t="shared" si="1"/>
        <v>-1998.4300000000003</v>
      </c>
    </row>
    <row r="20" spans="1:7">
      <c r="C20" t="s">
        <v>2984</v>
      </c>
      <c r="E20">
        <v>887</v>
      </c>
      <c r="G20" s="16">
        <f t="shared" si="1"/>
        <v>-1111.4300000000003</v>
      </c>
    </row>
    <row r="21" spans="1:7">
      <c r="A21" s="6">
        <v>41594</v>
      </c>
      <c r="B21">
        <v>4</v>
      </c>
      <c r="C21" t="s">
        <v>816</v>
      </c>
      <c r="D21">
        <v>45</v>
      </c>
      <c r="E21">
        <f t="shared" ref="E21:E34" si="3">B21*D21</f>
        <v>180</v>
      </c>
      <c r="G21" s="16">
        <f t="shared" si="1"/>
        <v>-931.43000000000029</v>
      </c>
    </row>
    <row r="22" spans="1:7">
      <c r="B22">
        <v>2</v>
      </c>
      <c r="C22" t="s">
        <v>3112</v>
      </c>
      <c r="D22">
        <v>35</v>
      </c>
      <c r="E22">
        <f t="shared" si="3"/>
        <v>70</v>
      </c>
      <c r="G22" s="16">
        <f t="shared" si="1"/>
        <v>-861.43000000000029</v>
      </c>
    </row>
    <row r="23" spans="1:7">
      <c r="A23" s="6">
        <v>41600</v>
      </c>
      <c r="C23" t="s">
        <v>2587</v>
      </c>
      <c r="D23">
        <v>700</v>
      </c>
      <c r="E23">
        <v>700</v>
      </c>
      <c r="G23" s="16">
        <f t="shared" si="1"/>
        <v>-161.43000000000029</v>
      </c>
    </row>
    <row r="24" spans="1:7">
      <c r="E24">
        <f t="shared" si="3"/>
        <v>0</v>
      </c>
      <c r="G24" s="16">
        <f t="shared" si="1"/>
        <v>-161.43000000000029</v>
      </c>
    </row>
    <row r="25" spans="1:7">
      <c r="A25" s="6">
        <v>41618</v>
      </c>
      <c r="B25">
        <v>1</v>
      </c>
      <c r="C25" t="s">
        <v>3194</v>
      </c>
      <c r="D25">
        <v>310</v>
      </c>
      <c r="E25">
        <f t="shared" si="3"/>
        <v>310</v>
      </c>
      <c r="G25" s="16">
        <f t="shared" si="1"/>
        <v>148.56999999999971</v>
      </c>
    </row>
    <row r="26" spans="1:7">
      <c r="B26">
        <v>1</v>
      </c>
      <c r="C26" t="s">
        <v>1496</v>
      </c>
      <c r="D26">
        <v>39</v>
      </c>
      <c r="E26">
        <f t="shared" si="3"/>
        <v>39</v>
      </c>
      <c r="G26" s="16">
        <f t="shared" si="1"/>
        <v>187.56999999999971</v>
      </c>
    </row>
    <row r="27" spans="1:7">
      <c r="B27">
        <v>1</v>
      </c>
      <c r="C27" t="s">
        <v>482</v>
      </c>
      <c r="D27">
        <v>35</v>
      </c>
      <c r="E27">
        <f t="shared" si="3"/>
        <v>35</v>
      </c>
      <c r="G27" s="16">
        <f t="shared" si="1"/>
        <v>222.56999999999971</v>
      </c>
    </row>
    <row r="28" spans="1:7">
      <c r="C28" t="s">
        <v>3206</v>
      </c>
      <c r="E28">
        <f t="shared" si="3"/>
        <v>0</v>
      </c>
      <c r="F28">
        <v>222.57</v>
      </c>
      <c r="G28" s="16">
        <f t="shared" si="1"/>
        <v>-2.8421709430404007E-13</v>
      </c>
    </row>
    <row r="29" spans="1:7">
      <c r="E29">
        <f t="shared" si="3"/>
        <v>0</v>
      </c>
      <c r="G29" s="16">
        <f t="shared" si="1"/>
        <v>-2.8421709430404007E-13</v>
      </c>
    </row>
    <row r="30" spans="1:7">
      <c r="E30">
        <f t="shared" si="3"/>
        <v>0</v>
      </c>
      <c r="G30" s="16">
        <f t="shared" si="1"/>
        <v>-2.8421709430404007E-13</v>
      </c>
    </row>
    <row r="31" spans="1:7">
      <c r="E31">
        <f t="shared" si="3"/>
        <v>0</v>
      </c>
    </row>
    <row r="32" spans="1:7">
      <c r="E32">
        <f t="shared" si="3"/>
        <v>0</v>
      </c>
    </row>
    <row r="33" spans="5:5">
      <c r="E33">
        <f t="shared" si="3"/>
        <v>0</v>
      </c>
    </row>
    <row r="34" spans="5:5">
      <c r="E34">
        <f t="shared" si="3"/>
        <v>0</v>
      </c>
    </row>
  </sheetData>
  <hyperlinks>
    <hyperlink ref="A1" location="INDICE!A1" display="INDICE"/>
  </hyperlinks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>
  <dimension ref="A1:G23"/>
  <sheetViews>
    <sheetView workbookViewId="0"/>
  </sheetViews>
  <sheetFormatPr baseColWidth="10" defaultRowHeight="15"/>
  <cols>
    <col min="1" max="1" width="13.5703125" customWidth="1"/>
    <col min="2" max="2" width="5.42578125" customWidth="1"/>
    <col min="3" max="3" width="20.7109375" customWidth="1"/>
    <col min="4" max="4" width="6.85546875" customWidth="1"/>
    <col min="5" max="5" width="9.28515625" customWidth="1"/>
    <col min="6" max="6" width="8.5703125" customWidth="1"/>
  </cols>
  <sheetData>
    <row r="1" spans="1:7">
      <c r="A1" s="2" t="s">
        <v>122</v>
      </c>
      <c r="B1" s="1"/>
      <c r="C1" s="1" t="s">
        <v>157</v>
      </c>
      <c r="D1" s="1"/>
      <c r="E1" s="1" t="s">
        <v>253</v>
      </c>
      <c r="F1" s="1"/>
      <c r="G1" s="1">
        <f>SUM(E4:E267)-SUM(F4:F267)</f>
        <v>0</v>
      </c>
    </row>
    <row r="2" spans="1:7">
      <c r="A2" s="3" t="s">
        <v>254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259</v>
      </c>
      <c r="G2" s="3" t="s">
        <v>260</v>
      </c>
    </row>
    <row r="3" spans="1:7">
      <c r="A3" s="5"/>
      <c r="B3" s="1"/>
      <c r="C3" s="1"/>
      <c r="D3" s="1"/>
      <c r="E3" s="1"/>
      <c r="F3" s="1"/>
      <c r="G3" s="1"/>
    </row>
    <row r="4" spans="1:7" hidden="1">
      <c r="A4" s="6">
        <v>41444</v>
      </c>
      <c r="B4">
        <v>1</v>
      </c>
      <c r="C4" t="s">
        <v>2428</v>
      </c>
      <c r="D4">
        <v>30</v>
      </c>
      <c r="E4">
        <f>B4*D4</f>
        <v>30</v>
      </c>
      <c r="G4">
        <v>30</v>
      </c>
    </row>
    <row r="5" spans="1:7" hidden="1">
      <c r="G5">
        <f>G4+E5-F5</f>
        <v>30</v>
      </c>
    </row>
    <row r="6" spans="1:7" hidden="1">
      <c r="A6" s="6">
        <v>41514</v>
      </c>
      <c r="B6">
        <v>1</v>
      </c>
      <c r="C6" t="s">
        <v>1210</v>
      </c>
      <c r="D6">
        <v>122</v>
      </c>
      <c r="E6">
        <f>B6*D6</f>
        <v>122</v>
      </c>
      <c r="G6">
        <f t="shared" ref="G6:G23" si="0">G5+E6-F6</f>
        <v>152</v>
      </c>
    </row>
    <row r="7" spans="1:7" hidden="1">
      <c r="C7" t="s">
        <v>2429</v>
      </c>
      <c r="G7">
        <f t="shared" si="0"/>
        <v>152</v>
      </c>
    </row>
    <row r="8" spans="1:7" hidden="1">
      <c r="A8" s="6">
        <v>41528</v>
      </c>
      <c r="F8">
        <v>152</v>
      </c>
      <c r="G8">
        <f t="shared" si="0"/>
        <v>0</v>
      </c>
    </row>
    <row r="9" spans="1:7" hidden="1">
      <c r="A9" s="6"/>
      <c r="G9">
        <f t="shared" si="0"/>
        <v>0</v>
      </c>
    </row>
    <row r="10" spans="1:7">
      <c r="A10" s="6"/>
      <c r="B10">
        <v>1</v>
      </c>
      <c r="C10" t="s">
        <v>3078</v>
      </c>
      <c r="G10">
        <f t="shared" si="0"/>
        <v>0</v>
      </c>
    </row>
    <row r="11" spans="1:7">
      <c r="A11" s="6"/>
      <c r="C11" t="s">
        <v>3079</v>
      </c>
      <c r="D11">
        <v>250</v>
      </c>
      <c r="E11">
        <v>250</v>
      </c>
      <c r="G11">
        <f t="shared" si="0"/>
        <v>250</v>
      </c>
    </row>
    <row r="12" spans="1:7">
      <c r="A12" s="6"/>
      <c r="C12" t="s">
        <v>3080</v>
      </c>
      <c r="G12">
        <f t="shared" si="0"/>
        <v>250</v>
      </c>
    </row>
    <row r="13" spans="1:7">
      <c r="A13" s="6">
        <v>41551</v>
      </c>
      <c r="B13">
        <v>4</v>
      </c>
      <c r="C13" t="s">
        <v>2616</v>
      </c>
      <c r="D13">
        <v>78.75</v>
      </c>
      <c r="E13">
        <f t="shared" ref="E13:E18" si="1">B13*D13</f>
        <v>315</v>
      </c>
      <c r="G13">
        <f t="shared" si="0"/>
        <v>565</v>
      </c>
    </row>
    <row r="14" spans="1:7">
      <c r="B14">
        <v>1</v>
      </c>
      <c r="C14" t="s">
        <v>692</v>
      </c>
      <c r="D14">
        <v>50</v>
      </c>
      <c r="E14">
        <f t="shared" si="1"/>
        <v>50</v>
      </c>
      <c r="G14">
        <f t="shared" si="0"/>
        <v>615</v>
      </c>
    </row>
    <row r="15" spans="1:7">
      <c r="B15">
        <v>1</v>
      </c>
      <c r="C15" t="s">
        <v>885</v>
      </c>
      <c r="D15">
        <v>91</v>
      </c>
      <c r="E15">
        <f t="shared" si="1"/>
        <v>91</v>
      </c>
      <c r="G15">
        <f t="shared" si="0"/>
        <v>706</v>
      </c>
    </row>
    <row r="16" spans="1:7">
      <c r="C16" t="s">
        <v>1742</v>
      </c>
      <c r="E16">
        <f t="shared" si="1"/>
        <v>0</v>
      </c>
      <c r="G16">
        <f t="shared" si="0"/>
        <v>706</v>
      </c>
    </row>
    <row r="17" spans="1:7">
      <c r="A17" s="6">
        <v>41569</v>
      </c>
      <c r="B17">
        <v>1</v>
      </c>
      <c r="C17" t="s">
        <v>3069</v>
      </c>
      <c r="D17">
        <v>145</v>
      </c>
      <c r="E17">
        <f t="shared" si="1"/>
        <v>145</v>
      </c>
      <c r="G17">
        <f t="shared" si="0"/>
        <v>851</v>
      </c>
    </row>
    <row r="18" spans="1:7">
      <c r="A18" s="6">
        <v>41590</v>
      </c>
      <c r="B18">
        <v>1</v>
      </c>
      <c r="C18" t="s">
        <v>3069</v>
      </c>
      <c r="D18">
        <v>145</v>
      </c>
      <c r="E18">
        <f t="shared" si="1"/>
        <v>145</v>
      </c>
      <c r="G18">
        <f t="shared" si="0"/>
        <v>996</v>
      </c>
    </row>
    <row r="19" spans="1:7">
      <c r="F19">
        <v>996</v>
      </c>
      <c r="G19">
        <f t="shared" si="0"/>
        <v>0</v>
      </c>
    </row>
    <row r="20" spans="1:7">
      <c r="G20">
        <f t="shared" si="0"/>
        <v>0</v>
      </c>
    </row>
    <row r="21" spans="1:7">
      <c r="G21">
        <f t="shared" si="0"/>
        <v>0</v>
      </c>
    </row>
    <row r="22" spans="1:7">
      <c r="G22">
        <f t="shared" si="0"/>
        <v>0</v>
      </c>
    </row>
    <row r="23" spans="1:7">
      <c r="G23">
        <f t="shared" si="0"/>
        <v>0</v>
      </c>
    </row>
  </sheetData>
  <hyperlinks>
    <hyperlink ref="A1" location="INDICE!A1" display="INDICE"/>
  </hyperlinks>
  <pageMargins left="0.7" right="0.7" top="0.75" bottom="0.75" header="0.3" footer="0.3"/>
  <pageSetup paperSize="9" orientation="portrait" horizontalDpi="0" verticalDpi="0" r:id="rId1"/>
</worksheet>
</file>

<file path=xl/worksheets/sheet107.xml><?xml version="1.0" encoding="utf-8"?>
<worksheet xmlns="http://schemas.openxmlformats.org/spreadsheetml/2006/main" xmlns:r="http://schemas.openxmlformats.org/officeDocument/2006/relationships">
  <dimension ref="A1:G45"/>
  <sheetViews>
    <sheetView workbookViewId="0"/>
  </sheetViews>
  <sheetFormatPr baseColWidth="10" defaultRowHeight="15"/>
  <cols>
    <col min="1" max="1" width="15.5703125" customWidth="1"/>
    <col min="2" max="2" width="5.5703125" customWidth="1"/>
    <col min="3" max="3" width="20.7109375" customWidth="1"/>
    <col min="4" max="4" width="11.42578125" customWidth="1"/>
  </cols>
  <sheetData>
    <row r="1" spans="1:7">
      <c r="A1" s="2" t="s">
        <v>122</v>
      </c>
      <c r="B1" s="1"/>
      <c r="C1" s="1" t="s">
        <v>600</v>
      </c>
      <c r="D1" s="1"/>
      <c r="E1" s="1" t="s">
        <v>253</v>
      </c>
      <c r="F1" s="1"/>
      <c r="G1" s="1">
        <f>SUM(E4:E267)-SUM(F4:F267)</f>
        <v>1003.8499999999999</v>
      </c>
    </row>
    <row r="2" spans="1:7">
      <c r="A2" s="3" t="s">
        <v>254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259</v>
      </c>
      <c r="G2" s="3" t="s">
        <v>260</v>
      </c>
    </row>
    <row r="3" spans="1:7">
      <c r="A3" s="5"/>
      <c r="B3" s="1"/>
      <c r="C3" s="1"/>
      <c r="D3" s="1"/>
      <c r="E3" s="1"/>
      <c r="F3" s="1"/>
      <c r="G3" s="1"/>
    </row>
    <row r="4" spans="1:7">
      <c r="A4" s="6">
        <v>41321</v>
      </c>
      <c r="C4" t="s">
        <v>262</v>
      </c>
      <c r="E4">
        <v>300</v>
      </c>
      <c r="G4">
        <v>300</v>
      </c>
    </row>
    <row r="5" spans="1:7">
      <c r="A5" s="6">
        <v>41339</v>
      </c>
      <c r="B5">
        <v>1</v>
      </c>
      <c r="C5" t="s">
        <v>795</v>
      </c>
      <c r="D5">
        <v>48</v>
      </c>
      <c r="E5">
        <f>B5*D5</f>
        <v>48</v>
      </c>
      <c r="G5">
        <f>G4+E5-F5</f>
        <v>348</v>
      </c>
    </row>
    <row r="6" spans="1:7">
      <c r="B6">
        <v>1</v>
      </c>
      <c r="C6" t="s">
        <v>796</v>
      </c>
      <c r="D6">
        <v>74</v>
      </c>
      <c r="E6">
        <f t="shared" ref="E6:E16" si="0">B6*D6</f>
        <v>74</v>
      </c>
      <c r="G6">
        <f t="shared" ref="G6:G45" si="1">G5+E6-F6</f>
        <v>422</v>
      </c>
    </row>
    <row r="7" spans="1:7">
      <c r="A7" s="6">
        <v>41344</v>
      </c>
      <c r="B7">
        <v>1</v>
      </c>
      <c r="C7" t="s">
        <v>805</v>
      </c>
      <c r="D7">
        <v>33</v>
      </c>
      <c r="E7">
        <f t="shared" si="0"/>
        <v>33</v>
      </c>
      <c r="G7">
        <f t="shared" si="1"/>
        <v>455</v>
      </c>
    </row>
    <row r="8" spans="1:7">
      <c r="C8" t="s">
        <v>806</v>
      </c>
      <c r="E8">
        <f t="shared" si="0"/>
        <v>0</v>
      </c>
      <c r="G8">
        <f t="shared" si="1"/>
        <v>455</v>
      </c>
    </row>
    <row r="9" spans="1:7">
      <c r="A9" s="6">
        <v>41355</v>
      </c>
      <c r="B9">
        <v>1</v>
      </c>
      <c r="C9" t="s">
        <v>676</v>
      </c>
      <c r="D9">
        <v>80</v>
      </c>
      <c r="E9">
        <f t="shared" si="0"/>
        <v>80</v>
      </c>
      <c r="G9">
        <f t="shared" si="1"/>
        <v>535</v>
      </c>
    </row>
    <row r="10" spans="1:7">
      <c r="C10" t="s">
        <v>835</v>
      </c>
      <c r="E10">
        <f t="shared" si="0"/>
        <v>0</v>
      </c>
      <c r="G10">
        <f t="shared" si="1"/>
        <v>535</v>
      </c>
    </row>
    <row r="11" spans="1:7">
      <c r="A11" s="6">
        <v>41373</v>
      </c>
      <c r="B11">
        <v>6</v>
      </c>
      <c r="C11" t="s">
        <v>942</v>
      </c>
      <c r="D11">
        <v>58</v>
      </c>
      <c r="E11">
        <f t="shared" si="0"/>
        <v>348</v>
      </c>
      <c r="G11">
        <f t="shared" si="1"/>
        <v>883</v>
      </c>
    </row>
    <row r="12" spans="1:7">
      <c r="B12">
        <v>1</v>
      </c>
      <c r="C12" t="s">
        <v>393</v>
      </c>
      <c r="D12">
        <v>48</v>
      </c>
      <c r="E12">
        <f t="shared" si="0"/>
        <v>48</v>
      </c>
      <c r="G12">
        <f t="shared" si="1"/>
        <v>931</v>
      </c>
    </row>
    <row r="13" spans="1:7">
      <c r="A13" s="6">
        <v>41374</v>
      </c>
      <c r="B13">
        <v>1</v>
      </c>
      <c r="C13" t="s">
        <v>943</v>
      </c>
      <c r="D13">
        <v>56</v>
      </c>
      <c r="E13">
        <f t="shared" si="0"/>
        <v>56</v>
      </c>
      <c r="G13">
        <f t="shared" si="1"/>
        <v>987</v>
      </c>
    </row>
    <row r="14" spans="1:7">
      <c r="A14" s="6">
        <v>41376</v>
      </c>
      <c r="C14" t="s">
        <v>259</v>
      </c>
      <c r="E14">
        <f t="shared" si="0"/>
        <v>0</v>
      </c>
      <c r="F14">
        <v>500</v>
      </c>
      <c r="G14">
        <f t="shared" si="1"/>
        <v>487</v>
      </c>
    </row>
    <row r="15" spans="1:7">
      <c r="A15" s="6">
        <v>41383</v>
      </c>
      <c r="B15">
        <v>1</v>
      </c>
      <c r="C15" t="s">
        <v>1014</v>
      </c>
      <c r="D15">
        <v>50</v>
      </c>
      <c r="E15">
        <f t="shared" si="0"/>
        <v>50</v>
      </c>
      <c r="G15">
        <f t="shared" si="1"/>
        <v>537</v>
      </c>
    </row>
    <row r="16" spans="1:7">
      <c r="A16" s="6">
        <v>41429</v>
      </c>
      <c r="B16">
        <v>1.25</v>
      </c>
      <c r="C16" t="s">
        <v>1000</v>
      </c>
      <c r="D16">
        <v>25</v>
      </c>
      <c r="E16">
        <f t="shared" si="0"/>
        <v>31.25</v>
      </c>
      <c r="G16">
        <f t="shared" si="1"/>
        <v>568.25</v>
      </c>
    </row>
    <row r="17" spans="1:7">
      <c r="A17" s="6">
        <v>41463</v>
      </c>
      <c r="C17" t="s">
        <v>259</v>
      </c>
      <c r="F17">
        <v>250</v>
      </c>
      <c r="G17">
        <f t="shared" si="1"/>
        <v>318.25</v>
      </c>
    </row>
    <row r="18" spans="1:7">
      <c r="A18" s="6">
        <v>41488</v>
      </c>
      <c r="C18" t="s">
        <v>259</v>
      </c>
      <c r="F18">
        <v>250</v>
      </c>
      <c r="G18">
        <f t="shared" si="1"/>
        <v>68.25</v>
      </c>
    </row>
    <row r="19" spans="1:7">
      <c r="A19" s="6">
        <v>41491</v>
      </c>
      <c r="B19">
        <v>4</v>
      </c>
      <c r="C19" t="s">
        <v>375</v>
      </c>
      <c r="D19">
        <v>30</v>
      </c>
      <c r="E19">
        <f>B19*D19</f>
        <v>120</v>
      </c>
      <c r="G19">
        <f t="shared" si="1"/>
        <v>188.25</v>
      </c>
    </row>
    <row r="20" spans="1:7">
      <c r="B20">
        <v>1</v>
      </c>
      <c r="C20" t="s">
        <v>2130</v>
      </c>
      <c r="D20">
        <v>54</v>
      </c>
      <c r="E20">
        <f>B20*D20</f>
        <v>54</v>
      </c>
      <c r="G20">
        <f t="shared" si="1"/>
        <v>242.25</v>
      </c>
    </row>
    <row r="21" spans="1:7">
      <c r="C21" t="s">
        <v>716</v>
      </c>
      <c r="E21">
        <f>B21*D21</f>
        <v>0</v>
      </c>
      <c r="F21">
        <v>17.399999999999999</v>
      </c>
      <c r="G21">
        <f t="shared" si="1"/>
        <v>224.85</v>
      </c>
    </row>
    <row r="22" spans="1:7">
      <c r="A22" s="6">
        <v>41494</v>
      </c>
      <c r="B22">
        <v>1</v>
      </c>
      <c r="C22" t="s">
        <v>397</v>
      </c>
      <c r="D22">
        <v>35</v>
      </c>
      <c r="E22">
        <f>B22*D22</f>
        <v>35</v>
      </c>
      <c r="G22">
        <f t="shared" si="1"/>
        <v>259.85000000000002</v>
      </c>
    </row>
    <row r="23" spans="1:7">
      <c r="E23">
        <f t="shared" ref="E23:E42" si="2">B23*D23</f>
        <v>0</v>
      </c>
      <c r="F23">
        <v>192</v>
      </c>
      <c r="G23">
        <f t="shared" si="1"/>
        <v>67.850000000000023</v>
      </c>
    </row>
    <row r="24" spans="1:7">
      <c r="A24" s="6">
        <v>41528</v>
      </c>
      <c r="B24">
        <v>1</v>
      </c>
      <c r="C24" t="s">
        <v>2509</v>
      </c>
      <c r="D24">
        <v>77</v>
      </c>
      <c r="E24">
        <f t="shared" si="2"/>
        <v>77</v>
      </c>
      <c r="G24">
        <f t="shared" si="1"/>
        <v>144.85000000000002</v>
      </c>
    </row>
    <row r="25" spans="1:7">
      <c r="B25">
        <v>1</v>
      </c>
      <c r="C25" t="s">
        <v>1183</v>
      </c>
      <c r="D25">
        <v>252</v>
      </c>
      <c r="E25">
        <f t="shared" si="2"/>
        <v>252</v>
      </c>
      <c r="G25">
        <f t="shared" si="1"/>
        <v>396.85</v>
      </c>
    </row>
    <row r="26" spans="1:7">
      <c r="B26">
        <v>1</v>
      </c>
      <c r="C26" t="s">
        <v>2510</v>
      </c>
      <c r="E26">
        <f t="shared" si="2"/>
        <v>0</v>
      </c>
      <c r="G26">
        <f t="shared" si="1"/>
        <v>396.85</v>
      </c>
    </row>
    <row r="27" spans="1:7">
      <c r="A27" s="6">
        <v>41544</v>
      </c>
      <c r="B27">
        <v>1</v>
      </c>
      <c r="C27" t="s">
        <v>2599</v>
      </c>
      <c r="D27">
        <v>106</v>
      </c>
      <c r="E27">
        <f t="shared" si="2"/>
        <v>106</v>
      </c>
      <c r="G27">
        <f>G26+E27-F27</f>
        <v>502.85</v>
      </c>
    </row>
    <row r="28" spans="1:7">
      <c r="B28">
        <v>1</v>
      </c>
      <c r="C28" t="s">
        <v>384</v>
      </c>
      <c r="D28">
        <v>36</v>
      </c>
      <c r="E28">
        <f t="shared" si="2"/>
        <v>36</v>
      </c>
      <c r="G28">
        <f t="shared" si="1"/>
        <v>538.85</v>
      </c>
    </row>
    <row r="29" spans="1:7">
      <c r="A29" s="6">
        <v>41544</v>
      </c>
      <c r="B29">
        <v>1</v>
      </c>
      <c r="C29" t="s">
        <v>1201</v>
      </c>
      <c r="D29">
        <v>28</v>
      </c>
      <c r="E29">
        <f t="shared" si="2"/>
        <v>28</v>
      </c>
      <c r="G29">
        <f t="shared" si="1"/>
        <v>566.85</v>
      </c>
    </row>
    <row r="30" spans="1:7">
      <c r="C30" t="s">
        <v>2755</v>
      </c>
      <c r="E30">
        <f t="shared" si="2"/>
        <v>0</v>
      </c>
      <c r="G30">
        <f t="shared" si="1"/>
        <v>566.85</v>
      </c>
    </row>
    <row r="31" spans="1:7">
      <c r="A31" s="6">
        <v>41549</v>
      </c>
      <c r="B31">
        <v>1</v>
      </c>
      <c r="C31" t="s">
        <v>483</v>
      </c>
      <c r="D31">
        <v>30</v>
      </c>
      <c r="E31">
        <f t="shared" si="2"/>
        <v>30</v>
      </c>
      <c r="G31">
        <f t="shared" si="1"/>
        <v>596.85</v>
      </c>
    </row>
    <row r="32" spans="1:7">
      <c r="B32">
        <v>1</v>
      </c>
      <c r="C32" t="s">
        <v>338</v>
      </c>
      <c r="D32">
        <v>74</v>
      </c>
      <c r="E32">
        <f t="shared" si="2"/>
        <v>74</v>
      </c>
      <c r="G32">
        <f t="shared" si="1"/>
        <v>670.85</v>
      </c>
    </row>
    <row r="33" spans="1:7">
      <c r="A33" s="6">
        <v>41550</v>
      </c>
      <c r="B33">
        <v>1</v>
      </c>
      <c r="C33" t="s">
        <v>384</v>
      </c>
      <c r="D33">
        <v>35</v>
      </c>
      <c r="E33">
        <f t="shared" si="2"/>
        <v>35</v>
      </c>
      <c r="G33">
        <f t="shared" si="1"/>
        <v>705.85</v>
      </c>
    </row>
    <row r="34" spans="1:7">
      <c r="A34" s="6">
        <v>41550</v>
      </c>
      <c r="B34">
        <v>1</v>
      </c>
      <c r="C34" t="s">
        <v>1584</v>
      </c>
      <c r="D34">
        <v>81</v>
      </c>
      <c r="E34">
        <f t="shared" si="2"/>
        <v>81</v>
      </c>
      <c r="G34">
        <f t="shared" si="1"/>
        <v>786.85</v>
      </c>
    </row>
    <row r="35" spans="1:7">
      <c r="A35" s="6">
        <v>41575</v>
      </c>
      <c r="B35">
        <v>2</v>
      </c>
      <c r="C35" t="s">
        <v>375</v>
      </c>
      <c r="D35">
        <v>30</v>
      </c>
      <c r="E35">
        <f t="shared" si="2"/>
        <v>60</v>
      </c>
      <c r="G35">
        <f t="shared" si="1"/>
        <v>846.85</v>
      </c>
    </row>
    <row r="36" spans="1:7">
      <c r="A36" s="6">
        <v>41579</v>
      </c>
      <c r="C36" t="s">
        <v>259</v>
      </c>
      <c r="E36">
        <f t="shared" si="2"/>
        <v>0</v>
      </c>
      <c r="F36">
        <v>300</v>
      </c>
      <c r="G36">
        <f t="shared" si="1"/>
        <v>546.85</v>
      </c>
    </row>
    <row r="37" spans="1:7">
      <c r="A37" s="6">
        <v>41604</v>
      </c>
      <c r="C37" t="s">
        <v>3160</v>
      </c>
      <c r="E37">
        <f t="shared" si="2"/>
        <v>0</v>
      </c>
      <c r="F37">
        <v>84</v>
      </c>
      <c r="G37">
        <f t="shared" si="1"/>
        <v>462.85</v>
      </c>
    </row>
    <row r="38" spans="1:7">
      <c r="A38" s="6">
        <v>41618</v>
      </c>
      <c r="C38" t="s">
        <v>3261</v>
      </c>
      <c r="E38">
        <f t="shared" si="2"/>
        <v>0</v>
      </c>
      <c r="F38">
        <v>20</v>
      </c>
      <c r="G38">
        <f t="shared" si="1"/>
        <v>442.85</v>
      </c>
    </row>
    <row r="39" spans="1:7">
      <c r="A39" s="6">
        <v>41625</v>
      </c>
      <c r="B39">
        <v>1</v>
      </c>
      <c r="C39" t="s">
        <v>3294</v>
      </c>
      <c r="D39">
        <v>68</v>
      </c>
      <c r="E39">
        <f t="shared" si="2"/>
        <v>68</v>
      </c>
      <c r="G39">
        <f t="shared" si="1"/>
        <v>510.85</v>
      </c>
    </row>
    <row r="40" spans="1:7">
      <c r="B40">
        <v>1</v>
      </c>
      <c r="C40" t="s">
        <v>3295</v>
      </c>
      <c r="D40">
        <v>134</v>
      </c>
      <c r="E40">
        <f t="shared" si="2"/>
        <v>134</v>
      </c>
      <c r="G40">
        <f t="shared" si="1"/>
        <v>644.85</v>
      </c>
    </row>
    <row r="41" spans="1:7">
      <c r="B41">
        <v>1</v>
      </c>
      <c r="C41" t="s">
        <v>3296</v>
      </c>
      <c r="D41">
        <v>225</v>
      </c>
      <c r="E41">
        <f t="shared" si="2"/>
        <v>225</v>
      </c>
      <c r="G41">
        <f t="shared" si="1"/>
        <v>869.85</v>
      </c>
    </row>
    <row r="42" spans="1:7">
      <c r="B42">
        <v>1</v>
      </c>
      <c r="C42" t="s">
        <v>3300</v>
      </c>
      <c r="D42">
        <v>134</v>
      </c>
      <c r="E42">
        <f t="shared" si="2"/>
        <v>134</v>
      </c>
      <c r="G42">
        <f t="shared" si="1"/>
        <v>1003.85</v>
      </c>
    </row>
    <row r="43" spans="1:7">
      <c r="G43">
        <f t="shared" si="1"/>
        <v>1003.85</v>
      </c>
    </row>
    <row r="44" spans="1:7">
      <c r="G44">
        <f t="shared" si="1"/>
        <v>1003.85</v>
      </c>
    </row>
    <row r="45" spans="1:7">
      <c r="G45">
        <f t="shared" si="1"/>
        <v>1003.85</v>
      </c>
    </row>
  </sheetData>
  <hyperlinks>
    <hyperlink ref="A1" location="INDICE!A1" display="INDICE"/>
  </hyperlinks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>
  <dimension ref="A1:G42"/>
  <sheetViews>
    <sheetView workbookViewId="0"/>
  </sheetViews>
  <sheetFormatPr baseColWidth="10" defaultRowHeight="15"/>
  <cols>
    <col min="1" max="1" width="12.28515625" customWidth="1"/>
    <col min="2" max="2" width="5.5703125" customWidth="1"/>
    <col min="3" max="3" width="22.42578125" customWidth="1"/>
    <col min="4" max="4" width="9.140625" customWidth="1"/>
    <col min="7" max="7" width="13.7109375" customWidth="1"/>
  </cols>
  <sheetData>
    <row r="1" spans="1:7">
      <c r="A1" s="2" t="s">
        <v>122</v>
      </c>
      <c r="B1" s="1"/>
      <c r="C1" s="1" t="s">
        <v>1936</v>
      </c>
      <c r="D1" s="1"/>
      <c r="E1" s="1" t="s">
        <v>253</v>
      </c>
      <c r="F1" s="1"/>
      <c r="G1" s="1">
        <f>SUM(E4:E270)-SUM(F4:F270)</f>
        <v>457.625</v>
      </c>
    </row>
    <row r="2" spans="1:7">
      <c r="A2" s="3" t="s">
        <v>254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259</v>
      </c>
      <c r="G2" s="3" t="s">
        <v>260</v>
      </c>
    </row>
    <row r="3" spans="1:7">
      <c r="A3" s="5"/>
      <c r="B3" s="1"/>
      <c r="C3" s="1"/>
      <c r="D3" s="1"/>
      <c r="E3" s="1"/>
      <c r="F3" s="1"/>
      <c r="G3" s="1"/>
    </row>
    <row r="4" spans="1:7">
      <c r="A4" s="6">
        <v>41321</v>
      </c>
      <c r="C4" t="s">
        <v>262</v>
      </c>
      <c r="E4">
        <f>B4*D4</f>
        <v>0</v>
      </c>
      <c r="G4">
        <f>G3+E4-F4</f>
        <v>0</v>
      </c>
    </row>
    <row r="5" spans="1:7">
      <c r="A5" s="6"/>
      <c r="E5">
        <f t="shared" ref="E5:E42" si="0">B5*D5</f>
        <v>0</v>
      </c>
      <c r="G5">
        <f t="shared" ref="G5:G42" si="1">G4+E5-F5</f>
        <v>0</v>
      </c>
    </row>
    <row r="6" spans="1:7">
      <c r="A6" s="6"/>
      <c r="B6">
        <v>4.5</v>
      </c>
      <c r="C6" t="s">
        <v>803</v>
      </c>
      <c r="D6">
        <v>71.25</v>
      </c>
      <c r="E6">
        <f t="shared" si="0"/>
        <v>320.625</v>
      </c>
      <c r="G6">
        <f t="shared" si="1"/>
        <v>320.625</v>
      </c>
    </row>
    <row r="7" spans="1:7">
      <c r="A7" s="6"/>
      <c r="B7">
        <v>1</v>
      </c>
      <c r="C7" t="s">
        <v>676</v>
      </c>
      <c r="D7">
        <v>56</v>
      </c>
      <c r="E7">
        <f t="shared" si="0"/>
        <v>56</v>
      </c>
      <c r="G7">
        <f t="shared" si="1"/>
        <v>376.625</v>
      </c>
    </row>
    <row r="8" spans="1:7">
      <c r="A8" s="6"/>
      <c r="B8">
        <v>1</v>
      </c>
      <c r="C8" t="s">
        <v>361</v>
      </c>
      <c r="D8">
        <v>70</v>
      </c>
      <c r="E8">
        <f t="shared" si="0"/>
        <v>70</v>
      </c>
      <c r="G8">
        <f t="shared" si="1"/>
        <v>446.625</v>
      </c>
    </row>
    <row r="9" spans="1:7">
      <c r="A9" s="6"/>
      <c r="B9">
        <v>1</v>
      </c>
      <c r="C9" t="s">
        <v>799</v>
      </c>
      <c r="D9">
        <v>74</v>
      </c>
      <c r="E9">
        <f t="shared" si="0"/>
        <v>74</v>
      </c>
      <c r="G9">
        <f t="shared" si="1"/>
        <v>520.625</v>
      </c>
    </row>
    <row r="10" spans="1:7">
      <c r="A10" s="6"/>
      <c r="C10" t="s">
        <v>573</v>
      </c>
      <c r="E10">
        <f t="shared" si="0"/>
        <v>0</v>
      </c>
      <c r="G10">
        <f t="shared" si="1"/>
        <v>520.625</v>
      </c>
    </row>
    <row r="11" spans="1:7">
      <c r="A11" s="6">
        <v>41345</v>
      </c>
      <c r="B11">
        <v>1</v>
      </c>
      <c r="C11" t="s">
        <v>802</v>
      </c>
      <c r="D11">
        <v>38</v>
      </c>
      <c r="E11">
        <f t="shared" si="0"/>
        <v>38</v>
      </c>
      <c r="G11">
        <f t="shared" si="1"/>
        <v>558.625</v>
      </c>
    </row>
    <row r="12" spans="1:7">
      <c r="A12" s="6">
        <v>41363</v>
      </c>
      <c r="B12">
        <v>1</v>
      </c>
      <c r="C12" t="s">
        <v>869</v>
      </c>
      <c r="D12">
        <v>30</v>
      </c>
      <c r="E12">
        <f t="shared" si="0"/>
        <v>30</v>
      </c>
      <c r="G12">
        <f t="shared" si="1"/>
        <v>588.625</v>
      </c>
    </row>
    <row r="13" spans="1:7">
      <c r="B13">
        <v>1</v>
      </c>
      <c r="C13" t="s">
        <v>1107</v>
      </c>
      <c r="D13">
        <v>128</v>
      </c>
      <c r="E13">
        <f t="shared" si="0"/>
        <v>128</v>
      </c>
      <c r="G13">
        <f t="shared" si="1"/>
        <v>716.625</v>
      </c>
    </row>
    <row r="14" spans="1:7">
      <c r="B14">
        <v>1</v>
      </c>
      <c r="C14" t="s">
        <v>1109</v>
      </c>
      <c r="D14">
        <v>18</v>
      </c>
      <c r="E14">
        <f t="shared" si="0"/>
        <v>18</v>
      </c>
      <c r="G14">
        <f t="shared" si="1"/>
        <v>734.625</v>
      </c>
    </row>
    <row r="15" spans="1:7">
      <c r="B15">
        <v>1</v>
      </c>
      <c r="C15" t="s">
        <v>1108</v>
      </c>
      <c r="D15">
        <v>10</v>
      </c>
      <c r="E15">
        <f t="shared" si="0"/>
        <v>10</v>
      </c>
      <c r="G15">
        <f t="shared" si="1"/>
        <v>744.625</v>
      </c>
    </row>
    <row r="16" spans="1:7">
      <c r="B16">
        <v>1</v>
      </c>
      <c r="C16" t="s">
        <v>816</v>
      </c>
      <c r="D16">
        <v>40</v>
      </c>
      <c r="E16">
        <f t="shared" si="0"/>
        <v>40</v>
      </c>
      <c r="G16">
        <f t="shared" si="1"/>
        <v>784.625</v>
      </c>
    </row>
    <row r="17" spans="1:7">
      <c r="B17">
        <v>1</v>
      </c>
      <c r="C17" t="s">
        <v>727</v>
      </c>
      <c r="D17">
        <v>23</v>
      </c>
      <c r="E17">
        <f t="shared" si="0"/>
        <v>23</v>
      </c>
      <c r="G17">
        <f t="shared" si="1"/>
        <v>807.625</v>
      </c>
    </row>
    <row r="18" spans="1:7">
      <c r="B18">
        <v>1</v>
      </c>
      <c r="C18" t="s">
        <v>1110</v>
      </c>
      <c r="D18">
        <v>60</v>
      </c>
      <c r="E18">
        <f t="shared" si="0"/>
        <v>60</v>
      </c>
      <c r="G18">
        <f t="shared" si="1"/>
        <v>867.625</v>
      </c>
    </row>
    <row r="19" spans="1:7">
      <c r="A19" s="6">
        <v>41401</v>
      </c>
      <c r="C19" t="s">
        <v>259</v>
      </c>
      <c r="E19">
        <f t="shared" si="0"/>
        <v>0</v>
      </c>
      <c r="F19">
        <v>360</v>
      </c>
      <c r="G19">
        <f t="shared" si="1"/>
        <v>507.625</v>
      </c>
    </row>
    <row r="20" spans="1:7">
      <c r="A20" s="6">
        <v>41410</v>
      </c>
      <c r="B20">
        <v>1</v>
      </c>
      <c r="C20" t="s">
        <v>1275</v>
      </c>
      <c r="D20">
        <v>42</v>
      </c>
      <c r="E20">
        <f t="shared" si="0"/>
        <v>42</v>
      </c>
      <c r="G20">
        <f t="shared" si="1"/>
        <v>549.625</v>
      </c>
    </row>
    <row r="21" spans="1:7">
      <c r="A21" s="6">
        <v>41422</v>
      </c>
      <c r="B21">
        <v>1</v>
      </c>
      <c r="C21" t="s">
        <v>727</v>
      </c>
      <c r="D21">
        <v>23</v>
      </c>
      <c r="E21">
        <f t="shared" si="0"/>
        <v>23</v>
      </c>
      <c r="G21">
        <f t="shared" si="1"/>
        <v>572.625</v>
      </c>
    </row>
    <row r="22" spans="1:7">
      <c r="A22" s="6">
        <v>41435</v>
      </c>
      <c r="B22">
        <v>1</v>
      </c>
      <c r="C22" t="s">
        <v>1807</v>
      </c>
      <c r="D22">
        <v>48</v>
      </c>
      <c r="E22">
        <f t="shared" si="0"/>
        <v>48</v>
      </c>
      <c r="G22">
        <f t="shared" si="1"/>
        <v>620.625</v>
      </c>
    </row>
    <row r="23" spans="1:7">
      <c r="B23">
        <v>1</v>
      </c>
      <c r="C23" t="s">
        <v>1808</v>
      </c>
      <c r="D23">
        <v>46</v>
      </c>
      <c r="E23">
        <f t="shared" si="0"/>
        <v>46</v>
      </c>
      <c r="G23">
        <f t="shared" si="1"/>
        <v>666.625</v>
      </c>
    </row>
    <row r="24" spans="1:7">
      <c r="A24" s="6">
        <v>41443</v>
      </c>
      <c r="B24">
        <v>1</v>
      </c>
      <c r="C24" t="s">
        <v>1812</v>
      </c>
      <c r="D24">
        <v>42</v>
      </c>
      <c r="E24">
        <f t="shared" si="0"/>
        <v>42</v>
      </c>
      <c r="G24">
        <f t="shared" si="1"/>
        <v>708.625</v>
      </c>
    </row>
    <row r="25" spans="1:7">
      <c r="B25">
        <v>1</v>
      </c>
      <c r="C25" t="s">
        <v>693</v>
      </c>
      <c r="D25">
        <v>140</v>
      </c>
      <c r="E25">
        <f t="shared" si="0"/>
        <v>140</v>
      </c>
      <c r="G25">
        <f t="shared" si="1"/>
        <v>848.625</v>
      </c>
    </row>
    <row r="26" spans="1:7">
      <c r="B26">
        <v>1</v>
      </c>
      <c r="C26" t="s">
        <v>1813</v>
      </c>
      <c r="D26">
        <v>55</v>
      </c>
      <c r="E26">
        <f t="shared" si="0"/>
        <v>55</v>
      </c>
      <c r="G26">
        <f t="shared" si="1"/>
        <v>903.625</v>
      </c>
    </row>
    <row r="27" spans="1:7">
      <c r="B27">
        <v>3</v>
      </c>
      <c r="C27" t="s">
        <v>1049</v>
      </c>
      <c r="D27">
        <v>40</v>
      </c>
      <c r="E27">
        <f t="shared" si="0"/>
        <v>120</v>
      </c>
      <c r="G27">
        <f t="shared" si="1"/>
        <v>1023.625</v>
      </c>
    </row>
    <row r="28" spans="1:7">
      <c r="A28" s="6">
        <v>41494</v>
      </c>
      <c r="B28">
        <v>1</v>
      </c>
      <c r="C28" t="s">
        <v>1506</v>
      </c>
      <c r="D28">
        <v>25</v>
      </c>
      <c r="E28">
        <f t="shared" si="0"/>
        <v>25</v>
      </c>
      <c r="G28">
        <f t="shared" si="1"/>
        <v>1048.625</v>
      </c>
    </row>
    <row r="29" spans="1:7">
      <c r="A29" s="6">
        <v>41498</v>
      </c>
      <c r="F29">
        <v>500</v>
      </c>
      <c r="G29">
        <f t="shared" si="1"/>
        <v>548.625</v>
      </c>
    </row>
    <row r="30" spans="1:7">
      <c r="A30" s="6">
        <v>41507</v>
      </c>
      <c r="B30">
        <v>2</v>
      </c>
      <c r="C30" t="s">
        <v>2427</v>
      </c>
      <c r="D30">
        <v>28</v>
      </c>
      <c r="E30">
        <f t="shared" si="0"/>
        <v>56</v>
      </c>
      <c r="G30">
        <f t="shared" si="1"/>
        <v>604.625</v>
      </c>
    </row>
    <row r="31" spans="1:7">
      <c r="A31" s="6">
        <v>41512</v>
      </c>
      <c r="B31">
        <v>1</v>
      </c>
      <c r="C31" t="s">
        <v>1817</v>
      </c>
      <c r="D31">
        <v>530</v>
      </c>
      <c r="E31">
        <f t="shared" si="0"/>
        <v>530</v>
      </c>
      <c r="G31">
        <f t="shared" si="1"/>
        <v>1134.625</v>
      </c>
    </row>
    <row r="32" spans="1:7">
      <c r="A32" s="6">
        <v>41559</v>
      </c>
      <c r="C32" t="s">
        <v>259</v>
      </c>
      <c r="E32">
        <f t="shared" si="0"/>
        <v>0</v>
      </c>
      <c r="F32">
        <v>500</v>
      </c>
      <c r="G32">
        <f t="shared" si="1"/>
        <v>634.625</v>
      </c>
    </row>
    <row r="33" spans="1:7">
      <c r="A33" s="6">
        <v>41578</v>
      </c>
      <c r="B33">
        <v>1</v>
      </c>
      <c r="C33" t="s">
        <v>3081</v>
      </c>
      <c r="D33">
        <v>0</v>
      </c>
      <c r="E33">
        <f>B33*D33</f>
        <v>0</v>
      </c>
      <c r="G33">
        <f t="shared" si="1"/>
        <v>634.625</v>
      </c>
    </row>
    <row r="34" spans="1:7">
      <c r="B34">
        <v>1</v>
      </c>
      <c r="C34" t="s">
        <v>3082</v>
      </c>
      <c r="E34">
        <f t="shared" si="0"/>
        <v>0</v>
      </c>
      <c r="G34">
        <f t="shared" si="1"/>
        <v>634.625</v>
      </c>
    </row>
    <row r="35" spans="1:7">
      <c r="B35">
        <v>1</v>
      </c>
      <c r="C35" t="s">
        <v>3083</v>
      </c>
      <c r="E35">
        <f t="shared" si="0"/>
        <v>0</v>
      </c>
      <c r="G35">
        <f t="shared" si="1"/>
        <v>634.625</v>
      </c>
    </row>
    <row r="36" spans="1:7">
      <c r="A36" s="6">
        <v>41626</v>
      </c>
      <c r="C36" t="s">
        <v>259</v>
      </c>
      <c r="E36">
        <f t="shared" si="0"/>
        <v>0</v>
      </c>
      <c r="F36">
        <v>300</v>
      </c>
      <c r="G36">
        <f t="shared" si="1"/>
        <v>334.625</v>
      </c>
    </row>
    <row r="37" spans="1:7">
      <c r="A37" s="6">
        <v>41626</v>
      </c>
      <c r="B37">
        <v>1</v>
      </c>
      <c r="C37" t="s">
        <v>3313</v>
      </c>
      <c r="D37">
        <v>40</v>
      </c>
      <c r="E37">
        <f t="shared" si="0"/>
        <v>40</v>
      </c>
      <c r="G37">
        <f t="shared" si="1"/>
        <v>374.625</v>
      </c>
    </row>
    <row r="38" spans="1:7">
      <c r="B38">
        <v>1</v>
      </c>
      <c r="C38" t="s">
        <v>799</v>
      </c>
      <c r="D38">
        <v>58</v>
      </c>
      <c r="E38">
        <f t="shared" si="0"/>
        <v>58</v>
      </c>
      <c r="G38">
        <f t="shared" si="1"/>
        <v>432.625</v>
      </c>
    </row>
    <row r="39" spans="1:7">
      <c r="B39">
        <v>1</v>
      </c>
      <c r="C39" t="s">
        <v>727</v>
      </c>
      <c r="D39">
        <v>25</v>
      </c>
      <c r="E39">
        <f t="shared" si="0"/>
        <v>25</v>
      </c>
      <c r="G39">
        <f t="shared" si="1"/>
        <v>457.625</v>
      </c>
    </row>
    <row r="40" spans="1:7">
      <c r="E40">
        <f t="shared" si="0"/>
        <v>0</v>
      </c>
      <c r="G40">
        <f t="shared" si="1"/>
        <v>457.625</v>
      </c>
    </row>
    <row r="41" spans="1:7">
      <c r="E41">
        <f t="shared" si="0"/>
        <v>0</v>
      </c>
      <c r="G41">
        <f t="shared" si="1"/>
        <v>457.625</v>
      </c>
    </row>
    <row r="42" spans="1:7">
      <c r="E42">
        <f t="shared" si="0"/>
        <v>0</v>
      </c>
      <c r="G42">
        <f t="shared" si="1"/>
        <v>457.625</v>
      </c>
    </row>
  </sheetData>
  <hyperlinks>
    <hyperlink ref="A1" location="INDICE!A1" display="INDICE"/>
  </hyperlink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>
  <dimension ref="A1:G14"/>
  <sheetViews>
    <sheetView workbookViewId="0"/>
  </sheetViews>
  <sheetFormatPr baseColWidth="10" defaultRowHeight="15"/>
  <cols>
    <col min="1" max="1" width="15.5703125" customWidth="1"/>
    <col min="2" max="2" width="10.7109375" customWidth="1"/>
    <col min="3" max="3" width="20.7109375" customWidth="1"/>
    <col min="4" max="4" width="11.42578125" customWidth="1"/>
  </cols>
  <sheetData>
    <row r="1" spans="1:7">
      <c r="A1" s="2" t="s">
        <v>122</v>
      </c>
      <c r="B1" s="1"/>
      <c r="C1" s="1" t="s">
        <v>1806</v>
      </c>
      <c r="D1" s="1"/>
      <c r="E1" s="1" t="s">
        <v>253</v>
      </c>
      <c r="F1" s="1"/>
      <c r="G1" s="1">
        <f>SUM(E3:E264)-SUM(F3:F264)</f>
        <v>0</v>
      </c>
    </row>
    <row r="2" spans="1:7">
      <c r="A2" s="3" t="s">
        <v>254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259</v>
      </c>
      <c r="G2" s="3" t="s">
        <v>260</v>
      </c>
    </row>
    <row r="3" spans="1:7">
      <c r="A3" s="5"/>
      <c r="B3" s="1"/>
      <c r="C3" s="1"/>
      <c r="D3" s="1"/>
      <c r="E3" s="1"/>
      <c r="F3" s="1"/>
      <c r="G3" s="1"/>
    </row>
    <row r="4" spans="1:7">
      <c r="A4" s="6">
        <v>41432</v>
      </c>
      <c r="B4">
        <v>6.5</v>
      </c>
      <c r="C4" t="s">
        <v>459</v>
      </c>
      <c r="D4">
        <v>25</v>
      </c>
      <c r="E4">
        <f>B4*D4</f>
        <v>162.5</v>
      </c>
      <c r="G4">
        <v>162.5</v>
      </c>
    </row>
    <row r="5" spans="1:7">
      <c r="B5">
        <v>1</v>
      </c>
      <c r="C5" t="s">
        <v>692</v>
      </c>
      <c r="D5">
        <v>68</v>
      </c>
      <c r="E5">
        <f>B5*D5</f>
        <v>68</v>
      </c>
      <c r="G5">
        <f>G4+E5-F5</f>
        <v>230.5</v>
      </c>
    </row>
    <row r="6" spans="1:7">
      <c r="B6">
        <v>1</v>
      </c>
      <c r="C6" t="s">
        <v>693</v>
      </c>
      <c r="D6">
        <v>148</v>
      </c>
      <c r="E6">
        <f>B6*D6</f>
        <v>148</v>
      </c>
      <c r="G6">
        <f>G5+E6-F6</f>
        <v>378.5</v>
      </c>
    </row>
    <row r="7" spans="1:7">
      <c r="B7">
        <v>1</v>
      </c>
      <c r="C7" t="s">
        <v>694</v>
      </c>
      <c r="D7">
        <v>140</v>
      </c>
      <c r="E7">
        <f>B7*D7</f>
        <v>140</v>
      </c>
      <c r="G7">
        <f>G6+E7-F7</f>
        <v>518.5</v>
      </c>
    </row>
    <row r="8" spans="1:7">
      <c r="C8" t="s">
        <v>259</v>
      </c>
      <c r="E8">
        <f>B8*D8</f>
        <v>0</v>
      </c>
      <c r="F8">
        <v>200</v>
      </c>
      <c r="G8">
        <f>G7+E8-F8</f>
        <v>318.5</v>
      </c>
    </row>
    <row r="9" spans="1:7">
      <c r="A9" s="6">
        <v>41494</v>
      </c>
      <c r="F9">
        <v>200</v>
      </c>
      <c r="G9">
        <f>G8+E9-F9</f>
        <v>118.5</v>
      </c>
    </row>
    <row r="10" spans="1:7">
      <c r="F10">
        <v>118.5</v>
      </c>
      <c r="G10">
        <f t="shared" ref="G10:G14" si="0">G9+E10-F10</f>
        <v>0</v>
      </c>
    </row>
    <row r="11" spans="1:7">
      <c r="G11">
        <f t="shared" si="0"/>
        <v>0</v>
      </c>
    </row>
    <row r="12" spans="1:7">
      <c r="G12">
        <f t="shared" si="0"/>
        <v>0</v>
      </c>
    </row>
    <row r="13" spans="1:7">
      <c r="G13">
        <f t="shared" si="0"/>
        <v>0</v>
      </c>
    </row>
    <row r="14" spans="1:7">
      <c r="G14">
        <f t="shared" si="0"/>
        <v>0</v>
      </c>
    </row>
  </sheetData>
  <hyperlinks>
    <hyperlink ref="A1" location="INDICE!A1" display="INDICE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39"/>
  <sheetViews>
    <sheetView workbookViewId="0"/>
  </sheetViews>
  <sheetFormatPr baseColWidth="10" defaultRowHeight="15"/>
  <cols>
    <col min="5" max="5" width="15" customWidth="1"/>
    <col min="6" max="6" width="11.42578125" style="47"/>
    <col min="7" max="10" width="11.42578125" style="16"/>
  </cols>
  <sheetData>
    <row r="1" spans="1:10">
      <c r="A1" t="s">
        <v>1301</v>
      </c>
    </row>
    <row r="4" spans="1:10">
      <c r="A4" t="s">
        <v>1302</v>
      </c>
      <c r="B4" t="s">
        <v>1303</v>
      </c>
      <c r="C4" t="s">
        <v>1304</v>
      </c>
      <c r="F4" s="47" t="s">
        <v>1330</v>
      </c>
      <c r="G4" s="16" t="s">
        <v>1331</v>
      </c>
      <c r="H4" s="16" t="s">
        <v>1332</v>
      </c>
      <c r="I4" s="16" t="s">
        <v>1333</v>
      </c>
    </row>
    <row r="5" spans="1:10">
      <c r="D5" t="s">
        <v>1305</v>
      </c>
      <c r="F5" s="47" t="s">
        <v>1311</v>
      </c>
      <c r="G5" s="16">
        <v>46</v>
      </c>
      <c r="H5" s="47" t="s">
        <v>1311</v>
      </c>
      <c r="I5" s="16">
        <v>46</v>
      </c>
    </row>
    <row r="6" spans="1:10">
      <c r="D6" t="s">
        <v>1306</v>
      </c>
      <c r="F6" s="47" t="s">
        <v>1320</v>
      </c>
      <c r="G6" s="16">
        <v>64</v>
      </c>
      <c r="H6" s="47" t="s">
        <v>1320</v>
      </c>
      <c r="I6" s="16">
        <v>64</v>
      </c>
    </row>
    <row r="7" spans="1:10">
      <c r="D7" t="s">
        <v>1307</v>
      </c>
      <c r="F7" s="47" t="s">
        <v>1319</v>
      </c>
      <c r="H7" s="47" t="s">
        <v>1319</v>
      </c>
    </row>
    <row r="8" spans="1:10">
      <c r="D8" t="s">
        <v>1314</v>
      </c>
      <c r="G8" s="48">
        <v>160</v>
      </c>
      <c r="H8" s="48"/>
      <c r="I8" s="48">
        <v>180</v>
      </c>
    </row>
    <row r="9" spans="1:10">
      <c r="D9" t="s">
        <v>1308</v>
      </c>
      <c r="H9" s="16">
        <v>88</v>
      </c>
      <c r="I9" s="16">
        <v>88</v>
      </c>
    </row>
    <row r="10" spans="1:10">
      <c r="D10" t="s">
        <v>1309</v>
      </c>
    </row>
    <row r="11" spans="1:10">
      <c r="D11" t="s">
        <v>1310</v>
      </c>
      <c r="J11" s="16" t="s">
        <v>1321</v>
      </c>
    </row>
    <row r="12" spans="1:10">
      <c r="D12" t="s">
        <v>942</v>
      </c>
      <c r="F12" s="47">
        <v>210</v>
      </c>
      <c r="G12" s="16">
        <v>270</v>
      </c>
      <c r="H12" s="16">
        <v>298</v>
      </c>
      <c r="I12" s="16">
        <v>358</v>
      </c>
    </row>
    <row r="14" spans="1:10">
      <c r="A14" t="s">
        <v>1302</v>
      </c>
      <c r="B14" t="s">
        <v>1312</v>
      </c>
      <c r="C14" t="s">
        <v>1304</v>
      </c>
      <c r="F14" s="47" t="s">
        <v>1330</v>
      </c>
      <c r="G14" s="16" t="s">
        <v>1331</v>
      </c>
      <c r="H14" s="16" t="s">
        <v>1332</v>
      </c>
      <c r="I14" s="16" t="s">
        <v>1333</v>
      </c>
    </row>
    <row r="15" spans="1:10">
      <c r="D15" t="s">
        <v>1305</v>
      </c>
      <c r="F15" s="47" t="s">
        <v>1323</v>
      </c>
      <c r="G15" s="47" t="s">
        <v>1322</v>
      </c>
      <c r="H15" s="47" t="s">
        <v>1322</v>
      </c>
      <c r="I15" s="47" t="s">
        <v>1322</v>
      </c>
    </row>
    <row r="16" spans="1:10">
      <c r="D16" t="s">
        <v>1306</v>
      </c>
      <c r="F16" s="47">
        <v>63</v>
      </c>
      <c r="G16" s="47">
        <v>63</v>
      </c>
      <c r="H16" s="47">
        <v>63</v>
      </c>
      <c r="I16" s="47">
        <v>63</v>
      </c>
    </row>
    <row r="17" spans="1:10">
      <c r="D17" t="s">
        <v>1313</v>
      </c>
      <c r="F17" s="47">
        <v>100</v>
      </c>
      <c r="H17" s="47">
        <v>100</v>
      </c>
    </row>
    <row r="18" spans="1:10">
      <c r="D18" t="s">
        <v>1314</v>
      </c>
      <c r="G18" s="16">
        <v>180</v>
      </c>
      <c r="I18" s="16">
        <v>180</v>
      </c>
    </row>
    <row r="19" spans="1:10">
      <c r="D19" t="s">
        <v>1308</v>
      </c>
      <c r="H19" s="16">
        <v>72</v>
      </c>
      <c r="I19" s="16">
        <v>72</v>
      </c>
    </row>
    <row r="20" spans="1:10">
      <c r="D20" t="s">
        <v>1309</v>
      </c>
      <c r="J20" s="16" t="s">
        <v>1321</v>
      </c>
    </row>
    <row r="21" spans="1:10">
      <c r="D21" t="s">
        <v>1310</v>
      </c>
    </row>
    <row r="22" spans="1:10">
      <c r="D22" t="s">
        <v>942</v>
      </c>
      <c r="F22" s="47">
        <v>209</v>
      </c>
      <c r="G22" s="16">
        <v>269</v>
      </c>
      <c r="H22" s="16">
        <v>281</v>
      </c>
      <c r="I22" s="16">
        <v>341</v>
      </c>
    </row>
    <row r="24" spans="1:10">
      <c r="A24" t="s">
        <v>1315</v>
      </c>
      <c r="B24" t="s">
        <v>606</v>
      </c>
      <c r="C24" t="s">
        <v>1316</v>
      </c>
      <c r="D24" t="s">
        <v>1324</v>
      </c>
      <c r="F24" s="47" t="s">
        <v>1330</v>
      </c>
      <c r="G24" s="16" t="s">
        <v>1331</v>
      </c>
      <c r="H24" s="16" t="s">
        <v>1332</v>
      </c>
      <c r="I24" s="16" t="s">
        <v>1333</v>
      </c>
    </row>
    <row r="25" spans="1:10">
      <c r="D25" t="s">
        <v>1305</v>
      </c>
      <c r="F25" s="47">
        <v>51</v>
      </c>
      <c r="G25" s="47">
        <v>51</v>
      </c>
      <c r="H25" s="47">
        <v>51</v>
      </c>
      <c r="I25" s="47">
        <v>51</v>
      </c>
    </row>
    <row r="26" spans="1:10">
      <c r="D26" t="s">
        <v>1306</v>
      </c>
      <c r="F26" s="47">
        <v>63</v>
      </c>
      <c r="G26" s="47">
        <v>63</v>
      </c>
      <c r="H26" s="47">
        <v>63</v>
      </c>
      <c r="I26" s="47">
        <v>63</v>
      </c>
    </row>
    <row r="27" spans="1:10">
      <c r="D27" t="s">
        <v>1317</v>
      </c>
      <c r="F27" s="47">
        <v>87.5</v>
      </c>
      <c r="H27" s="16">
        <v>87.5</v>
      </c>
    </row>
    <row r="28" spans="1:10">
      <c r="D28" t="s">
        <v>1318</v>
      </c>
      <c r="G28" s="16">
        <v>140</v>
      </c>
      <c r="I28" s="16">
        <v>140</v>
      </c>
    </row>
    <row r="29" spans="1:10">
      <c r="D29" t="s">
        <v>1308</v>
      </c>
      <c r="H29" s="16">
        <v>30</v>
      </c>
      <c r="I29" s="16">
        <v>30</v>
      </c>
    </row>
    <row r="30" spans="1:10">
      <c r="D30" t="s">
        <v>1309</v>
      </c>
      <c r="J30" s="16" t="s">
        <v>1321</v>
      </c>
    </row>
    <row r="31" spans="1:10">
      <c r="D31" t="s">
        <v>1310</v>
      </c>
    </row>
    <row r="32" spans="1:10">
      <c r="D32" t="s">
        <v>942</v>
      </c>
      <c r="F32" s="47">
        <v>201.5</v>
      </c>
      <c r="G32" s="16">
        <v>254</v>
      </c>
      <c r="H32" s="16">
        <v>231.5</v>
      </c>
      <c r="I32" s="16">
        <v>284</v>
      </c>
    </row>
    <row r="34" spans="1:1">
      <c r="A34" t="s">
        <v>1325</v>
      </c>
    </row>
    <row r="35" spans="1:1">
      <c r="A35" t="s">
        <v>1326</v>
      </c>
    </row>
    <row r="36" spans="1:1">
      <c r="A36" t="s">
        <v>1327</v>
      </c>
    </row>
    <row r="38" spans="1:1">
      <c r="A38" t="s">
        <v>1328</v>
      </c>
    </row>
    <row r="39" spans="1:1">
      <c r="A39" t="s">
        <v>1329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10.xml><?xml version="1.0" encoding="utf-8"?>
<worksheet xmlns="http://schemas.openxmlformats.org/spreadsheetml/2006/main" xmlns:r="http://schemas.openxmlformats.org/officeDocument/2006/relationships">
  <dimension ref="A1:J19"/>
  <sheetViews>
    <sheetView workbookViewId="0"/>
  </sheetViews>
  <sheetFormatPr baseColWidth="10" defaultRowHeight="15"/>
  <cols>
    <col min="1" max="1" width="13" style="7" customWidth="1"/>
    <col min="2" max="2" width="5.5703125" style="7" customWidth="1"/>
    <col min="3" max="3" width="20.7109375" style="7" customWidth="1"/>
    <col min="4" max="4" width="8.28515625" style="26" customWidth="1"/>
    <col min="5" max="5" width="8.140625" style="26" customWidth="1"/>
    <col min="6" max="6" width="7.85546875" style="7" customWidth="1"/>
    <col min="7" max="8" width="8.85546875" style="7" customWidth="1"/>
    <col min="9" max="9" width="12.42578125" style="7" customWidth="1"/>
    <col min="10" max="16384" width="11.42578125" style="7"/>
  </cols>
  <sheetData>
    <row r="1" spans="1:10">
      <c r="A1" s="9" t="s">
        <v>122</v>
      </c>
      <c r="C1" s="7" t="s">
        <v>287</v>
      </c>
      <c r="G1" s="7" t="s">
        <v>253</v>
      </c>
      <c r="I1" s="7">
        <f>SUM(G4:G264)-SUM(H4:H264)</f>
        <v>559.97</v>
      </c>
    </row>
    <row r="2" spans="1:10">
      <c r="A2" s="10" t="s">
        <v>254</v>
      </c>
      <c r="B2" s="10" t="s">
        <v>255</v>
      </c>
      <c r="C2" s="10" t="s">
        <v>256</v>
      </c>
      <c r="D2" s="27" t="s">
        <v>1736</v>
      </c>
      <c r="E2" s="27" t="s">
        <v>1691</v>
      </c>
      <c r="F2" s="10" t="s">
        <v>257</v>
      </c>
      <c r="G2" s="10" t="s">
        <v>258</v>
      </c>
      <c r="H2" s="10" t="s">
        <v>259</v>
      </c>
      <c r="I2" s="10" t="s">
        <v>260</v>
      </c>
    </row>
    <row r="3" spans="1:10">
      <c r="A3" s="11"/>
    </row>
    <row r="4" spans="1:10">
      <c r="A4" s="12">
        <v>41321</v>
      </c>
      <c r="C4" s="7" t="s">
        <v>262</v>
      </c>
    </row>
    <row r="5" spans="1:10">
      <c r="A5" s="12">
        <v>41342</v>
      </c>
      <c r="B5" s="7">
        <v>1</v>
      </c>
      <c r="C5" s="7" t="s">
        <v>747</v>
      </c>
      <c r="F5" s="7">
        <v>266.99</v>
      </c>
      <c r="G5" s="7">
        <f>B5*F5</f>
        <v>266.99</v>
      </c>
      <c r="H5" s="7">
        <v>266.99</v>
      </c>
      <c r="I5" s="7">
        <f>I4+G5-H5</f>
        <v>0</v>
      </c>
    </row>
    <row r="6" spans="1:10">
      <c r="I6" s="7">
        <f t="shared" ref="I6:I14" si="0">I5+G6-H6</f>
        <v>0</v>
      </c>
    </row>
    <row r="7" spans="1:10">
      <c r="I7" s="7">
        <f t="shared" si="0"/>
        <v>0</v>
      </c>
    </row>
    <row r="8" spans="1:10">
      <c r="A8" s="12">
        <v>41453</v>
      </c>
      <c r="B8" s="7">
        <v>1</v>
      </c>
      <c r="C8" s="7" t="s">
        <v>396</v>
      </c>
      <c r="D8" s="26">
        <v>165.28</v>
      </c>
      <c r="E8" s="26">
        <f>D8+(D8*21%)</f>
        <v>199.9888</v>
      </c>
      <c r="I8" s="7">
        <f t="shared" si="0"/>
        <v>0</v>
      </c>
    </row>
    <row r="9" spans="1:10">
      <c r="B9" s="7">
        <v>1</v>
      </c>
      <c r="C9" s="7" t="s">
        <v>692</v>
      </c>
      <c r="D9" s="26">
        <v>34.71</v>
      </c>
      <c r="E9" s="26">
        <f>D9+(D9*21%)</f>
        <v>41.999099999999999</v>
      </c>
      <c r="I9" s="7">
        <f t="shared" si="0"/>
        <v>0</v>
      </c>
    </row>
    <row r="10" spans="1:10">
      <c r="B10" s="7">
        <v>1</v>
      </c>
      <c r="C10" s="7" t="s">
        <v>885</v>
      </c>
      <c r="D10" s="26">
        <v>37.19</v>
      </c>
      <c r="E10" s="26">
        <f>D10+(D10*21%)</f>
        <v>44.999899999999997</v>
      </c>
      <c r="I10" s="7">
        <f t="shared" si="0"/>
        <v>0</v>
      </c>
    </row>
    <row r="11" spans="1:10">
      <c r="B11" s="7">
        <v>1</v>
      </c>
      <c r="C11" s="7" t="s">
        <v>1737</v>
      </c>
      <c r="F11" s="7">
        <v>286.98</v>
      </c>
      <c r="G11" s="7">
        <f t="shared" ref="G11:G19" si="1">B11*F11</f>
        <v>286.98</v>
      </c>
      <c r="H11" s="7">
        <v>286.98</v>
      </c>
      <c r="I11" s="7">
        <f t="shared" si="0"/>
        <v>0</v>
      </c>
      <c r="J11" s="12">
        <v>41472</v>
      </c>
    </row>
    <row r="12" spans="1:10">
      <c r="C12" s="7" t="s">
        <v>1738</v>
      </c>
      <c r="G12" s="7">
        <f t="shared" si="1"/>
        <v>0</v>
      </c>
      <c r="I12" s="7">
        <f t="shared" si="0"/>
        <v>0</v>
      </c>
    </row>
    <row r="13" spans="1:10">
      <c r="G13" s="7">
        <f t="shared" si="1"/>
        <v>0</v>
      </c>
      <c r="I13" s="7">
        <f t="shared" si="0"/>
        <v>0</v>
      </c>
    </row>
    <row r="14" spans="1:10">
      <c r="A14" s="12">
        <v>41643</v>
      </c>
      <c r="B14" s="22">
        <v>1</v>
      </c>
      <c r="C14" s="22" t="s">
        <v>3482</v>
      </c>
      <c r="D14" s="26">
        <v>559.97</v>
      </c>
      <c r="E14" s="26">
        <v>559.97</v>
      </c>
      <c r="G14" s="7">
        <v>559.97</v>
      </c>
      <c r="I14" s="7">
        <f t="shared" si="0"/>
        <v>559.97</v>
      </c>
    </row>
    <row r="15" spans="1:10">
      <c r="C15" s="22" t="s">
        <v>3483</v>
      </c>
      <c r="G15" s="7">
        <f t="shared" si="1"/>
        <v>0</v>
      </c>
      <c r="I15" s="7">
        <f>I14+G15-H15</f>
        <v>559.97</v>
      </c>
    </row>
    <row r="16" spans="1:10">
      <c r="G16" s="7">
        <f t="shared" si="1"/>
        <v>0</v>
      </c>
      <c r="I16" s="7">
        <f>I15+G16-H16</f>
        <v>559.97</v>
      </c>
    </row>
    <row r="17" spans="7:9">
      <c r="G17" s="7">
        <f t="shared" si="1"/>
        <v>0</v>
      </c>
      <c r="I17" s="7">
        <f>I16+G17-H17</f>
        <v>559.97</v>
      </c>
    </row>
    <row r="18" spans="7:9">
      <c r="G18" s="7">
        <f t="shared" si="1"/>
        <v>0</v>
      </c>
      <c r="I18" s="7">
        <f>I17+G18-H18</f>
        <v>559.97</v>
      </c>
    </row>
    <row r="19" spans="7:9">
      <c r="G19" s="7">
        <f t="shared" si="1"/>
        <v>0</v>
      </c>
      <c r="I19" s="7">
        <f>I18+G19-H19</f>
        <v>559.97</v>
      </c>
    </row>
  </sheetData>
  <hyperlinks>
    <hyperlink ref="A1" location="INDICE!A1" display="INDICE"/>
  </hyperlinks>
  <pageMargins left="0.7" right="0.7" top="0.75" bottom="0.75" header="0.3" footer="0.3"/>
  <pageSetup paperSize="9" orientation="landscape" horizontalDpi="0" verticalDpi="0" r:id="rId1"/>
</worksheet>
</file>

<file path=xl/worksheets/sheet111.xml><?xml version="1.0" encoding="utf-8"?>
<worksheet xmlns="http://schemas.openxmlformats.org/spreadsheetml/2006/main" xmlns:r="http://schemas.openxmlformats.org/officeDocument/2006/relationships">
  <dimension ref="A1:G17"/>
  <sheetViews>
    <sheetView workbookViewId="0"/>
  </sheetViews>
  <sheetFormatPr baseColWidth="10" defaultRowHeight="15"/>
  <cols>
    <col min="1" max="1" width="15.5703125" customWidth="1"/>
    <col min="2" max="2" width="10.7109375" customWidth="1"/>
    <col min="3" max="3" width="20.7109375" customWidth="1"/>
    <col min="4" max="4" width="11.42578125" style="16" customWidth="1"/>
  </cols>
  <sheetData>
    <row r="1" spans="1:7">
      <c r="A1" s="2" t="s">
        <v>122</v>
      </c>
      <c r="B1" s="1"/>
      <c r="C1" s="1" t="s">
        <v>48</v>
      </c>
      <c r="D1" s="15"/>
      <c r="E1" s="1" t="s">
        <v>253</v>
      </c>
      <c r="F1" s="1"/>
      <c r="G1" s="1">
        <f>SUM(E4:E264)-SUM(F4:F264)</f>
        <v>551</v>
      </c>
    </row>
    <row r="2" spans="1:7">
      <c r="A2" s="3" t="s">
        <v>254</v>
      </c>
      <c r="B2" s="3" t="s">
        <v>255</v>
      </c>
      <c r="C2" s="3" t="s">
        <v>256</v>
      </c>
      <c r="D2" s="50" t="s">
        <v>257</v>
      </c>
      <c r="E2" s="3" t="s">
        <v>258</v>
      </c>
      <c r="F2" s="3" t="s">
        <v>259</v>
      </c>
      <c r="G2" s="3" t="s">
        <v>260</v>
      </c>
    </row>
    <row r="3" spans="1:7">
      <c r="A3" s="5"/>
      <c r="B3" s="1"/>
      <c r="C3" s="1"/>
      <c r="D3" s="15"/>
      <c r="E3" s="1"/>
      <c r="F3" s="1"/>
      <c r="G3" s="1"/>
    </row>
    <row r="4" spans="1:7">
      <c r="A4" s="6">
        <v>41500</v>
      </c>
      <c r="B4">
        <v>4</v>
      </c>
      <c r="C4" t="s">
        <v>1116</v>
      </c>
      <c r="D4" s="16">
        <v>78.75</v>
      </c>
      <c r="E4">
        <f>B4*D4</f>
        <v>315</v>
      </c>
      <c r="G4">
        <f>G3+E4-F4</f>
        <v>315</v>
      </c>
    </row>
    <row r="5" spans="1:7">
      <c r="B5">
        <v>1</v>
      </c>
      <c r="C5" t="s">
        <v>2413</v>
      </c>
      <c r="D5" s="16">
        <v>64</v>
      </c>
      <c r="E5">
        <f>B5*D5</f>
        <v>64</v>
      </c>
      <c r="G5">
        <f t="shared" ref="G5:G17" si="0">G4+E5-F5</f>
        <v>379</v>
      </c>
    </row>
    <row r="6" spans="1:7">
      <c r="B6">
        <v>1</v>
      </c>
      <c r="C6" t="s">
        <v>2414</v>
      </c>
      <c r="D6" s="16">
        <v>78</v>
      </c>
      <c r="E6">
        <f t="shared" ref="E6:E10" si="1">B6*D6</f>
        <v>78</v>
      </c>
      <c r="G6">
        <f t="shared" si="0"/>
        <v>457</v>
      </c>
    </row>
    <row r="7" spans="1:7">
      <c r="B7">
        <v>1</v>
      </c>
      <c r="C7" t="s">
        <v>1689</v>
      </c>
      <c r="D7" s="16">
        <v>94</v>
      </c>
      <c r="E7">
        <f t="shared" si="1"/>
        <v>94</v>
      </c>
      <c r="G7">
        <f t="shared" si="0"/>
        <v>551</v>
      </c>
    </row>
    <row r="8" spans="1:7">
      <c r="C8" t="s">
        <v>1017</v>
      </c>
      <c r="E8">
        <f t="shared" si="1"/>
        <v>0</v>
      </c>
      <c r="G8">
        <f t="shared" si="0"/>
        <v>551</v>
      </c>
    </row>
    <row r="9" spans="1:7">
      <c r="E9">
        <f t="shared" si="1"/>
        <v>0</v>
      </c>
      <c r="G9">
        <f t="shared" si="0"/>
        <v>551</v>
      </c>
    </row>
    <row r="10" spans="1:7">
      <c r="E10">
        <f t="shared" si="1"/>
        <v>0</v>
      </c>
      <c r="G10">
        <f t="shared" si="0"/>
        <v>551</v>
      </c>
    </row>
    <row r="11" spans="1:7">
      <c r="G11">
        <f t="shared" si="0"/>
        <v>551</v>
      </c>
    </row>
    <row r="12" spans="1:7">
      <c r="G12">
        <f t="shared" si="0"/>
        <v>551</v>
      </c>
    </row>
    <row r="13" spans="1:7">
      <c r="G13">
        <f t="shared" si="0"/>
        <v>551</v>
      </c>
    </row>
    <row r="14" spans="1:7">
      <c r="G14">
        <f t="shared" si="0"/>
        <v>551</v>
      </c>
    </row>
    <row r="15" spans="1:7">
      <c r="G15">
        <f t="shared" si="0"/>
        <v>551</v>
      </c>
    </row>
    <row r="16" spans="1:7">
      <c r="G16">
        <f t="shared" si="0"/>
        <v>551</v>
      </c>
    </row>
    <row r="17" spans="7:7">
      <c r="G17">
        <f t="shared" si="0"/>
        <v>551</v>
      </c>
    </row>
  </sheetData>
  <hyperlinks>
    <hyperlink ref="A1" location="INDICE!A1" display="INDICE"/>
  </hyperlinks>
  <pageMargins left="0.7" right="0.7" top="0.75" bottom="0.75" header="0.3" footer="0.3"/>
  <pageSetup paperSize="9" orientation="portrait" horizontalDpi="0" verticalDpi="0" r:id="rId1"/>
</worksheet>
</file>

<file path=xl/worksheets/sheet112.xml><?xml version="1.0" encoding="utf-8"?>
<worksheet xmlns="http://schemas.openxmlformats.org/spreadsheetml/2006/main" xmlns:r="http://schemas.openxmlformats.org/officeDocument/2006/relationships">
  <dimension ref="A1:G5"/>
  <sheetViews>
    <sheetView workbookViewId="0"/>
  </sheetViews>
  <sheetFormatPr baseColWidth="10" defaultRowHeight="15"/>
  <cols>
    <col min="1" max="1" width="15.5703125" customWidth="1"/>
    <col min="2" max="2" width="10.7109375" customWidth="1"/>
    <col min="3" max="3" width="20.7109375" customWidth="1"/>
    <col min="4" max="4" width="11.42578125" customWidth="1"/>
  </cols>
  <sheetData>
    <row r="1" spans="1:7">
      <c r="A1" s="2" t="s">
        <v>122</v>
      </c>
      <c r="B1" s="1"/>
      <c r="C1" s="1" t="s">
        <v>147</v>
      </c>
      <c r="D1" s="1"/>
      <c r="E1" s="1" t="s">
        <v>253</v>
      </c>
      <c r="F1" s="1"/>
      <c r="G1" s="1">
        <f>SUM(E4:E264)-SUM(F4:F264)</f>
        <v>0</v>
      </c>
    </row>
    <row r="2" spans="1:7">
      <c r="A2" s="3" t="s">
        <v>254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259</v>
      </c>
      <c r="G2" s="3" t="s">
        <v>260</v>
      </c>
    </row>
    <row r="3" spans="1:7">
      <c r="A3" s="5"/>
      <c r="B3" s="1"/>
      <c r="C3" s="1"/>
      <c r="D3" s="1"/>
      <c r="E3" s="1"/>
      <c r="F3" s="1"/>
      <c r="G3" s="1"/>
    </row>
    <row r="4" spans="1:7">
      <c r="A4" s="6">
        <v>41321</v>
      </c>
      <c r="C4" t="s">
        <v>262</v>
      </c>
      <c r="E4">
        <v>125</v>
      </c>
      <c r="G4">
        <v>125</v>
      </c>
    </row>
    <row r="5" spans="1:7">
      <c r="A5" s="6">
        <v>41346</v>
      </c>
      <c r="C5" t="s">
        <v>427</v>
      </c>
      <c r="E5">
        <f>B5*D5</f>
        <v>0</v>
      </c>
      <c r="F5">
        <v>125</v>
      </c>
      <c r="G5">
        <f>G4+E5-F5</f>
        <v>0</v>
      </c>
    </row>
  </sheetData>
  <hyperlinks>
    <hyperlink ref="A1" location="INDICE!A1" display="INDICE"/>
  </hyperlinks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>
  <dimension ref="A1:I20"/>
  <sheetViews>
    <sheetView workbookViewId="0"/>
  </sheetViews>
  <sheetFormatPr baseColWidth="10" defaultRowHeight="15"/>
  <cols>
    <col min="1" max="1" width="15.5703125" customWidth="1"/>
    <col min="2" max="2" width="10.7109375" customWidth="1"/>
    <col min="3" max="3" width="20.7109375" customWidth="1"/>
    <col min="4" max="4" width="6.5703125" style="40" customWidth="1"/>
    <col min="5" max="5" width="7.140625" style="40" customWidth="1"/>
    <col min="6" max="6" width="11.42578125" customWidth="1"/>
  </cols>
  <sheetData>
    <row r="1" spans="1:9">
      <c r="A1" s="2" t="s">
        <v>122</v>
      </c>
      <c r="B1" s="1"/>
      <c r="C1" s="1" t="s">
        <v>53</v>
      </c>
      <c r="D1" s="38"/>
      <c r="E1" s="38"/>
      <c r="F1" s="1"/>
      <c r="G1" s="1" t="s">
        <v>253</v>
      </c>
      <c r="H1" s="1"/>
      <c r="I1" s="1">
        <f>SUM(G4:G264)-SUM(H4:H264)</f>
        <v>0</v>
      </c>
    </row>
    <row r="2" spans="1:9">
      <c r="A2" s="3" t="s">
        <v>254</v>
      </c>
      <c r="B2" s="3" t="s">
        <v>255</v>
      </c>
      <c r="C2" s="3" t="s">
        <v>256</v>
      </c>
      <c r="D2" s="39" t="s">
        <v>2016</v>
      </c>
      <c r="E2" s="39" t="s">
        <v>2017</v>
      </c>
      <c r="F2" s="3" t="s">
        <v>257</v>
      </c>
      <c r="G2" s="3" t="s">
        <v>258</v>
      </c>
      <c r="H2" s="3" t="s">
        <v>259</v>
      </c>
      <c r="I2" s="3" t="s">
        <v>260</v>
      </c>
    </row>
    <row r="3" spans="1:9">
      <c r="A3" s="5"/>
      <c r="B3" s="1"/>
      <c r="C3" s="1"/>
      <c r="D3" s="38"/>
      <c r="E3" s="38"/>
      <c r="F3" s="1"/>
      <c r="G3" s="1"/>
      <c r="H3" s="1"/>
      <c r="I3" s="1"/>
    </row>
    <row r="4" spans="1:9">
      <c r="A4" s="6">
        <v>41321</v>
      </c>
      <c r="C4" t="s">
        <v>262</v>
      </c>
      <c r="G4" t="s">
        <v>13</v>
      </c>
      <c r="I4">
        <v>0</v>
      </c>
    </row>
    <row r="5" spans="1:9">
      <c r="A5" s="6">
        <v>41311</v>
      </c>
      <c r="B5">
        <v>1</v>
      </c>
      <c r="C5" t="s">
        <v>418</v>
      </c>
      <c r="F5">
        <v>342.99</v>
      </c>
      <c r="G5">
        <f>B5*F5</f>
        <v>342.99</v>
      </c>
      <c r="H5">
        <v>342.99</v>
      </c>
      <c r="I5">
        <f>I4+G5-H5</f>
        <v>0</v>
      </c>
    </row>
    <row r="6" spans="1:9">
      <c r="A6" s="6">
        <v>41415</v>
      </c>
      <c r="B6">
        <v>1</v>
      </c>
      <c r="C6" t="s">
        <v>1408</v>
      </c>
      <c r="F6">
        <v>842.98</v>
      </c>
      <c r="G6">
        <f t="shared" ref="G6:G20" si="0">B6*F6</f>
        <v>842.98</v>
      </c>
      <c r="H6">
        <v>0</v>
      </c>
      <c r="I6">
        <f>I5+G6-H6</f>
        <v>842.98</v>
      </c>
    </row>
    <row r="7" spans="1:9">
      <c r="B7">
        <v>1</v>
      </c>
      <c r="C7" t="s">
        <v>1409</v>
      </c>
      <c r="F7">
        <v>55.99</v>
      </c>
      <c r="G7">
        <f t="shared" si="0"/>
        <v>55.99</v>
      </c>
      <c r="I7">
        <f>I6+G7-H7</f>
        <v>898.97</v>
      </c>
    </row>
    <row r="8" spans="1:9">
      <c r="C8" t="s">
        <v>1410</v>
      </c>
      <c r="G8">
        <f t="shared" si="0"/>
        <v>0</v>
      </c>
      <c r="I8">
        <f>I7+G8-H8</f>
        <v>898.97</v>
      </c>
    </row>
    <row r="9" spans="1:9">
      <c r="A9" s="6">
        <v>41425</v>
      </c>
      <c r="C9" t="s">
        <v>1472</v>
      </c>
      <c r="G9">
        <f t="shared" si="0"/>
        <v>0</v>
      </c>
      <c r="H9">
        <v>898.97</v>
      </c>
      <c r="I9">
        <f t="shared" ref="I9:I19" si="1">I8+G9-H9</f>
        <v>0</v>
      </c>
    </row>
    <row r="10" spans="1:9">
      <c r="A10" s="6">
        <v>41477</v>
      </c>
      <c r="B10">
        <v>6</v>
      </c>
      <c r="C10" t="s">
        <v>2015</v>
      </c>
      <c r="D10" s="40">
        <v>390.49</v>
      </c>
      <c r="E10" s="40">
        <f>D10+(D10*21%)</f>
        <v>472.49290000000002</v>
      </c>
      <c r="G10">
        <f t="shared" si="0"/>
        <v>0</v>
      </c>
      <c r="I10">
        <f t="shared" si="1"/>
        <v>0</v>
      </c>
    </row>
    <row r="11" spans="1:9">
      <c r="B11">
        <v>1</v>
      </c>
      <c r="C11" t="s">
        <v>929</v>
      </c>
      <c r="D11" s="40">
        <v>56.19</v>
      </c>
      <c r="E11" s="40">
        <f t="shared" ref="E11:E18" si="2">D11+(D11*21%)</f>
        <v>67.989899999999992</v>
      </c>
      <c r="G11">
        <f t="shared" si="0"/>
        <v>0</v>
      </c>
      <c r="I11">
        <f t="shared" si="1"/>
        <v>0</v>
      </c>
    </row>
    <row r="12" spans="1:9">
      <c r="B12">
        <v>1</v>
      </c>
      <c r="C12" t="s">
        <v>385</v>
      </c>
      <c r="D12" s="40">
        <v>61.15</v>
      </c>
      <c r="E12" s="40">
        <f t="shared" si="2"/>
        <v>73.991500000000002</v>
      </c>
      <c r="G12">
        <f t="shared" si="0"/>
        <v>0</v>
      </c>
      <c r="I12">
        <f t="shared" si="1"/>
        <v>0</v>
      </c>
    </row>
    <row r="13" spans="1:9">
      <c r="B13">
        <v>1</v>
      </c>
      <c r="C13" t="s">
        <v>2014</v>
      </c>
      <c r="D13" s="40">
        <v>77.680000000000007</v>
      </c>
      <c r="E13" s="40">
        <f t="shared" si="2"/>
        <v>93.992800000000003</v>
      </c>
      <c r="G13">
        <f t="shared" si="0"/>
        <v>0</v>
      </c>
      <c r="I13">
        <f t="shared" si="1"/>
        <v>0</v>
      </c>
    </row>
    <row r="14" spans="1:9">
      <c r="B14">
        <v>1</v>
      </c>
      <c r="C14" t="s">
        <v>392</v>
      </c>
      <c r="D14" s="40">
        <v>107.06</v>
      </c>
      <c r="E14" s="40">
        <f t="shared" si="2"/>
        <v>129.54259999999999</v>
      </c>
      <c r="G14">
        <f t="shared" si="0"/>
        <v>0</v>
      </c>
      <c r="I14">
        <f t="shared" si="1"/>
        <v>0</v>
      </c>
    </row>
    <row r="15" spans="1:9">
      <c r="B15">
        <v>1</v>
      </c>
      <c r="C15" t="s">
        <v>2013</v>
      </c>
      <c r="D15" s="40">
        <v>28.92</v>
      </c>
      <c r="E15" s="40">
        <f t="shared" si="2"/>
        <v>34.993200000000002</v>
      </c>
      <c r="G15">
        <f t="shared" si="0"/>
        <v>0</v>
      </c>
      <c r="I15">
        <f t="shared" si="1"/>
        <v>0</v>
      </c>
    </row>
    <row r="16" spans="1:9">
      <c r="B16">
        <v>1</v>
      </c>
      <c r="C16" t="s">
        <v>2012</v>
      </c>
      <c r="D16" s="40">
        <v>197.52</v>
      </c>
      <c r="E16" s="40">
        <f t="shared" si="2"/>
        <v>238.9992</v>
      </c>
      <c r="G16">
        <f t="shared" si="0"/>
        <v>0</v>
      </c>
      <c r="I16">
        <f t="shared" si="1"/>
        <v>0</v>
      </c>
    </row>
    <row r="17" spans="2:9">
      <c r="B17">
        <v>1.5</v>
      </c>
      <c r="C17" t="s">
        <v>818</v>
      </c>
      <c r="D17" s="40">
        <v>84.29</v>
      </c>
      <c r="E17" s="40">
        <f t="shared" si="2"/>
        <v>101.99090000000001</v>
      </c>
      <c r="G17">
        <f t="shared" si="0"/>
        <v>0</v>
      </c>
      <c r="I17">
        <f t="shared" si="1"/>
        <v>0</v>
      </c>
    </row>
    <row r="18" spans="2:9">
      <c r="B18">
        <v>3</v>
      </c>
      <c r="C18" t="s">
        <v>819</v>
      </c>
      <c r="D18" s="40">
        <v>245.45</v>
      </c>
      <c r="E18" s="40">
        <f t="shared" si="2"/>
        <v>296.99449999999996</v>
      </c>
      <c r="G18">
        <f t="shared" si="0"/>
        <v>0</v>
      </c>
      <c r="I18">
        <f t="shared" si="1"/>
        <v>0</v>
      </c>
    </row>
    <row r="19" spans="2:9">
      <c r="B19">
        <v>1</v>
      </c>
      <c r="C19" t="s">
        <v>2011</v>
      </c>
      <c r="F19">
        <v>1510.98</v>
      </c>
      <c r="G19">
        <f t="shared" si="0"/>
        <v>1510.98</v>
      </c>
      <c r="H19">
        <v>1510.98</v>
      </c>
      <c r="I19">
        <f t="shared" si="1"/>
        <v>0</v>
      </c>
    </row>
    <row r="20" spans="2:9">
      <c r="G20">
        <f t="shared" si="0"/>
        <v>0</v>
      </c>
    </row>
  </sheetData>
  <hyperlinks>
    <hyperlink ref="A1" location="INDICE!A1" display="INDICE"/>
  </hyperlinks>
  <pageMargins left="0.7" right="0.7" top="0.75" bottom="0.75" header="0.3" footer="0.3"/>
  <pageSetup paperSize="9" orientation="portrait" horizontalDpi="0" verticalDpi="0" r:id="rId1"/>
</worksheet>
</file>

<file path=xl/worksheets/sheet114.xml><?xml version="1.0" encoding="utf-8"?>
<worksheet xmlns="http://schemas.openxmlformats.org/spreadsheetml/2006/main" xmlns:r="http://schemas.openxmlformats.org/officeDocument/2006/relationships">
  <dimension ref="A1:G52"/>
  <sheetViews>
    <sheetView workbookViewId="0"/>
  </sheetViews>
  <sheetFormatPr baseColWidth="10" defaultRowHeight="15"/>
  <cols>
    <col min="1" max="1" width="15.5703125" customWidth="1"/>
    <col min="2" max="2" width="5.42578125" customWidth="1"/>
    <col min="3" max="3" width="20.7109375" customWidth="1"/>
    <col min="4" max="4" width="11.42578125" customWidth="1"/>
    <col min="6" max="6" width="9.28515625" customWidth="1"/>
  </cols>
  <sheetData>
    <row r="1" spans="1:7">
      <c r="A1" s="2" t="s">
        <v>122</v>
      </c>
      <c r="B1" s="1"/>
      <c r="C1" s="1" t="s">
        <v>10</v>
      </c>
      <c r="D1" s="1"/>
      <c r="E1" s="1" t="s">
        <v>253</v>
      </c>
      <c r="F1" s="1"/>
      <c r="G1" s="1">
        <f>SUM(E4:E267)-SUM(F4:F267)</f>
        <v>1242</v>
      </c>
    </row>
    <row r="2" spans="1:7">
      <c r="A2" s="3" t="s">
        <v>254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259</v>
      </c>
      <c r="G2" s="3" t="s">
        <v>260</v>
      </c>
    </row>
    <row r="3" spans="1:7">
      <c r="A3" s="5"/>
      <c r="B3" s="1"/>
      <c r="C3" s="1"/>
      <c r="D3" s="1"/>
      <c r="E3" s="1"/>
      <c r="F3" s="1"/>
      <c r="G3" s="1"/>
    </row>
    <row r="4" spans="1:7" hidden="1">
      <c r="A4" s="6">
        <v>41254</v>
      </c>
      <c r="C4" t="s">
        <v>262</v>
      </c>
      <c r="E4">
        <v>0</v>
      </c>
    </row>
    <row r="5" spans="1:7" hidden="1">
      <c r="A5" s="6">
        <v>41276</v>
      </c>
      <c r="B5">
        <v>1</v>
      </c>
      <c r="C5" t="s">
        <v>439</v>
      </c>
      <c r="D5">
        <v>25</v>
      </c>
      <c r="E5">
        <f>B5*D5</f>
        <v>25</v>
      </c>
      <c r="G5">
        <f>G4+E5-F5</f>
        <v>25</v>
      </c>
    </row>
    <row r="6" spans="1:7" hidden="1">
      <c r="A6" s="6">
        <v>41370</v>
      </c>
      <c r="B6">
        <v>1</v>
      </c>
      <c r="C6" t="s">
        <v>916</v>
      </c>
      <c r="D6">
        <v>80</v>
      </c>
      <c r="E6">
        <f>B6*D6</f>
        <v>80</v>
      </c>
      <c r="G6">
        <f>G5+E6-F6</f>
        <v>105</v>
      </c>
    </row>
    <row r="7" spans="1:7" hidden="1">
      <c r="A7" s="6">
        <v>41390</v>
      </c>
      <c r="B7">
        <v>1</v>
      </c>
      <c r="C7" t="s">
        <v>916</v>
      </c>
      <c r="D7">
        <v>80</v>
      </c>
      <c r="E7">
        <f>B7*D7</f>
        <v>80</v>
      </c>
      <c r="G7">
        <f>G6+E7-F7</f>
        <v>185</v>
      </c>
    </row>
    <row r="8" spans="1:7" hidden="1">
      <c r="A8" s="6">
        <v>41396</v>
      </c>
      <c r="B8">
        <v>2</v>
      </c>
      <c r="C8" t="s">
        <v>384</v>
      </c>
      <c r="D8">
        <v>35</v>
      </c>
      <c r="E8">
        <f>B8*D8</f>
        <v>70</v>
      </c>
      <c r="G8">
        <f>G7+E8-F8</f>
        <v>255</v>
      </c>
    </row>
    <row r="9" spans="1:7" hidden="1">
      <c r="B9">
        <v>1</v>
      </c>
      <c r="C9" t="s">
        <v>1281</v>
      </c>
      <c r="D9">
        <v>3580</v>
      </c>
      <c r="E9">
        <f>B9*D9</f>
        <v>3580</v>
      </c>
      <c r="G9">
        <f>G8+E9-F9</f>
        <v>3835</v>
      </c>
    </row>
    <row r="10" spans="1:7" hidden="1">
      <c r="A10" s="6">
        <v>41415</v>
      </c>
      <c r="E10">
        <f t="shared" ref="E10:E52" si="0">B10*D10</f>
        <v>0</v>
      </c>
      <c r="F10">
        <v>4000</v>
      </c>
      <c r="G10">
        <f t="shared" ref="G10:G43" si="1">G9+E10-F10</f>
        <v>-165</v>
      </c>
    </row>
    <row r="11" spans="1:7" hidden="1">
      <c r="B11">
        <v>3.5</v>
      </c>
      <c r="C11" t="s">
        <v>1282</v>
      </c>
      <c r="D11">
        <v>78.75</v>
      </c>
      <c r="E11">
        <f t="shared" si="0"/>
        <v>275.625</v>
      </c>
      <c r="G11">
        <f t="shared" si="1"/>
        <v>110.625</v>
      </c>
    </row>
    <row r="12" spans="1:7" hidden="1">
      <c r="B12">
        <v>1</v>
      </c>
      <c r="C12" t="s">
        <v>1283</v>
      </c>
      <c r="D12">
        <v>45</v>
      </c>
      <c r="E12">
        <f t="shared" si="0"/>
        <v>45</v>
      </c>
      <c r="G12">
        <f t="shared" si="1"/>
        <v>155.625</v>
      </c>
    </row>
    <row r="13" spans="1:7" hidden="1">
      <c r="B13">
        <v>1</v>
      </c>
      <c r="C13" t="s">
        <v>799</v>
      </c>
      <c r="D13">
        <v>65</v>
      </c>
      <c r="E13">
        <f t="shared" si="0"/>
        <v>65</v>
      </c>
      <c r="G13">
        <f t="shared" si="1"/>
        <v>220.625</v>
      </c>
    </row>
    <row r="14" spans="1:7" hidden="1">
      <c r="B14">
        <v>1</v>
      </c>
      <c r="C14" t="s">
        <v>916</v>
      </c>
      <c r="D14">
        <v>89</v>
      </c>
      <c r="E14">
        <f t="shared" si="0"/>
        <v>89</v>
      </c>
      <c r="G14">
        <f t="shared" si="1"/>
        <v>309.625</v>
      </c>
    </row>
    <row r="15" spans="1:7" hidden="1">
      <c r="B15">
        <v>1</v>
      </c>
      <c r="C15" t="s">
        <v>1284</v>
      </c>
      <c r="D15">
        <v>35</v>
      </c>
      <c r="E15">
        <f t="shared" si="0"/>
        <v>35</v>
      </c>
      <c r="G15">
        <f t="shared" si="1"/>
        <v>344.625</v>
      </c>
    </row>
    <row r="16" spans="1:7" hidden="1">
      <c r="A16" s="6">
        <v>41437</v>
      </c>
      <c r="B16">
        <v>1</v>
      </c>
      <c r="C16" t="s">
        <v>439</v>
      </c>
      <c r="D16">
        <v>30</v>
      </c>
      <c r="E16">
        <f t="shared" si="0"/>
        <v>30</v>
      </c>
      <c r="G16">
        <f t="shared" si="1"/>
        <v>374.625</v>
      </c>
    </row>
    <row r="17" spans="1:7" hidden="1">
      <c r="C17" t="s">
        <v>1804</v>
      </c>
      <c r="E17">
        <f t="shared" si="0"/>
        <v>0</v>
      </c>
      <c r="G17">
        <f t="shared" si="1"/>
        <v>374.625</v>
      </c>
    </row>
    <row r="18" spans="1:7" hidden="1">
      <c r="A18" s="6">
        <v>41467</v>
      </c>
      <c r="B18">
        <v>1</v>
      </c>
      <c r="C18" t="s">
        <v>2205</v>
      </c>
      <c r="D18">
        <v>28</v>
      </c>
      <c r="E18">
        <f t="shared" si="0"/>
        <v>28</v>
      </c>
      <c r="G18">
        <f t="shared" si="1"/>
        <v>402.625</v>
      </c>
    </row>
    <row r="19" spans="1:7" hidden="1">
      <c r="B19">
        <v>1</v>
      </c>
      <c r="C19" t="s">
        <v>2206</v>
      </c>
      <c r="D19">
        <v>29</v>
      </c>
      <c r="E19">
        <f t="shared" si="0"/>
        <v>29</v>
      </c>
      <c r="G19">
        <f t="shared" si="1"/>
        <v>431.625</v>
      </c>
    </row>
    <row r="20" spans="1:7" hidden="1">
      <c r="A20" s="6">
        <v>41496</v>
      </c>
      <c r="B20">
        <v>6.5</v>
      </c>
      <c r="C20" t="s">
        <v>330</v>
      </c>
      <c r="D20">
        <v>30</v>
      </c>
      <c r="E20">
        <f t="shared" si="0"/>
        <v>195</v>
      </c>
      <c r="G20">
        <f t="shared" si="1"/>
        <v>626.625</v>
      </c>
    </row>
    <row r="21" spans="1:7" hidden="1">
      <c r="B21">
        <v>1</v>
      </c>
      <c r="C21" t="s">
        <v>1474</v>
      </c>
      <c r="D21">
        <v>84</v>
      </c>
      <c r="E21">
        <f t="shared" si="0"/>
        <v>84</v>
      </c>
      <c r="G21">
        <f t="shared" si="1"/>
        <v>710.625</v>
      </c>
    </row>
    <row r="22" spans="1:7" hidden="1">
      <c r="B22">
        <v>1</v>
      </c>
      <c r="C22" t="s">
        <v>2207</v>
      </c>
      <c r="D22">
        <v>120</v>
      </c>
      <c r="E22">
        <f t="shared" si="0"/>
        <v>120</v>
      </c>
      <c r="G22">
        <f t="shared" si="1"/>
        <v>830.625</v>
      </c>
    </row>
    <row r="23" spans="1:7" hidden="1">
      <c r="B23">
        <v>1</v>
      </c>
      <c r="C23" t="s">
        <v>2208</v>
      </c>
      <c r="D23">
        <v>94</v>
      </c>
      <c r="E23">
        <f t="shared" si="0"/>
        <v>94</v>
      </c>
      <c r="G23">
        <f t="shared" si="1"/>
        <v>924.625</v>
      </c>
    </row>
    <row r="24" spans="1:7" hidden="1">
      <c r="B24">
        <v>3</v>
      </c>
      <c r="C24" t="s">
        <v>2209</v>
      </c>
      <c r="D24">
        <v>40</v>
      </c>
      <c r="E24">
        <f t="shared" si="0"/>
        <v>120</v>
      </c>
      <c r="G24">
        <f t="shared" si="1"/>
        <v>1044.625</v>
      </c>
    </row>
    <row r="25" spans="1:7" hidden="1">
      <c r="A25" s="6">
        <v>41496</v>
      </c>
      <c r="B25">
        <v>1</v>
      </c>
      <c r="C25" t="s">
        <v>916</v>
      </c>
      <c r="D25">
        <v>89</v>
      </c>
      <c r="E25">
        <f t="shared" si="0"/>
        <v>89</v>
      </c>
      <c r="G25">
        <f t="shared" si="1"/>
        <v>1133.625</v>
      </c>
    </row>
    <row r="26" spans="1:7" hidden="1">
      <c r="A26" s="6">
        <v>41503</v>
      </c>
      <c r="B26">
        <v>1</v>
      </c>
      <c r="C26" t="s">
        <v>439</v>
      </c>
      <c r="D26">
        <v>30</v>
      </c>
      <c r="E26">
        <f t="shared" si="0"/>
        <v>30</v>
      </c>
      <c r="G26">
        <f t="shared" si="1"/>
        <v>1163.625</v>
      </c>
    </row>
    <row r="27" spans="1:7" hidden="1">
      <c r="A27" s="6"/>
      <c r="C27" t="s">
        <v>1804</v>
      </c>
      <c r="G27">
        <f t="shared" si="1"/>
        <v>1163.625</v>
      </c>
    </row>
    <row r="28" spans="1:7" hidden="1">
      <c r="A28" s="6">
        <v>41509</v>
      </c>
      <c r="B28">
        <v>2</v>
      </c>
      <c r="C28" t="s">
        <v>916</v>
      </c>
      <c r="D28">
        <v>89</v>
      </c>
      <c r="E28">
        <f t="shared" si="0"/>
        <v>178</v>
      </c>
      <c r="G28">
        <f t="shared" si="1"/>
        <v>1341.625</v>
      </c>
    </row>
    <row r="29" spans="1:7">
      <c r="C29" s="6" t="s">
        <v>2470</v>
      </c>
      <c r="E29">
        <f t="shared" si="0"/>
        <v>0</v>
      </c>
      <c r="F29">
        <v>134.16</v>
      </c>
      <c r="G29">
        <f t="shared" si="1"/>
        <v>1207.4649999999999</v>
      </c>
    </row>
    <row r="30" spans="1:7">
      <c r="A30" s="6">
        <v>41560</v>
      </c>
      <c r="C30" t="s">
        <v>2521</v>
      </c>
      <c r="E30">
        <f t="shared" si="0"/>
        <v>0</v>
      </c>
      <c r="F30">
        <v>1207.4649999999999</v>
      </c>
      <c r="G30">
        <f t="shared" si="1"/>
        <v>0</v>
      </c>
    </row>
    <row r="31" spans="1:7">
      <c r="E31">
        <f t="shared" si="0"/>
        <v>0</v>
      </c>
      <c r="G31">
        <f t="shared" si="1"/>
        <v>0</v>
      </c>
    </row>
    <row r="32" spans="1:7">
      <c r="A32" s="6">
        <v>41565</v>
      </c>
      <c r="B32">
        <v>1</v>
      </c>
      <c r="C32" t="s">
        <v>2707</v>
      </c>
      <c r="D32">
        <v>30</v>
      </c>
      <c r="E32">
        <f t="shared" si="0"/>
        <v>30</v>
      </c>
      <c r="G32">
        <f t="shared" si="1"/>
        <v>30</v>
      </c>
    </row>
    <row r="33" spans="1:7">
      <c r="C33" t="s">
        <v>1804</v>
      </c>
      <c r="E33">
        <f t="shared" si="0"/>
        <v>0</v>
      </c>
      <c r="G33">
        <f t="shared" si="1"/>
        <v>30</v>
      </c>
    </row>
    <row r="34" spans="1:7">
      <c r="B34">
        <v>3</v>
      </c>
      <c r="C34" t="s">
        <v>498</v>
      </c>
      <c r="D34">
        <v>40</v>
      </c>
      <c r="E34">
        <f t="shared" si="0"/>
        <v>120</v>
      </c>
      <c r="G34">
        <f t="shared" si="1"/>
        <v>150</v>
      </c>
    </row>
    <row r="35" spans="1:7">
      <c r="A35" s="6">
        <v>41585</v>
      </c>
      <c r="B35">
        <v>2</v>
      </c>
      <c r="C35" t="s">
        <v>916</v>
      </c>
      <c r="D35">
        <v>89</v>
      </c>
      <c r="E35">
        <f t="shared" si="0"/>
        <v>178</v>
      </c>
      <c r="G35">
        <f t="shared" si="1"/>
        <v>328</v>
      </c>
    </row>
    <row r="36" spans="1:7">
      <c r="B36">
        <v>1</v>
      </c>
      <c r="C36" t="s">
        <v>2941</v>
      </c>
      <c r="D36">
        <v>260</v>
      </c>
      <c r="E36">
        <f t="shared" si="0"/>
        <v>260</v>
      </c>
      <c r="G36">
        <f t="shared" si="1"/>
        <v>588</v>
      </c>
    </row>
    <row r="37" spans="1:7">
      <c r="B37">
        <v>1</v>
      </c>
      <c r="C37" t="s">
        <v>2942</v>
      </c>
      <c r="D37">
        <v>45</v>
      </c>
      <c r="E37">
        <f t="shared" si="0"/>
        <v>45</v>
      </c>
      <c r="G37">
        <f t="shared" si="1"/>
        <v>633</v>
      </c>
    </row>
    <row r="38" spans="1:7">
      <c r="B38">
        <v>1</v>
      </c>
      <c r="C38" t="s">
        <v>2943</v>
      </c>
      <c r="D38">
        <v>75</v>
      </c>
      <c r="E38">
        <f t="shared" si="0"/>
        <v>75</v>
      </c>
      <c r="G38">
        <f t="shared" si="1"/>
        <v>708</v>
      </c>
    </row>
    <row r="39" spans="1:7">
      <c r="A39" s="6">
        <v>41587</v>
      </c>
      <c r="B39">
        <v>3.5</v>
      </c>
      <c r="C39" t="s">
        <v>1821</v>
      </c>
      <c r="D39">
        <v>80</v>
      </c>
      <c r="E39">
        <f t="shared" si="0"/>
        <v>280</v>
      </c>
      <c r="G39">
        <f t="shared" si="1"/>
        <v>988</v>
      </c>
    </row>
    <row r="40" spans="1:7">
      <c r="B40">
        <v>1</v>
      </c>
      <c r="C40" t="s">
        <v>1283</v>
      </c>
      <c r="D40">
        <v>54</v>
      </c>
      <c r="E40">
        <f t="shared" si="0"/>
        <v>54</v>
      </c>
      <c r="G40">
        <f t="shared" si="1"/>
        <v>1042</v>
      </c>
    </row>
    <row r="41" spans="1:7">
      <c r="B41">
        <v>1</v>
      </c>
      <c r="C41" t="s">
        <v>847</v>
      </c>
      <c r="D41">
        <v>70</v>
      </c>
      <c r="E41">
        <f t="shared" si="0"/>
        <v>70</v>
      </c>
      <c r="G41">
        <f t="shared" si="1"/>
        <v>1112</v>
      </c>
    </row>
    <row r="42" spans="1:7">
      <c r="B42">
        <v>1</v>
      </c>
      <c r="C42" t="s">
        <v>1640</v>
      </c>
      <c r="D42">
        <v>130</v>
      </c>
      <c r="E42">
        <f t="shared" si="0"/>
        <v>130</v>
      </c>
      <c r="G42">
        <f t="shared" si="1"/>
        <v>1242</v>
      </c>
    </row>
    <row r="43" spans="1:7">
      <c r="E43">
        <f t="shared" si="0"/>
        <v>0</v>
      </c>
      <c r="G43">
        <f t="shared" si="1"/>
        <v>1242</v>
      </c>
    </row>
    <row r="44" spans="1:7">
      <c r="E44">
        <f t="shared" si="0"/>
        <v>0</v>
      </c>
    </row>
    <row r="45" spans="1:7">
      <c r="E45">
        <f t="shared" si="0"/>
        <v>0</v>
      </c>
    </row>
    <row r="46" spans="1:7">
      <c r="E46">
        <f t="shared" si="0"/>
        <v>0</v>
      </c>
    </row>
    <row r="47" spans="1:7">
      <c r="E47">
        <f t="shared" si="0"/>
        <v>0</v>
      </c>
    </row>
    <row r="48" spans="1:7">
      <c r="E48">
        <f t="shared" si="0"/>
        <v>0</v>
      </c>
    </row>
    <row r="49" spans="5:5">
      <c r="E49">
        <f t="shared" si="0"/>
        <v>0</v>
      </c>
    </row>
    <row r="50" spans="5:5">
      <c r="E50">
        <f t="shared" si="0"/>
        <v>0</v>
      </c>
    </row>
    <row r="51" spans="5:5">
      <c r="E51">
        <f t="shared" si="0"/>
        <v>0</v>
      </c>
    </row>
    <row r="52" spans="5:5">
      <c r="E52">
        <f t="shared" si="0"/>
        <v>0</v>
      </c>
    </row>
  </sheetData>
  <hyperlinks>
    <hyperlink ref="A1" location="INDICE!A1" display="INDICE"/>
  </hyperlinks>
  <pageMargins left="0.7" right="0.7" top="0.75" bottom="0.75" header="0.3" footer="0.3"/>
  <pageSetup paperSize="9" orientation="portrait" horizontalDpi="0" verticalDpi="0" r:id="rId1"/>
</worksheet>
</file>

<file path=xl/worksheets/sheet115.xml><?xml version="1.0" encoding="utf-8"?>
<worksheet xmlns="http://schemas.openxmlformats.org/spreadsheetml/2006/main" xmlns:r="http://schemas.openxmlformats.org/officeDocument/2006/relationships">
  <dimension ref="A1:G11"/>
  <sheetViews>
    <sheetView workbookViewId="0"/>
  </sheetViews>
  <sheetFormatPr baseColWidth="10" defaultRowHeight="15"/>
  <cols>
    <col min="1" max="1" width="15.5703125" customWidth="1"/>
    <col min="2" max="2" width="10.7109375" customWidth="1"/>
    <col min="3" max="3" width="21.85546875" customWidth="1"/>
    <col min="4" max="4" width="11.42578125" customWidth="1"/>
  </cols>
  <sheetData>
    <row r="1" spans="1:7">
      <c r="A1" s="2" t="s">
        <v>122</v>
      </c>
      <c r="B1" s="1"/>
      <c r="C1" s="1" t="s">
        <v>831</v>
      </c>
      <c r="D1" s="1"/>
      <c r="E1" s="1" t="s">
        <v>253</v>
      </c>
      <c r="F1" s="1"/>
      <c r="G1" s="1">
        <f>SUM(E4:E264)-SUM(F4:F264)</f>
        <v>236</v>
      </c>
    </row>
    <row r="2" spans="1:7">
      <c r="A2" s="3" t="s">
        <v>254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259</v>
      </c>
      <c r="G2" s="3" t="s">
        <v>260</v>
      </c>
    </row>
    <row r="3" spans="1:7">
      <c r="A3" s="5"/>
      <c r="B3" s="1"/>
      <c r="C3" s="1"/>
      <c r="D3" s="1"/>
      <c r="E3" s="1"/>
      <c r="F3" s="1"/>
      <c r="G3" s="1"/>
    </row>
    <row r="4" spans="1:7">
      <c r="A4" s="6">
        <v>41321</v>
      </c>
      <c r="C4" t="s">
        <v>262</v>
      </c>
      <c r="G4">
        <v>0</v>
      </c>
    </row>
    <row r="5" spans="1:7">
      <c r="A5" s="6">
        <v>41458</v>
      </c>
      <c r="B5">
        <v>2</v>
      </c>
      <c r="C5" t="s">
        <v>1809</v>
      </c>
      <c r="D5">
        <v>28</v>
      </c>
      <c r="E5">
        <f>B5*D5</f>
        <v>56</v>
      </c>
      <c r="G5">
        <f>G4+E5-F5</f>
        <v>56</v>
      </c>
    </row>
    <row r="6" spans="1:7">
      <c r="B6">
        <v>4</v>
      </c>
      <c r="C6" t="s">
        <v>1809</v>
      </c>
      <c r="D6">
        <v>28</v>
      </c>
      <c r="E6">
        <f t="shared" ref="E6:E11" si="0">B6*D6</f>
        <v>112</v>
      </c>
      <c r="G6">
        <f t="shared" ref="G6:G11" si="1">G5+E6-F6</f>
        <v>168</v>
      </c>
    </row>
    <row r="7" spans="1:7">
      <c r="C7" t="s">
        <v>2227</v>
      </c>
      <c r="E7">
        <f t="shared" si="0"/>
        <v>0</v>
      </c>
      <c r="F7">
        <v>180</v>
      </c>
      <c r="G7">
        <f t="shared" si="1"/>
        <v>-12</v>
      </c>
    </row>
    <row r="8" spans="1:7">
      <c r="A8" s="6">
        <v>41610</v>
      </c>
      <c r="B8">
        <v>5</v>
      </c>
      <c r="C8" t="s">
        <v>3169</v>
      </c>
      <c r="D8">
        <v>30</v>
      </c>
      <c r="E8">
        <f t="shared" si="0"/>
        <v>150</v>
      </c>
      <c r="G8">
        <f t="shared" si="1"/>
        <v>138</v>
      </c>
    </row>
    <row r="9" spans="1:7">
      <c r="B9">
        <v>1</v>
      </c>
      <c r="C9" t="s">
        <v>1166</v>
      </c>
      <c r="D9">
        <v>70</v>
      </c>
      <c r="E9">
        <f t="shared" si="0"/>
        <v>70</v>
      </c>
      <c r="G9">
        <f t="shared" si="1"/>
        <v>208</v>
      </c>
    </row>
    <row r="10" spans="1:7">
      <c r="B10">
        <v>1</v>
      </c>
      <c r="C10" t="s">
        <v>2384</v>
      </c>
      <c r="D10">
        <v>28</v>
      </c>
      <c r="E10">
        <f t="shared" si="0"/>
        <v>28</v>
      </c>
      <c r="G10">
        <f t="shared" si="1"/>
        <v>236</v>
      </c>
    </row>
    <row r="11" spans="1:7">
      <c r="E11">
        <f t="shared" si="0"/>
        <v>0</v>
      </c>
      <c r="G11">
        <f t="shared" si="1"/>
        <v>236</v>
      </c>
    </row>
  </sheetData>
  <hyperlinks>
    <hyperlink ref="A1" location="INDICE!A1" display="INDICE"/>
  </hyperlinks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>
  <dimension ref="A1:G5"/>
  <sheetViews>
    <sheetView workbookViewId="0">
      <selection activeCell="F78" sqref="F78"/>
    </sheetView>
  </sheetViews>
  <sheetFormatPr baseColWidth="10" defaultRowHeight="15"/>
  <cols>
    <col min="1" max="1" width="15.5703125" customWidth="1"/>
    <col min="2" max="2" width="10.7109375" customWidth="1"/>
    <col min="3" max="3" width="20.7109375" customWidth="1"/>
    <col min="4" max="4" width="11.42578125" customWidth="1"/>
  </cols>
  <sheetData>
    <row r="1" spans="1:7">
      <c r="A1" s="2" t="s">
        <v>122</v>
      </c>
      <c r="B1" s="1"/>
      <c r="C1" s="1" t="s">
        <v>288</v>
      </c>
      <c r="D1" s="1"/>
      <c r="E1" s="1" t="s">
        <v>253</v>
      </c>
      <c r="F1" s="1"/>
      <c r="G1" s="1">
        <f>SUM(E4:E264)-SUM(F4:F264)</f>
        <v>0</v>
      </c>
    </row>
    <row r="2" spans="1:7">
      <c r="A2" s="3" t="s">
        <v>254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259</v>
      </c>
      <c r="G2" s="3" t="s">
        <v>260</v>
      </c>
    </row>
    <row r="3" spans="1:7">
      <c r="A3" s="5"/>
      <c r="B3" s="1"/>
      <c r="C3" s="1"/>
      <c r="D3" s="1"/>
      <c r="E3" s="1"/>
      <c r="F3" s="1"/>
      <c r="G3" s="1"/>
    </row>
    <row r="4" spans="1:7">
      <c r="A4" s="6">
        <v>41321</v>
      </c>
      <c r="C4" t="s">
        <v>262</v>
      </c>
      <c r="E4">
        <v>0</v>
      </c>
      <c r="G4">
        <v>0</v>
      </c>
    </row>
    <row r="5" spans="1:7">
      <c r="E5">
        <f>B5*D5</f>
        <v>0</v>
      </c>
      <c r="G5">
        <f>G4+E5-F5</f>
        <v>0</v>
      </c>
    </row>
  </sheetData>
  <hyperlinks>
    <hyperlink ref="A1" location="INDICE!A1" display="INDICE"/>
  </hyperlinks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>
  <dimension ref="A1:G27"/>
  <sheetViews>
    <sheetView workbookViewId="0"/>
  </sheetViews>
  <sheetFormatPr baseColWidth="10" defaultRowHeight="15"/>
  <cols>
    <col min="1" max="1" width="15.5703125" customWidth="1"/>
    <col min="2" max="2" width="10.7109375" customWidth="1"/>
    <col min="3" max="3" width="20.7109375" customWidth="1"/>
    <col min="4" max="4" width="11.42578125" customWidth="1"/>
  </cols>
  <sheetData>
    <row r="1" spans="1:7">
      <c r="A1" s="2" t="s">
        <v>122</v>
      </c>
      <c r="B1" s="1"/>
      <c r="C1" s="1" t="s">
        <v>289</v>
      </c>
      <c r="D1" s="1"/>
      <c r="E1" s="1" t="s">
        <v>253</v>
      </c>
      <c r="F1" s="1"/>
      <c r="G1" s="1">
        <f>SUM(E4:E273)-SUM(F4:F273)</f>
        <v>312</v>
      </c>
    </row>
    <row r="2" spans="1:7">
      <c r="A2" s="3" t="s">
        <v>254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259</v>
      </c>
      <c r="G2" s="3" t="s">
        <v>260</v>
      </c>
    </row>
    <row r="3" spans="1:7">
      <c r="A3" s="5"/>
      <c r="B3" s="1"/>
      <c r="C3" s="1"/>
      <c r="D3" s="1"/>
      <c r="E3" s="1"/>
      <c r="F3" s="1"/>
      <c r="G3" s="1"/>
    </row>
    <row r="4" spans="1:7">
      <c r="A4" s="6">
        <v>41321</v>
      </c>
      <c r="C4" t="s">
        <v>262</v>
      </c>
      <c r="E4">
        <v>868</v>
      </c>
      <c r="G4">
        <f>G3+E4-F4</f>
        <v>868</v>
      </c>
    </row>
    <row r="5" spans="1:7">
      <c r="A5" s="6">
        <v>41345</v>
      </c>
      <c r="B5">
        <v>4.5</v>
      </c>
      <c r="C5" t="s">
        <v>483</v>
      </c>
      <c r="D5">
        <v>24</v>
      </c>
      <c r="E5">
        <f>B5*D5</f>
        <v>108</v>
      </c>
      <c r="G5">
        <f>G4+E5-F5</f>
        <v>976</v>
      </c>
    </row>
    <row r="6" spans="1:7">
      <c r="B6">
        <v>1</v>
      </c>
      <c r="C6" t="s">
        <v>798</v>
      </c>
      <c r="D6">
        <v>46</v>
      </c>
      <c r="E6">
        <f t="shared" ref="E6:E16" si="0">B6*D6</f>
        <v>46</v>
      </c>
      <c r="G6">
        <f t="shared" ref="G6:G27" si="1">G5+E6-F6</f>
        <v>1022</v>
      </c>
    </row>
    <row r="7" spans="1:7">
      <c r="B7">
        <v>1</v>
      </c>
      <c r="C7" t="s">
        <v>799</v>
      </c>
      <c r="D7">
        <v>53</v>
      </c>
      <c r="E7">
        <f t="shared" si="0"/>
        <v>53</v>
      </c>
      <c r="G7">
        <f t="shared" si="1"/>
        <v>1075</v>
      </c>
    </row>
    <row r="8" spans="1:7">
      <c r="B8">
        <v>1</v>
      </c>
      <c r="C8" t="s">
        <v>800</v>
      </c>
      <c r="D8">
        <v>72</v>
      </c>
      <c r="E8">
        <f t="shared" si="0"/>
        <v>72</v>
      </c>
      <c r="G8">
        <f t="shared" si="1"/>
        <v>1147</v>
      </c>
    </row>
    <row r="9" spans="1:7">
      <c r="B9">
        <v>1</v>
      </c>
      <c r="C9" t="s">
        <v>801</v>
      </c>
      <c r="D9">
        <v>48</v>
      </c>
      <c r="E9">
        <f t="shared" si="0"/>
        <v>48</v>
      </c>
      <c r="G9">
        <f t="shared" si="1"/>
        <v>1195</v>
      </c>
    </row>
    <row r="10" spans="1:7">
      <c r="C10" t="s">
        <v>39</v>
      </c>
      <c r="E10">
        <f t="shared" si="0"/>
        <v>0</v>
      </c>
      <c r="F10">
        <v>600</v>
      </c>
      <c r="G10">
        <f t="shared" si="1"/>
        <v>595</v>
      </c>
    </row>
    <row r="11" spans="1:7">
      <c r="C11" t="s">
        <v>39</v>
      </c>
      <c r="E11">
        <f t="shared" si="0"/>
        <v>0</v>
      </c>
      <c r="F11">
        <v>493</v>
      </c>
      <c r="G11">
        <f t="shared" si="1"/>
        <v>102</v>
      </c>
    </row>
    <row r="12" spans="1:7">
      <c r="G12">
        <f t="shared" si="1"/>
        <v>102</v>
      </c>
    </row>
    <row r="13" spans="1:7">
      <c r="G13">
        <f t="shared" si="1"/>
        <v>102</v>
      </c>
    </row>
    <row r="14" spans="1:7">
      <c r="G14">
        <f t="shared" si="1"/>
        <v>102</v>
      </c>
    </row>
    <row r="15" spans="1:7">
      <c r="A15" s="6">
        <v>41431</v>
      </c>
      <c r="B15">
        <v>0.5</v>
      </c>
      <c r="C15" t="s">
        <v>1201</v>
      </c>
      <c r="D15">
        <v>30</v>
      </c>
      <c r="E15">
        <f t="shared" si="0"/>
        <v>15</v>
      </c>
      <c r="G15">
        <f t="shared" si="1"/>
        <v>117</v>
      </c>
    </row>
    <row r="16" spans="1:7">
      <c r="E16">
        <f t="shared" si="0"/>
        <v>0</v>
      </c>
      <c r="G16">
        <f t="shared" si="1"/>
        <v>117</v>
      </c>
    </row>
    <row r="17" spans="1:7">
      <c r="A17" s="6">
        <v>41487</v>
      </c>
      <c r="B17">
        <v>1.5</v>
      </c>
      <c r="C17" t="s">
        <v>1201</v>
      </c>
      <c r="D17">
        <v>30</v>
      </c>
      <c r="E17">
        <f>B17*D17</f>
        <v>45</v>
      </c>
      <c r="G17">
        <f t="shared" si="1"/>
        <v>162</v>
      </c>
    </row>
    <row r="18" spans="1:7">
      <c r="B18">
        <v>0.5</v>
      </c>
      <c r="C18" t="s">
        <v>965</v>
      </c>
      <c r="D18">
        <v>40</v>
      </c>
      <c r="E18">
        <f>B18*D18</f>
        <v>20</v>
      </c>
      <c r="G18">
        <f t="shared" si="1"/>
        <v>182</v>
      </c>
    </row>
    <row r="19" spans="1:7">
      <c r="B19">
        <v>1</v>
      </c>
      <c r="C19" t="s">
        <v>801</v>
      </c>
      <c r="D19">
        <v>68</v>
      </c>
      <c r="E19">
        <f>B19*D19</f>
        <v>68</v>
      </c>
      <c r="G19">
        <f t="shared" si="1"/>
        <v>250</v>
      </c>
    </row>
    <row r="20" spans="1:7">
      <c r="A20" s="6">
        <v>41584</v>
      </c>
      <c r="B20">
        <v>1</v>
      </c>
      <c r="C20" t="s">
        <v>2930</v>
      </c>
      <c r="D20">
        <v>62</v>
      </c>
      <c r="E20">
        <f>B20*D20</f>
        <v>62</v>
      </c>
      <c r="G20">
        <f t="shared" si="1"/>
        <v>312</v>
      </c>
    </row>
    <row r="21" spans="1:7">
      <c r="G21">
        <f t="shared" si="1"/>
        <v>312</v>
      </c>
    </row>
    <row r="22" spans="1:7">
      <c r="G22">
        <f t="shared" si="1"/>
        <v>312</v>
      </c>
    </row>
    <row r="23" spans="1:7">
      <c r="G23">
        <f t="shared" si="1"/>
        <v>312</v>
      </c>
    </row>
    <row r="24" spans="1:7">
      <c r="G24">
        <f t="shared" si="1"/>
        <v>312</v>
      </c>
    </row>
    <row r="25" spans="1:7">
      <c r="G25">
        <f t="shared" si="1"/>
        <v>312</v>
      </c>
    </row>
    <row r="26" spans="1:7">
      <c r="G26">
        <f t="shared" si="1"/>
        <v>312</v>
      </c>
    </row>
    <row r="27" spans="1:7">
      <c r="G27">
        <f t="shared" si="1"/>
        <v>312</v>
      </c>
    </row>
  </sheetData>
  <hyperlinks>
    <hyperlink ref="A1" location="INDICE!A1" display="INDICE"/>
  </hyperlinks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>
  <dimension ref="A1:G46"/>
  <sheetViews>
    <sheetView workbookViewId="0"/>
  </sheetViews>
  <sheetFormatPr baseColWidth="10" defaultRowHeight="15"/>
  <cols>
    <col min="1" max="1" width="15.5703125" customWidth="1"/>
    <col min="2" max="2" width="10.7109375" customWidth="1"/>
    <col min="3" max="3" width="20.7109375" customWidth="1"/>
    <col min="4" max="4" width="11.42578125" customWidth="1"/>
  </cols>
  <sheetData>
    <row r="1" spans="1:7">
      <c r="A1" s="2" t="s">
        <v>122</v>
      </c>
      <c r="B1" s="1"/>
      <c r="C1" s="1" t="s">
        <v>72</v>
      </c>
      <c r="D1" s="1"/>
      <c r="E1" s="1" t="s">
        <v>253</v>
      </c>
      <c r="F1" s="1"/>
      <c r="G1" s="1">
        <f>SUM(E4:E264)-SUM(F4:F264)</f>
        <v>2107</v>
      </c>
    </row>
    <row r="2" spans="1:7">
      <c r="A2" s="3" t="s">
        <v>254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259</v>
      </c>
      <c r="G2" s="3" t="s">
        <v>260</v>
      </c>
    </row>
    <row r="3" spans="1:7">
      <c r="A3" s="5"/>
      <c r="B3" s="1"/>
      <c r="C3" s="1"/>
      <c r="D3" s="1"/>
      <c r="E3" s="1"/>
      <c r="F3" s="1"/>
      <c r="G3" s="1"/>
    </row>
    <row r="4" spans="1:7">
      <c r="A4" s="6">
        <v>41321</v>
      </c>
      <c r="C4" t="s">
        <v>262</v>
      </c>
      <c r="E4">
        <v>1729</v>
      </c>
      <c r="G4">
        <v>1729</v>
      </c>
    </row>
    <row r="5" spans="1:7">
      <c r="A5" s="6">
        <v>41338</v>
      </c>
      <c r="B5">
        <v>0</v>
      </c>
      <c r="C5" t="s">
        <v>39</v>
      </c>
      <c r="E5">
        <f t="shared" ref="E5:E12" si="0">B5*D5</f>
        <v>0</v>
      </c>
      <c r="F5">
        <v>1212</v>
      </c>
      <c r="G5">
        <f t="shared" ref="G5:G13" si="1">G4+E5-F5</f>
        <v>517</v>
      </c>
    </row>
    <row r="6" spans="1:7">
      <c r="A6" s="6">
        <v>40972</v>
      </c>
      <c r="B6">
        <v>5</v>
      </c>
      <c r="C6" t="s">
        <v>397</v>
      </c>
      <c r="D6">
        <v>35</v>
      </c>
      <c r="E6">
        <f t="shared" si="0"/>
        <v>175</v>
      </c>
      <c r="G6">
        <f t="shared" si="1"/>
        <v>692</v>
      </c>
    </row>
    <row r="7" spans="1:7">
      <c r="B7">
        <v>5</v>
      </c>
      <c r="C7" t="s">
        <v>375</v>
      </c>
      <c r="D7">
        <v>24</v>
      </c>
      <c r="E7">
        <f t="shared" si="0"/>
        <v>120</v>
      </c>
      <c r="G7">
        <f t="shared" si="1"/>
        <v>812</v>
      </c>
    </row>
    <row r="8" spans="1:7">
      <c r="A8" s="6">
        <v>41344</v>
      </c>
      <c r="B8">
        <v>1</v>
      </c>
      <c r="C8" t="s">
        <v>662</v>
      </c>
      <c r="D8">
        <v>375</v>
      </c>
      <c r="E8">
        <f t="shared" si="0"/>
        <v>375</v>
      </c>
      <c r="G8">
        <f t="shared" si="1"/>
        <v>1187</v>
      </c>
    </row>
    <row r="9" spans="1:7">
      <c r="B9">
        <v>2</v>
      </c>
      <c r="C9" t="s">
        <v>663</v>
      </c>
      <c r="D9">
        <v>48</v>
      </c>
      <c r="E9">
        <f t="shared" si="0"/>
        <v>96</v>
      </c>
      <c r="G9">
        <f t="shared" si="1"/>
        <v>1283</v>
      </c>
    </row>
    <row r="10" spans="1:7">
      <c r="B10">
        <v>5</v>
      </c>
      <c r="C10" t="s">
        <v>460</v>
      </c>
      <c r="D10">
        <v>12</v>
      </c>
      <c r="E10">
        <f t="shared" si="0"/>
        <v>60</v>
      </c>
      <c r="G10">
        <f t="shared" si="1"/>
        <v>1343</v>
      </c>
    </row>
    <row r="11" spans="1:7">
      <c r="A11" s="6">
        <v>41360</v>
      </c>
      <c r="B11">
        <v>30</v>
      </c>
      <c r="C11" t="s">
        <v>864</v>
      </c>
      <c r="D11">
        <v>18</v>
      </c>
      <c r="E11">
        <f t="shared" si="0"/>
        <v>540</v>
      </c>
      <c r="G11">
        <f t="shared" si="1"/>
        <v>1883</v>
      </c>
    </row>
    <row r="12" spans="1:7">
      <c r="A12" t="s">
        <v>13</v>
      </c>
      <c r="B12">
        <v>5</v>
      </c>
      <c r="C12" t="s">
        <v>375</v>
      </c>
      <c r="D12">
        <v>24</v>
      </c>
      <c r="E12">
        <f t="shared" si="0"/>
        <v>120</v>
      </c>
      <c r="G12">
        <f t="shared" si="1"/>
        <v>2003</v>
      </c>
    </row>
    <row r="13" spans="1:7">
      <c r="C13" t="s">
        <v>2566</v>
      </c>
      <c r="F13">
        <v>2003</v>
      </c>
      <c r="G13">
        <f t="shared" si="1"/>
        <v>0</v>
      </c>
    </row>
    <row r="14" spans="1:7">
      <c r="A14" s="6">
        <v>41409</v>
      </c>
      <c r="B14">
        <v>1</v>
      </c>
      <c r="C14" t="s">
        <v>601</v>
      </c>
      <c r="D14">
        <v>1275</v>
      </c>
      <c r="E14">
        <f t="shared" ref="E14:E40" si="2">B14*D14</f>
        <v>1275</v>
      </c>
      <c r="G14">
        <f t="shared" ref="G14:G46" si="3">G13+E14-F14</f>
        <v>1275</v>
      </c>
    </row>
    <row r="15" spans="1:7">
      <c r="A15" s="6">
        <v>41414</v>
      </c>
      <c r="B15">
        <v>10</v>
      </c>
      <c r="C15" t="s">
        <v>864</v>
      </c>
      <c r="D15">
        <v>20</v>
      </c>
      <c r="E15">
        <f t="shared" si="2"/>
        <v>200</v>
      </c>
      <c r="G15">
        <f t="shared" si="3"/>
        <v>1475</v>
      </c>
    </row>
    <row r="16" spans="1:7">
      <c r="A16" s="6">
        <v>41418</v>
      </c>
      <c r="B16">
        <v>10</v>
      </c>
      <c r="C16" t="s">
        <v>864</v>
      </c>
      <c r="D16">
        <v>20</v>
      </c>
      <c r="E16">
        <f t="shared" si="2"/>
        <v>200</v>
      </c>
      <c r="G16">
        <f t="shared" si="3"/>
        <v>1675</v>
      </c>
    </row>
    <row r="17" spans="1:7">
      <c r="A17" s="6">
        <v>41428</v>
      </c>
      <c r="B17">
        <v>20</v>
      </c>
      <c r="C17" t="s">
        <v>375</v>
      </c>
      <c r="D17">
        <v>28</v>
      </c>
      <c r="E17">
        <f t="shared" si="2"/>
        <v>560</v>
      </c>
      <c r="G17">
        <f t="shared" si="3"/>
        <v>2235</v>
      </c>
    </row>
    <row r="18" spans="1:7">
      <c r="B18">
        <v>20</v>
      </c>
      <c r="C18" t="s">
        <v>864</v>
      </c>
      <c r="D18">
        <v>20</v>
      </c>
      <c r="E18">
        <f t="shared" si="2"/>
        <v>400</v>
      </c>
      <c r="G18">
        <f t="shared" si="3"/>
        <v>2635</v>
      </c>
    </row>
    <row r="19" spans="1:7">
      <c r="B19">
        <v>1</v>
      </c>
      <c r="C19" t="s">
        <v>1389</v>
      </c>
      <c r="D19">
        <v>45</v>
      </c>
      <c r="E19">
        <f t="shared" si="2"/>
        <v>45</v>
      </c>
      <c r="G19">
        <f t="shared" si="3"/>
        <v>2680</v>
      </c>
    </row>
    <row r="20" spans="1:7">
      <c r="B20">
        <v>1</v>
      </c>
      <c r="C20" t="s">
        <v>1661</v>
      </c>
      <c r="D20">
        <v>231</v>
      </c>
      <c r="E20">
        <f t="shared" si="2"/>
        <v>231</v>
      </c>
      <c r="G20">
        <f t="shared" si="3"/>
        <v>2911</v>
      </c>
    </row>
    <row r="21" spans="1:7">
      <c r="A21" s="6">
        <v>41473</v>
      </c>
      <c r="B21">
        <v>2</v>
      </c>
      <c r="C21" t="s">
        <v>663</v>
      </c>
      <c r="D21">
        <v>50</v>
      </c>
      <c r="E21">
        <f t="shared" si="2"/>
        <v>100</v>
      </c>
      <c r="G21">
        <f t="shared" si="3"/>
        <v>3011</v>
      </c>
    </row>
    <row r="22" spans="1:7">
      <c r="B22">
        <v>6</v>
      </c>
      <c r="C22" t="s">
        <v>397</v>
      </c>
      <c r="D22">
        <v>40</v>
      </c>
      <c r="E22">
        <f t="shared" si="2"/>
        <v>240</v>
      </c>
      <c r="G22">
        <f t="shared" si="3"/>
        <v>3251</v>
      </c>
    </row>
    <row r="23" spans="1:7">
      <c r="A23" s="6">
        <v>41501</v>
      </c>
      <c r="B23">
        <v>2</v>
      </c>
      <c r="C23" t="s">
        <v>459</v>
      </c>
      <c r="D23">
        <v>28</v>
      </c>
      <c r="E23">
        <f t="shared" si="2"/>
        <v>56</v>
      </c>
      <c r="G23">
        <f t="shared" si="3"/>
        <v>3307</v>
      </c>
    </row>
    <row r="24" spans="1:7">
      <c r="B24">
        <v>1</v>
      </c>
      <c r="C24" t="s">
        <v>2412</v>
      </c>
      <c r="D24">
        <v>68</v>
      </c>
      <c r="E24">
        <f t="shared" si="2"/>
        <v>68</v>
      </c>
      <c r="G24">
        <f t="shared" si="3"/>
        <v>3375</v>
      </c>
    </row>
    <row r="25" spans="1:7">
      <c r="A25" s="6">
        <v>41536</v>
      </c>
      <c r="B25">
        <v>1</v>
      </c>
      <c r="C25" t="s">
        <v>459</v>
      </c>
      <c r="D25">
        <v>28</v>
      </c>
      <c r="E25">
        <f t="shared" si="2"/>
        <v>28</v>
      </c>
      <c r="G25">
        <f t="shared" si="3"/>
        <v>3403</v>
      </c>
    </row>
    <row r="26" spans="1:7">
      <c r="C26" t="s">
        <v>2567</v>
      </c>
      <c r="E26">
        <f t="shared" si="2"/>
        <v>0</v>
      </c>
      <c r="F26">
        <v>4000</v>
      </c>
      <c r="G26">
        <f t="shared" si="3"/>
        <v>-597</v>
      </c>
    </row>
    <row r="27" spans="1:7">
      <c r="C27" t="s">
        <v>2568</v>
      </c>
      <c r="E27">
        <f t="shared" si="2"/>
        <v>0</v>
      </c>
      <c r="G27">
        <f t="shared" si="3"/>
        <v>-597</v>
      </c>
    </row>
    <row r="28" spans="1:7">
      <c r="A28" s="6">
        <v>41550</v>
      </c>
      <c r="B28">
        <v>1</v>
      </c>
      <c r="C28" t="s">
        <v>764</v>
      </c>
      <c r="D28">
        <v>232</v>
      </c>
      <c r="E28">
        <f t="shared" si="2"/>
        <v>232</v>
      </c>
      <c r="G28">
        <f t="shared" si="3"/>
        <v>-365</v>
      </c>
    </row>
    <row r="29" spans="1:7">
      <c r="B29">
        <v>1</v>
      </c>
      <c r="C29" t="s">
        <v>788</v>
      </c>
      <c r="D29">
        <v>35</v>
      </c>
      <c r="E29">
        <f t="shared" si="2"/>
        <v>35</v>
      </c>
      <c r="G29">
        <f t="shared" si="3"/>
        <v>-330</v>
      </c>
    </row>
    <row r="30" spans="1:7">
      <c r="A30" s="6">
        <v>41575</v>
      </c>
      <c r="B30">
        <v>20</v>
      </c>
      <c r="C30" t="s">
        <v>375</v>
      </c>
      <c r="D30">
        <v>30</v>
      </c>
      <c r="E30">
        <f t="shared" si="2"/>
        <v>600</v>
      </c>
      <c r="G30">
        <f t="shared" si="3"/>
        <v>270</v>
      </c>
    </row>
    <row r="31" spans="1:7">
      <c r="B31">
        <v>1</v>
      </c>
      <c r="C31" t="s">
        <v>1661</v>
      </c>
      <c r="D31">
        <v>283</v>
      </c>
      <c r="E31">
        <f t="shared" si="2"/>
        <v>283</v>
      </c>
      <c r="G31">
        <f t="shared" si="3"/>
        <v>553</v>
      </c>
    </row>
    <row r="32" spans="1:7">
      <c r="B32">
        <v>1</v>
      </c>
      <c r="C32" t="s">
        <v>722</v>
      </c>
      <c r="D32">
        <v>117</v>
      </c>
      <c r="E32">
        <f t="shared" si="2"/>
        <v>117</v>
      </c>
      <c r="G32">
        <f t="shared" si="3"/>
        <v>670</v>
      </c>
    </row>
    <row r="33" spans="1:7">
      <c r="B33">
        <v>7</v>
      </c>
      <c r="C33" t="s">
        <v>1000</v>
      </c>
      <c r="D33">
        <v>30</v>
      </c>
      <c r="E33">
        <f t="shared" si="2"/>
        <v>210</v>
      </c>
      <c r="G33">
        <f t="shared" si="3"/>
        <v>880</v>
      </c>
    </row>
    <row r="34" spans="1:7">
      <c r="A34" s="6">
        <v>41585</v>
      </c>
      <c r="B34">
        <v>7</v>
      </c>
      <c r="C34" t="s">
        <v>375</v>
      </c>
      <c r="D34">
        <v>30</v>
      </c>
      <c r="E34">
        <f t="shared" si="2"/>
        <v>210</v>
      </c>
      <c r="G34">
        <f t="shared" si="3"/>
        <v>1090</v>
      </c>
    </row>
    <row r="35" spans="1:7">
      <c r="B35">
        <v>1</v>
      </c>
      <c r="C35" t="s">
        <v>1034</v>
      </c>
      <c r="D35">
        <v>85</v>
      </c>
      <c r="E35">
        <f t="shared" si="2"/>
        <v>85</v>
      </c>
      <c r="G35">
        <f t="shared" si="3"/>
        <v>1175</v>
      </c>
    </row>
    <row r="36" spans="1:7">
      <c r="B36">
        <v>1</v>
      </c>
      <c r="C36" t="s">
        <v>847</v>
      </c>
      <c r="D36">
        <v>220</v>
      </c>
      <c r="E36">
        <f t="shared" si="2"/>
        <v>220</v>
      </c>
      <c r="G36">
        <f t="shared" si="3"/>
        <v>1395</v>
      </c>
    </row>
    <row r="37" spans="1:7">
      <c r="B37">
        <v>1</v>
      </c>
      <c r="C37" t="s">
        <v>495</v>
      </c>
      <c r="D37">
        <v>180</v>
      </c>
      <c r="E37">
        <f t="shared" si="2"/>
        <v>180</v>
      </c>
      <c r="G37">
        <f t="shared" si="3"/>
        <v>1575</v>
      </c>
    </row>
    <row r="38" spans="1:7">
      <c r="B38">
        <v>5</v>
      </c>
      <c r="C38" t="s">
        <v>375</v>
      </c>
      <c r="D38">
        <v>30</v>
      </c>
      <c r="E38">
        <f t="shared" si="2"/>
        <v>150</v>
      </c>
      <c r="G38">
        <f t="shared" si="3"/>
        <v>1725</v>
      </c>
    </row>
    <row r="39" spans="1:7">
      <c r="A39" s="6">
        <v>41617</v>
      </c>
      <c r="B39">
        <v>1</v>
      </c>
      <c r="C39" t="s">
        <v>764</v>
      </c>
      <c r="D39">
        <v>232</v>
      </c>
      <c r="E39">
        <f t="shared" si="2"/>
        <v>232</v>
      </c>
      <c r="G39">
        <f t="shared" si="3"/>
        <v>1957</v>
      </c>
    </row>
    <row r="40" spans="1:7">
      <c r="B40">
        <v>5</v>
      </c>
      <c r="C40" t="s">
        <v>2019</v>
      </c>
      <c r="D40">
        <v>30</v>
      </c>
      <c r="E40">
        <f t="shared" si="2"/>
        <v>150</v>
      </c>
      <c r="G40">
        <f t="shared" si="3"/>
        <v>2107</v>
      </c>
    </row>
    <row r="41" spans="1:7">
      <c r="G41">
        <f t="shared" si="3"/>
        <v>2107</v>
      </c>
    </row>
    <row r="42" spans="1:7">
      <c r="G42">
        <f t="shared" si="3"/>
        <v>2107</v>
      </c>
    </row>
    <row r="43" spans="1:7">
      <c r="G43">
        <f t="shared" si="3"/>
        <v>2107</v>
      </c>
    </row>
    <row r="44" spans="1:7">
      <c r="G44">
        <f t="shared" si="3"/>
        <v>2107</v>
      </c>
    </row>
    <row r="45" spans="1:7">
      <c r="G45">
        <f t="shared" si="3"/>
        <v>2107</v>
      </c>
    </row>
    <row r="46" spans="1:7">
      <c r="G46">
        <f t="shared" si="3"/>
        <v>2107</v>
      </c>
    </row>
  </sheetData>
  <hyperlinks>
    <hyperlink ref="A1" location="INDICE!A1" display="INDICE"/>
  </hyperlinks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>
  <dimension ref="A1:K129"/>
  <sheetViews>
    <sheetView workbookViewId="0"/>
  </sheetViews>
  <sheetFormatPr baseColWidth="10" defaultRowHeight="15"/>
  <cols>
    <col min="1" max="1" width="12.5703125" customWidth="1"/>
    <col min="2" max="2" width="5.42578125" customWidth="1"/>
    <col min="3" max="3" width="22" customWidth="1"/>
    <col min="4" max="5" width="11.42578125" customWidth="1"/>
    <col min="6" max="6" width="0.28515625" customWidth="1"/>
    <col min="7" max="7" width="14.28515625" customWidth="1"/>
    <col min="8" max="8" width="13.140625" customWidth="1"/>
  </cols>
  <sheetData>
    <row r="1" spans="1:8">
      <c r="A1" s="106" t="s">
        <v>122</v>
      </c>
      <c r="B1" s="107"/>
      <c r="C1" s="107" t="s">
        <v>488</v>
      </c>
      <c r="D1" s="107"/>
      <c r="E1" s="107"/>
      <c r="F1" s="107" t="s">
        <v>253</v>
      </c>
      <c r="G1" s="107"/>
      <c r="H1" s="107">
        <f>SUM(E27:E270)-SUM(G27:G270)</f>
        <v>11222.869999999992</v>
      </c>
    </row>
    <row r="2" spans="1:8" ht="22.5" customHeight="1">
      <c r="A2" s="108" t="s">
        <v>254</v>
      </c>
      <c r="B2" s="108" t="s">
        <v>255</v>
      </c>
      <c r="C2" s="108" t="s">
        <v>256</v>
      </c>
      <c r="D2" s="108" t="s">
        <v>3362</v>
      </c>
      <c r="E2" s="108"/>
      <c r="F2" s="108" t="s">
        <v>258</v>
      </c>
      <c r="G2" s="108" t="s">
        <v>259</v>
      </c>
      <c r="H2" s="108" t="s">
        <v>260</v>
      </c>
    </row>
    <row r="3" spans="1:8">
      <c r="A3" s="109"/>
      <c r="B3" s="107"/>
      <c r="C3" s="107"/>
      <c r="D3" s="107"/>
      <c r="E3" s="107"/>
      <c r="F3" s="107"/>
      <c r="G3" s="107"/>
      <c r="H3" s="107"/>
    </row>
    <row r="4" spans="1:8">
      <c r="A4" s="110"/>
      <c r="B4" s="110"/>
      <c r="C4" s="110" t="s">
        <v>262</v>
      </c>
      <c r="D4" s="110"/>
      <c r="E4" s="110"/>
      <c r="F4" s="110"/>
      <c r="G4" s="110"/>
      <c r="H4" s="110"/>
    </row>
    <row r="5" spans="1:8">
      <c r="A5" s="111">
        <v>41431</v>
      </c>
      <c r="B5" s="110">
        <v>2</v>
      </c>
      <c r="C5" s="110" t="s">
        <v>1822</v>
      </c>
      <c r="D5" s="110">
        <v>114</v>
      </c>
      <c r="E5" s="110">
        <f>D5*B5</f>
        <v>228</v>
      </c>
      <c r="F5" s="110">
        <f>B5*D5</f>
        <v>228</v>
      </c>
      <c r="G5" s="110"/>
      <c r="H5" s="110">
        <f>H4+E5-G5</f>
        <v>228</v>
      </c>
    </row>
    <row r="6" spans="1:8">
      <c r="A6" s="110"/>
      <c r="B6" s="110">
        <v>1</v>
      </c>
      <c r="C6" s="110" t="s">
        <v>1823</v>
      </c>
      <c r="D6" s="110">
        <v>116</v>
      </c>
      <c r="E6" s="110">
        <f t="shared" ref="E6:E26" si="0">D6*B6</f>
        <v>116</v>
      </c>
      <c r="F6" s="110"/>
      <c r="G6" s="110"/>
      <c r="H6" s="110">
        <f t="shared" ref="H6:H26" si="1">H5+E6-G6</f>
        <v>344</v>
      </c>
    </row>
    <row r="7" spans="1:8">
      <c r="A7" s="110"/>
      <c r="B7" s="110">
        <v>4</v>
      </c>
      <c r="C7" s="110" t="s">
        <v>1824</v>
      </c>
      <c r="D7" s="110">
        <v>183.1</v>
      </c>
      <c r="E7" s="110">
        <f t="shared" si="0"/>
        <v>732.4</v>
      </c>
      <c r="F7" s="110"/>
      <c r="G7" s="110"/>
      <c r="H7" s="110">
        <f t="shared" si="1"/>
        <v>1076.4000000000001</v>
      </c>
    </row>
    <row r="8" spans="1:8">
      <c r="A8" s="111">
        <v>41442</v>
      </c>
      <c r="B8" s="110">
        <v>10</v>
      </c>
      <c r="C8" s="110" t="s">
        <v>1798</v>
      </c>
      <c r="D8" s="110"/>
      <c r="E8" s="110">
        <f t="shared" si="0"/>
        <v>0</v>
      </c>
      <c r="F8" s="110"/>
      <c r="G8" s="110"/>
      <c r="H8" s="110">
        <f t="shared" si="1"/>
        <v>1076.4000000000001</v>
      </c>
    </row>
    <row r="9" spans="1:8">
      <c r="A9" s="110"/>
      <c r="B9" s="110">
        <v>3</v>
      </c>
      <c r="C9" s="110" t="s">
        <v>1825</v>
      </c>
      <c r="D9" s="110">
        <v>37.5</v>
      </c>
      <c r="E9" s="110">
        <f t="shared" si="0"/>
        <v>112.5</v>
      </c>
      <c r="F9" s="110"/>
      <c r="G9" s="110"/>
      <c r="H9" s="110">
        <f t="shared" si="1"/>
        <v>1188.9000000000001</v>
      </c>
    </row>
    <row r="10" spans="1:8">
      <c r="A10" s="110"/>
      <c r="B10" s="110">
        <v>6</v>
      </c>
      <c r="C10" s="110" t="s">
        <v>1823</v>
      </c>
      <c r="D10" s="110">
        <v>116</v>
      </c>
      <c r="E10" s="110">
        <f t="shared" si="0"/>
        <v>696</v>
      </c>
      <c r="F10" s="110"/>
      <c r="G10" s="110"/>
      <c r="H10" s="110">
        <f t="shared" si="1"/>
        <v>1884.9</v>
      </c>
    </row>
    <row r="11" spans="1:8">
      <c r="A11" s="111">
        <v>41456</v>
      </c>
      <c r="B11" s="110">
        <v>8</v>
      </c>
      <c r="C11" s="110" t="s">
        <v>1826</v>
      </c>
      <c r="D11" s="110">
        <v>75</v>
      </c>
      <c r="E11" s="110">
        <f t="shared" si="0"/>
        <v>600</v>
      </c>
      <c r="F11" s="110"/>
      <c r="G11" s="110"/>
      <c r="H11" s="110">
        <f t="shared" si="1"/>
        <v>2484.9</v>
      </c>
    </row>
    <row r="12" spans="1:8">
      <c r="A12" s="110"/>
      <c r="B12" s="110">
        <v>2</v>
      </c>
      <c r="C12" s="110" t="s">
        <v>1827</v>
      </c>
      <c r="D12" s="110">
        <v>43.5</v>
      </c>
      <c r="E12" s="110">
        <f t="shared" si="0"/>
        <v>87</v>
      </c>
      <c r="F12" s="110"/>
      <c r="G12" s="110"/>
      <c r="H12" s="110">
        <f t="shared" si="1"/>
        <v>2571.9</v>
      </c>
    </row>
    <row r="13" spans="1:8">
      <c r="A13" s="110"/>
      <c r="B13" s="110">
        <v>60</v>
      </c>
      <c r="C13" s="110" t="s">
        <v>1825</v>
      </c>
      <c r="D13" s="110">
        <v>37.5</v>
      </c>
      <c r="E13" s="110">
        <f t="shared" si="0"/>
        <v>2250</v>
      </c>
      <c r="F13" s="110"/>
      <c r="G13" s="110"/>
      <c r="H13" s="110">
        <f t="shared" si="1"/>
        <v>4821.8999999999996</v>
      </c>
    </row>
    <row r="14" spans="1:8">
      <c r="A14" s="110"/>
      <c r="B14" s="110">
        <v>40</v>
      </c>
      <c r="C14" s="110" t="s">
        <v>1828</v>
      </c>
      <c r="D14" s="110">
        <v>32</v>
      </c>
      <c r="E14" s="110">
        <f t="shared" si="0"/>
        <v>1280</v>
      </c>
      <c r="F14" s="110"/>
      <c r="G14" s="110"/>
      <c r="H14" s="110">
        <f t="shared" si="1"/>
        <v>6101.9</v>
      </c>
    </row>
    <row r="15" spans="1:8">
      <c r="A15" s="111">
        <v>41459</v>
      </c>
      <c r="B15" s="110">
        <v>2</v>
      </c>
      <c r="C15" s="110" t="s">
        <v>1829</v>
      </c>
      <c r="D15" s="110">
        <v>75</v>
      </c>
      <c r="E15" s="110">
        <f t="shared" si="0"/>
        <v>150</v>
      </c>
      <c r="F15" s="110"/>
      <c r="G15" s="110"/>
      <c r="H15" s="110">
        <f t="shared" si="1"/>
        <v>6251.9</v>
      </c>
    </row>
    <row r="16" spans="1:8">
      <c r="A16" s="110"/>
      <c r="B16" s="110">
        <v>40</v>
      </c>
      <c r="C16" s="110" t="s">
        <v>1830</v>
      </c>
      <c r="D16" s="110">
        <v>40.700000000000003</v>
      </c>
      <c r="E16" s="110">
        <f t="shared" si="0"/>
        <v>1628</v>
      </c>
      <c r="F16" s="110"/>
      <c r="G16" s="110"/>
      <c r="H16" s="110">
        <f t="shared" si="1"/>
        <v>7879.9</v>
      </c>
    </row>
    <row r="17" spans="1:8">
      <c r="A17" s="110"/>
      <c r="B17" s="110">
        <v>9</v>
      </c>
      <c r="C17" s="110" t="s">
        <v>1831</v>
      </c>
      <c r="D17" s="110">
        <v>38.51</v>
      </c>
      <c r="E17" s="110">
        <f t="shared" si="0"/>
        <v>346.59</v>
      </c>
      <c r="F17" s="110"/>
      <c r="G17" s="110"/>
      <c r="H17" s="110">
        <f t="shared" si="1"/>
        <v>8226.49</v>
      </c>
    </row>
    <row r="18" spans="1:8">
      <c r="A18" s="110"/>
      <c r="B18" s="110">
        <v>3</v>
      </c>
      <c r="C18" s="110" t="s">
        <v>1832</v>
      </c>
      <c r="D18" s="110">
        <v>117.5</v>
      </c>
      <c r="E18" s="110">
        <f t="shared" si="0"/>
        <v>352.5</v>
      </c>
      <c r="F18" s="110"/>
      <c r="G18" s="110"/>
      <c r="H18" s="110">
        <f t="shared" si="1"/>
        <v>8578.99</v>
      </c>
    </row>
    <row r="19" spans="1:8">
      <c r="A19" s="111">
        <v>41472</v>
      </c>
      <c r="B19" s="110">
        <v>8</v>
      </c>
      <c r="C19" s="110" t="s">
        <v>2055</v>
      </c>
      <c r="D19" s="110">
        <v>75</v>
      </c>
      <c r="E19" s="110">
        <f t="shared" si="0"/>
        <v>600</v>
      </c>
      <c r="F19" s="110"/>
      <c r="G19" s="110"/>
      <c r="H19" s="110">
        <f t="shared" si="1"/>
        <v>9178.99</v>
      </c>
    </row>
    <row r="20" spans="1:8">
      <c r="A20" s="110"/>
      <c r="B20" s="110">
        <v>1</v>
      </c>
      <c r="C20" s="110" t="s">
        <v>2056</v>
      </c>
      <c r="D20" s="110">
        <v>92</v>
      </c>
      <c r="E20" s="110">
        <f t="shared" si="0"/>
        <v>92</v>
      </c>
      <c r="F20" s="110"/>
      <c r="G20" s="110"/>
      <c r="H20" s="110">
        <f t="shared" si="1"/>
        <v>9270.99</v>
      </c>
    </row>
    <row r="21" spans="1:8">
      <c r="A21" s="110"/>
      <c r="B21" s="110">
        <v>1</v>
      </c>
      <c r="C21" s="110" t="s">
        <v>2057</v>
      </c>
      <c r="D21" s="110">
        <v>118</v>
      </c>
      <c r="E21" s="110">
        <f t="shared" si="0"/>
        <v>118</v>
      </c>
      <c r="F21" s="110"/>
      <c r="G21" s="110"/>
      <c r="H21" s="110">
        <f t="shared" si="1"/>
        <v>9388.99</v>
      </c>
    </row>
    <row r="22" spans="1:8">
      <c r="A22" s="111">
        <v>41484</v>
      </c>
      <c r="B22" s="110">
        <v>4</v>
      </c>
      <c r="C22" s="110" t="s">
        <v>1832</v>
      </c>
      <c r="D22" s="110">
        <v>117.5</v>
      </c>
      <c r="E22" s="110">
        <f t="shared" si="0"/>
        <v>470</v>
      </c>
      <c r="F22" s="110"/>
      <c r="G22" s="110"/>
      <c r="H22" s="110">
        <f t="shared" si="1"/>
        <v>9858.99</v>
      </c>
    </row>
    <row r="23" spans="1:8">
      <c r="A23" s="110"/>
      <c r="B23" s="110">
        <v>4</v>
      </c>
      <c r="C23" s="110" t="s">
        <v>2055</v>
      </c>
      <c r="D23" s="110">
        <v>75</v>
      </c>
      <c r="E23" s="110">
        <f t="shared" si="0"/>
        <v>300</v>
      </c>
      <c r="F23" s="110"/>
      <c r="G23" s="110"/>
      <c r="H23" s="110">
        <f t="shared" si="1"/>
        <v>10158.99</v>
      </c>
    </row>
    <row r="24" spans="1:8">
      <c r="A24" s="110"/>
      <c r="B24" s="110">
        <v>20</v>
      </c>
      <c r="C24" s="110" t="s">
        <v>1825</v>
      </c>
      <c r="D24" s="110">
        <v>37.5</v>
      </c>
      <c r="E24" s="110">
        <f t="shared" si="0"/>
        <v>750</v>
      </c>
      <c r="F24" s="110"/>
      <c r="G24" s="110">
        <v>10908.99</v>
      </c>
      <c r="H24" s="110">
        <f t="shared" si="1"/>
        <v>0</v>
      </c>
    </row>
    <row r="25" spans="1:8">
      <c r="A25" s="110"/>
      <c r="B25" s="110"/>
      <c r="C25" s="110"/>
      <c r="D25" s="110"/>
      <c r="E25" s="110">
        <f t="shared" si="0"/>
        <v>0</v>
      </c>
      <c r="F25" s="110"/>
      <c r="G25" s="110"/>
      <c r="H25" s="110">
        <f t="shared" si="1"/>
        <v>0</v>
      </c>
    </row>
    <row r="26" spans="1:8">
      <c r="A26" s="110"/>
      <c r="B26" s="110"/>
      <c r="C26" s="110"/>
      <c r="D26" s="110"/>
      <c r="E26" s="110">
        <f t="shared" si="0"/>
        <v>0</v>
      </c>
      <c r="F26" s="110"/>
      <c r="G26" s="110"/>
      <c r="H26" s="110">
        <f t="shared" si="1"/>
        <v>0</v>
      </c>
    </row>
    <row r="27" spans="1:8">
      <c r="A27" s="111">
        <v>41493</v>
      </c>
      <c r="B27" s="110">
        <v>12</v>
      </c>
      <c r="C27" s="110" t="s">
        <v>2100</v>
      </c>
      <c r="D27" s="110">
        <v>205</v>
      </c>
      <c r="E27" s="110">
        <f t="shared" ref="E27:E53" si="2">D27*B27</f>
        <v>2460</v>
      </c>
      <c r="F27" s="110"/>
      <c r="G27" s="110"/>
      <c r="H27" s="110">
        <f t="shared" ref="H27:H91" si="3">H26+E27-G27</f>
        <v>2460</v>
      </c>
    </row>
    <row r="28" spans="1:8">
      <c r="A28" s="110"/>
      <c r="B28" s="110">
        <v>8</v>
      </c>
      <c r="C28" s="110" t="s">
        <v>1824</v>
      </c>
      <c r="D28" s="110">
        <v>113.4</v>
      </c>
      <c r="E28" s="110">
        <f t="shared" si="2"/>
        <v>907.2</v>
      </c>
      <c r="F28" s="110"/>
      <c r="G28" s="110"/>
      <c r="H28" s="110">
        <f t="shared" si="3"/>
        <v>3367.2</v>
      </c>
    </row>
    <row r="29" spans="1:8">
      <c r="A29" s="110"/>
      <c r="B29" s="110">
        <v>10</v>
      </c>
      <c r="C29" s="110" t="s">
        <v>1829</v>
      </c>
      <c r="D29" s="110">
        <v>67</v>
      </c>
      <c r="E29" s="110">
        <f t="shared" si="2"/>
        <v>670</v>
      </c>
      <c r="F29" s="110"/>
      <c r="G29" s="110"/>
      <c r="H29" s="110">
        <f t="shared" si="3"/>
        <v>4037.2</v>
      </c>
    </row>
    <row r="30" spans="1:8">
      <c r="A30" s="110"/>
      <c r="B30" s="110">
        <v>9</v>
      </c>
      <c r="C30" s="110" t="s">
        <v>2101</v>
      </c>
      <c r="D30" s="110">
        <v>100.7</v>
      </c>
      <c r="E30" s="110">
        <f t="shared" si="2"/>
        <v>906.30000000000007</v>
      </c>
      <c r="F30" s="110"/>
      <c r="G30" s="110"/>
      <c r="H30" s="110">
        <f t="shared" si="3"/>
        <v>4943.5</v>
      </c>
    </row>
    <row r="31" spans="1:8">
      <c r="A31" s="110"/>
      <c r="B31" s="110">
        <v>3</v>
      </c>
      <c r="C31" s="110" t="s">
        <v>2102</v>
      </c>
      <c r="D31" s="110">
        <v>117.54</v>
      </c>
      <c r="E31" s="110">
        <f t="shared" si="2"/>
        <v>352.62</v>
      </c>
      <c r="F31" s="110"/>
      <c r="G31" s="110"/>
      <c r="H31" s="110">
        <f t="shared" si="3"/>
        <v>5296.12</v>
      </c>
    </row>
    <row r="32" spans="1:8">
      <c r="A32" s="111">
        <v>41498</v>
      </c>
      <c r="B32" s="110">
        <v>9</v>
      </c>
      <c r="C32" s="110" t="s">
        <v>1824</v>
      </c>
      <c r="D32" s="110">
        <v>180</v>
      </c>
      <c r="E32" s="110">
        <f t="shared" si="2"/>
        <v>1620</v>
      </c>
      <c r="F32" s="110"/>
      <c r="G32" s="110"/>
      <c r="H32" s="110">
        <f t="shared" si="3"/>
        <v>6916.12</v>
      </c>
    </row>
    <row r="33" spans="1:8">
      <c r="A33" s="110"/>
      <c r="B33" s="110">
        <v>6</v>
      </c>
      <c r="C33" s="110" t="s">
        <v>1827</v>
      </c>
      <c r="D33" s="110">
        <v>43.4</v>
      </c>
      <c r="E33" s="110">
        <f t="shared" si="2"/>
        <v>260.39999999999998</v>
      </c>
      <c r="F33" s="110"/>
      <c r="G33" s="110"/>
      <c r="H33" s="110">
        <f t="shared" si="3"/>
        <v>7176.5199999999995</v>
      </c>
    </row>
    <row r="34" spans="1:8">
      <c r="A34" s="110"/>
      <c r="B34" s="110">
        <v>6</v>
      </c>
      <c r="C34" s="110" t="s">
        <v>2147</v>
      </c>
      <c r="D34" s="110">
        <v>36.64</v>
      </c>
      <c r="E34" s="110">
        <f t="shared" si="2"/>
        <v>219.84</v>
      </c>
      <c r="F34" s="110"/>
      <c r="G34" s="110"/>
      <c r="H34" s="110">
        <f t="shared" si="3"/>
        <v>7396.36</v>
      </c>
    </row>
    <row r="35" spans="1:8">
      <c r="A35" s="110"/>
      <c r="B35" s="110"/>
      <c r="C35" s="110"/>
      <c r="D35" s="110"/>
      <c r="E35" s="110">
        <f t="shared" si="2"/>
        <v>0</v>
      </c>
      <c r="F35" s="110"/>
      <c r="G35" s="110">
        <v>7396.36</v>
      </c>
      <c r="H35" s="110">
        <f t="shared" si="3"/>
        <v>0</v>
      </c>
    </row>
    <row r="36" spans="1:8">
      <c r="A36" s="111">
        <v>41537</v>
      </c>
      <c r="B36" s="110">
        <v>2</v>
      </c>
      <c r="C36" s="110" t="s">
        <v>2856</v>
      </c>
      <c r="D36" s="110">
        <v>130</v>
      </c>
      <c r="E36" s="110">
        <f t="shared" si="2"/>
        <v>260</v>
      </c>
      <c r="F36" s="110"/>
      <c r="G36" s="110"/>
      <c r="H36" s="110">
        <f t="shared" si="3"/>
        <v>260</v>
      </c>
    </row>
    <row r="37" spans="1:8">
      <c r="A37" s="110"/>
      <c r="B37" s="110">
        <v>36</v>
      </c>
      <c r="C37" s="110" t="s">
        <v>2855</v>
      </c>
      <c r="D37" s="110">
        <v>40.5</v>
      </c>
      <c r="E37" s="110">
        <f t="shared" si="2"/>
        <v>1458</v>
      </c>
      <c r="F37" s="110"/>
      <c r="G37" s="110"/>
      <c r="H37" s="110">
        <f t="shared" si="3"/>
        <v>1718</v>
      </c>
    </row>
    <row r="38" spans="1:8">
      <c r="A38" s="110"/>
      <c r="B38" s="110">
        <v>12</v>
      </c>
      <c r="C38" s="110" t="s">
        <v>1826</v>
      </c>
      <c r="D38" s="110">
        <v>40.5</v>
      </c>
      <c r="E38" s="110">
        <f t="shared" si="2"/>
        <v>486</v>
      </c>
      <c r="F38" s="110"/>
      <c r="G38" s="110"/>
      <c r="H38" s="110">
        <f t="shared" si="3"/>
        <v>2204</v>
      </c>
    </row>
    <row r="39" spans="1:8">
      <c r="A39" s="110"/>
      <c r="B39" s="110">
        <v>4</v>
      </c>
      <c r="C39" s="110" t="s">
        <v>2857</v>
      </c>
      <c r="D39" s="110">
        <v>106</v>
      </c>
      <c r="E39" s="110">
        <f t="shared" si="2"/>
        <v>424</v>
      </c>
      <c r="F39" s="110"/>
      <c r="G39" s="110"/>
      <c r="H39" s="110">
        <f t="shared" si="3"/>
        <v>2628</v>
      </c>
    </row>
    <row r="40" spans="1:8">
      <c r="A40" s="111">
        <v>41564</v>
      </c>
      <c r="B40" s="110">
        <v>3</v>
      </c>
      <c r="C40" s="110" t="s">
        <v>2858</v>
      </c>
      <c r="D40" s="110">
        <v>62</v>
      </c>
      <c r="E40" s="110">
        <f t="shared" si="2"/>
        <v>186</v>
      </c>
      <c r="F40" s="110"/>
      <c r="G40" s="110"/>
      <c r="H40" s="110">
        <f t="shared" si="3"/>
        <v>2814</v>
      </c>
    </row>
    <row r="41" spans="1:8">
      <c r="A41" s="110"/>
      <c r="B41" s="110">
        <v>12</v>
      </c>
      <c r="C41" s="110" t="s">
        <v>2859</v>
      </c>
      <c r="D41" s="110">
        <v>44</v>
      </c>
      <c r="E41" s="110">
        <f t="shared" si="2"/>
        <v>528</v>
      </c>
      <c r="F41" s="110"/>
      <c r="G41" s="110"/>
      <c r="H41" s="110">
        <f t="shared" si="3"/>
        <v>3342</v>
      </c>
    </row>
    <row r="42" spans="1:8">
      <c r="A42" s="110"/>
      <c r="B42" s="110">
        <v>6</v>
      </c>
      <c r="C42" s="110" t="s">
        <v>2860</v>
      </c>
      <c r="D42" s="110">
        <v>135</v>
      </c>
      <c r="E42" s="110">
        <f t="shared" si="2"/>
        <v>810</v>
      </c>
      <c r="F42" s="110"/>
      <c r="G42" s="110"/>
      <c r="H42" s="110">
        <f t="shared" si="3"/>
        <v>4152</v>
      </c>
    </row>
    <row r="43" spans="1:8">
      <c r="A43" s="110"/>
      <c r="B43" s="110">
        <v>24</v>
      </c>
      <c r="C43" s="110" t="s">
        <v>2855</v>
      </c>
      <c r="D43" s="110">
        <v>40.5</v>
      </c>
      <c r="E43" s="110">
        <f t="shared" si="2"/>
        <v>972</v>
      </c>
      <c r="F43" s="110"/>
      <c r="G43" s="110"/>
      <c r="H43" s="110">
        <f t="shared" si="3"/>
        <v>5124</v>
      </c>
    </row>
    <row r="44" spans="1:8">
      <c r="A44" s="111">
        <v>41568</v>
      </c>
      <c r="B44" s="110">
        <v>1</v>
      </c>
      <c r="C44" s="110" t="s">
        <v>2861</v>
      </c>
      <c r="D44" s="110">
        <v>140</v>
      </c>
      <c r="E44" s="110">
        <f t="shared" si="2"/>
        <v>140</v>
      </c>
      <c r="F44" s="110"/>
      <c r="G44" s="110"/>
      <c r="H44" s="110">
        <f t="shared" si="3"/>
        <v>5264</v>
      </c>
    </row>
    <row r="45" spans="1:8">
      <c r="A45" s="111">
        <v>41212</v>
      </c>
      <c r="B45" s="110">
        <v>12</v>
      </c>
      <c r="C45" s="110" t="s">
        <v>2862</v>
      </c>
      <c r="D45" s="110">
        <v>40</v>
      </c>
      <c r="E45" s="110">
        <f t="shared" si="2"/>
        <v>480</v>
      </c>
      <c r="F45" s="110"/>
      <c r="G45" s="110"/>
      <c r="H45" s="110">
        <f t="shared" si="3"/>
        <v>5744</v>
      </c>
    </row>
    <row r="46" spans="1:8">
      <c r="A46" s="110"/>
      <c r="B46" s="110">
        <v>2</v>
      </c>
      <c r="C46" s="110" t="s">
        <v>2863</v>
      </c>
      <c r="D46" s="110">
        <v>130</v>
      </c>
      <c r="E46" s="110">
        <f t="shared" si="2"/>
        <v>260</v>
      </c>
      <c r="F46" s="110"/>
      <c r="G46" s="110"/>
      <c r="H46" s="110">
        <f t="shared" si="3"/>
        <v>6004</v>
      </c>
    </row>
    <row r="47" spans="1:8">
      <c r="A47" s="110"/>
      <c r="B47" s="110"/>
      <c r="C47" s="110" t="s">
        <v>2991</v>
      </c>
      <c r="D47" s="110"/>
      <c r="E47" s="110">
        <f t="shared" si="2"/>
        <v>0</v>
      </c>
      <c r="F47" s="110"/>
      <c r="G47" s="110">
        <v>6004</v>
      </c>
      <c r="H47" s="110">
        <f t="shared" si="3"/>
        <v>0</v>
      </c>
    </row>
    <row r="48" spans="1:8">
      <c r="A48" s="110"/>
      <c r="B48" s="110"/>
      <c r="C48" s="110"/>
      <c r="D48" s="110"/>
      <c r="E48" s="110"/>
      <c r="F48" s="110"/>
      <c r="G48" s="110"/>
      <c r="H48" s="110">
        <f t="shared" si="3"/>
        <v>0</v>
      </c>
    </row>
    <row r="49" spans="1:11">
      <c r="A49" s="110"/>
      <c r="B49" s="110"/>
      <c r="C49" s="110"/>
      <c r="D49" s="110"/>
      <c r="E49" s="110"/>
      <c r="F49" s="110"/>
      <c r="G49" s="110"/>
      <c r="H49" s="110">
        <f t="shared" si="3"/>
        <v>0</v>
      </c>
    </row>
    <row r="50" spans="1:11">
      <c r="A50" s="111">
        <v>41590</v>
      </c>
      <c r="B50" s="110">
        <v>6</v>
      </c>
      <c r="C50" s="110" t="s">
        <v>2976</v>
      </c>
      <c r="D50" s="110">
        <v>75</v>
      </c>
      <c r="E50" s="110">
        <f t="shared" si="2"/>
        <v>450</v>
      </c>
      <c r="F50" s="110"/>
      <c r="G50" s="110"/>
      <c r="H50" s="110">
        <f t="shared" si="3"/>
        <v>450</v>
      </c>
    </row>
    <row r="51" spans="1:11">
      <c r="A51" s="110"/>
      <c r="B51" s="110">
        <v>6</v>
      </c>
      <c r="C51" s="110" t="s">
        <v>2975</v>
      </c>
      <c r="D51" s="110">
        <v>44</v>
      </c>
      <c r="E51" s="110">
        <f t="shared" si="2"/>
        <v>264</v>
      </c>
      <c r="F51" s="110"/>
      <c r="G51" s="110"/>
      <c r="H51" s="110">
        <f t="shared" si="3"/>
        <v>714</v>
      </c>
    </row>
    <row r="52" spans="1:11">
      <c r="A52" s="110"/>
      <c r="B52" s="110"/>
      <c r="C52" s="110" t="s">
        <v>3085</v>
      </c>
      <c r="D52" s="110"/>
      <c r="E52" s="110"/>
      <c r="F52" s="110"/>
      <c r="G52" s="110"/>
      <c r="H52" s="110">
        <f t="shared" si="3"/>
        <v>714</v>
      </c>
    </row>
    <row r="53" spans="1:11">
      <c r="A53" s="111">
        <v>41591</v>
      </c>
      <c r="B53" s="110">
        <v>2</v>
      </c>
      <c r="C53" s="110" t="s">
        <v>2990</v>
      </c>
      <c r="D53" s="110">
        <v>67.2</v>
      </c>
      <c r="E53" s="110">
        <f t="shared" si="2"/>
        <v>134.4</v>
      </c>
      <c r="F53" s="110"/>
      <c r="G53" s="110"/>
      <c r="H53" s="110">
        <f t="shared" si="3"/>
        <v>848.4</v>
      </c>
      <c r="I53" s="6">
        <v>41584</v>
      </c>
      <c r="J53" t="s">
        <v>3046</v>
      </c>
      <c r="K53" t="s">
        <v>3047</v>
      </c>
    </row>
    <row r="54" spans="1:11">
      <c r="A54" s="110"/>
      <c r="B54" s="110"/>
      <c r="C54" s="110"/>
      <c r="D54" s="110"/>
      <c r="E54" s="110"/>
      <c r="F54" s="110"/>
      <c r="G54" s="110"/>
      <c r="H54" s="110">
        <f t="shared" si="3"/>
        <v>848.4</v>
      </c>
    </row>
    <row r="55" spans="1:11">
      <c r="A55" s="111">
        <v>41593</v>
      </c>
      <c r="B55" s="110">
        <v>4</v>
      </c>
      <c r="C55" s="110" t="s">
        <v>3022</v>
      </c>
      <c r="D55" s="110">
        <v>44</v>
      </c>
      <c r="E55" s="110">
        <v>264</v>
      </c>
      <c r="F55" s="110"/>
      <c r="G55" s="110"/>
      <c r="H55" s="110">
        <f t="shared" si="3"/>
        <v>1112.4000000000001</v>
      </c>
    </row>
    <row r="56" spans="1:11">
      <c r="A56" s="110"/>
      <c r="B56" s="110"/>
      <c r="C56" s="110"/>
      <c r="D56" s="110"/>
      <c r="E56" s="110"/>
      <c r="F56" s="110"/>
      <c r="G56" s="110"/>
      <c r="H56" s="110">
        <f t="shared" si="3"/>
        <v>1112.4000000000001</v>
      </c>
    </row>
    <row r="57" spans="1:11">
      <c r="A57" s="111">
        <v>41597</v>
      </c>
      <c r="B57" s="110">
        <v>12</v>
      </c>
      <c r="C57" s="110" t="s">
        <v>3086</v>
      </c>
      <c r="D57" s="110">
        <v>49.2</v>
      </c>
      <c r="E57" s="110">
        <f t="shared" ref="E57:E120" si="4">D57*B57</f>
        <v>590.40000000000009</v>
      </c>
      <c r="F57" s="110"/>
      <c r="G57" s="110"/>
      <c r="H57" s="110">
        <f t="shared" si="3"/>
        <v>1702.8000000000002</v>
      </c>
    </row>
    <row r="58" spans="1:11">
      <c r="A58" s="110"/>
      <c r="B58" s="110">
        <v>6</v>
      </c>
      <c r="C58" s="110" t="s">
        <v>3089</v>
      </c>
      <c r="D58" s="110">
        <v>40.950000000000003</v>
      </c>
      <c r="E58" s="110">
        <f t="shared" si="4"/>
        <v>245.70000000000002</v>
      </c>
      <c r="F58" s="110"/>
      <c r="G58" s="110"/>
      <c r="H58" s="110">
        <f t="shared" si="3"/>
        <v>1948.5000000000002</v>
      </c>
    </row>
    <row r="59" spans="1:11">
      <c r="A59" s="110"/>
      <c r="B59" s="110">
        <v>2</v>
      </c>
      <c r="C59" s="110" t="s">
        <v>3087</v>
      </c>
      <c r="D59" s="110">
        <v>670</v>
      </c>
      <c r="E59" s="110">
        <f t="shared" si="4"/>
        <v>1340</v>
      </c>
      <c r="F59" s="110"/>
      <c r="G59" s="110"/>
      <c r="H59" s="110">
        <f t="shared" si="3"/>
        <v>3288.5</v>
      </c>
    </row>
    <row r="60" spans="1:11">
      <c r="A60" s="110"/>
      <c r="B60" s="110"/>
      <c r="C60" s="110" t="s">
        <v>3088</v>
      </c>
      <c r="D60" s="110"/>
      <c r="E60" s="110">
        <f t="shared" si="4"/>
        <v>0</v>
      </c>
      <c r="F60" s="110"/>
      <c r="G60" s="110"/>
      <c r="H60" s="110">
        <f t="shared" si="3"/>
        <v>3288.5</v>
      </c>
    </row>
    <row r="61" spans="1:11">
      <c r="A61" s="110"/>
      <c r="B61" s="110"/>
      <c r="C61" s="110"/>
      <c r="D61" s="110"/>
      <c r="E61" s="110">
        <f t="shared" si="4"/>
        <v>0</v>
      </c>
      <c r="F61" s="110"/>
      <c r="G61" s="110"/>
      <c r="H61" s="110">
        <f t="shared" si="3"/>
        <v>3288.5</v>
      </c>
    </row>
    <row r="62" spans="1:11">
      <c r="A62" s="111">
        <v>41598</v>
      </c>
      <c r="B62" s="110">
        <v>4</v>
      </c>
      <c r="C62" s="110" t="s">
        <v>3093</v>
      </c>
      <c r="D62" s="110">
        <v>65</v>
      </c>
      <c r="E62" s="110">
        <f t="shared" si="4"/>
        <v>260</v>
      </c>
      <c r="F62" s="110"/>
      <c r="G62" s="110"/>
      <c r="H62" s="110">
        <f t="shared" si="3"/>
        <v>3548.5</v>
      </c>
    </row>
    <row r="63" spans="1:11">
      <c r="A63" s="110"/>
      <c r="B63" s="110">
        <v>8</v>
      </c>
      <c r="C63" s="110" t="s">
        <v>3094</v>
      </c>
      <c r="D63" s="110">
        <v>105</v>
      </c>
      <c r="E63" s="110">
        <f t="shared" si="4"/>
        <v>840</v>
      </c>
      <c r="F63" s="110"/>
      <c r="G63" s="110"/>
      <c r="H63" s="110">
        <f t="shared" si="3"/>
        <v>4388.5</v>
      </c>
    </row>
    <row r="64" spans="1:11">
      <c r="A64" s="110"/>
      <c r="B64" s="110">
        <v>6</v>
      </c>
      <c r="C64" s="110" t="s">
        <v>3095</v>
      </c>
      <c r="D64" s="110">
        <v>65</v>
      </c>
      <c r="E64" s="110">
        <f t="shared" si="4"/>
        <v>390</v>
      </c>
      <c r="F64" s="110"/>
      <c r="G64" s="110"/>
      <c r="H64" s="110">
        <f t="shared" si="3"/>
        <v>4778.5</v>
      </c>
    </row>
    <row r="65" spans="1:8">
      <c r="A65" s="110"/>
      <c r="B65" s="110">
        <v>3</v>
      </c>
      <c r="C65" s="110" t="s">
        <v>3117</v>
      </c>
      <c r="D65" s="110">
        <v>59</v>
      </c>
      <c r="E65" s="110">
        <f t="shared" si="4"/>
        <v>177</v>
      </c>
      <c r="F65" s="110"/>
      <c r="G65" s="110"/>
      <c r="H65" s="110">
        <f t="shared" si="3"/>
        <v>4955.5</v>
      </c>
    </row>
    <row r="66" spans="1:8">
      <c r="A66" s="110"/>
      <c r="B66" s="110"/>
      <c r="C66" s="110"/>
      <c r="D66" s="110"/>
      <c r="E66" s="110"/>
      <c r="F66" s="110"/>
      <c r="G66" s="110"/>
      <c r="H66" s="110">
        <f t="shared" si="3"/>
        <v>4955.5</v>
      </c>
    </row>
    <row r="67" spans="1:8">
      <c r="A67" s="111">
        <v>41599</v>
      </c>
      <c r="B67" s="110">
        <v>2</v>
      </c>
      <c r="C67" s="110" t="s">
        <v>715</v>
      </c>
      <c r="D67" s="110">
        <v>99.5</v>
      </c>
      <c r="E67" s="110">
        <f t="shared" si="4"/>
        <v>199</v>
      </c>
      <c r="F67" s="110"/>
      <c r="G67" s="110"/>
      <c r="H67" s="110">
        <f t="shared" si="3"/>
        <v>5154.5</v>
      </c>
    </row>
    <row r="68" spans="1:8">
      <c r="A68" s="110"/>
      <c r="B68" s="110"/>
      <c r="C68" s="110"/>
      <c r="D68" s="110"/>
      <c r="E68" s="110"/>
      <c r="F68" s="110"/>
      <c r="G68" s="110"/>
      <c r="H68" s="110">
        <f t="shared" si="3"/>
        <v>5154.5</v>
      </c>
    </row>
    <row r="69" spans="1:8">
      <c r="A69" s="111">
        <v>41600</v>
      </c>
      <c r="B69" s="110">
        <v>1</v>
      </c>
      <c r="C69" s="110" t="s">
        <v>2455</v>
      </c>
      <c r="D69" s="110"/>
      <c r="E69" s="110"/>
      <c r="F69" s="110"/>
      <c r="G69" s="110"/>
      <c r="H69" s="110">
        <f t="shared" si="3"/>
        <v>5154.5</v>
      </c>
    </row>
    <row r="70" spans="1:8">
      <c r="A70" s="111">
        <v>41604</v>
      </c>
      <c r="B70" s="110">
        <v>12</v>
      </c>
      <c r="C70" s="110" t="s">
        <v>715</v>
      </c>
      <c r="D70" s="110">
        <v>129</v>
      </c>
      <c r="E70" s="110">
        <f t="shared" si="4"/>
        <v>1548</v>
      </c>
      <c r="F70" s="110"/>
      <c r="G70" s="110"/>
      <c r="H70" s="110">
        <f t="shared" si="3"/>
        <v>6702.5</v>
      </c>
    </row>
    <row r="71" spans="1:8">
      <c r="A71" s="110"/>
      <c r="B71" s="110">
        <v>24</v>
      </c>
      <c r="C71" s="110" t="s">
        <v>1825</v>
      </c>
      <c r="D71" s="110">
        <v>40.5</v>
      </c>
      <c r="E71" s="110">
        <f t="shared" si="4"/>
        <v>972</v>
      </c>
      <c r="F71" s="110"/>
      <c r="G71" s="110"/>
      <c r="H71" s="110">
        <f t="shared" si="3"/>
        <v>7674.5</v>
      </c>
    </row>
    <row r="72" spans="1:8">
      <c r="A72" s="110"/>
      <c r="B72" s="110">
        <v>6</v>
      </c>
      <c r="C72" s="110" t="s">
        <v>3114</v>
      </c>
      <c r="D72" s="110">
        <v>109</v>
      </c>
      <c r="E72" s="110">
        <f t="shared" si="4"/>
        <v>654</v>
      </c>
      <c r="F72" s="110"/>
      <c r="G72" s="110"/>
      <c r="H72" s="110">
        <f t="shared" si="3"/>
        <v>8328.5</v>
      </c>
    </row>
    <row r="73" spans="1:8">
      <c r="A73" s="110"/>
      <c r="B73" s="110">
        <v>6</v>
      </c>
      <c r="C73" s="110" t="s">
        <v>3115</v>
      </c>
      <c r="D73" s="110">
        <v>114</v>
      </c>
      <c r="E73" s="110">
        <f t="shared" si="4"/>
        <v>684</v>
      </c>
      <c r="F73" s="110"/>
      <c r="G73" s="110"/>
      <c r="H73" s="110">
        <f t="shared" si="3"/>
        <v>9012.5</v>
      </c>
    </row>
    <row r="74" spans="1:8">
      <c r="A74" s="110"/>
      <c r="B74" s="110"/>
      <c r="C74" s="110"/>
      <c r="D74" s="110"/>
      <c r="E74" s="110">
        <f t="shared" si="4"/>
        <v>0</v>
      </c>
      <c r="F74" s="110"/>
      <c r="G74" s="110"/>
      <c r="H74" s="110">
        <f t="shared" si="3"/>
        <v>9012.5</v>
      </c>
    </row>
    <row r="75" spans="1:8">
      <c r="A75" s="111">
        <v>41608</v>
      </c>
      <c r="B75" s="110">
        <v>2</v>
      </c>
      <c r="C75" s="110" t="s">
        <v>3118</v>
      </c>
      <c r="D75" s="110">
        <v>156</v>
      </c>
      <c r="E75" s="110">
        <f t="shared" si="4"/>
        <v>312</v>
      </c>
      <c r="F75" s="110"/>
      <c r="G75" s="110"/>
      <c r="H75" s="110">
        <f t="shared" si="3"/>
        <v>9324.5</v>
      </c>
    </row>
    <row r="76" spans="1:8">
      <c r="A76" s="110"/>
      <c r="B76" s="110">
        <v>2</v>
      </c>
      <c r="C76" s="110" t="s">
        <v>3119</v>
      </c>
      <c r="D76" s="110">
        <v>280</v>
      </c>
      <c r="E76" s="110">
        <f t="shared" si="4"/>
        <v>560</v>
      </c>
      <c r="F76" s="110"/>
      <c r="G76" s="110"/>
      <c r="H76" s="110">
        <f t="shared" si="3"/>
        <v>9884.5</v>
      </c>
    </row>
    <row r="77" spans="1:8">
      <c r="A77" s="111">
        <v>41610</v>
      </c>
      <c r="B77" s="110">
        <v>1</v>
      </c>
      <c r="C77" s="110" t="s">
        <v>3087</v>
      </c>
      <c r="D77" s="110">
        <v>670</v>
      </c>
      <c r="E77" s="110">
        <f t="shared" si="4"/>
        <v>670</v>
      </c>
      <c r="F77" s="110"/>
      <c r="G77" s="110"/>
      <c r="H77" s="110">
        <f t="shared" si="3"/>
        <v>10554.5</v>
      </c>
    </row>
    <row r="78" spans="1:8">
      <c r="A78" s="110"/>
      <c r="B78" s="110"/>
      <c r="C78" s="110" t="s">
        <v>3088</v>
      </c>
      <c r="D78" s="110"/>
      <c r="E78" s="110">
        <f t="shared" si="4"/>
        <v>0</v>
      </c>
      <c r="F78" s="110"/>
      <c r="G78" s="110"/>
      <c r="H78" s="110">
        <f t="shared" si="3"/>
        <v>10554.5</v>
      </c>
    </row>
    <row r="79" spans="1:8">
      <c r="A79" s="111">
        <v>41610</v>
      </c>
      <c r="B79" s="110">
        <v>2</v>
      </c>
      <c r="C79" s="110" t="s">
        <v>3120</v>
      </c>
      <c r="D79" s="110">
        <v>79.42</v>
      </c>
      <c r="E79" s="110">
        <f t="shared" si="4"/>
        <v>158.84</v>
      </c>
      <c r="F79" s="110"/>
      <c r="G79" s="110"/>
      <c r="H79" s="110">
        <f t="shared" si="3"/>
        <v>10713.34</v>
      </c>
    </row>
    <row r="80" spans="1:8">
      <c r="A80" s="110"/>
      <c r="B80" s="110"/>
      <c r="C80" s="110"/>
      <c r="D80" s="110"/>
      <c r="E80" s="110"/>
      <c r="F80" s="110"/>
      <c r="G80" s="110"/>
      <c r="H80" s="110">
        <f t="shared" si="3"/>
        <v>10713.34</v>
      </c>
    </row>
    <row r="81" spans="1:8">
      <c r="A81" s="111">
        <v>41611</v>
      </c>
      <c r="B81" s="110">
        <v>6</v>
      </c>
      <c r="C81" s="110" t="s">
        <v>3089</v>
      </c>
      <c r="D81" s="110">
        <v>40.950000000000003</v>
      </c>
      <c r="E81" s="110">
        <f t="shared" si="4"/>
        <v>245.70000000000002</v>
      </c>
      <c r="F81" s="110"/>
      <c r="G81" s="110"/>
      <c r="H81" s="110">
        <f t="shared" si="3"/>
        <v>10959.04</v>
      </c>
    </row>
    <row r="82" spans="1:8" ht="15.75" customHeight="1">
      <c r="A82" s="110"/>
      <c r="B82" s="110">
        <v>3</v>
      </c>
      <c r="C82" s="110" t="s">
        <v>3119</v>
      </c>
      <c r="D82" s="110">
        <v>295</v>
      </c>
      <c r="E82" s="110">
        <f t="shared" si="4"/>
        <v>885</v>
      </c>
      <c r="F82" s="110"/>
      <c r="G82" s="110"/>
      <c r="H82" s="110">
        <f t="shared" si="3"/>
        <v>11844.04</v>
      </c>
    </row>
    <row r="83" spans="1:8">
      <c r="A83" s="110"/>
      <c r="B83" s="110"/>
      <c r="C83" s="110"/>
      <c r="D83" s="110"/>
      <c r="E83" s="110">
        <f t="shared" si="4"/>
        <v>0</v>
      </c>
      <c r="F83" s="110"/>
      <c r="G83" s="110"/>
      <c r="H83" s="110">
        <f t="shared" si="3"/>
        <v>11844.04</v>
      </c>
    </row>
    <row r="84" spans="1:8">
      <c r="A84" s="111">
        <v>41612</v>
      </c>
      <c r="B84" s="110">
        <v>2</v>
      </c>
      <c r="C84" s="110" t="s">
        <v>3139</v>
      </c>
      <c r="D84" s="110">
        <v>66.72</v>
      </c>
      <c r="E84" s="110">
        <f t="shared" si="4"/>
        <v>133.44</v>
      </c>
      <c r="F84" s="110"/>
      <c r="G84" s="110"/>
      <c r="H84" s="110">
        <f t="shared" si="3"/>
        <v>11977.480000000001</v>
      </c>
    </row>
    <row r="85" spans="1:8">
      <c r="A85" s="110"/>
      <c r="B85" s="110">
        <v>2</v>
      </c>
      <c r="C85" s="110" t="s">
        <v>3140</v>
      </c>
      <c r="D85" s="110">
        <v>78.8</v>
      </c>
      <c r="E85" s="110">
        <f t="shared" si="4"/>
        <v>157.6</v>
      </c>
      <c r="F85" s="110"/>
      <c r="G85" s="110"/>
      <c r="H85" s="110">
        <f t="shared" si="3"/>
        <v>12135.080000000002</v>
      </c>
    </row>
    <row r="86" spans="1:8">
      <c r="A86" s="110"/>
      <c r="B86" s="110"/>
      <c r="C86" s="110"/>
      <c r="D86" s="110"/>
      <c r="E86" s="110"/>
      <c r="F86" s="110"/>
      <c r="G86" s="110"/>
      <c r="H86" s="110">
        <f t="shared" si="3"/>
        <v>12135.080000000002</v>
      </c>
    </row>
    <row r="87" spans="1:8">
      <c r="A87" s="111">
        <v>41617</v>
      </c>
      <c r="B87" s="110">
        <v>12</v>
      </c>
      <c r="C87" s="110" t="s">
        <v>1825</v>
      </c>
      <c r="D87" s="110">
        <v>40.5</v>
      </c>
      <c r="E87" s="110">
        <f t="shared" si="4"/>
        <v>486</v>
      </c>
      <c r="F87" s="110"/>
      <c r="G87" s="110"/>
      <c r="H87" s="110">
        <f t="shared" si="3"/>
        <v>12621.080000000002</v>
      </c>
    </row>
    <row r="88" spans="1:8">
      <c r="A88" s="110"/>
      <c r="B88" s="110">
        <v>3</v>
      </c>
      <c r="C88" s="110" t="s">
        <v>2056</v>
      </c>
      <c r="D88" s="110">
        <v>96</v>
      </c>
      <c r="E88" s="110">
        <f t="shared" si="4"/>
        <v>288</v>
      </c>
      <c r="F88" s="110"/>
      <c r="G88" s="110"/>
      <c r="H88" s="110">
        <f t="shared" si="3"/>
        <v>12909.080000000002</v>
      </c>
    </row>
    <row r="89" spans="1:8">
      <c r="A89" s="110"/>
      <c r="B89" s="110">
        <v>6</v>
      </c>
      <c r="C89" s="110" t="s">
        <v>3095</v>
      </c>
      <c r="D89" s="110">
        <v>65</v>
      </c>
      <c r="E89" s="110">
        <f t="shared" si="4"/>
        <v>390</v>
      </c>
      <c r="F89" s="110"/>
      <c r="G89" s="110"/>
      <c r="H89" s="110">
        <f t="shared" si="3"/>
        <v>13299.080000000002</v>
      </c>
    </row>
    <row r="90" spans="1:8">
      <c r="A90" s="110"/>
      <c r="B90" s="110">
        <v>2</v>
      </c>
      <c r="C90" s="110" t="s">
        <v>3189</v>
      </c>
      <c r="D90" s="110">
        <v>155.9</v>
      </c>
      <c r="E90" s="110">
        <f t="shared" si="4"/>
        <v>311.8</v>
      </c>
      <c r="F90" s="110"/>
      <c r="G90" s="110"/>
      <c r="H90" s="110">
        <f t="shared" si="3"/>
        <v>13610.880000000001</v>
      </c>
    </row>
    <row r="91" spans="1:8">
      <c r="A91" s="110"/>
      <c r="B91" s="110">
        <v>2</v>
      </c>
      <c r="C91" s="110" t="s">
        <v>3188</v>
      </c>
      <c r="D91" s="110">
        <v>48.72</v>
      </c>
      <c r="E91" s="110">
        <f t="shared" si="4"/>
        <v>97.44</v>
      </c>
      <c r="F91" s="110"/>
      <c r="G91" s="110"/>
      <c r="H91" s="110">
        <f t="shared" si="3"/>
        <v>13708.320000000002</v>
      </c>
    </row>
    <row r="92" spans="1:8">
      <c r="A92" s="110"/>
      <c r="B92" s="110">
        <v>6</v>
      </c>
      <c r="C92" s="110" t="s">
        <v>3086</v>
      </c>
      <c r="D92" s="110">
        <v>44</v>
      </c>
      <c r="E92" s="110">
        <f t="shared" si="4"/>
        <v>264</v>
      </c>
      <c r="F92" s="110"/>
      <c r="G92" s="110"/>
      <c r="H92" s="110">
        <f t="shared" ref="H92:H129" si="5">H91+E92-G92</f>
        <v>13972.320000000002</v>
      </c>
    </row>
    <row r="93" spans="1:8">
      <c r="A93" s="110"/>
      <c r="B93" s="110"/>
      <c r="C93" s="110"/>
      <c r="D93" s="110"/>
      <c r="E93" s="110"/>
      <c r="F93" s="110"/>
      <c r="G93" s="110"/>
      <c r="H93" s="110">
        <f t="shared" si="5"/>
        <v>13972.320000000002</v>
      </c>
    </row>
    <row r="94" spans="1:8">
      <c r="A94" s="111">
        <v>41619</v>
      </c>
      <c r="B94" s="110">
        <v>6</v>
      </c>
      <c r="C94" s="110" t="s">
        <v>3188</v>
      </c>
      <c r="D94" s="110">
        <v>48.72</v>
      </c>
      <c r="E94" s="110">
        <f t="shared" si="4"/>
        <v>292.32</v>
      </c>
      <c r="F94" s="110"/>
      <c r="G94" s="110"/>
      <c r="H94" s="110">
        <f t="shared" si="5"/>
        <v>14264.640000000001</v>
      </c>
    </row>
    <row r="95" spans="1:8">
      <c r="A95" s="110"/>
      <c r="B95" s="110">
        <v>2</v>
      </c>
      <c r="C95" s="110" t="s">
        <v>3195</v>
      </c>
      <c r="D95" s="110">
        <v>47.19</v>
      </c>
      <c r="E95" s="110">
        <f t="shared" si="4"/>
        <v>94.38</v>
      </c>
      <c r="F95" s="110"/>
      <c r="G95" s="110"/>
      <c r="H95" s="110">
        <f t="shared" si="5"/>
        <v>14359.02</v>
      </c>
    </row>
    <row r="96" spans="1:8">
      <c r="A96" s="110"/>
      <c r="B96" s="110"/>
      <c r="C96" s="110"/>
      <c r="D96" s="110"/>
      <c r="E96" s="110"/>
      <c r="F96" s="110"/>
      <c r="G96" s="110"/>
      <c r="H96" s="110">
        <f t="shared" si="5"/>
        <v>14359.02</v>
      </c>
    </row>
    <row r="97" spans="1:8">
      <c r="A97" s="111">
        <v>41620</v>
      </c>
      <c r="B97" s="110">
        <v>3</v>
      </c>
      <c r="C97" s="110" t="s">
        <v>3201</v>
      </c>
      <c r="D97" s="110">
        <v>105</v>
      </c>
      <c r="E97" s="110">
        <f t="shared" si="4"/>
        <v>315</v>
      </c>
      <c r="F97" s="110"/>
      <c r="G97" s="110"/>
      <c r="H97" s="110">
        <f t="shared" si="5"/>
        <v>14674.02</v>
      </c>
    </row>
    <row r="98" spans="1:8">
      <c r="A98" s="110"/>
      <c r="B98" s="110">
        <v>3</v>
      </c>
      <c r="C98" s="110" t="s">
        <v>3202</v>
      </c>
      <c r="D98" s="110">
        <v>200</v>
      </c>
      <c r="E98" s="110">
        <f t="shared" si="4"/>
        <v>600</v>
      </c>
      <c r="F98" s="110"/>
      <c r="G98" s="110"/>
      <c r="H98" s="110">
        <f t="shared" si="5"/>
        <v>15274.02</v>
      </c>
    </row>
    <row r="99" spans="1:8">
      <c r="A99" s="110"/>
      <c r="B99" s="110">
        <v>2</v>
      </c>
      <c r="C99" s="110" t="s">
        <v>3203</v>
      </c>
      <c r="D99" s="110">
        <v>68</v>
      </c>
      <c r="E99" s="110">
        <f t="shared" si="4"/>
        <v>136</v>
      </c>
      <c r="F99" s="110"/>
      <c r="G99" s="110"/>
      <c r="H99" s="110">
        <f t="shared" si="5"/>
        <v>15410.02</v>
      </c>
    </row>
    <row r="100" spans="1:8">
      <c r="A100" s="110"/>
      <c r="B100" s="110"/>
      <c r="C100" s="110"/>
      <c r="D100" s="110"/>
      <c r="E100" s="110"/>
      <c r="F100" s="110"/>
      <c r="G100" s="110"/>
      <c r="H100" s="110">
        <f t="shared" si="5"/>
        <v>15410.02</v>
      </c>
    </row>
    <row r="101" spans="1:8">
      <c r="A101" s="111">
        <v>41621</v>
      </c>
      <c r="B101" s="110">
        <v>24</v>
      </c>
      <c r="C101" s="110" t="s">
        <v>1825</v>
      </c>
      <c r="D101" s="110">
        <v>40.5</v>
      </c>
      <c r="E101" s="110">
        <f t="shared" si="4"/>
        <v>972</v>
      </c>
      <c r="F101" s="110"/>
      <c r="G101" s="110"/>
      <c r="H101" s="110">
        <f t="shared" si="5"/>
        <v>16382.02</v>
      </c>
    </row>
    <row r="102" spans="1:8">
      <c r="A102" s="111">
        <v>41621</v>
      </c>
      <c r="B102" s="110"/>
      <c r="C102" s="110" t="s">
        <v>2578</v>
      </c>
      <c r="D102" s="110" t="s">
        <v>2091</v>
      </c>
      <c r="E102" s="110"/>
      <c r="F102" s="110"/>
      <c r="G102" s="110">
        <v>16382.02</v>
      </c>
      <c r="H102" s="110">
        <f t="shared" si="5"/>
        <v>0</v>
      </c>
    </row>
    <row r="103" spans="1:8">
      <c r="A103" s="110"/>
      <c r="B103" s="110"/>
      <c r="C103" s="110"/>
      <c r="D103" s="110"/>
      <c r="E103" s="110">
        <f t="shared" si="4"/>
        <v>0</v>
      </c>
      <c r="F103" s="110"/>
      <c r="G103" s="110"/>
      <c r="H103" s="110">
        <f t="shared" si="5"/>
        <v>0</v>
      </c>
    </row>
    <row r="104" spans="1:8">
      <c r="A104" s="111">
        <v>41626</v>
      </c>
      <c r="B104" s="110">
        <v>12</v>
      </c>
      <c r="C104" s="110" t="s">
        <v>3354</v>
      </c>
      <c r="D104" s="110">
        <v>200</v>
      </c>
      <c r="E104" s="110">
        <f t="shared" si="4"/>
        <v>2400</v>
      </c>
      <c r="F104" s="110"/>
      <c r="G104" s="110"/>
      <c r="H104" s="110">
        <f t="shared" si="5"/>
        <v>2400</v>
      </c>
    </row>
    <row r="105" spans="1:8">
      <c r="A105" s="110"/>
      <c r="B105" s="110">
        <v>12</v>
      </c>
      <c r="C105" s="110" t="s">
        <v>3355</v>
      </c>
      <c r="D105" s="110">
        <v>55</v>
      </c>
      <c r="E105" s="110">
        <f t="shared" si="4"/>
        <v>660</v>
      </c>
      <c r="F105" s="110"/>
      <c r="G105" s="110"/>
      <c r="H105" s="110">
        <f t="shared" si="5"/>
        <v>3060</v>
      </c>
    </row>
    <row r="106" spans="1:8">
      <c r="A106" s="110"/>
      <c r="B106" s="110">
        <v>4</v>
      </c>
      <c r="C106" s="110" t="s">
        <v>1824</v>
      </c>
      <c r="D106" s="110">
        <v>232</v>
      </c>
      <c r="E106" s="110">
        <f t="shared" si="4"/>
        <v>928</v>
      </c>
      <c r="F106" s="110"/>
      <c r="G106" s="110"/>
      <c r="H106" s="110">
        <f t="shared" si="5"/>
        <v>3988</v>
      </c>
    </row>
    <row r="107" spans="1:8">
      <c r="A107" s="110"/>
      <c r="B107" s="110">
        <v>1</v>
      </c>
      <c r="C107" s="110" t="s">
        <v>3356</v>
      </c>
      <c r="D107" s="110">
        <v>47.19</v>
      </c>
      <c r="E107" s="110">
        <f t="shared" si="4"/>
        <v>47.19</v>
      </c>
      <c r="F107" s="110"/>
      <c r="G107" s="110"/>
      <c r="H107" s="110">
        <f t="shared" si="5"/>
        <v>4035.19</v>
      </c>
    </row>
    <row r="108" spans="1:8">
      <c r="A108" s="110"/>
      <c r="B108" s="110"/>
      <c r="C108" s="110"/>
      <c r="D108" s="110"/>
      <c r="E108" s="110">
        <f t="shared" si="4"/>
        <v>0</v>
      </c>
      <c r="F108" s="110"/>
      <c r="G108" s="110"/>
      <c r="H108" s="110">
        <f t="shared" si="5"/>
        <v>4035.19</v>
      </c>
    </row>
    <row r="109" spans="1:8">
      <c r="A109" s="111">
        <v>41628</v>
      </c>
      <c r="B109" s="110">
        <v>30</v>
      </c>
      <c r="C109" s="110" t="s">
        <v>1825</v>
      </c>
      <c r="D109" s="110">
        <v>40.5</v>
      </c>
      <c r="E109" s="110">
        <f t="shared" si="4"/>
        <v>1215</v>
      </c>
      <c r="F109" s="110"/>
      <c r="G109" s="110"/>
      <c r="H109" s="110">
        <f t="shared" si="5"/>
        <v>5250.1900000000005</v>
      </c>
    </row>
    <row r="110" spans="1:8">
      <c r="A110" s="110"/>
      <c r="B110" s="110">
        <v>6</v>
      </c>
      <c r="C110" s="110" t="s">
        <v>3357</v>
      </c>
      <c r="D110" s="110">
        <v>65</v>
      </c>
      <c r="E110" s="110">
        <f t="shared" si="4"/>
        <v>390</v>
      </c>
      <c r="F110" s="110"/>
      <c r="G110" s="110"/>
      <c r="H110" s="110">
        <f t="shared" si="5"/>
        <v>5640.1900000000005</v>
      </c>
    </row>
    <row r="111" spans="1:8">
      <c r="A111" s="110"/>
      <c r="B111" s="110"/>
      <c r="C111" s="110"/>
      <c r="D111" s="110"/>
      <c r="E111" s="110">
        <f t="shared" si="4"/>
        <v>0</v>
      </c>
      <c r="F111" s="110"/>
      <c r="G111" s="110"/>
      <c r="H111" s="110">
        <f t="shared" si="5"/>
        <v>5640.1900000000005</v>
      </c>
    </row>
    <row r="112" spans="1:8">
      <c r="A112" s="111">
        <v>41635</v>
      </c>
      <c r="B112" s="110">
        <v>2</v>
      </c>
      <c r="C112" s="110" t="s">
        <v>3224</v>
      </c>
      <c r="D112" s="110">
        <v>160</v>
      </c>
      <c r="E112" s="110">
        <f t="shared" si="4"/>
        <v>320</v>
      </c>
      <c r="F112" s="110"/>
      <c r="G112" s="110"/>
      <c r="H112" s="110">
        <f t="shared" si="5"/>
        <v>5960.1900000000005</v>
      </c>
    </row>
    <row r="113" spans="1:8">
      <c r="A113" s="110"/>
      <c r="B113" s="110">
        <v>1</v>
      </c>
      <c r="C113" s="110" t="s">
        <v>3358</v>
      </c>
      <c r="D113" s="110">
        <v>62</v>
      </c>
      <c r="E113" s="110">
        <f t="shared" si="4"/>
        <v>62</v>
      </c>
      <c r="F113" s="110"/>
      <c r="G113" s="110"/>
      <c r="H113" s="110">
        <f t="shared" si="5"/>
        <v>6022.1900000000005</v>
      </c>
    </row>
    <row r="114" spans="1:8">
      <c r="A114" s="110"/>
      <c r="B114" s="110">
        <v>4</v>
      </c>
      <c r="C114" s="110" t="s">
        <v>3354</v>
      </c>
      <c r="D114" s="110">
        <v>200</v>
      </c>
      <c r="E114" s="110">
        <f t="shared" si="4"/>
        <v>800</v>
      </c>
      <c r="F114" s="110"/>
      <c r="G114" s="110"/>
      <c r="H114" s="110">
        <f t="shared" si="5"/>
        <v>6822.1900000000005</v>
      </c>
    </row>
    <row r="115" spans="1:8">
      <c r="A115" s="110"/>
      <c r="B115" s="110"/>
      <c r="C115" s="110"/>
      <c r="D115" s="110"/>
      <c r="E115" s="110">
        <f t="shared" si="4"/>
        <v>0</v>
      </c>
      <c r="F115" s="110"/>
      <c r="G115" s="110"/>
      <c r="H115" s="110">
        <f t="shared" si="5"/>
        <v>6822.1900000000005</v>
      </c>
    </row>
    <row r="116" spans="1:8">
      <c r="A116" s="111">
        <v>41641</v>
      </c>
      <c r="B116" s="110">
        <v>6</v>
      </c>
      <c r="C116" s="110" t="s">
        <v>3354</v>
      </c>
      <c r="D116" s="110">
        <v>200</v>
      </c>
      <c r="E116" s="110">
        <f t="shared" si="4"/>
        <v>1200</v>
      </c>
      <c r="F116" s="110"/>
      <c r="G116" s="110"/>
      <c r="H116" s="110">
        <f t="shared" si="5"/>
        <v>8022.1900000000005</v>
      </c>
    </row>
    <row r="117" spans="1:8">
      <c r="A117" s="110"/>
      <c r="B117" s="110">
        <v>6</v>
      </c>
      <c r="C117" s="110" t="s">
        <v>3359</v>
      </c>
      <c r="D117" s="110">
        <v>168</v>
      </c>
      <c r="E117" s="110">
        <f t="shared" si="4"/>
        <v>1008</v>
      </c>
      <c r="F117" s="110"/>
      <c r="G117" s="110"/>
      <c r="H117" s="110">
        <f t="shared" si="5"/>
        <v>9030.19</v>
      </c>
    </row>
    <row r="118" spans="1:8">
      <c r="A118" s="110"/>
      <c r="B118" s="110">
        <v>2</v>
      </c>
      <c r="C118" s="110" t="s">
        <v>3360</v>
      </c>
      <c r="D118" s="110">
        <v>42.5</v>
      </c>
      <c r="E118" s="110">
        <f t="shared" si="4"/>
        <v>85</v>
      </c>
      <c r="F118" s="110"/>
      <c r="G118" s="110"/>
      <c r="H118" s="110">
        <f t="shared" si="5"/>
        <v>9115.19</v>
      </c>
    </row>
    <row r="119" spans="1:8">
      <c r="A119" s="110"/>
      <c r="B119" s="110">
        <v>6</v>
      </c>
      <c r="C119" s="110" t="s">
        <v>3361</v>
      </c>
      <c r="D119" s="110">
        <v>40.950000000000003</v>
      </c>
      <c r="E119" s="110">
        <f t="shared" si="4"/>
        <v>245.70000000000002</v>
      </c>
      <c r="F119" s="110"/>
      <c r="G119" s="110"/>
      <c r="H119" s="110">
        <f t="shared" si="5"/>
        <v>9360.8900000000012</v>
      </c>
    </row>
    <row r="120" spans="1:8">
      <c r="A120" s="110"/>
      <c r="B120" s="110"/>
      <c r="C120" s="110"/>
      <c r="D120" s="110"/>
      <c r="E120" s="110">
        <f t="shared" si="4"/>
        <v>0</v>
      </c>
      <c r="F120" s="110"/>
      <c r="G120" s="110"/>
      <c r="H120" s="110">
        <f t="shared" si="5"/>
        <v>9360.8900000000012</v>
      </c>
    </row>
    <row r="121" spans="1:8">
      <c r="A121" s="6">
        <v>41642</v>
      </c>
      <c r="B121" s="110">
        <v>6</v>
      </c>
      <c r="C121" s="110" t="s">
        <v>3359</v>
      </c>
      <c r="D121" s="110">
        <v>168</v>
      </c>
      <c r="E121">
        <f t="shared" ref="E121:E129" si="6">D121*B121</f>
        <v>1008</v>
      </c>
      <c r="H121" s="110">
        <f t="shared" si="5"/>
        <v>10368.890000000001</v>
      </c>
    </row>
    <row r="122" spans="1:8">
      <c r="B122" s="110">
        <v>2</v>
      </c>
      <c r="C122" s="110" t="s">
        <v>3363</v>
      </c>
      <c r="D122" s="110">
        <v>68</v>
      </c>
      <c r="E122" s="110">
        <f t="shared" si="6"/>
        <v>136</v>
      </c>
      <c r="H122" s="110">
        <f t="shared" si="5"/>
        <v>10504.890000000001</v>
      </c>
    </row>
    <row r="123" spans="1:8">
      <c r="B123" s="110">
        <v>2</v>
      </c>
      <c r="C123" s="110" t="s">
        <v>3201</v>
      </c>
      <c r="D123" s="110">
        <v>105</v>
      </c>
      <c r="E123" s="110">
        <f t="shared" si="6"/>
        <v>210</v>
      </c>
      <c r="H123" s="110">
        <f t="shared" si="5"/>
        <v>10714.890000000001</v>
      </c>
    </row>
    <row r="124" spans="1:8">
      <c r="E124" s="110">
        <f t="shared" si="6"/>
        <v>0</v>
      </c>
      <c r="H124" s="110">
        <f t="shared" si="5"/>
        <v>10714.890000000001</v>
      </c>
    </row>
    <row r="125" spans="1:8">
      <c r="A125" s="6">
        <v>41652</v>
      </c>
      <c r="B125" s="110">
        <v>1</v>
      </c>
      <c r="C125" s="110" t="s">
        <v>3411</v>
      </c>
      <c r="D125" s="110">
        <v>160</v>
      </c>
      <c r="E125" s="110">
        <f t="shared" si="6"/>
        <v>160</v>
      </c>
      <c r="H125" s="110">
        <f t="shared" si="5"/>
        <v>10874.890000000001</v>
      </c>
    </row>
    <row r="126" spans="1:8">
      <c r="B126" s="110">
        <v>1</v>
      </c>
      <c r="C126" t="s">
        <v>3412</v>
      </c>
      <c r="D126" s="110">
        <v>82</v>
      </c>
      <c r="E126" s="110">
        <f t="shared" si="6"/>
        <v>82</v>
      </c>
      <c r="H126" s="110">
        <f t="shared" si="5"/>
        <v>10956.890000000001</v>
      </c>
    </row>
    <row r="127" spans="1:8">
      <c r="B127" s="110">
        <v>2</v>
      </c>
      <c r="C127" s="110" t="s">
        <v>3410</v>
      </c>
      <c r="D127" s="110">
        <v>85.8</v>
      </c>
      <c r="E127" s="110">
        <f t="shared" si="6"/>
        <v>171.6</v>
      </c>
      <c r="H127" s="110">
        <f t="shared" si="5"/>
        <v>11128.490000000002</v>
      </c>
    </row>
    <row r="128" spans="1:8">
      <c r="B128" s="110">
        <v>2</v>
      </c>
      <c r="C128" t="s">
        <v>3413</v>
      </c>
      <c r="D128" s="110">
        <v>47.19</v>
      </c>
      <c r="E128" s="110">
        <f t="shared" si="6"/>
        <v>94.38</v>
      </c>
      <c r="H128" s="110">
        <f t="shared" si="5"/>
        <v>11222.87</v>
      </c>
    </row>
    <row r="129" spans="5:8">
      <c r="E129" s="110">
        <f t="shared" si="6"/>
        <v>0</v>
      </c>
      <c r="H129" s="110">
        <f t="shared" si="5"/>
        <v>11222.87</v>
      </c>
    </row>
  </sheetData>
  <hyperlinks>
    <hyperlink ref="A1" location="INDICE!A1" display="INDICE"/>
  </hyperlink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21"/>
  <sheetViews>
    <sheetView workbookViewId="0"/>
  </sheetViews>
  <sheetFormatPr baseColWidth="10" defaultRowHeight="15"/>
  <cols>
    <col min="2" max="2" width="5.42578125" customWidth="1"/>
    <col min="3" max="3" width="20" customWidth="1"/>
    <col min="4" max="4" width="7.5703125" customWidth="1"/>
    <col min="5" max="5" width="8.85546875" customWidth="1"/>
    <col min="6" max="6" width="9.28515625" customWidth="1"/>
  </cols>
  <sheetData>
    <row r="1" spans="1:7">
      <c r="A1" s="2" t="s">
        <v>122</v>
      </c>
      <c r="B1" s="1"/>
      <c r="C1" s="1" t="s">
        <v>182</v>
      </c>
      <c r="D1" s="1"/>
      <c r="E1" s="1" t="s">
        <v>253</v>
      </c>
      <c r="F1" s="1"/>
      <c r="G1" s="1">
        <f>SUM(E4:E269)-SUM(F4:F269)</f>
        <v>0</v>
      </c>
    </row>
    <row r="2" spans="1:7">
      <c r="A2" s="3" t="s">
        <v>254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259</v>
      </c>
      <c r="G2" s="3" t="s">
        <v>260</v>
      </c>
    </row>
    <row r="3" spans="1:7">
      <c r="A3" s="5"/>
      <c r="B3" s="1"/>
      <c r="C3" s="1"/>
      <c r="D3" s="1"/>
      <c r="E3" s="1"/>
      <c r="F3" s="1"/>
      <c r="G3" s="1"/>
    </row>
    <row r="4" spans="1:7">
      <c r="A4" s="6"/>
      <c r="C4" t="s">
        <v>1341</v>
      </c>
      <c r="E4">
        <v>178</v>
      </c>
      <c r="G4">
        <v>178</v>
      </c>
    </row>
    <row r="5" spans="1:7">
      <c r="A5" s="6">
        <v>41416</v>
      </c>
      <c r="B5">
        <v>4.5</v>
      </c>
      <c r="C5" t="s">
        <v>1342</v>
      </c>
      <c r="D5">
        <v>50</v>
      </c>
      <c r="E5">
        <f>B5*D5</f>
        <v>225</v>
      </c>
      <c r="G5">
        <f>G4+E5-F5</f>
        <v>403</v>
      </c>
    </row>
    <row r="6" spans="1:7">
      <c r="B6">
        <v>1</v>
      </c>
      <c r="C6" t="s">
        <v>929</v>
      </c>
      <c r="D6">
        <v>51</v>
      </c>
      <c r="E6">
        <f t="shared" ref="E6:E19" si="0">B6*D6</f>
        <v>51</v>
      </c>
      <c r="G6">
        <f t="shared" ref="G6:G21" si="1">G5+E6-F6</f>
        <v>454</v>
      </c>
    </row>
    <row r="7" spans="1:7">
      <c r="B7">
        <v>1</v>
      </c>
      <c r="C7" t="s">
        <v>391</v>
      </c>
      <c r="D7">
        <v>82</v>
      </c>
      <c r="E7">
        <f t="shared" si="0"/>
        <v>82</v>
      </c>
      <c r="G7">
        <f t="shared" si="1"/>
        <v>536</v>
      </c>
    </row>
    <row r="8" spans="1:7">
      <c r="B8">
        <v>1</v>
      </c>
      <c r="C8" t="s">
        <v>1343</v>
      </c>
      <c r="D8">
        <v>50</v>
      </c>
      <c r="E8">
        <f t="shared" si="0"/>
        <v>50</v>
      </c>
      <c r="G8">
        <f t="shared" si="1"/>
        <v>586</v>
      </c>
    </row>
    <row r="9" spans="1:7">
      <c r="B9">
        <v>1</v>
      </c>
      <c r="C9" t="s">
        <v>1344</v>
      </c>
      <c r="D9">
        <v>66</v>
      </c>
      <c r="E9">
        <f t="shared" si="0"/>
        <v>66</v>
      </c>
      <c r="G9">
        <f t="shared" si="1"/>
        <v>652</v>
      </c>
    </row>
    <row r="10" spans="1:7">
      <c r="C10" t="s">
        <v>1345</v>
      </c>
      <c r="E10">
        <f t="shared" si="0"/>
        <v>0</v>
      </c>
      <c r="G10">
        <f t="shared" si="1"/>
        <v>652</v>
      </c>
    </row>
    <row r="11" spans="1:7">
      <c r="B11">
        <v>2.5</v>
      </c>
      <c r="C11" t="s">
        <v>509</v>
      </c>
      <c r="D11">
        <v>74</v>
      </c>
      <c r="E11">
        <f t="shared" si="0"/>
        <v>185</v>
      </c>
      <c r="G11">
        <f t="shared" si="1"/>
        <v>837</v>
      </c>
    </row>
    <row r="12" spans="1:7">
      <c r="B12">
        <v>1</v>
      </c>
      <c r="C12" t="s">
        <v>1372</v>
      </c>
      <c r="D12">
        <v>295</v>
      </c>
      <c r="E12">
        <f t="shared" si="0"/>
        <v>295</v>
      </c>
      <c r="G12">
        <f t="shared" si="1"/>
        <v>1132</v>
      </c>
    </row>
    <row r="13" spans="1:7">
      <c r="A13" s="6">
        <v>41418</v>
      </c>
      <c r="C13" t="s">
        <v>259</v>
      </c>
      <c r="E13">
        <f t="shared" si="0"/>
        <v>0</v>
      </c>
      <c r="F13">
        <v>1100</v>
      </c>
      <c r="G13">
        <f t="shared" si="1"/>
        <v>32</v>
      </c>
    </row>
    <row r="14" spans="1:7">
      <c r="A14" s="6"/>
      <c r="E14">
        <f t="shared" si="0"/>
        <v>0</v>
      </c>
      <c r="G14">
        <f t="shared" si="1"/>
        <v>32</v>
      </c>
    </row>
    <row r="15" spans="1:7">
      <c r="A15" s="6">
        <v>41513</v>
      </c>
      <c r="B15">
        <v>2</v>
      </c>
      <c r="C15" t="s">
        <v>2341</v>
      </c>
      <c r="D15">
        <v>68</v>
      </c>
      <c r="E15">
        <f t="shared" si="0"/>
        <v>136</v>
      </c>
      <c r="G15">
        <f t="shared" si="1"/>
        <v>168</v>
      </c>
    </row>
    <row r="16" spans="1:7">
      <c r="A16" s="6"/>
      <c r="B16">
        <v>5</v>
      </c>
      <c r="C16" t="s">
        <v>460</v>
      </c>
      <c r="D16">
        <v>2.8</v>
      </c>
      <c r="E16">
        <f t="shared" si="0"/>
        <v>14</v>
      </c>
      <c r="G16">
        <f t="shared" si="1"/>
        <v>182</v>
      </c>
    </row>
    <row r="17" spans="1:7">
      <c r="A17" s="6"/>
      <c r="E17">
        <f t="shared" si="0"/>
        <v>0</v>
      </c>
      <c r="G17">
        <f t="shared" si="1"/>
        <v>182</v>
      </c>
    </row>
    <row r="18" spans="1:7">
      <c r="A18" s="6"/>
      <c r="E18">
        <f t="shared" si="0"/>
        <v>0</v>
      </c>
      <c r="G18">
        <f t="shared" si="1"/>
        <v>182</v>
      </c>
    </row>
    <row r="19" spans="1:7">
      <c r="A19" s="6">
        <v>41522</v>
      </c>
      <c r="B19">
        <v>1</v>
      </c>
      <c r="C19" t="s">
        <v>338</v>
      </c>
      <c r="D19">
        <v>84</v>
      </c>
      <c r="E19">
        <f t="shared" si="0"/>
        <v>84</v>
      </c>
      <c r="G19">
        <f t="shared" si="1"/>
        <v>266</v>
      </c>
    </row>
    <row r="20" spans="1:7">
      <c r="A20" s="6">
        <v>41648</v>
      </c>
      <c r="F20">
        <v>266</v>
      </c>
      <c r="G20">
        <f t="shared" si="1"/>
        <v>0</v>
      </c>
    </row>
    <row r="21" spans="1:7">
      <c r="G21">
        <f t="shared" si="1"/>
        <v>0</v>
      </c>
    </row>
  </sheetData>
  <hyperlinks>
    <hyperlink ref="A1" location="INDICE!A1" display="INDICE"/>
  </hyperlinks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>
  <dimension ref="A1:G17"/>
  <sheetViews>
    <sheetView workbookViewId="0"/>
  </sheetViews>
  <sheetFormatPr baseColWidth="10" defaultRowHeight="15"/>
  <cols>
    <col min="1" max="1" width="15.5703125" customWidth="1"/>
    <col min="2" max="2" width="10.7109375" customWidth="1"/>
    <col min="3" max="3" width="20.7109375" customWidth="1"/>
    <col min="4" max="4" width="11.42578125" customWidth="1"/>
  </cols>
  <sheetData>
    <row r="1" spans="1:7">
      <c r="A1" s="2" t="s">
        <v>122</v>
      </c>
      <c r="B1" s="1"/>
      <c r="C1" s="1" t="s">
        <v>29</v>
      </c>
      <c r="D1" s="1"/>
      <c r="E1" s="1" t="s">
        <v>253</v>
      </c>
      <c r="F1" s="1"/>
      <c r="G1" s="1">
        <f>SUM(E4:E264)-SUM(F4:F264)</f>
        <v>2</v>
      </c>
    </row>
    <row r="2" spans="1:7">
      <c r="A2" s="3" t="s">
        <v>254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259</v>
      </c>
      <c r="G2" s="3" t="s">
        <v>260</v>
      </c>
    </row>
    <row r="3" spans="1:7">
      <c r="A3" s="5"/>
      <c r="B3" s="1"/>
      <c r="C3" s="1"/>
      <c r="D3" s="1"/>
      <c r="E3" s="1"/>
      <c r="F3" s="1"/>
      <c r="G3" s="1"/>
    </row>
    <row r="4" spans="1:7">
      <c r="A4" s="6">
        <v>41321</v>
      </c>
      <c r="C4" t="s">
        <v>778</v>
      </c>
      <c r="E4">
        <v>0</v>
      </c>
      <c r="G4">
        <v>0</v>
      </c>
    </row>
    <row r="5" spans="1:7">
      <c r="A5" s="6">
        <v>41348</v>
      </c>
      <c r="B5">
        <v>1</v>
      </c>
      <c r="C5" t="s">
        <v>779</v>
      </c>
      <c r="D5">
        <v>42</v>
      </c>
      <c r="E5">
        <f>B5*D5</f>
        <v>42</v>
      </c>
      <c r="G5">
        <f>G4+E5-F5</f>
        <v>42</v>
      </c>
    </row>
    <row r="6" spans="1:7">
      <c r="E6">
        <f t="shared" ref="E6:E17" si="0">B6*D6</f>
        <v>0</v>
      </c>
      <c r="F6">
        <v>40</v>
      </c>
      <c r="G6">
        <f t="shared" ref="G6:G17" si="1">G5+E6-F6</f>
        <v>2</v>
      </c>
    </row>
    <row r="7" spans="1:7">
      <c r="E7">
        <f t="shared" si="0"/>
        <v>0</v>
      </c>
      <c r="G7">
        <f t="shared" si="1"/>
        <v>2</v>
      </c>
    </row>
    <row r="8" spans="1:7">
      <c r="E8">
        <f t="shared" si="0"/>
        <v>0</v>
      </c>
      <c r="G8">
        <f t="shared" si="1"/>
        <v>2</v>
      </c>
    </row>
    <row r="9" spans="1:7">
      <c r="E9">
        <f t="shared" si="0"/>
        <v>0</v>
      </c>
      <c r="G9">
        <f t="shared" si="1"/>
        <v>2</v>
      </c>
    </row>
    <row r="10" spans="1:7">
      <c r="E10">
        <f t="shared" si="0"/>
        <v>0</v>
      </c>
      <c r="G10">
        <f t="shared" si="1"/>
        <v>2</v>
      </c>
    </row>
    <row r="11" spans="1:7">
      <c r="E11">
        <f t="shared" si="0"/>
        <v>0</v>
      </c>
      <c r="G11">
        <f t="shared" si="1"/>
        <v>2</v>
      </c>
    </row>
    <row r="12" spans="1:7">
      <c r="E12">
        <f t="shared" si="0"/>
        <v>0</v>
      </c>
      <c r="G12">
        <f t="shared" si="1"/>
        <v>2</v>
      </c>
    </row>
    <row r="13" spans="1:7">
      <c r="E13">
        <f t="shared" si="0"/>
        <v>0</v>
      </c>
      <c r="G13">
        <f t="shared" si="1"/>
        <v>2</v>
      </c>
    </row>
    <row r="14" spans="1:7">
      <c r="E14">
        <f t="shared" si="0"/>
        <v>0</v>
      </c>
      <c r="G14">
        <f t="shared" si="1"/>
        <v>2</v>
      </c>
    </row>
    <row r="15" spans="1:7">
      <c r="E15">
        <f t="shared" si="0"/>
        <v>0</v>
      </c>
      <c r="G15">
        <f t="shared" si="1"/>
        <v>2</v>
      </c>
    </row>
    <row r="16" spans="1:7">
      <c r="E16">
        <f t="shared" si="0"/>
        <v>0</v>
      </c>
      <c r="G16">
        <f t="shared" si="1"/>
        <v>2</v>
      </c>
    </row>
    <row r="17" spans="5:7">
      <c r="E17">
        <f t="shared" si="0"/>
        <v>0</v>
      </c>
      <c r="G17">
        <f t="shared" si="1"/>
        <v>2</v>
      </c>
    </row>
  </sheetData>
  <hyperlinks>
    <hyperlink ref="A1" location="INDICE!A1" display="INDICE"/>
  </hyperlinks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>
  <dimension ref="A1:G14"/>
  <sheetViews>
    <sheetView workbookViewId="0"/>
  </sheetViews>
  <sheetFormatPr baseColWidth="10" defaultRowHeight="15"/>
  <cols>
    <col min="1" max="1" width="15.5703125" customWidth="1"/>
    <col min="2" max="2" width="10.7109375" customWidth="1"/>
    <col min="3" max="3" width="20.7109375" customWidth="1"/>
    <col min="4" max="4" width="11.42578125" customWidth="1"/>
  </cols>
  <sheetData>
    <row r="1" spans="1:7">
      <c r="A1" s="2" t="s">
        <v>122</v>
      </c>
      <c r="B1" s="1"/>
      <c r="C1" s="1" t="s">
        <v>91</v>
      </c>
      <c r="D1" s="1"/>
      <c r="E1" s="1" t="s">
        <v>253</v>
      </c>
      <c r="F1" s="1"/>
      <c r="G1" s="1">
        <f>SUM(E4:E265)-SUM(F4:F265)</f>
        <v>0</v>
      </c>
    </row>
    <row r="2" spans="1:7">
      <c r="A2" s="3" t="s">
        <v>254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259</v>
      </c>
      <c r="G2" s="3" t="s">
        <v>260</v>
      </c>
    </row>
    <row r="3" spans="1:7">
      <c r="A3" s="5"/>
      <c r="B3" s="1"/>
      <c r="C3" s="1"/>
      <c r="D3" s="1"/>
      <c r="E3" s="1"/>
      <c r="F3" s="1"/>
      <c r="G3" s="1"/>
    </row>
    <row r="4" spans="1:7">
      <c r="A4" s="6">
        <v>41367</v>
      </c>
      <c r="C4" t="s">
        <v>262</v>
      </c>
      <c r="E4">
        <v>100</v>
      </c>
      <c r="G4">
        <v>100</v>
      </c>
    </row>
    <row r="5" spans="1:7">
      <c r="A5" s="6"/>
      <c r="C5" t="s">
        <v>2411</v>
      </c>
      <c r="G5">
        <f>G4-F5+E5</f>
        <v>100</v>
      </c>
    </row>
    <row r="6" spans="1:7">
      <c r="A6" s="6">
        <v>41446</v>
      </c>
      <c r="B6">
        <v>1</v>
      </c>
      <c r="C6" t="s">
        <v>1843</v>
      </c>
      <c r="D6">
        <v>82</v>
      </c>
      <c r="E6">
        <f>B6*D6</f>
        <v>82</v>
      </c>
      <c r="G6">
        <f t="shared" ref="G6:G14" si="0">G5-F6+E6</f>
        <v>182</v>
      </c>
    </row>
    <row r="7" spans="1:7">
      <c r="C7" t="s">
        <v>857</v>
      </c>
      <c r="G7">
        <f t="shared" si="0"/>
        <v>182</v>
      </c>
    </row>
    <row r="8" spans="1:7">
      <c r="A8" s="6">
        <v>41499</v>
      </c>
      <c r="B8">
        <v>1</v>
      </c>
      <c r="C8" t="s">
        <v>2409</v>
      </c>
      <c r="D8">
        <v>30</v>
      </c>
      <c r="E8">
        <f t="shared" ref="E8:E11" si="1">B8*D8</f>
        <v>30</v>
      </c>
      <c r="G8">
        <f t="shared" si="0"/>
        <v>212</v>
      </c>
    </row>
    <row r="9" spans="1:7">
      <c r="B9">
        <v>1</v>
      </c>
      <c r="C9" t="s">
        <v>2410</v>
      </c>
      <c r="D9">
        <v>28</v>
      </c>
      <c r="E9">
        <f t="shared" si="1"/>
        <v>28</v>
      </c>
      <c r="G9">
        <f t="shared" si="0"/>
        <v>240</v>
      </c>
    </row>
    <row r="10" spans="1:7">
      <c r="A10" s="6">
        <v>41543</v>
      </c>
      <c r="B10">
        <v>2.5</v>
      </c>
      <c r="C10" t="s">
        <v>1201</v>
      </c>
      <c r="D10">
        <v>30</v>
      </c>
      <c r="E10">
        <f t="shared" si="1"/>
        <v>75</v>
      </c>
      <c r="G10">
        <f t="shared" si="0"/>
        <v>315</v>
      </c>
    </row>
    <row r="11" spans="1:7">
      <c r="B11">
        <v>1</v>
      </c>
      <c r="C11" t="s">
        <v>2757</v>
      </c>
      <c r="D11">
        <v>78</v>
      </c>
      <c r="E11">
        <f t="shared" si="1"/>
        <v>78</v>
      </c>
      <c r="G11">
        <f t="shared" si="0"/>
        <v>393</v>
      </c>
    </row>
    <row r="12" spans="1:7">
      <c r="A12" s="6">
        <v>41586</v>
      </c>
      <c r="C12" t="s">
        <v>259</v>
      </c>
      <c r="F12">
        <v>200</v>
      </c>
      <c r="G12">
        <f t="shared" si="0"/>
        <v>193</v>
      </c>
    </row>
    <row r="13" spans="1:7">
      <c r="F13">
        <v>193</v>
      </c>
      <c r="G13">
        <f t="shared" si="0"/>
        <v>0</v>
      </c>
    </row>
    <row r="14" spans="1:7">
      <c r="G14">
        <f t="shared" si="0"/>
        <v>0</v>
      </c>
    </row>
  </sheetData>
  <hyperlinks>
    <hyperlink ref="A1" location="INDICE!A1" display="INDICE"/>
  </hyperlinks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>
  <dimension ref="A1:G44"/>
  <sheetViews>
    <sheetView workbookViewId="0"/>
  </sheetViews>
  <sheetFormatPr baseColWidth="10" defaultColWidth="10.5703125" defaultRowHeight="15"/>
  <cols>
    <col min="1" max="1" width="10.7109375" style="7" bestFit="1" customWidth="1"/>
    <col min="2" max="2" width="5.42578125" style="7" customWidth="1"/>
    <col min="3" max="3" width="16.7109375" style="7" customWidth="1"/>
    <col min="4" max="16384" width="10.5703125" style="7"/>
  </cols>
  <sheetData>
    <row r="1" spans="1:7">
      <c r="A1" s="9" t="s">
        <v>122</v>
      </c>
      <c r="C1" s="7" t="s">
        <v>215</v>
      </c>
      <c r="E1" s="7" t="s">
        <v>253</v>
      </c>
      <c r="G1" s="7">
        <f>SUM(E4:E264)-SUM(F4:F264)</f>
        <v>977</v>
      </c>
    </row>
    <row r="2" spans="1:7">
      <c r="A2" s="10" t="s">
        <v>254</v>
      </c>
      <c r="B2" s="10" t="s">
        <v>255</v>
      </c>
      <c r="C2" s="10" t="s">
        <v>256</v>
      </c>
      <c r="D2" s="10" t="s">
        <v>257</v>
      </c>
      <c r="E2" s="10" t="s">
        <v>258</v>
      </c>
      <c r="F2" s="10" t="s">
        <v>259</v>
      </c>
      <c r="G2" s="10" t="s">
        <v>260</v>
      </c>
    </row>
    <row r="3" spans="1:7">
      <c r="A3" s="11"/>
    </row>
    <row r="4" spans="1:7">
      <c r="A4" s="12">
        <v>41321</v>
      </c>
      <c r="C4" s="7" t="s">
        <v>262</v>
      </c>
      <c r="E4" s="7">
        <v>430</v>
      </c>
      <c r="G4" s="7">
        <v>430</v>
      </c>
    </row>
    <row r="5" spans="1:7">
      <c r="E5" s="7">
        <f>B5*D5</f>
        <v>0</v>
      </c>
      <c r="G5" s="7">
        <f>G4+E5-F5</f>
        <v>430</v>
      </c>
    </row>
    <row r="6" spans="1:7">
      <c r="A6" s="12">
        <v>41367</v>
      </c>
      <c r="B6" s="7">
        <v>7.5</v>
      </c>
      <c r="C6" s="7" t="s">
        <v>928</v>
      </c>
      <c r="D6" s="7">
        <v>70</v>
      </c>
      <c r="E6" s="7">
        <f t="shared" ref="E6:E20" si="0">B6*D6</f>
        <v>525</v>
      </c>
      <c r="G6" s="7">
        <f t="shared" ref="G6:G44" si="1">G5+E6-F6</f>
        <v>955</v>
      </c>
    </row>
    <row r="7" spans="1:7">
      <c r="B7" s="7">
        <v>1</v>
      </c>
      <c r="C7" s="7" t="s">
        <v>929</v>
      </c>
      <c r="D7" s="7">
        <v>115</v>
      </c>
      <c r="E7" s="7">
        <f t="shared" si="0"/>
        <v>115</v>
      </c>
      <c r="G7" s="7">
        <f t="shared" si="1"/>
        <v>1070</v>
      </c>
    </row>
    <row r="8" spans="1:7">
      <c r="B8" s="7">
        <v>1</v>
      </c>
      <c r="C8" s="7" t="s">
        <v>385</v>
      </c>
      <c r="D8" s="7">
        <v>215</v>
      </c>
      <c r="E8" s="7">
        <f t="shared" si="0"/>
        <v>215</v>
      </c>
      <c r="G8" s="7">
        <f t="shared" si="1"/>
        <v>1285</v>
      </c>
    </row>
    <row r="9" spans="1:7">
      <c r="B9" s="7">
        <v>1</v>
      </c>
      <c r="C9" s="7" t="s">
        <v>392</v>
      </c>
      <c r="D9" s="7">
        <v>190</v>
      </c>
      <c r="E9" s="7">
        <f t="shared" si="0"/>
        <v>190</v>
      </c>
      <c r="G9" s="7">
        <f t="shared" si="1"/>
        <v>1475</v>
      </c>
    </row>
    <row r="10" spans="1:7">
      <c r="B10" s="7">
        <v>3</v>
      </c>
      <c r="C10" s="7" t="s">
        <v>375</v>
      </c>
      <c r="D10" s="7">
        <v>24</v>
      </c>
      <c r="E10" s="7">
        <f t="shared" si="0"/>
        <v>72</v>
      </c>
      <c r="G10" s="7">
        <f t="shared" si="1"/>
        <v>1547</v>
      </c>
    </row>
    <row r="11" spans="1:7">
      <c r="B11" s="7">
        <v>1</v>
      </c>
      <c r="C11" s="7" t="s">
        <v>930</v>
      </c>
      <c r="D11" s="7">
        <v>35</v>
      </c>
      <c r="E11" s="7">
        <f t="shared" si="0"/>
        <v>35</v>
      </c>
      <c r="G11" s="7">
        <f t="shared" si="1"/>
        <v>1582</v>
      </c>
    </row>
    <row r="12" spans="1:7">
      <c r="B12" s="7">
        <v>1</v>
      </c>
      <c r="C12" s="7" t="s">
        <v>931</v>
      </c>
      <c r="D12" s="7">
        <v>475</v>
      </c>
      <c r="E12" s="7">
        <f t="shared" si="0"/>
        <v>475</v>
      </c>
      <c r="G12" s="7">
        <f t="shared" si="1"/>
        <v>2057</v>
      </c>
    </row>
    <row r="13" spans="1:7">
      <c r="E13" s="7">
        <f t="shared" si="0"/>
        <v>0</v>
      </c>
      <c r="G13" s="7">
        <f t="shared" si="1"/>
        <v>2057</v>
      </c>
    </row>
    <row r="14" spans="1:7">
      <c r="B14" s="7">
        <v>20</v>
      </c>
      <c r="C14" s="7" t="s">
        <v>375</v>
      </c>
      <c r="D14" s="7">
        <v>23</v>
      </c>
      <c r="E14" s="7">
        <f t="shared" si="0"/>
        <v>460</v>
      </c>
      <c r="G14" s="7">
        <f t="shared" si="1"/>
        <v>2517</v>
      </c>
    </row>
    <row r="15" spans="1:7">
      <c r="B15" s="7">
        <v>1</v>
      </c>
      <c r="C15" s="7" t="s">
        <v>1090</v>
      </c>
      <c r="D15" s="7">
        <v>149</v>
      </c>
      <c r="E15" s="7">
        <f t="shared" si="0"/>
        <v>149</v>
      </c>
      <c r="G15" s="7">
        <f t="shared" si="1"/>
        <v>2666</v>
      </c>
    </row>
    <row r="16" spans="1:7">
      <c r="B16" s="7">
        <v>1</v>
      </c>
      <c r="C16" s="7" t="s">
        <v>731</v>
      </c>
      <c r="D16" s="7">
        <v>223</v>
      </c>
      <c r="E16" s="7">
        <f t="shared" si="0"/>
        <v>223</v>
      </c>
      <c r="G16" s="7">
        <f t="shared" si="1"/>
        <v>2889</v>
      </c>
    </row>
    <row r="17" spans="1:7">
      <c r="B17" s="7">
        <v>1</v>
      </c>
      <c r="C17" s="7" t="s">
        <v>1091</v>
      </c>
      <c r="D17" s="7">
        <v>208</v>
      </c>
      <c r="E17" s="7">
        <f t="shared" si="0"/>
        <v>208</v>
      </c>
      <c r="G17" s="7">
        <f t="shared" si="1"/>
        <v>3097</v>
      </c>
    </row>
    <row r="18" spans="1:7">
      <c r="B18" s="7">
        <v>1</v>
      </c>
      <c r="C18" s="7" t="s">
        <v>733</v>
      </c>
      <c r="D18" s="7">
        <v>325</v>
      </c>
      <c r="E18" s="7">
        <f t="shared" si="0"/>
        <v>325</v>
      </c>
      <c r="G18" s="7">
        <f t="shared" si="1"/>
        <v>3422</v>
      </c>
    </row>
    <row r="19" spans="1:7">
      <c r="B19" s="22">
        <v>1</v>
      </c>
      <c r="C19" s="22" t="s">
        <v>1092</v>
      </c>
      <c r="D19" s="22">
        <v>120</v>
      </c>
      <c r="E19" s="7">
        <f t="shared" si="0"/>
        <v>120</v>
      </c>
      <c r="G19" s="7">
        <f t="shared" si="1"/>
        <v>3542</v>
      </c>
    </row>
    <row r="20" spans="1:7">
      <c r="A20" s="12">
        <v>41439</v>
      </c>
      <c r="C20" s="22" t="s">
        <v>39</v>
      </c>
      <c r="E20" s="7">
        <f t="shared" si="0"/>
        <v>0</v>
      </c>
      <c r="F20" s="7">
        <v>3500</v>
      </c>
      <c r="G20" s="7">
        <f t="shared" si="1"/>
        <v>42</v>
      </c>
    </row>
    <row r="21" spans="1:7">
      <c r="C21" s="22" t="s">
        <v>262</v>
      </c>
      <c r="G21" s="7">
        <f t="shared" si="1"/>
        <v>42</v>
      </c>
    </row>
    <row r="22" spans="1:7">
      <c r="G22" s="7">
        <f t="shared" si="1"/>
        <v>42</v>
      </c>
    </row>
    <row r="23" spans="1:7">
      <c r="A23" s="12">
        <v>41482</v>
      </c>
      <c r="B23" s="7">
        <v>1</v>
      </c>
      <c r="C23" s="7" t="s">
        <v>2049</v>
      </c>
      <c r="D23" s="7">
        <v>580</v>
      </c>
      <c r="E23" s="7">
        <f t="shared" ref="E23:E38" si="2">B23*D23</f>
        <v>580</v>
      </c>
      <c r="G23" s="7">
        <f t="shared" si="1"/>
        <v>622</v>
      </c>
    </row>
    <row r="24" spans="1:7">
      <c r="B24" s="7">
        <v>1</v>
      </c>
      <c r="C24" s="7" t="s">
        <v>1090</v>
      </c>
      <c r="D24" s="7">
        <v>172</v>
      </c>
      <c r="E24" s="7">
        <f t="shared" si="2"/>
        <v>172</v>
      </c>
      <c r="G24" s="7">
        <f t="shared" si="1"/>
        <v>794</v>
      </c>
    </row>
    <row r="25" spans="1:7">
      <c r="B25" s="7">
        <v>1</v>
      </c>
      <c r="C25" s="7" t="s">
        <v>731</v>
      </c>
      <c r="D25" s="7">
        <v>258</v>
      </c>
      <c r="E25" s="7">
        <f t="shared" si="2"/>
        <v>258</v>
      </c>
      <c r="G25" s="7">
        <f t="shared" si="1"/>
        <v>1052</v>
      </c>
    </row>
    <row r="26" spans="1:7">
      <c r="B26" s="7">
        <v>1</v>
      </c>
      <c r="C26" s="7" t="s">
        <v>1091</v>
      </c>
      <c r="D26" s="7">
        <v>245</v>
      </c>
      <c r="E26" s="7">
        <f t="shared" si="2"/>
        <v>245</v>
      </c>
      <c r="G26" s="7">
        <f t="shared" si="1"/>
        <v>1297</v>
      </c>
    </row>
    <row r="27" spans="1:7">
      <c r="B27" s="7">
        <v>1</v>
      </c>
      <c r="C27" s="7" t="s">
        <v>2050</v>
      </c>
      <c r="D27" s="7">
        <v>325</v>
      </c>
      <c r="E27" s="7">
        <f t="shared" si="2"/>
        <v>325</v>
      </c>
      <c r="G27" s="7">
        <f t="shared" si="1"/>
        <v>1622</v>
      </c>
    </row>
    <row r="28" spans="1:7">
      <c r="B28" s="22">
        <v>1</v>
      </c>
      <c r="C28" s="22" t="s">
        <v>1092</v>
      </c>
      <c r="D28" s="22">
        <v>120</v>
      </c>
      <c r="E28" s="7">
        <f t="shared" si="2"/>
        <v>120</v>
      </c>
      <c r="G28" s="7">
        <f t="shared" si="1"/>
        <v>1742</v>
      </c>
    </row>
    <row r="29" spans="1:7">
      <c r="B29" s="22">
        <v>1</v>
      </c>
      <c r="C29" s="22" t="s">
        <v>381</v>
      </c>
      <c r="D29" s="22">
        <v>60</v>
      </c>
      <c r="E29" s="7">
        <f t="shared" si="2"/>
        <v>60</v>
      </c>
      <c r="G29" s="7">
        <f t="shared" si="1"/>
        <v>1802</v>
      </c>
    </row>
    <row r="30" spans="1:7">
      <c r="B30" s="22">
        <v>1</v>
      </c>
      <c r="C30" s="22" t="s">
        <v>397</v>
      </c>
      <c r="D30" s="22">
        <v>315</v>
      </c>
      <c r="E30" s="7">
        <f t="shared" si="2"/>
        <v>315</v>
      </c>
      <c r="G30" s="7">
        <f t="shared" si="1"/>
        <v>2117</v>
      </c>
    </row>
    <row r="31" spans="1:7">
      <c r="B31" s="22">
        <v>1</v>
      </c>
      <c r="C31" s="22" t="s">
        <v>1039</v>
      </c>
      <c r="D31" s="22">
        <v>35</v>
      </c>
      <c r="E31" s="7">
        <f t="shared" si="2"/>
        <v>35</v>
      </c>
      <c r="G31" s="7">
        <f t="shared" si="1"/>
        <v>2152</v>
      </c>
    </row>
    <row r="32" spans="1:7">
      <c r="G32" s="7">
        <f t="shared" si="1"/>
        <v>2152</v>
      </c>
    </row>
    <row r="33" spans="1:7">
      <c r="A33" s="12">
        <v>41500</v>
      </c>
      <c r="B33" s="7">
        <v>32</v>
      </c>
      <c r="C33" s="7" t="s">
        <v>1201</v>
      </c>
      <c r="D33" s="7">
        <v>28</v>
      </c>
      <c r="E33" s="7">
        <f t="shared" si="2"/>
        <v>896</v>
      </c>
      <c r="G33" s="7">
        <f t="shared" si="1"/>
        <v>3048</v>
      </c>
    </row>
    <row r="34" spans="1:7">
      <c r="B34" s="7">
        <v>1</v>
      </c>
      <c r="C34" s="7" t="s">
        <v>1090</v>
      </c>
      <c r="D34" s="7">
        <v>172</v>
      </c>
      <c r="E34" s="7">
        <f t="shared" si="2"/>
        <v>172</v>
      </c>
      <c r="G34" s="7">
        <f t="shared" si="1"/>
        <v>3220</v>
      </c>
    </row>
    <row r="35" spans="1:7">
      <c r="B35" s="7">
        <v>1</v>
      </c>
      <c r="C35" s="7" t="s">
        <v>731</v>
      </c>
      <c r="D35" s="7">
        <v>258</v>
      </c>
      <c r="E35" s="7">
        <f t="shared" si="2"/>
        <v>258</v>
      </c>
      <c r="G35" s="7">
        <f t="shared" si="1"/>
        <v>3478</v>
      </c>
    </row>
    <row r="36" spans="1:7">
      <c r="B36" s="7">
        <v>1</v>
      </c>
      <c r="C36" s="7" t="s">
        <v>2161</v>
      </c>
      <c r="D36" s="7">
        <v>249</v>
      </c>
      <c r="E36" s="7">
        <f t="shared" si="2"/>
        <v>249</v>
      </c>
      <c r="G36" s="7">
        <f t="shared" si="1"/>
        <v>3727</v>
      </c>
    </row>
    <row r="37" spans="1:7">
      <c r="B37" s="7">
        <v>1</v>
      </c>
      <c r="C37" s="7" t="s">
        <v>2050</v>
      </c>
      <c r="D37" s="7">
        <v>325</v>
      </c>
      <c r="E37" s="7">
        <f t="shared" si="2"/>
        <v>325</v>
      </c>
      <c r="G37" s="7">
        <f t="shared" si="1"/>
        <v>4052</v>
      </c>
    </row>
    <row r="38" spans="1:7">
      <c r="B38" s="22">
        <v>1</v>
      </c>
      <c r="C38" s="22" t="s">
        <v>381</v>
      </c>
      <c r="D38" s="22">
        <v>50</v>
      </c>
      <c r="E38" s="7">
        <f t="shared" si="2"/>
        <v>50</v>
      </c>
      <c r="G38" s="7">
        <f t="shared" si="1"/>
        <v>4102</v>
      </c>
    </row>
    <row r="39" spans="1:7">
      <c r="A39" s="12">
        <v>41501</v>
      </c>
      <c r="C39" s="22" t="s">
        <v>259</v>
      </c>
      <c r="F39" s="7">
        <v>4000</v>
      </c>
      <c r="G39" s="7">
        <f t="shared" si="1"/>
        <v>102</v>
      </c>
    </row>
    <row r="40" spans="1:7">
      <c r="G40" s="7">
        <f t="shared" si="1"/>
        <v>102</v>
      </c>
    </row>
    <row r="41" spans="1:7">
      <c r="A41" s="12">
        <v>41503</v>
      </c>
      <c r="B41" s="22">
        <v>1</v>
      </c>
      <c r="C41" s="22" t="s">
        <v>2247</v>
      </c>
      <c r="D41" s="22">
        <v>875</v>
      </c>
      <c r="E41" s="7">
        <f t="shared" ref="E41" si="3">B41*D41</f>
        <v>875</v>
      </c>
      <c r="G41" s="7">
        <f t="shared" si="1"/>
        <v>977</v>
      </c>
    </row>
    <row r="42" spans="1:7">
      <c r="G42" s="7">
        <f t="shared" si="1"/>
        <v>977</v>
      </c>
    </row>
    <row r="43" spans="1:7">
      <c r="G43" s="7">
        <f t="shared" si="1"/>
        <v>977</v>
      </c>
    </row>
    <row r="44" spans="1:7">
      <c r="G44" s="7">
        <f t="shared" si="1"/>
        <v>977</v>
      </c>
    </row>
  </sheetData>
  <hyperlinks>
    <hyperlink ref="A1" location="INDICE!A1" display="INDICE"/>
  </hyperlinks>
  <pageMargins left="0.7" right="0.7" top="0.75" bottom="0.75" header="0.3" footer="0.3"/>
  <pageSetup paperSize="9" orientation="portrait" horizontalDpi="0" verticalDpi="0" r:id="rId1"/>
</worksheet>
</file>

<file path=xl/worksheets/sheet123.xml><?xml version="1.0" encoding="utf-8"?>
<worksheet xmlns="http://schemas.openxmlformats.org/spreadsheetml/2006/main" xmlns:r="http://schemas.openxmlformats.org/officeDocument/2006/relationships">
  <dimension ref="A1:I15"/>
  <sheetViews>
    <sheetView workbookViewId="0"/>
  </sheetViews>
  <sheetFormatPr baseColWidth="10" defaultRowHeight="15"/>
  <cols>
    <col min="1" max="1" width="15.5703125" customWidth="1"/>
    <col min="2" max="2" width="5.42578125" customWidth="1"/>
    <col min="3" max="3" width="20.7109375" customWidth="1"/>
    <col min="4" max="4" width="11.42578125" customWidth="1"/>
    <col min="5" max="5" width="8.7109375" customWidth="1"/>
    <col min="6" max="6" width="8.5703125" customWidth="1"/>
    <col min="7" max="7" width="12.28515625" customWidth="1"/>
  </cols>
  <sheetData>
    <row r="1" spans="1:9">
      <c r="A1" s="2" t="s">
        <v>122</v>
      </c>
      <c r="B1" s="1"/>
      <c r="C1" s="1" t="s">
        <v>290</v>
      </c>
      <c r="D1" s="1"/>
      <c r="E1" s="1" t="s">
        <v>253</v>
      </c>
      <c r="F1" s="1"/>
      <c r="G1" s="1">
        <f>SUM(E4:E264)-SUM(F4:F264)</f>
        <v>0</v>
      </c>
    </row>
    <row r="2" spans="1:9">
      <c r="A2" s="3" t="s">
        <v>254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259</v>
      </c>
      <c r="G2" s="3" t="s">
        <v>260</v>
      </c>
    </row>
    <row r="3" spans="1:9">
      <c r="A3" s="5"/>
      <c r="B3" s="1"/>
      <c r="C3" s="1"/>
      <c r="D3" s="1"/>
      <c r="E3" s="1"/>
      <c r="F3" s="1"/>
      <c r="G3" s="1"/>
      <c r="I3" s="55"/>
    </row>
    <row r="4" spans="1:9">
      <c r="A4" s="6">
        <v>41321</v>
      </c>
      <c r="C4" t="s">
        <v>262</v>
      </c>
      <c r="E4">
        <v>0</v>
      </c>
      <c r="G4">
        <v>0</v>
      </c>
    </row>
    <row r="5" spans="1:9">
      <c r="A5" s="6">
        <v>41410</v>
      </c>
      <c r="B5">
        <v>1</v>
      </c>
      <c r="C5" t="s">
        <v>1274</v>
      </c>
      <c r="D5">
        <v>259</v>
      </c>
      <c r="E5">
        <f>B5*D5</f>
        <v>259</v>
      </c>
      <c r="G5">
        <f>G4+E5-F5</f>
        <v>259</v>
      </c>
    </row>
    <row r="6" spans="1:9">
      <c r="A6" s="6">
        <v>41422</v>
      </c>
      <c r="B6">
        <v>1</v>
      </c>
      <c r="C6" t="s">
        <v>1274</v>
      </c>
      <c r="D6">
        <v>259</v>
      </c>
      <c r="E6">
        <f t="shared" ref="E6:E14" si="0">B6*D6</f>
        <v>259</v>
      </c>
      <c r="G6">
        <f t="shared" ref="G6:G15" si="1">G5+E6-F6</f>
        <v>518</v>
      </c>
    </row>
    <row r="7" spans="1:9">
      <c r="E7">
        <f t="shared" si="0"/>
        <v>0</v>
      </c>
      <c r="F7">
        <v>518</v>
      </c>
      <c r="G7">
        <f t="shared" si="1"/>
        <v>0</v>
      </c>
    </row>
    <row r="8" spans="1:9">
      <c r="A8" s="6">
        <v>41503</v>
      </c>
      <c r="B8">
        <v>1</v>
      </c>
      <c r="C8" t="s">
        <v>2255</v>
      </c>
      <c r="D8">
        <v>150</v>
      </c>
      <c r="E8">
        <f t="shared" si="0"/>
        <v>150</v>
      </c>
      <c r="G8">
        <f t="shared" si="1"/>
        <v>150</v>
      </c>
    </row>
    <row r="9" spans="1:9">
      <c r="B9">
        <v>1</v>
      </c>
      <c r="C9" t="s">
        <v>2256</v>
      </c>
      <c r="D9">
        <v>196</v>
      </c>
      <c r="E9">
        <f t="shared" si="0"/>
        <v>196</v>
      </c>
      <c r="G9">
        <f t="shared" si="1"/>
        <v>346</v>
      </c>
    </row>
    <row r="10" spans="1:9">
      <c r="B10">
        <v>2</v>
      </c>
      <c r="C10" t="s">
        <v>2257</v>
      </c>
      <c r="D10">
        <v>315</v>
      </c>
      <c r="E10">
        <f t="shared" si="0"/>
        <v>630</v>
      </c>
      <c r="G10">
        <f t="shared" si="1"/>
        <v>976</v>
      </c>
    </row>
    <row r="11" spans="1:9">
      <c r="B11">
        <v>1</v>
      </c>
      <c r="C11" t="s">
        <v>1274</v>
      </c>
      <c r="D11">
        <v>259</v>
      </c>
      <c r="E11">
        <f t="shared" si="0"/>
        <v>259</v>
      </c>
      <c r="G11">
        <f t="shared" si="1"/>
        <v>1235</v>
      </c>
    </row>
    <row r="12" spans="1:9">
      <c r="E12">
        <f t="shared" si="0"/>
        <v>0</v>
      </c>
      <c r="G12">
        <f t="shared" si="1"/>
        <v>1235</v>
      </c>
    </row>
    <row r="13" spans="1:9">
      <c r="A13" s="6">
        <v>41521</v>
      </c>
      <c r="B13">
        <v>3</v>
      </c>
      <c r="C13" t="s">
        <v>2309</v>
      </c>
      <c r="D13">
        <v>290</v>
      </c>
      <c r="E13">
        <f t="shared" si="0"/>
        <v>870</v>
      </c>
      <c r="G13">
        <f t="shared" si="1"/>
        <v>2105</v>
      </c>
    </row>
    <row r="14" spans="1:9">
      <c r="B14">
        <v>3</v>
      </c>
      <c r="C14" t="s">
        <v>2310</v>
      </c>
      <c r="D14">
        <v>70</v>
      </c>
      <c r="E14">
        <f t="shared" si="0"/>
        <v>210</v>
      </c>
      <c r="G14">
        <f t="shared" si="1"/>
        <v>2315</v>
      </c>
    </row>
    <row r="15" spans="1:9">
      <c r="C15" t="s">
        <v>2311</v>
      </c>
      <c r="F15">
        <v>2315</v>
      </c>
      <c r="G15">
        <f t="shared" si="1"/>
        <v>0</v>
      </c>
    </row>
  </sheetData>
  <hyperlinks>
    <hyperlink ref="A1" location="INDICE!A1" display="INDICE"/>
  </hyperlinks>
  <pageMargins left="0.7" right="0.7" top="0.75" bottom="0.75" header="0.3" footer="0.3"/>
  <pageSetup paperSize="9" orientation="portrait" horizontalDpi="0" verticalDpi="0" r:id="rId1"/>
</worksheet>
</file>

<file path=xl/worksheets/sheet124.xml><?xml version="1.0" encoding="utf-8"?>
<worksheet xmlns="http://schemas.openxmlformats.org/spreadsheetml/2006/main" xmlns:r="http://schemas.openxmlformats.org/officeDocument/2006/relationships">
  <dimension ref="A1:G12"/>
  <sheetViews>
    <sheetView workbookViewId="0"/>
  </sheetViews>
  <sheetFormatPr baseColWidth="10" defaultRowHeight="15"/>
  <cols>
    <col min="1" max="1" width="15.5703125" customWidth="1"/>
    <col min="2" max="2" width="10.7109375" customWidth="1"/>
    <col min="3" max="3" width="20.7109375" customWidth="1"/>
    <col min="4" max="4" width="11.42578125" customWidth="1"/>
  </cols>
  <sheetData>
    <row r="1" spans="1:7">
      <c r="A1" s="2" t="s">
        <v>122</v>
      </c>
      <c r="B1" s="1"/>
      <c r="C1" s="1" t="s">
        <v>46</v>
      </c>
      <c r="D1" s="1"/>
      <c r="E1" s="1" t="s">
        <v>253</v>
      </c>
      <c r="F1" s="1"/>
      <c r="G1" s="1">
        <f>SUM(E4:E264)-SUM(F4:F264)</f>
        <v>-2</v>
      </c>
    </row>
    <row r="2" spans="1:7">
      <c r="A2" s="3" t="s">
        <v>254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259</v>
      </c>
      <c r="G2" s="3" t="s">
        <v>260</v>
      </c>
    </row>
    <row r="3" spans="1:7">
      <c r="A3" s="5"/>
      <c r="B3" s="1"/>
      <c r="C3" s="1"/>
      <c r="D3" s="1"/>
      <c r="E3" s="1"/>
      <c r="F3" s="1"/>
      <c r="G3" s="1"/>
    </row>
    <row r="4" spans="1:7">
      <c r="A4" s="6">
        <v>41321</v>
      </c>
      <c r="C4" t="s">
        <v>262</v>
      </c>
      <c r="E4">
        <v>964</v>
      </c>
      <c r="G4">
        <v>964</v>
      </c>
    </row>
    <row r="5" spans="1:7">
      <c r="A5" s="6">
        <v>41435</v>
      </c>
      <c r="B5">
        <v>1</v>
      </c>
      <c r="C5" t="s">
        <v>1579</v>
      </c>
      <c r="D5">
        <v>414</v>
      </c>
      <c r="E5">
        <f>B5*D5</f>
        <v>414</v>
      </c>
      <c r="G5">
        <f>G4+E5-F5</f>
        <v>1378</v>
      </c>
    </row>
    <row r="6" spans="1:7">
      <c r="C6" t="s">
        <v>1580</v>
      </c>
      <c r="G6">
        <f t="shared" ref="G6:G12" si="0">G5+E6-F6</f>
        <v>1378</v>
      </c>
    </row>
    <row r="7" spans="1:7">
      <c r="A7" s="6">
        <v>41435</v>
      </c>
      <c r="C7" t="s">
        <v>447</v>
      </c>
      <c r="F7">
        <v>690</v>
      </c>
      <c r="G7">
        <f t="shared" si="0"/>
        <v>688</v>
      </c>
    </row>
    <row r="8" spans="1:7">
      <c r="A8" s="6">
        <v>41435</v>
      </c>
      <c r="C8" t="s">
        <v>447</v>
      </c>
      <c r="F8">
        <v>690</v>
      </c>
      <c r="G8">
        <f t="shared" si="0"/>
        <v>-2</v>
      </c>
    </row>
    <row r="9" spans="1:7">
      <c r="G9">
        <f t="shared" si="0"/>
        <v>-2</v>
      </c>
    </row>
    <row r="10" spans="1:7">
      <c r="G10">
        <f t="shared" si="0"/>
        <v>-2</v>
      </c>
    </row>
    <row r="11" spans="1:7">
      <c r="G11">
        <f t="shared" si="0"/>
        <v>-2</v>
      </c>
    </row>
    <row r="12" spans="1:7">
      <c r="G12">
        <f t="shared" si="0"/>
        <v>-2</v>
      </c>
    </row>
  </sheetData>
  <hyperlinks>
    <hyperlink ref="A1" location="INDICE!A1" display="INDICE"/>
  </hyperlinks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>
  <dimension ref="A1:K113"/>
  <sheetViews>
    <sheetView zoomScaleNormal="100" workbookViewId="0"/>
  </sheetViews>
  <sheetFormatPr baseColWidth="10" defaultRowHeight="15"/>
  <cols>
    <col min="1" max="1" width="11.28515625" style="7" customWidth="1"/>
    <col min="2" max="2" width="5.28515625" style="7" customWidth="1"/>
    <col min="3" max="3" width="24.5703125" style="7" customWidth="1"/>
    <col min="4" max="4" width="8.85546875" style="7" customWidth="1"/>
    <col min="5" max="5" width="10" style="26" customWidth="1"/>
    <col min="6" max="6" width="0.140625" style="7" customWidth="1"/>
    <col min="7" max="8" width="9.42578125" style="7" customWidth="1"/>
    <col min="9" max="9" width="13" style="7" customWidth="1"/>
    <col min="10" max="16384" width="11.42578125" style="7"/>
  </cols>
  <sheetData>
    <row r="1" spans="1:11">
      <c r="A1" s="17" t="s">
        <v>13</v>
      </c>
      <c r="C1" s="7" t="s">
        <v>59</v>
      </c>
      <c r="G1" s="7" t="s">
        <v>253</v>
      </c>
      <c r="I1" s="7">
        <f>SUM(G4:G265)-SUM(H4:H265)</f>
        <v>2098.0699999999997</v>
      </c>
    </row>
    <row r="2" spans="1:11" ht="18.75" customHeight="1">
      <c r="A2" s="10" t="s">
        <v>254</v>
      </c>
      <c r="B2" s="10" t="s">
        <v>255</v>
      </c>
      <c r="C2" s="10" t="s">
        <v>256</v>
      </c>
      <c r="D2" s="10" t="s">
        <v>1861</v>
      </c>
      <c r="E2" s="27" t="s">
        <v>1691</v>
      </c>
      <c r="F2" s="10" t="s">
        <v>257</v>
      </c>
      <c r="G2" s="10" t="s">
        <v>258</v>
      </c>
      <c r="H2" s="10" t="s">
        <v>259</v>
      </c>
      <c r="I2" s="10" t="s">
        <v>260</v>
      </c>
    </row>
    <row r="3" spans="1:11" ht="18.75" hidden="1" customHeight="1">
      <c r="A3" s="11"/>
    </row>
    <row r="4" spans="1:11" ht="18.75" hidden="1" customHeight="1">
      <c r="A4" s="12" t="s">
        <v>13</v>
      </c>
      <c r="C4" s="7" t="s">
        <v>262</v>
      </c>
      <c r="G4" s="7">
        <v>0</v>
      </c>
      <c r="I4" s="7">
        <v>0</v>
      </c>
    </row>
    <row r="5" spans="1:11" ht="18.75" hidden="1" customHeight="1">
      <c r="A5" s="12">
        <v>41299</v>
      </c>
      <c r="B5" s="7">
        <v>1</v>
      </c>
      <c r="C5" s="25" t="s">
        <v>425</v>
      </c>
      <c r="D5" s="25"/>
      <c r="E5" s="64"/>
      <c r="F5" s="7">
        <v>1219.79</v>
      </c>
      <c r="G5" s="7">
        <f>B5*F5</f>
        <v>1219.79</v>
      </c>
      <c r="I5" s="7">
        <f t="shared" ref="I5:I68" si="0">I4+G5-H5</f>
        <v>1219.79</v>
      </c>
    </row>
    <row r="6" spans="1:11" ht="18.75" hidden="1" customHeight="1">
      <c r="A6" s="12">
        <v>41306</v>
      </c>
      <c r="B6" s="7">
        <v>1</v>
      </c>
      <c r="C6" s="25" t="s">
        <v>426</v>
      </c>
      <c r="D6" s="25"/>
      <c r="E6" s="64"/>
      <c r="F6" s="7">
        <v>746.98</v>
      </c>
      <c r="G6" s="7">
        <f>B6*F6</f>
        <v>746.98</v>
      </c>
      <c r="I6" s="7">
        <f t="shared" si="0"/>
        <v>1966.77</v>
      </c>
    </row>
    <row r="7" spans="1:11" ht="18.75" hidden="1" customHeight="1">
      <c r="A7" s="12">
        <v>41327</v>
      </c>
      <c r="B7" s="7">
        <v>1</v>
      </c>
      <c r="C7" s="7" t="s">
        <v>526</v>
      </c>
      <c r="F7" s="7">
        <v>637.97</v>
      </c>
      <c r="G7" s="7">
        <f>B7*F7</f>
        <v>637.97</v>
      </c>
      <c r="I7" s="7">
        <f t="shared" si="0"/>
        <v>2604.7399999999998</v>
      </c>
    </row>
    <row r="8" spans="1:11" ht="18.75" hidden="1" customHeight="1">
      <c r="A8" s="12">
        <v>41345</v>
      </c>
      <c r="B8" s="22">
        <v>1</v>
      </c>
      <c r="C8" s="22" t="s">
        <v>748</v>
      </c>
      <c r="D8" s="22"/>
      <c r="E8" s="65"/>
      <c r="F8" s="22">
        <v>1316.93</v>
      </c>
      <c r="G8" s="7">
        <f>B8*F8</f>
        <v>1316.93</v>
      </c>
      <c r="I8" s="7">
        <f t="shared" si="0"/>
        <v>3921.67</v>
      </c>
    </row>
    <row r="9" spans="1:11" ht="18.75" hidden="1" customHeight="1">
      <c r="A9" s="12">
        <v>41335</v>
      </c>
      <c r="B9" s="22">
        <v>1</v>
      </c>
      <c r="C9" s="22" t="s">
        <v>769</v>
      </c>
      <c r="D9" s="22"/>
      <c r="E9" s="65"/>
      <c r="F9" s="22">
        <v>1584.99</v>
      </c>
      <c r="G9" s="22">
        <f>B9*F9</f>
        <v>1584.99</v>
      </c>
      <c r="I9" s="7">
        <f t="shared" si="0"/>
        <v>5506.66</v>
      </c>
    </row>
    <row r="10" spans="1:11" ht="18.75" hidden="1" customHeight="1">
      <c r="A10" s="12">
        <v>41373</v>
      </c>
      <c r="C10" s="22" t="s">
        <v>427</v>
      </c>
      <c r="D10" s="22"/>
      <c r="E10" s="65"/>
      <c r="G10" s="22">
        <f t="shared" ref="G10:G18" si="1">B10*F10</f>
        <v>0</v>
      </c>
      <c r="H10" s="7">
        <v>5506.66</v>
      </c>
      <c r="I10" s="7">
        <f t="shared" si="0"/>
        <v>0</v>
      </c>
    </row>
    <row r="11" spans="1:11" ht="18.75" hidden="1" customHeight="1">
      <c r="A11" s="12">
        <v>41376</v>
      </c>
      <c r="B11" s="22">
        <v>1</v>
      </c>
      <c r="C11" s="22" t="s">
        <v>1004</v>
      </c>
      <c r="D11" s="22"/>
      <c r="E11" s="65"/>
      <c r="F11" s="22">
        <v>1008.95</v>
      </c>
      <c r="G11" s="22">
        <f t="shared" si="1"/>
        <v>1008.95</v>
      </c>
      <c r="H11" s="7">
        <v>1008.95</v>
      </c>
      <c r="I11" s="7">
        <f t="shared" si="0"/>
        <v>0</v>
      </c>
      <c r="J11" s="12">
        <v>41465</v>
      </c>
      <c r="K11" s="7" t="s">
        <v>13</v>
      </c>
    </row>
    <row r="12" spans="1:11" ht="18.75" hidden="1" customHeight="1">
      <c r="A12" s="12">
        <v>41383</v>
      </c>
      <c r="B12" s="22">
        <v>1</v>
      </c>
      <c r="C12" s="22" t="s">
        <v>1012</v>
      </c>
      <c r="D12" s="22"/>
      <c r="E12" s="65"/>
      <c r="F12" s="22">
        <v>389.99</v>
      </c>
      <c r="G12" s="22">
        <f t="shared" si="1"/>
        <v>389.99</v>
      </c>
      <c r="H12" s="7">
        <v>389.99</v>
      </c>
      <c r="I12" s="7">
        <f t="shared" si="0"/>
        <v>0</v>
      </c>
      <c r="J12" s="12">
        <v>41500</v>
      </c>
    </row>
    <row r="13" spans="1:11" hidden="1">
      <c r="A13" s="12">
        <v>41387</v>
      </c>
      <c r="B13" s="22">
        <v>1</v>
      </c>
      <c r="C13" s="22" t="s">
        <v>1061</v>
      </c>
      <c r="D13" s="22"/>
      <c r="E13" s="65"/>
      <c r="F13" s="22">
        <v>981.97</v>
      </c>
      <c r="G13" s="22">
        <f t="shared" si="1"/>
        <v>981.97</v>
      </c>
      <c r="H13" s="22">
        <v>981.97</v>
      </c>
      <c r="I13" s="7">
        <f t="shared" si="0"/>
        <v>0</v>
      </c>
      <c r="J13" s="12">
        <v>41500</v>
      </c>
    </row>
    <row r="14" spans="1:11" hidden="1">
      <c r="A14" s="12">
        <v>41387</v>
      </c>
      <c r="B14" s="22">
        <v>1</v>
      </c>
      <c r="C14" s="22" t="s">
        <v>1062</v>
      </c>
      <c r="D14" s="22"/>
      <c r="E14" s="65"/>
      <c r="F14" s="22">
        <v>1399.99</v>
      </c>
      <c r="G14" s="22">
        <f t="shared" si="1"/>
        <v>1399.99</v>
      </c>
      <c r="H14" s="22">
        <v>1399.99</v>
      </c>
      <c r="I14" s="7">
        <f t="shared" si="0"/>
        <v>0</v>
      </c>
      <c r="J14" s="12">
        <v>41443</v>
      </c>
    </row>
    <row r="15" spans="1:11" hidden="1">
      <c r="A15" s="12">
        <v>41390</v>
      </c>
      <c r="B15" s="22">
        <v>1</v>
      </c>
      <c r="C15" s="22" t="s">
        <v>1068</v>
      </c>
      <c r="D15" s="22"/>
      <c r="E15" s="65"/>
      <c r="F15" s="22">
        <v>763.99</v>
      </c>
      <c r="G15" s="22">
        <f t="shared" si="1"/>
        <v>763.99</v>
      </c>
      <c r="H15" s="22">
        <v>763.99</v>
      </c>
      <c r="I15" s="7">
        <f t="shared" si="0"/>
        <v>0</v>
      </c>
      <c r="J15" s="12">
        <v>41500</v>
      </c>
    </row>
    <row r="16" spans="1:11" hidden="1">
      <c r="A16" s="12">
        <v>41404</v>
      </c>
      <c r="B16" s="22">
        <v>1</v>
      </c>
      <c r="C16" s="22" t="s">
        <v>1294</v>
      </c>
      <c r="D16" s="22"/>
      <c r="E16" s="65"/>
      <c r="F16" s="22">
        <v>768.97</v>
      </c>
      <c r="G16" s="22">
        <f t="shared" si="1"/>
        <v>768.97</v>
      </c>
      <c r="H16" s="22">
        <v>768.97</v>
      </c>
      <c r="I16" s="7">
        <f t="shared" si="0"/>
        <v>0</v>
      </c>
      <c r="J16" s="12">
        <v>41500</v>
      </c>
    </row>
    <row r="17" spans="1:10" hidden="1">
      <c r="A17" s="12">
        <v>41409</v>
      </c>
      <c r="B17" s="22">
        <v>1</v>
      </c>
      <c r="C17" s="22" t="s">
        <v>1295</v>
      </c>
      <c r="D17" s="22"/>
      <c r="E17" s="65"/>
      <c r="F17" s="22">
        <v>894.99</v>
      </c>
      <c r="G17" s="22">
        <f t="shared" si="1"/>
        <v>894.99</v>
      </c>
      <c r="H17" s="22">
        <v>894.99</v>
      </c>
      <c r="I17" s="7">
        <f t="shared" si="0"/>
        <v>0</v>
      </c>
      <c r="J17" s="12">
        <v>41443</v>
      </c>
    </row>
    <row r="18" spans="1:10" hidden="1">
      <c r="A18" s="12">
        <v>41421</v>
      </c>
      <c r="B18" s="22">
        <v>1</v>
      </c>
      <c r="C18" s="22" t="s">
        <v>1446</v>
      </c>
      <c r="D18" s="22"/>
      <c r="E18" s="65"/>
      <c r="F18" s="22">
        <v>811.98</v>
      </c>
      <c r="G18" s="22">
        <f t="shared" si="1"/>
        <v>811.98</v>
      </c>
      <c r="H18" s="22">
        <v>811.98</v>
      </c>
      <c r="I18" s="7">
        <f t="shared" si="0"/>
        <v>0</v>
      </c>
      <c r="J18" s="12">
        <v>41500</v>
      </c>
    </row>
    <row r="19" spans="1:10" hidden="1">
      <c r="A19" s="12">
        <v>41432</v>
      </c>
      <c r="B19" s="22">
        <v>20</v>
      </c>
      <c r="C19" s="22" t="s">
        <v>1221</v>
      </c>
      <c r="D19" s="22">
        <v>309.08999999999997</v>
      </c>
      <c r="E19" s="65">
        <f>D19+(D19*21%)</f>
        <v>373.99889999999994</v>
      </c>
      <c r="I19" s="7">
        <f t="shared" si="0"/>
        <v>0</v>
      </c>
    </row>
    <row r="20" spans="1:10" hidden="1">
      <c r="B20" s="22">
        <v>20</v>
      </c>
      <c r="C20" s="22" t="s">
        <v>774</v>
      </c>
      <c r="D20" s="7">
        <v>371.9</v>
      </c>
      <c r="E20" s="65">
        <f t="shared" ref="E20:E25" si="2">D20+(D20*21%)</f>
        <v>449.99899999999997</v>
      </c>
      <c r="I20" s="7">
        <f t="shared" si="0"/>
        <v>0</v>
      </c>
    </row>
    <row r="21" spans="1:10" hidden="1">
      <c r="B21" s="22">
        <v>1</v>
      </c>
      <c r="C21" s="22" t="s">
        <v>1705</v>
      </c>
      <c r="D21" s="7">
        <v>86.77</v>
      </c>
      <c r="E21" s="65">
        <f t="shared" si="2"/>
        <v>104.99169999999999</v>
      </c>
      <c r="I21" s="7">
        <f t="shared" si="0"/>
        <v>0</v>
      </c>
    </row>
    <row r="22" spans="1:10" hidden="1">
      <c r="B22" s="22">
        <v>1</v>
      </c>
      <c r="C22" s="22" t="s">
        <v>1706</v>
      </c>
      <c r="D22" s="22">
        <v>56.19</v>
      </c>
      <c r="E22" s="65">
        <f t="shared" si="2"/>
        <v>67.989899999999992</v>
      </c>
      <c r="I22" s="7">
        <f t="shared" si="0"/>
        <v>0</v>
      </c>
    </row>
    <row r="23" spans="1:10" hidden="1">
      <c r="B23" s="22">
        <v>1</v>
      </c>
      <c r="C23" s="22" t="s">
        <v>1707</v>
      </c>
      <c r="D23" s="22">
        <v>53.71</v>
      </c>
      <c r="E23" s="65">
        <f t="shared" si="2"/>
        <v>64.989100000000008</v>
      </c>
      <c r="I23" s="7">
        <f t="shared" si="0"/>
        <v>0</v>
      </c>
    </row>
    <row r="24" spans="1:10" hidden="1">
      <c r="B24" s="22">
        <v>1</v>
      </c>
      <c r="C24" s="22" t="s">
        <v>1459</v>
      </c>
      <c r="D24" s="22">
        <v>53.71</v>
      </c>
      <c r="E24" s="65">
        <f t="shared" si="2"/>
        <v>64.989100000000008</v>
      </c>
      <c r="I24" s="7">
        <f t="shared" si="0"/>
        <v>0</v>
      </c>
    </row>
    <row r="25" spans="1:10" hidden="1">
      <c r="B25" s="22">
        <v>7</v>
      </c>
      <c r="C25" s="22" t="s">
        <v>1708</v>
      </c>
      <c r="D25" s="22">
        <v>138.84</v>
      </c>
      <c r="E25" s="65">
        <f t="shared" si="2"/>
        <v>167.99639999999999</v>
      </c>
      <c r="I25" s="7">
        <f t="shared" si="0"/>
        <v>0</v>
      </c>
    </row>
    <row r="26" spans="1:10" hidden="1">
      <c r="B26" s="22">
        <v>1</v>
      </c>
      <c r="C26" s="22" t="s">
        <v>1709</v>
      </c>
      <c r="F26" s="7">
        <v>1294.95</v>
      </c>
      <c r="G26" s="22">
        <f>B26*F26</f>
        <v>1294.95</v>
      </c>
      <c r="H26" s="7">
        <v>1294.95</v>
      </c>
      <c r="I26" s="7">
        <f t="shared" si="0"/>
        <v>0</v>
      </c>
      <c r="J26" s="12">
        <v>41500</v>
      </c>
    </row>
    <row r="27" spans="1:10" hidden="1">
      <c r="A27" s="12">
        <v>41449</v>
      </c>
      <c r="B27" s="22">
        <v>20</v>
      </c>
      <c r="C27" s="22" t="s">
        <v>1221</v>
      </c>
      <c r="D27" s="22">
        <v>309.08999999999997</v>
      </c>
      <c r="E27" s="65">
        <f>D27+(D27*21%)</f>
        <v>373.99889999999994</v>
      </c>
      <c r="I27" s="7">
        <f t="shared" si="0"/>
        <v>0</v>
      </c>
    </row>
    <row r="28" spans="1:10" hidden="1">
      <c r="B28" s="22">
        <v>1</v>
      </c>
      <c r="C28" s="22" t="s">
        <v>1710</v>
      </c>
      <c r="F28" s="7">
        <v>373.99</v>
      </c>
      <c r="G28" s="22">
        <v>373.99</v>
      </c>
      <c r="H28" s="7">
        <v>373.99</v>
      </c>
      <c r="I28" s="7">
        <f t="shared" si="0"/>
        <v>0</v>
      </c>
      <c r="J28" s="12">
        <v>41500</v>
      </c>
    </row>
    <row r="29" spans="1:10" hidden="1">
      <c r="A29" s="12">
        <v>41459</v>
      </c>
      <c r="B29" s="22">
        <v>20</v>
      </c>
      <c r="C29" s="22" t="s">
        <v>459</v>
      </c>
      <c r="D29" s="22">
        <v>396.69</v>
      </c>
      <c r="E29" s="65">
        <f t="shared" ref="E29:E37" si="3">D29+(D29*21%)</f>
        <v>479.99490000000003</v>
      </c>
      <c r="I29" s="7">
        <f t="shared" si="0"/>
        <v>0</v>
      </c>
    </row>
    <row r="30" spans="1:10" hidden="1">
      <c r="B30" s="22">
        <v>18</v>
      </c>
      <c r="C30" s="22" t="s">
        <v>1221</v>
      </c>
      <c r="D30" s="22">
        <v>278.18</v>
      </c>
      <c r="E30" s="65">
        <f t="shared" si="3"/>
        <v>336.59780000000001</v>
      </c>
      <c r="I30" s="7">
        <f t="shared" si="0"/>
        <v>0</v>
      </c>
    </row>
    <row r="31" spans="1:10" hidden="1">
      <c r="B31" s="22">
        <v>1</v>
      </c>
      <c r="C31" s="22" t="s">
        <v>1854</v>
      </c>
      <c r="F31" s="7">
        <v>816.59</v>
      </c>
      <c r="G31" s="22">
        <f>B31*F31</f>
        <v>816.59</v>
      </c>
      <c r="H31" s="7">
        <v>816.59</v>
      </c>
      <c r="I31" s="7">
        <f t="shared" si="0"/>
        <v>0</v>
      </c>
      <c r="J31" s="12">
        <v>41500</v>
      </c>
    </row>
    <row r="32" spans="1:10" hidden="1">
      <c r="A32" s="12">
        <v>41467</v>
      </c>
      <c r="B32" s="22">
        <v>10</v>
      </c>
      <c r="C32" s="22" t="s">
        <v>707</v>
      </c>
      <c r="D32" s="22">
        <v>190.08</v>
      </c>
      <c r="E32" s="65">
        <f t="shared" si="3"/>
        <v>229.99680000000001</v>
      </c>
      <c r="I32" s="7">
        <f t="shared" si="0"/>
        <v>0</v>
      </c>
    </row>
    <row r="33" spans="1:10" hidden="1">
      <c r="B33" s="22">
        <v>10</v>
      </c>
      <c r="C33" s="22" t="s">
        <v>707</v>
      </c>
      <c r="D33" s="22">
        <v>190.08</v>
      </c>
      <c r="E33" s="65">
        <f t="shared" si="3"/>
        <v>229.99680000000001</v>
      </c>
      <c r="I33" s="7">
        <f t="shared" si="0"/>
        <v>0</v>
      </c>
    </row>
    <row r="34" spans="1:10" hidden="1">
      <c r="B34" s="22">
        <v>1</v>
      </c>
      <c r="C34" s="22" t="s">
        <v>1963</v>
      </c>
      <c r="D34" s="22">
        <v>231.4</v>
      </c>
      <c r="E34" s="65">
        <f t="shared" si="3"/>
        <v>279.99400000000003</v>
      </c>
      <c r="I34" s="7">
        <f t="shared" si="0"/>
        <v>0</v>
      </c>
    </row>
    <row r="35" spans="1:10" hidden="1">
      <c r="B35" s="22">
        <v>1</v>
      </c>
      <c r="C35" s="22" t="s">
        <v>1964</v>
      </c>
      <c r="D35" s="22">
        <v>118.18</v>
      </c>
      <c r="E35" s="65">
        <f t="shared" si="3"/>
        <v>142.99780000000001</v>
      </c>
      <c r="F35" s="7">
        <f>F34+D35-E35</f>
        <v>-24.817800000000005</v>
      </c>
      <c r="I35" s="7">
        <f t="shared" si="0"/>
        <v>0</v>
      </c>
    </row>
    <row r="36" spans="1:10" hidden="1">
      <c r="B36" s="22">
        <v>1</v>
      </c>
      <c r="C36" s="22" t="s">
        <v>1965</v>
      </c>
      <c r="F36" s="7">
        <v>882.98</v>
      </c>
      <c r="G36" s="22">
        <f>B36*F36</f>
        <v>882.98</v>
      </c>
      <c r="H36" s="7">
        <v>882.98</v>
      </c>
      <c r="I36" s="7">
        <f t="shared" si="0"/>
        <v>0</v>
      </c>
      <c r="J36" s="12">
        <v>41500</v>
      </c>
    </row>
    <row r="37" spans="1:10" hidden="1">
      <c r="A37" s="12">
        <v>41474</v>
      </c>
      <c r="B37" s="22">
        <v>60</v>
      </c>
      <c r="C37" s="22" t="s">
        <v>2028</v>
      </c>
      <c r="D37" s="22">
        <v>20.239999999999998</v>
      </c>
      <c r="E37" s="65">
        <f t="shared" si="3"/>
        <v>24.490399999999998</v>
      </c>
      <c r="I37" s="7">
        <f t="shared" si="0"/>
        <v>0</v>
      </c>
    </row>
    <row r="38" spans="1:10" hidden="1">
      <c r="C38" s="22" t="s">
        <v>2029</v>
      </c>
      <c r="F38" s="7">
        <v>1469.99</v>
      </c>
      <c r="G38" s="7">
        <v>1469.98</v>
      </c>
      <c r="H38" s="7">
        <v>1469.98</v>
      </c>
      <c r="I38" s="7">
        <f t="shared" si="0"/>
        <v>0</v>
      </c>
      <c r="J38" s="12">
        <v>41500</v>
      </c>
    </row>
    <row r="39" spans="1:10" hidden="1">
      <c r="A39" s="12">
        <v>41479</v>
      </c>
      <c r="B39" s="22">
        <v>7.5</v>
      </c>
      <c r="C39" s="22" t="s">
        <v>468</v>
      </c>
      <c r="D39" s="22">
        <v>65.010000000000005</v>
      </c>
      <c r="E39" s="65">
        <f>D39+(D39*21%)</f>
        <v>78.662100000000009</v>
      </c>
      <c r="I39" s="7">
        <f t="shared" si="0"/>
        <v>0</v>
      </c>
    </row>
    <row r="40" spans="1:10" hidden="1">
      <c r="B40" s="22">
        <v>1</v>
      </c>
      <c r="C40" s="22" t="s">
        <v>692</v>
      </c>
      <c r="D40" s="22">
        <v>58.67</v>
      </c>
      <c r="E40" s="65">
        <f>D40+(D40*21%)</f>
        <v>70.990700000000004</v>
      </c>
      <c r="G40" s="22"/>
      <c r="I40" s="7">
        <f t="shared" si="0"/>
        <v>0</v>
      </c>
    </row>
    <row r="41" spans="1:10" hidden="1">
      <c r="B41" s="22">
        <v>1</v>
      </c>
      <c r="C41" s="22" t="s">
        <v>693</v>
      </c>
      <c r="D41" s="22">
        <v>97.52</v>
      </c>
      <c r="E41" s="65">
        <f>D41+(D41*21%)</f>
        <v>117.9992</v>
      </c>
      <c r="I41" s="7">
        <f t="shared" si="0"/>
        <v>0</v>
      </c>
    </row>
    <row r="42" spans="1:10" hidden="1">
      <c r="B42" s="22">
        <v>1</v>
      </c>
      <c r="C42" s="22" t="s">
        <v>694</v>
      </c>
      <c r="D42" s="22">
        <v>181.81</v>
      </c>
      <c r="E42" s="65">
        <f>D42+(D42*21%)</f>
        <v>219.99009999999998</v>
      </c>
      <c r="G42" s="22"/>
      <c r="I42" s="7">
        <f t="shared" si="0"/>
        <v>0</v>
      </c>
    </row>
    <row r="43" spans="1:10" hidden="1">
      <c r="B43" s="22">
        <v>1</v>
      </c>
      <c r="C43" s="22" t="s">
        <v>1475</v>
      </c>
      <c r="D43" s="22">
        <v>103.3</v>
      </c>
      <c r="E43" s="65">
        <f>D43+(D43*21%)</f>
        <v>124.99299999999999</v>
      </c>
      <c r="I43" s="7">
        <f t="shared" si="0"/>
        <v>0</v>
      </c>
    </row>
    <row r="44" spans="1:10" hidden="1">
      <c r="B44" s="22">
        <v>1</v>
      </c>
      <c r="C44" s="22" t="s">
        <v>2030</v>
      </c>
      <c r="F44" s="7">
        <v>1123.96</v>
      </c>
      <c r="G44" s="22">
        <f>B44*F44</f>
        <v>1123.96</v>
      </c>
      <c r="H44" s="7">
        <v>1123.96</v>
      </c>
      <c r="I44" s="7">
        <f t="shared" si="0"/>
        <v>0</v>
      </c>
      <c r="J44" s="12">
        <v>41500</v>
      </c>
    </row>
    <row r="45" spans="1:10" hidden="1">
      <c r="A45" s="12">
        <v>41481</v>
      </c>
      <c r="B45" s="22">
        <v>15</v>
      </c>
      <c r="C45" s="22" t="s">
        <v>801</v>
      </c>
      <c r="D45" s="22">
        <v>37.19</v>
      </c>
      <c r="E45" s="65">
        <f>D45+(D45*21%)</f>
        <v>44.999899999999997</v>
      </c>
      <c r="I45" s="7">
        <f t="shared" si="0"/>
        <v>0</v>
      </c>
      <c r="J45" s="68"/>
    </row>
    <row r="46" spans="1:10" hidden="1">
      <c r="B46" s="22">
        <v>1</v>
      </c>
      <c r="C46" s="22" t="s">
        <v>2142</v>
      </c>
      <c r="F46" s="7">
        <v>674.99</v>
      </c>
      <c r="G46" s="22">
        <f>B46*F46</f>
        <v>674.99</v>
      </c>
      <c r="I46" s="7">
        <f t="shared" si="0"/>
        <v>674.99</v>
      </c>
    </row>
    <row r="47" spans="1:10" hidden="1">
      <c r="A47" s="12">
        <v>41484</v>
      </c>
      <c r="B47" s="22">
        <v>8</v>
      </c>
      <c r="C47" s="22" t="s">
        <v>375</v>
      </c>
      <c r="D47" s="22">
        <v>24.79</v>
      </c>
      <c r="E47" s="65">
        <f t="shared" ref="E47:E71" si="4">D47+(D47*21%)</f>
        <v>29.995899999999999</v>
      </c>
      <c r="I47" s="7">
        <f t="shared" si="0"/>
        <v>674.99</v>
      </c>
    </row>
    <row r="48" spans="1:10" hidden="1">
      <c r="B48" s="22">
        <v>1</v>
      </c>
      <c r="C48" s="22" t="s">
        <v>692</v>
      </c>
      <c r="D48" s="22">
        <v>69.42</v>
      </c>
      <c r="E48" s="65">
        <f t="shared" si="4"/>
        <v>83.998199999999997</v>
      </c>
      <c r="I48" s="7">
        <f t="shared" si="0"/>
        <v>674.99</v>
      </c>
    </row>
    <row r="49" spans="1:9" hidden="1">
      <c r="B49" s="22">
        <v>1</v>
      </c>
      <c r="C49" s="22" t="s">
        <v>693</v>
      </c>
      <c r="D49" s="7">
        <v>122.31</v>
      </c>
      <c r="E49" s="65">
        <f t="shared" si="4"/>
        <v>147.99510000000001</v>
      </c>
      <c r="I49" s="7">
        <f t="shared" si="0"/>
        <v>674.99</v>
      </c>
    </row>
    <row r="50" spans="1:9" hidden="1">
      <c r="B50" s="22">
        <v>1</v>
      </c>
      <c r="C50" s="22" t="s">
        <v>694</v>
      </c>
      <c r="D50" s="22">
        <v>148.76</v>
      </c>
      <c r="E50" s="65">
        <f t="shared" si="4"/>
        <v>179.99959999999999</v>
      </c>
      <c r="I50" s="7">
        <f t="shared" si="0"/>
        <v>674.99</v>
      </c>
    </row>
    <row r="51" spans="1:9" hidden="1">
      <c r="C51" s="22" t="s">
        <v>2143</v>
      </c>
      <c r="I51" s="7">
        <f t="shared" si="0"/>
        <v>674.99</v>
      </c>
    </row>
    <row r="52" spans="1:9" hidden="1">
      <c r="B52" s="22">
        <v>20</v>
      </c>
      <c r="C52" s="22" t="s">
        <v>384</v>
      </c>
      <c r="D52" s="22">
        <v>20.239999999999998</v>
      </c>
      <c r="E52" s="65">
        <f t="shared" si="4"/>
        <v>24.490399999999998</v>
      </c>
      <c r="I52" s="7">
        <f t="shared" si="0"/>
        <v>674.99</v>
      </c>
    </row>
    <row r="53" spans="1:9" hidden="1">
      <c r="B53" s="22">
        <v>1</v>
      </c>
      <c r="C53" s="22" t="s">
        <v>819</v>
      </c>
      <c r="D53" s="22">
        <v>33.049999999999997</v>
      </c>
      <c r="E53" s="65">
        <f t="shared" si="4"/>
        <v>39.990499999999997</v>
      </c>
      <c r="I53" s="7">
        <f t="shared" si="0"/>
        <v>674.99</v>
      </c>
    </row>
    <row r="54" spans="1:9" hidden="1">
      <c r="B54" s="22">
        <v>1</v>
      </c>
      <c r="C54" s="22" t="s">
        <v>727</v>
      </c>
      <c r="D54" s="22">
        <v>17.760000000000002</v>
      </c>
      <c r="E54" s="65">
        <f t="shared" si="4"/>
        <v>21.489600000000003</v>
      </c>
      <c r="I54" s="7">
        <f t="shared" si="0"/>
        <v>674.99</v>
      </c>
    </row>
    <row r="55" spans="1:9" hidden="1">
      <c r="B55" s="22">
        <v>1</v>
      </c>
      <c r="C55" s="22" t="s">
        <v>2144</v>
      </c>
      <c r="E55" s="26">
        <v>0</v>
      </c>
      <c r="F55" s="22">
        <v>1198.45</v>
      </c>
      <c r="G55" s="22">
        <f>B55*F55</f>
        <v>1198.45</v>
      </c>
      <c r="I55" s="7">
        <f t="shared" si="0"/>
        <v>1873.44</v>
      </c>
    </row>
    <row r="56" spans="1:9" hidden="1">
      <c r="A56" s="12">
        <v>41488</v>
      </c>
      <c r="B56" s="22">
        <v>30</v>
      </c>
      <c r="C56" s="22" t="s">
        <v>384</v>
      </c>
      <c r="D56" s="22">
        <v>20.239999999999998</v>
      </c>
      <c r="E56" s="65">
        <f t="shared" si="4"/>
        <v>24.490399999999998</v>
      </c>
      <c r="I56" s="7">
        <f t="shared" si="0"/>
        <v>1873.44</v>
      </c>
    </row>
    <row r="57" spans="1:9" hidden="1">
      <c r="B57" s="22">
        <v>30</v>
      </c>
      <c r="C57" s="22" t="s">
        <v>397</v>
      </c>
      <c r="D57" s="22">
        <v>22.31</v>
      </c>
      <c r="E57" s="65">
        <f t="shared" si="4"/>
        <v>26.995099999999997</v>
      </c>
      <c r="I57" s="7">
        <f t="shared" si="0"/>
        <v>1873.44</v>
      </c>
    </row>
    <row r="58" spans="1:9" hidden="1">
      <c r="B58" s="22">
        <v>10</v>
      </c>
      <c r="C58" s="22" t="s">
        <v>375</v>
      </c>
      <c r="D58" s="22">
        <v>24.79</v>
      </c>
      <c r="E58" s="65">
        <f t="shared" si="4"/>
        <v>29.995899999999999</v>
      </c>
      <c r="I58" s="7">
        <f t="shared" si="0"/>
        <v>1873.44</v>
      </c>
    </row>
    <row r="59" spans="1:9" hidden="1">
      <c r="B59" s="22">
        <v>5</v>
      </c>
      <c r="C59" s="22" t="s">
        <v>982</v>
      </c>
      <c r="D59" s="22">
        <v>23.14</v>
      </c>
      <c r="E59" s="65">
        <f t="shared" si="4"/>
        <v>27.999400000000001</v>
      </c>
      <c r="I59" s="7">
        <f t="shared" si="0"/>
        <v>1873.44</v>
      </c>
    </row>
    <row r="60" spans="1:9" hidden="1">
      <c r="B60" s="22">
        <v>1</v>
      </c>
      <c r="C60" s="22" t="s">
        <v>2145</v>
      </c>
      <c r="F60" s="7">
        <v>1917.43</v>
      </c>
      <c r="G60" s="7">
        <v>1917.43</v>
      </c>
      <c r="I60" s="7">
        <f t="shared" si="0"/>
        <v>3790.87</v>
      </c>
    </row>
    <row r="61" spans="1:9" hidden="1">
      <c r="A61" s="12">
        <v>41495</v>
      </c>
      <c r="B61" s="22">
        <v>20</v>
      </c>
      <c r="C61" s="22" t="s">
        <v>1221</v>
      </c>
      <c r="D61" s="7">
        <v>15.45</v>
      </c>
      <c r="E61" s="65">
        <f t="shared" si="4"/>
        <v>18.694499999999998</v>
      </c>
      <c r="I61" s="7">
        <f t="shared" si="0"/>
        <v>3790.87</v>
      </c>
    </row>
    <row r="62" spans="1:9" hidden="1">
      <c r="B62" s="22">
        <v>20</v>
      </c>
      <c r="C62" s="22" t="s">
        <v>375</v>
      </c>
      <c r="D62" s="7">
        <v>24.79</v>
      </c>
      <c r="E62" s="65">
        <f t="shared" si="4"/>
        <v>29.995899999999999</v>
      </c>
      <c r="I62" s="7">
        <f t="shared" si="0"/>
        <v>3790.87</v>
      </c>
    </row>
    <row r="63" spans="1:9" hidden="1">
      <c r="B63" s="22">
        <v>10</v>
      </c>
      <c r="C63" s="22" t="s">
        <v>384</v>
      </c>
      <c r="D63" s="7">
        <v>20.239999999999998</v>
      </c>
      <c r="E63" s="65">
        <f t="shared" si="4"/>
        <v>24.490399999999998</v>
      </c>
      <c r="I63" s="7">
        <f t="shared" si="0"/>
        <v>3790.87</v>
      </c>
    </row>
    <row r="64" spans="1:9" hidden="1">
      <c r="B64" s="22">
        <v>1</v>
      </c>
      <c r="C64" s="22" t="s">
        <v>2146</v>
      </c>
      <c r="F64" s="7">
        <v>1338.98</v>
      </c>
      <c r="G64" s="22">
        <f>B64*F64</f>
        <v>1338.98</v>
      </c>
      <c r="I64" s="7">
        <f t="shared" si="0"/>
        <v>5129.8500000000004</v>
      </c>
    </row>
    <row r="65" spans="1:9" hidden="1">
      <c r="A65" s="12">
        <v>41500</v>
      </c>
      <c r="B65" s="22">
        <v>20</v>
      </c>
      <c r="C65" s="22" t="s">
        <v>1221</v>
      </c>
      <c r="D65" s="22">
        <v>16.11</v>
      </c>
      <c r="E65" s="65">
        <f t="shared" si="4"/>
        <v>19.493099999999998</v>
      </c>
      <c r="I65" s="7">
        <f t="shared" si="0"/>
        <v>5129.8500000000004</v>
      </c>
    </row>
    <row r="66" spans="1:9" hidden="1">
      <c r="B66" s="22">
        <v>10</v>
      </c>
      <c r="C66" s="22" t="s">
        <v>2272</v>
      </c>
      <c r="D66" s="22">
        <v>20.239999999999998</v>
      </c>
      <c r="E66" s="65">
        <f t="shared" si="4"/>
        <v>24.490399999999998</v>
      </c>
      <c r="I66" s="7">
        <f t="shared" si="0"/>
        <v>5129.8500000000004</v>
      </c>
    </row>
    <row r="67" spans="1:9" hidden="1">
      <c r="B67" s="22">
        <v>10</v>
      </c>
      <c r="C67" s="22" t="s">
        <v>801</v>
      </c>
      <c r="D67" s="22">
        <v>39.659999999999997</v>
      </c>
      <c r="E67" s="65">
        <f t="shared" si="4"/>
        <v>47.988599999999998</v>
      </c>
      <c r="I67" s="7">
        <f t="shared" si="0"/>
        <v>5129.8500000000004</v>
      </c>
    </row>
    <row r="68" spans="1:9" hidden="1">
      <c r="B68" s="22">
        <v>1</v>
      </c>
      <c r="C68" s="22" t="s">
        <v>2273</v>
      </c>
      <c r="F68" s="7">
        <v>1114.98</v>
      </c>
      <c r="G68" s="22">
        <f>B68*F68</f>
        <v>1114.98</v>
      </c>
      <c r="I68" s="7">
        <f t="shared" si="0"/>
        <v>6244.83</v>
      </c>
    </row>
    <row r="69" spans="1:9" hidden="1">
      <c r="A69" s="12">
        <v>41506</v>
      </c>
      <c r="B69" s="22">
        <v>20</v>
      </c>
      <c r="C69" s="22" t="s">
        <v>375</v>
      </c>
      <c r="D69" s="22">
        <v>462.8</v>
      </c>
      <c r="E69" s="65">
        <f t="shared" si="4"/>
        <v>559.98800000000006</v>
      </c>
      <c r="I69" s="7">
        <f t="shared" ref="I69:I113" si="5">I68+G69-H69</f>
        <v>6244.83</v>
      </c>
    </row>
    <row r="70" spans="1:9" hidden="1">
      <c r="B70" s="22">
        <v>20</v>
      </c>
      <c r="C70" s="22" t="s">
        <v>864</v>
      </c>
      <c r="D70" s="22">
        <v>322.31</v>
      </c>
      <c r="E70" s="65">
        <f t="shared" si="4"/>
        <v>389.99509999999998</v>
      </c>
      <c r="I70" s="7">
        <f t="shared" si="5"/>
        <v>6244.83</v>
      </c>
    </row>
    <row r="71" spans="1:9" hidden="1">
      <c r="B71" s="22">
        <v>1</v>
      </c>
      <c r="C71" s="22" t="s">
        <v>2281</v>
      </c>
      <c r="D71" s="22">
        <v>37.19</v>
      </c>
      <c r="E71" s="65">
        <f t="shared" si="4"/>
        <v>44.999899999999997</v>
      </c>
      <c r="I71" s="7">
        <f t="shared" si="5"/>
        <v>6244.83</v>
      </c>
    </row>
    <row r="72" spans="1:9" hidden="1">
      <c r="B72" s="22">
        <v>1</v>
      </c>
      <c r="C72" s="22" t="s">
        <v>2282</v>
      </c>
      <c r="F72" s="7">
        <v>994.98</v>
      </c>
      <c r="G72" s="7">
        <v>994.98</v>
      </c>
      <c r="I72" s="7">
        <f t="shared" si="5"/>
        <v>7239.8099999999995</v>
      </c>
    </row>
    <row r="73" spans="1:9" hidden="1">
      <c r="A73" s="12">
        <v>41516</v>
      </c>
      <c r="B73" s="22">
        <v>40</v>
      </c>
      <c r="C73" s="22" t="s">
        <v>375</v>
      </c>
      <c r="D73" s="22">
        <v>925.61</v>
      </c>
      <c r="E73" s="26">
        <v>1119.68</v>
      </c>
      <c r="I73" s="7">
        <f t="shared" si="5"/>
        <v>7239.8099999999995</v>
      </c>
    </row>
    <row r="74" spans="1:9" hidden="1">
      <c r="B74" s="22">
        <v>20</v>
      </c>
      <c r="C74" s="22" t="s">
        <v>1221</v>
      </c>
      <c r="D74" s="22">
        <v>322.31</v>
      </c>
      <c r="E74" s="26">
        <v>389.99</v>
      </c>
      <c r="I74" s="7">
        <f t="shared" si="5"/>
        <v>7239.8099999999995</v>
      </c>
    </row>
    <row r="75" spans="1:9" hidden="1">
      <c r="B75" s="22">
        <v>20</v>
      </c>
      <c r="C75" s="22" t="s">
        <v>384</v>
      </c>
      <c r="D75" s="22">
        <v>404.95</v>
      </c>
      <c r="E75" s="26">
        <v>489.98</v>
      </c>
      <c r="I75" s="7">
        <f t="shared" si="5"/>
        <v>7239.8099999999995</v>
      </c>
    </row>
    <row r="76" spans="1:9" hidden="1">
      <c r="B76" s="22">
        <v>1</v>
      </c>
      <c r="C76" s="22" t="s">
        <v>2476</v>
      </c>
      <c r="D76" s="22">
        <v>124.79</v>
      </c>
      <c r="E76" s="26">
        <v>150.99</v>
      </c>
      <c r="I76" s="7">
        <f t="shared" si="5"/>
        <v>7239.8099999999995</v>
      </c>
    </row>
    <row r="77" spans="1:9" hidden="1">
      <c r="B77" s="22">
        <v>2</v>
      </c>
      <c r="C77" s="22" t="s">
        <v>2477</v>
      </c>
      <c r="D77" s="22">
        <v>59.5</v>
      </c>
      <c r="E77" s="26">
        <v>71.989999999999995</v>
      </c>
      <c r="I77" s="7">
        <f t="shared" si="5"/>
        <v>7239.8099999999995</v>
      </c>
    </row>
    <row r="78" spans="1:9" hidden="1">
      <c r="B78" s="22">
        <v>2</v>
      </c>
      <c r="C78" s="22" t="s">
        <v>2477</v>
      </c>
      <c r="D78" s="22">
        <v>59.5</v>
      </c>
      <c r="E78" s="26">
        <v>71.989999999999995</v>
      </c>
      <c r="I78" s="7">
        <f t="shared" si="5"/>
        <v>7239.8099999999995</v>
      </c>
    </row>
    <row r="79" spans="1:9" hidden="1">
      <c r="B79" s="22">
        <v>1</v>
      </c>
      <c r="C79" s="22" t="s">
        <v>2478</v>
      </c>
      <c r="F79" s="7">
        <v>2295.0700000000002</v>
      </c>
      <c r="G79" s="7">
        <v>2295.0700000000002</v>
      </c>
      <c r="I79" s="7">
        <f t="shared" si="5"/>
        <v>9534.8799999999992</v>
      </c>
    </row>
    <row r="80" spans="1:9" hidden="1">
      <c r="A80" s="12">
        <v>41524</v>
      </c>
      <c r="B80" s="22">
        <v>20</v>
      </c>
      <c r="C80" s="22" t="s">
        <v>384</v>
      </c>
      <c r="D80" s="22">
        <v>404.8</v>
      </c>
      <c r="E80" s="26">
        <v>489.8</v>
      </c>
      <c r="I80" s="7">
        <f t="shared" si="5"/>
        <v>9534.8799999999992</v>
      </c>
    </row>
    <row r="81" spans="1:10" hidden="1">
      <c r="B81" s="22">
        <v>1</v>
      </c>
      <c r="C81" s="22" t="s">
        <v>2479</v>
      </c>
      <c r="F81" s="7">
        <v>489.8</v>
      </c>
      <c r="G81" s="7">
        <v>489.8</v>
      </c>
      <c r="I81" s="7">
        <f t="shared" si="5"/>
        <v>10024.679999999998</v>
      </c>
    </row>
    <row r="82" spans="1:10" ht="14.25" hidden="1" customHeight="1">
      <c r="A82" s="12">
        <v>41542</v>
      </c>
      <c r="B82" s="22"/>
      <c r="C82" s="22" t="s">
        <v>427</v>
      </c>
      <c r="H82" s="7">
        <v>10024.68</v>
      </c>
      <c r="I82" s="7">
        <f t="shared" si="5"/>
        <v>0</v>
      </c>
    </row>
    <row r="83" spans="1:10" hidden="1">
      <c r="A83" s="12">
        <v>41528</v>
      </c>
      <c r="B83" s="22">
        <v>20</v>
      </c>
      <c r="C83" s="22" t="s">
        <v>375</v>
      </c>
      <c r="D83" s="26">
        <f>E83/1.21</f>
        <v>462.801652892562</v>
      </c>
      <c r="E83" s="26">
        <v>559.99</v>
      </c>
      <c r="I83" s="7">
        <f t="shared" si="5"/>
        <v>0</v>
      </c>
    </row>
    <row r="84" spans="1:10" hidden="1">
      <c r="B84" s="22">
        <v>20</v>
      </c>
      <c r="C84" s="22" t="s">
        <v>1221</v>
      </c>
      <c r="D84" s="26">
        <f t="shared" ref="D84:D90" si="6">E84/1.21</f>
        <v>322.30578512396698</v>
      </c>
      <c r="E84" s="26">
        <v>389.99</v>
      </c>
      <c r="I84" s="7">
        <f t="shared" si="5"/>
        <v>0</v>
      </c>
    </row>
    <row r="85" spans="1:10" hidden="1">
      <c r="B85" s="22">
        <v>1</v>
      </c>
      <c r="C85" s="22" t="s">
        <v>1705</v>
      </c>
      <c r="D85" s="26">
        <f t="shared" si="6"/>
        <v>113.22314049586777</v>
      </c>
      <c r="E85" s="26">
        <v>137</v>
      </c>
      <c r="I85" s="7">
        <f t="shared" si="5"/>
        <v>0</v>
      </c>
    </row>
    <row r="86" spans="1:10" hidden="1">
      <c r="B86" s="22">
        <v>1</v>
      </c>
      <c r="C86" s="22" t="s">
        <v>1706</v>
      </c>
      <c r="D86" s="26">
        <f t="shared" si="6"/>
        <v>66.11570247933885</v>
      </c>
      <c r="E86" s="26">
        <v>80</v>
      </c>
      <c r="I86" s="7">
        <f t="shared" si="5"/>
        <v>0</v>
      </c>
    </row>
    <row r="87" spans="1:10" hidden="1">
      <c r="B87" s="22">
        <v>1</v>
      </c>
      <c r="C87" s="22" t="s">
        <v>324</v>
      </c>
      <c r="D87" s="26">
        <f t="shared" si="6"/>
        <v>34.710743801652896</v>
      </c>
      <c r="E87" s="26">
        <v>42</v>
      </c>
      <c r="I87" s="7">
        <f t="shared" si="5"/>
        <v>0</v>
      </c>
    </row>
    <row r="88" spans="1:10" hidden="1">
      <c r="B88" s="22">
        <v>1</v>
      </c>
      <c r="C88" s="22" t="s">
        <v>2562</v>
      </c>
      <c r="D88" s="26">
        <f t="shared" si="6"/>
        <v>255.37190082644628</v>
      </c>
      <c r="E88" s="26">
        <v>309</v>
      </c>
      <c r="I88" s="7">
        <f t="shared" si="5"/>
        <v>0</v>
      </c>
    </row>
    <row r="89" spans="1:10" hidden="1">
      <c r="B89" s="22">
        <v>1</v>
      </c>
      <c r="C89" s="22" t="s">
        <v>2563</v>
      </c>
      <c r="D89" s="26">
        <f t="shared" si="6"/>
        <v>128.099173553719</v>
      </c>
      <c r="E89" s="26">
        <v>155</v>
      </c>
      <c r="I89" s="7">
        <f t="shared" si="5"/>
        <v>0</v>
      </c>
    </row>
    <row r="90" spans="1:10" hidden="1">
      <c r="C90" s="22" t="s">
        <v>2564</v>
      </c>
      <c r="D90" s="26">
        <f t="shared" si="6"/>
        <v>0</v>
      </c>
      <c r="F90" s="7">
        <v>1672.98</v>
      </c>
      <c r="G90" s="7">
        <v>1672.98</v>
      </c>
      <c r="H90" s="7">
        <v>1672.98</v>
      </c>
      <c r="I90" s="7">
        <f t="shared" si="5"/>
        <v>0</v>
      </c>
      <c r="J90" s="12">
        <v>41550</v>
      </c>
    </row>
    <row r="91" spans="1:10" hidden="1">
      <c r="A91" s="12">
        <v>41543</v>
      </c>
      <c r="B91" s="22">
        <v>20</v>
      </c>
      <c r="C91" s="22" t="s">
        <v>375</v>
      </c>
      <c r="D91" s="26">
        <f>E91/1.21</f>
        <v>462.801652892562</v>
      </c>
      <c r="E91" s="26">
        <v>559.99</v>
      </c>
      <c r="I91" s="7">
        <f t="shared" si="5"/>
        <v>0</v>
      </c>
    </row>
    <row r="92" spans="1:10" hidden="1">
      <c r="B92" s="22">
        <v>20</v>
      </c>
      <c r="C92" s="22" t="s">
        <v>1221</v>
      </c>
      <c r="D92" s="26">
        <f t="shared" ref="D92" si="7">E92/1.21</f>
        <v>322.30578512396698</v>
      </c>
      <c r="E92" s="26">
        <v>389.99</v>
      </c>
      <c r="I92" s="7">
        <f t="shared" si="5"/>
        <v>0</v>
      </c>
    </row>
    <row r="93" spans="1:10">
      <c r="B93" s="22">
        <v>20</v>
      </c>
      <c r="C93" s="22" t="s">
        <v>384</v>
      </c>
      <c r="D93" s="26">
        <v>404.8</v>
      </c>
      <c r="E93" s="26">
        <v>489.8</v>
      </c>
      <c r="I93" s="7">
        <f t="shared" si="5"/>
        <v>0</v>
      </c>
    </row>
    <row r="94" spans="1:10">
      <c r="B94" s="22">
        <v>8</v>
      </c>
      <c r="C94" s="22" t="s">
        <v>375</v>
      </c>
      <c r="D94" s="26">
        <v>185.12</v>
      </c>
      <c r="E94" s="65">
        <f t="shared" ref="E94:E108" si="8">D94+(D94*21%)</f>
        <v>223.99520000000001</v>
      </c>
      <c r="I94" s="7">
        <f t="shared" si="5"/>
        <v>0</v>
      </c>
    </row>
    <row r="95" spans="1:10">
      <c r="B95" s="22">
        <v>1</v>
      </c>
      <c r="C95" s="22" t="s">
        <v>692</v>
      </c>
      <c r="D95" s="26">
        <v>69.42</v>
      </c>
      <c r="E95" s="65">
        <f t="shared" si="8"/>
        <v>83.998199999999997</v>
      </c>
      <c r="I95" s="7">
        <f t="shared" si="5"/>
        <v>0</v>
      </c>
    </row>
    <row r="96" spans="1:10">
      <c r="B96" s="22">
        <v>1</v>
      </c>
      <c r="C96" s="22" t="s">
        <v>693</v>
      </c>
      <c r="D96" s="26">
        <v>148.76</v>
      </c>
      <c r="E96" s="65">
        <f t="shared" si="8"/>
        <v>179.99959999999999</v>
      </c>
      <c r="I96" s="7">
        <f t="shared" si="5"/>
        <v>0</v>
      </c>
    </row>
    <row r="97" spans="1:9">
      <c r="B97" s="22">
        <v>1</v>
      </c>
      <c r="C97" s="22" t="s">
        <v>694</v>
      </c>
      <c r="D97" s="26">
        <v>122.31</v>
      </c>
      <c r="E97" s="65">
        <f t="shared" si="8"/>
        <v>147.99510000000001</v>
      </c>
      <c r="I97" s="7">
        <f t="shared" si="5"/>
        <v>0</v>
      </c>
    </row>
    <row r="98" spans="1:9">
      <c r="B98" s="22"/>
      <c r="C98" s="22" t="s">
        <v>2589</v>
      </c>
      <c r="D98" s="26"/>
      <c r="F98" s="7">
        <v>2075.77</v>
      </c>
      <c r="G98" s="7">
        <v>2075.77</v>
      </c>
      <c r="I98" s="7">
        <f t="shared" si="5"/>
        <v>2075.77</v>
      </c>
    </row>
    <row r="99" spans="1:9">
      <c r="A99" s="12">
        <v>41564</v>
      </c>
      <c r="B99" s="22">
        <v>40</v>
      </c>
      <c r="C99" s="22" t="s">
        <v>375</v>
      </c>
      <c r="D99" s="65">
        <v>991.73</v>
      </c>
      <c r="E99" s="65">
        <f t="shared" si="8"/>
        <v>1199.9933000000001</v>
      </c>
      <c r="I99" s="7">
        <f t="shared" si="5"/>
        <v>2075.77</v>
      </c>
    </row>
    <row r="100" spans="1:9">
      <c r="B100" s="22">
        <v>20</v>
      </c>
      <c r="C100" s="22" t="s">
        <v>1221</v>
      </c>
      <c r="D100" s="65">
        <v>347.1</v>
      </c>
      <c r="E100" s="65">
        <f t="shared" si="8"/>
        <v>419.99100000000004</v>
      </c>
      <c r="I100" s="7">
        <f t="shared" si="5"/>
        <v>2075.77</v>
      </c>
    </row>
    <row r="101" spans="1:9">
      <c r="B101" s="22">
        <v>20</v>
      </c>
      <c r="C101" s="22" t="s">
        <v>384</v>
      </c>
      <c r="D101" s="65">
        <v>438.01</v>
      </c>
      <c r="E101" s="65">
        <f t="shared" si="8"/>
        <v>529.99209999999994</v>
      </c>
      <c r="I101" s="7">
        <f t="shared" si="5"/>
        <v>2075.77</v>
      </c>
    </row>
    <row r="102" spans="1:9">
      <c r="C102" s="22" t="s">
        <v>2677</v>
      </c>
      <c r="E102" s="65"/>
      <c r="G102" s="7">
        <v>2149.9699999999998</v>
      </c>
      <c r="I102" s="7">
        <f t="shared" si="5"/>
        <v>4225.74</v>
      </c>
    </row>
    <row r="103" spans="1:9">
      <c r="C103" s="22" t="s">
        <v>3163</v>
      </c>
      <c r="E103" s="65"/>
      <c r="H103" s="7">
        <v>4225.74</v>
      </c>
      <c r="I103" s="7">
        <f t="shared" si="5"/>
        <v>0</v>
      </c>
    </row>
    <row r="104" spans="1:9">
      <c r="A104" s="12">
        <v>41593</v>
      </c>
      <c r="B104" s="22">
        <v>40</v>
      </c>
      <c r="C104" s="22" t="s">
        <v>459</v>
      </c>
      <c r="D104" s="65">
        <v>462.8</v>
      </c>
      <c r="E104" s="65">
        <f t="shared" si="8"/>
        <v>559.98800000000006</v>
      </c>
      <c r="I104" s="7">
        <f t="shared" si="5"/>
        <v>0</v>
      </c>
    </row>
    <row r="105" spans="1:9">
      <c r="B105" s="22">
        <v>10</v>
      </c>
      <c r="C105" s="22" t="s">
        <v>707</v>
      </c>
      <c r="D105" s="65">
        <v>247.93</v>
      </c>
      <c r="E105" s="65">
        <f t="shared" si="8"/>
        <v>299.99529999999999</v>
      </c>
      <c r="I105" s="7">
        <f t="shared" si="5"/>
        <v>0</v>
      </c>
    </row>
    <row r="106" spans="1:9">
      <c r="B106" s="22">
        <v>1</v>
      </c>
      <c r="C106" s="22" t="s">
        <v>3133</v>
      </c>
      <c r="D106" s="65">
        <v>347.2</v>
      </c>
      <c r="E106" s="65">
        <f t="shared" si="8"/>
        <v>420.11199999999997</v>
      </c>
      <c r="I106" s="7">
        <f t="shared" si="5"/>
        <v>0</v>
      </c>
    </row>
    <row r="107" spans="1:9">
      <c r="B107" s="22">
        <v>2</v>
      </c>
      <c r="C107" s="22" t="s">
        <v>693</v>
      </c>
      <c r="D107" s="65">
        <v>64.459999999999994</v>
      </c>
      <c r="E107" s="65">
        <f t="shared" si="8"/>
        <v>77.996599999999987</v>
      </c>
      <c r="I107" s="7">
        <f t="shared" si="5"/>
        <v>0</v>
      </c>
    </row>
    <row r="108" spans="1:9">
      <c r="B108" s="22">
        <v>4</v>
      </c>
      <c r="C108" s="22" t="s">
        <v>3134</v>
      </c>
      <c r="D108" s="65">
        <v>148.76</v>
      </c>
      <c r="E108" s="65">
        <f t="shared" si="8"/>
        <v>179.99959999999999</v>
      </c>
      <c r="I108" s="7">
        <f t="shared" si="5"/>
        <v>0</v>
      </c>
    </row>
    <row r="109" spans="1:9">
      <c r="C109" s="22" t="s">
        <v>3135</v>
      </c>
      <c r="G109" s="7">
        <v>1538.09</v>
      </c>
      <c r="I109" s="7">
        <f t="shared" si="5"/>
        <v>1538.09</v>
      </c>
    </row>
    <row r="110" spans="1:9">
      <c r="A110" s="12">
        <v>41611</v>
      </c>
      <c r="B110" s="22">
        <v>20</v>
      </c>
      <c r="C110" s="22" t="s">
        <v>3136</v>
      </c>
      <c r="D110" s="65">
        <v>462.8</v>
      </c>
      <c r="E110" s="26">
        <v>559.98</v>
      </c>
      <c r="I110" s="7">
        <f t="shared" si="5"/>
        <v>1538.09</v>
      </c>
    </row>
    <row r="111" spans="1:9">
      <c r="G111" s="7">
        <v>559.98</v>
      </c>
      <c r="I111" s="7">
        <f t="shared" si="5"/>
        <v>2098.0699999999997</v>
      </c>
    </row>
    <row r="112" spans="1:9">
      <c r="I112" s="7">
        <f t="shared" si="5"/>
        <v>2098.0699999999997</v>
      </c>
    </row>
    <row r="113" spans="9:9">
      <c r="I113" s="7">
        <f t="shared" si="5"/>
        <v>2098.0699999999997</v>
      </c>
    </row>
  </sheetData>
  <hyperlinks>
    <hyperlink ref="A1" location="INDICE!A1" display=" "/>
  </hyperlinks>
  <pageMargins left="0.23622047244094491" right="0.23622047244094491" top="0" bottom="0" header="0.31496062992125984" footer="0.31496062992125984"/>
  <pageSetup paperSize="9" orientation="portrait" horizontalDpi="0" verticalDpi="0" r:id="rId1"/>
</worksheet>
</file>

<file path=xl/worksheets/sheet126.xml><?xml version="1.0" encoding="utf-8"?>
<worksheet xmlns="http://schemas.openxmlformats.org/spreadsheetml/2006/main" xmlns:r="http://schemas.openxmlformats.org/officeDocument/2006/relationships">
  <dimension ref="A1:G20"/>
  <sheetViews>
    <sheetView workbookViewId="0"/>
  </sheetViews>
  <sheetFormatPr baseColWidth="10" defaultRowHeight="15"/>
  <cols>
    <col min="1" max="1" width="15.5703125" customWidth="1"/>
    <col min="2" max="2" width="5.42578125" customWidth="1"/>
    <col min="3" max="3" width="20.7109375" customWidth="1"/>
    <col min="4" max="4" width="11.42578125" customWidth="1"/>
  </cols>
  <sheetData>
    <row r="1" spans="1:7">
      <c r="A1" s="2" t="s">
        <v>122</v>
      </c>
      <c r="B1" s="1"/>
      <c r="C1" s="1" t="s">
        <v>2715</v>
      </c>
      <c r="D1" s="1"/>
      <c r="E1" s="1" t="s">
        <v>253</v>
      </c>
      <c r="F1" s="1"/>
      <c r="G1" s="1">
        <f>SUM(E4:E263)-SUM(F4:F263)</f>
        <v>-1800</v>
      </c>
    </row>
    <row r="2" spans="1:7">
      <c r="A2" s="3" t="s">
        <v>254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259</v>
      </c>
      <c r="G2" s="3" t="s">
        <v>260</v>
      </c>
    </row>
    <row r="3" spans="1:7">
      <c r="A3" s="5"/>
      <c r="B3" s="1"/>
      <c r="C3" s="1"/>
      <c r="D3" s="1"/>
      <c r="E3" s="1"/>
      <c r="F3" s="1"/>
      <c r="G3" s="1"/>
    </row>
    <row r="4" spans="1:7">
      <c r="A4" s="6">
        <v>41408</v>
      </c>
      <c r="B4">
        <v>1</v>
      </c>
      <c r="C4" t="s">
        <v>2583</v>
      </c>
      <c r="D4">
        <v>394</v>
      </c>
      <c r="E4">
        <f t="shared" ref="E4:E17" si="0">B4*D4</f>
        <v>394</v>
      </c>
      <c r="G4">
        <f>G3+E4-F4</f>
        <v>394</v>
      </c>
    </row>
    <row r="5" spans="1:7">
      <c r="A5" s="6">
        <v>41408</v>
      </c>
      <c r="B5">
        <v>1</v>
      </c>
      <c r="C5" t="s">
        <v>2584</v>
      </c>
      <c r="D5">
        <v>420</v>
      </c>
      <c r="E5">
        <f t="shared" si="0"/>
        <v>420</v>
      </c>
      <c r="G5">
        <f t="shared" ref="G5:G18" si="1">G4+E5-F5</f>
        <v>814</v>
      </c>
    </row>
    <row r="6" spans="1:7">
      <c r="G6">
        <f t="shared" si="1"/>
        <v>814</v>
      </c>
    </row>
    <row r="7" spans="1:7">
      <c r="A7" s="6">
        <v>41534</v>
      </c>
      <c r="B7">
        <v>2</v>
      </c>
      <c r="C7" t="s">
        <v>2585</v>
      </c>
      <c r="D7">
        <v>140</v>
      </c>
      <c r="E7">
        <f t="shared" si="0"/>
        <v>280</v>
      </c>
      <c r="G7">
        <f t="shared" si="1"/>
        <v>1094</v>
      </c>
    </row>
    <row r="8" spans="1:7">
      <c r="A8" s="6">
        <v>41456</v>
      </c>
      <c r="C8" t="s">
        <v>2586</v>
      </c>
      <c r="E8">
        <f t="shared" si="0"/>
        <v>0</v>
      </c>
      <c r="F8">
        <v>450</v>
      </c>
      <c r="G8">
        <f>G7+E8-F8</f>
        <v>644</v>
      </c>
    </row>
    <row r="9" spans="1:7">
      <c r="A9" s="6">
        <v>41487</v>
      </c>
      <c r="E9">
        <f t="shared" si="0"/>
        <v>0</v>
      </c>
      <c r="F9">
        <v>450</v>
      </c>
      <c r="G9">
        <f t="shared" si="1"/>
        <v>194</v>
      </c>
    </row>
    <row r="10" spans="1:7">
      <c r="A10" s="6">
        <v>41518</v>
      </c>
      <c r="C10" t="s">
        <v>2587</v>
      </c>
      <c r="D10">
        <v>256</v>
      </c>
      <c r="E10">
        <v>256</v>
      </c>
      <c r="F10">
        <v>450</v>
      </c>
      <c r="G10">
        <f t="shared" si="1"/>
        <v>0</v>
      </c>
    </row>
    <row r="11" spans="1:7">
      <c r="A11" s="6">
        <v>41548</v>
      </c>
      <c r="C11" t="s">
        <v>2922</v>
      </c>
      <c r="D11">
        <v>430</v>
      </c>
      <c r="E11">
        <v>430</v>
      </c>
      <c r="F11">
        <v>450</v>
      </c>
      <c r="G11">
        <f t="shared" si="1"/>
        <v>-20</v>
      </c>
    </row>
    <row r="12" spans="1:7">
      <c r="A12" s="6">
        <v>41579</v>
      </c>
      <c r="C12" t="s">
        <v>2587</v>
      </c>
      <c r="D12">
        <v>470</v>
      </c>
      <c r="E12">
        <v>470</v>
      </c>
      <c r="F12">
        <v>450</v>
      </c>
      <c r="G12">
        <f>G11+E12-F12</f>
        <v>0</v>
      </c>
    </row>
    <row r="13" spans="1:7">
      <c r="A13" s="6">
        <v>41609</v>
      </c>
      <c r="C13" t="s">
        <v>2587</v>
      </c>
      <c r="D13">
        <v>450</v>
      </c>
      <c r="E13">
        <v>450</v>
      </c>
      <c r="F13">
        <v>450</v>
      </c>
      <c r="G13">
        <f>G12+E13-F13</f>
        <v>0</v>
      </c>
    </row>
    <row r="14" spans="1:7">
      <c r="A14" s="6">
        <v>41640</v>
      </c>
      <c r="E14">
        <f t="shared" si="0"/>
        <v>0</v>
      </c>
      <c r="F14">
        <v>450</v>
      </c>
      <c r="G14">
        <f t="shared" si="1"/>
        <v>-450</v>
      </c>
    </row>
    <row r="15" spans="1:7">
      <c r="A15" s="6">
        <v>41671</v>
      </c>
      <c r="E15">
        <f t="shared" si="0"/>
        <v>0</v>
      </c>
      <c r="F15">
        <v>450</v>
      </c>
      <c r="G15">
        <f t="shared" si="1"/>
        <v>-900</v>
      </c>
    </row>
    <row r="16" spans="1:7">
      <c r="A16" s="6">
        <v>41699</v>
      </c>
      <c r="E16">
        <f t="shared" si="0"/>
        <v>0</v>
      </c>
      <c r="F16">
        <v>450</v>
      </c>
      <c r="G16">
        <f t="shared" si="1"/>
        <v>-1350</v>
      </c>
    </row>
    <row r="17" spans="1:7">
      <c r="A17" s="6">
        <v>41730</v>
      </c>
      <c r="E17">
        <f t="shared" si="0"/>
        <v>0</v>
      </c>
      <c r="F17">
        <v>450</v>
      </c>
      <c r="G17">
        <f t="shared" si="1"/>
        <v>-1800</v>
      </c>
    </row>
    <row r="18" spans="1:7">
      <c r="A18" s="6"/>
      <c r="G18">
        <f t="shared" si="1"/>
        <v>-1800</v>
      </c>
    </row>
    <row r="19" spans="1:7">
      <c r="A19" s="6"/>
    </row>
    <row r="20" spans="1:7">
      <c r="A20" s="6"/>
    </row>
  </sheetData>
  <hyperlinks>
    <hyperlink ref="A1" location="INDICE!A1" display="INDICE"/>
  </hyperlinks>
  <pageMargins left="0.7" right="0.7" top="0.75" bottom="0.75" header="0.3" footer="0.3"/>
  <pageSetup paperSize="9" orientation="portrait" horizontalDpi="0" verticalDpi="0" r:id="rId1"/>
</worksheet>
</file>

<file path=xl/worksheets/sheet127.xml><?xml version="1.0" encoding="utf-8"?>
<worksheet xmlns="http://schemas.openxmlformats.org/spreadsheetml/2006/main" xmlns:r="http://schemas.openxmlformats.org/officeDocument/2006/relationships">
  <dimension ref="A1:G21"/>
  <sheetViews>
    <sheetView workbookViewId="0"/>
  </sheetViews>
  <sheetFormatPr baseColWidth="10" defaultRowHeight="15"/>
  <cols>
    <col min="1" max="1" width="15.5703125" customWidth="1"/>
    <col min="2" max="2" width="10.7109375" customWidth="1"/>
    <col min="3" max="3" width="20.7109375" customWidth="1"/>
    <col min="4" max="4" width="11.42578125" customWidth="1"/>
  </cols>
  <sheetData>
    <row r="1" spans="1:7">
      <c r="A1" s="2" t="s">
        <v>122</v>
      </c>
      <c r="B1" s="1"/>
      <c r="C1" s="1" t="s">
        <v>291</v>
      </c>
      <c r="D1" s="1"/>
      <c r="E1" s="1" t="s">
        <v>253</v>
      </c>
      <c r="F1" s="1"/>
      <c r="G1" s="1">
        <f>SUM(E4:E265)-SUM(F4:F265)</f>
        <v>325</v>
      </c>
    </row>
    <row r="2" spans="1:7">
      <c r="A2" s="3" t="s">
        <v>254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259</v>
      </c>
      <c r="G2" s="3" t="s">
        <v>260</v>
      </c>
    </row>
    <row r="3" spans="1:7">
      <c r="A3" s="5"/>
      <c r="B3" s="1"/>
      <c r="C3" s="1"/>
      <c r="D3" s="1"/>
      <c r="E3" s="1"/>
      <c r="F3" s="1"/>
      <c r="G3" s="1"/>
    </row>
    <row r="4" spans="1:7">
      <c r="A4" s="6">
        <v>41321</v>
      </c>
      <c r="C4" t="s">
        <v>262</v>
      </c>
      <c r="E4">
        <v>154</v>
      </c>
      <c r="G4">
        <v>154</v>
      </c>
    </row>
    <row r="5" spans="1:7">
      <c r="A5" s="6">
        <v>41418</v>
      </c>
      <c r="C5" t="s">
        <v>1373</v>
      </c>
      <c r="E5">
        <f>B5*D5</f>
        <v>0</v>
      </c>
      <c r="F5">
        <v>154</v>
      </c>
      <c r="G5">
        <f>G4+E5-F5</f>
        <v>0</v>
      </c>
    </row>
    <row r="6" spans="1:7">
      <c r="G6">
        <f t="shared" ref="G6:G21" si="0">G5+E6-F6</f>
        <v>0</v>
      </c>
    </row>
    <row r="7" spans="1:7">
      <c r="A7" s="6">
        <v>41484</v>
      </c>
      <c r="B7">
        <v>1</v>
      </c>
      <c r="C7" t="s">
        <v>1492</v>
      </c>
      <c r="D7">
        <v>53</v>
      </c>
      <c r="E7">
        <f t="shared" ref="E7:E12" si="1">B7*D7</f>
        <v>53</v>
      </c>
      <c r="G7">
        <f t="shared" si="0"/>
        <v>53</v>
      </c>
    </row>
    <row r="8" spans="1:7">
      <c r="A8" s="6"/>
      <c r="C8" t="s">
        <v>2211</v>
      </c>
      <c r="E8">
        <f t="shared" si="1"/>
        <v>0</v>
      </c>
      <c r="G8">
        <f t="shared" si="0"/>
        <v>53</v>
      </c>
    </row>
    <row r="9" spans="1:7">
      <c r="B9">
        <v>1</v>
      </c>
      <c r="C9" t="s">
        <v>1492</v>
      </c>
      <c r="D9">
        <v>39</v>
      </c>
      <c r="E9">
        <f t="shared" si="1"/>
        <v>39</v>
      </c>
      <c r="G9">
        <f t="shared" si="0"/>
        <v>92</v>
      </c>
    </row>
    <row r="10" spans="1:7">
      <c r="C10" t="s">
        <v>2212</v>
      </c>
      <c r="E10">
        <f t="shared" si="1"/>
        <v>0</v>
      </c>
      <c r="G10">
        <f t="shared" si="0"/>
        <v>92</v>
      </c>
    </row>
    <row r="11" spans="1:7">
      <c r="A11" s="6">
        <v>41489</v>
      </c>
      <c r="B11">
        <v>1</v>
      </c>
      <c r="C11" t="s">
        <v>2213</v>
      </c>
      <c r="D11">
        <v>740</v>
      </c>
      <c r="E11">
        <f t="shared" si="1"/>
        <v>740</v>
      </c>
      <c r="G11">
        <f t="shared" si="0"/>
        <v>832</v>
      </c>
    </row>
    <row r="12" spans="1:7">
      <c r="B12">
        <v>1</v>
      </c>
      <c r="C12" t="s">
        <v>2382</v>
      </c>
      <c r="D12">
        <v>30</v>
      </c>
      <c r="E12">
        <f t="shared" si="1"/>
        <v>30</v>
      </c>
      <c r="G12">
        <f t="shared" si="0"/>
        <v>862</v>
      </c>
    </row>
    <row r="13" spans="1:7">
      <c r="C13" t="s">
        <v>2383</v>
      </c>
      <c r="F13">
        <v>200</v>
      </c>
      <c r="G13">
        <f t="shared" si="0"/>
        <v>662</v>
      </c>
    </row>
    <row r="14" spans="1:7">
      <c r="A14" s="6">
        <v>41498</v>
      </c>
      <c r="C14" t="s">
        <v>2383</v>
      </c>
      <c r="F14">
        <v>200</v>
      </c>
      <c r="G14">
        <f t="shared" si="0"/>
        <v>462</v>
      </c>
    </row>
    <row r="15" spans="1:7">
      <c r="A15" s="6">
        <v>41528</v>
      </c>
      <c r="C15" t="s">
        <v>2383</v>
      </c>
      <c r="F15">
        <v>200</v>
      </c>
      <c r="G15">
        <f t="shared" si="0"/>
        <v>262</v>
      </c>
    </row>
    <row r="16" spans="1:7">
      <c r="G16">
        <f t="shared" si="0"/>
        <v>262</v>
      </c>
    </row>
    <row r="17" spans="1:7">
      <c r="A17" s="6">
        <v>41528</v>
      </c>
      <c r="B17">
        <v>1</v>
      </c>
      <c r="C17" t="s">
        <v>1492</v>
      </c>
      <c r="D17">
        <v>26</v>
      </c>
      <c r="E17">
        <f t="shared" ref="E17:E18" si="2">B17*D17</f>
        <v>26</v>
      </c>
      <c r="G17">
        <f t="shared" si="0"/>
        <v>288</v>
      </c>
    </row>
    <row r="18" spans="1:7">
      <c r="B18">
        <v>1</v>
      </c>
      <c r="C18" t="s">
        <v>2511</v>
      </c>
      <c r="D18">
        <v>37</v>
      </c>
      <c r="E18">
        <f t="shared" si="2"/>
        <v>37</v>
      </c>
      <c r="G18">
        <f t="shared" si="0"/>
        <v>325</v>
      </c>
    </row>
    <row r="19" spans="1:7">
      <c r="G19">
        <f t="shared" si="0"/>
        <v>325</v>
      </c>
    </row>
    <row r="20" spans="1:7">
      <c r="G20">
        <f t="shared" si="0"/>
        <v>325</v>
      </c>
    </row>
    <row r="21" spans="1:7">
      <c r="G21">
        <f t="shared" si="0"/>
        <v>325</v>
      </c>
    </row>
  </sheetData>
  <hyperlinks>
    <hyperlink ref="A1" location="INDICE!A1" display="INDICE"/>
  </hyperlinks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>
  <dimension ref="A1:G5"/>
  <sheetViews>
    <sheetView workbookViewId="0"/>
  </sheetViews>
  <sheetFormatPr baseColWidth="10" defaultRowHeight="15"/>
  <cols>
    <col min="1" max="1" width="15.5703125" customWidth="1"/>
    <col min="2" max="2" width="10.7109375" customWidth="1"/>
    <col min="3" max="3" width="20.7109375" customWidth="1"/>
    <col min="4" max="4" width="11.42578125" customWidth="1"/>
  </cols>
  <sheetData>
    <row r="1" spans="1:7">
      <c r="A1" s="2" t="s">
        <v>122</v>
      </c>
      <c r="B1" s="1"/>
      <c r="C1" s="1" t="s">
        <v>100</v>
      </c>
      <c r="D1" s="1"/>
      <c r="E1" s="1" t="s">
        <v>253</v>
      </c>
      <c r="F1" s="1"/>
      <c r="G1" s="1">
        <f>SUM(E4:E264)-SUM(F4:F264)</f>
        <v>20.5</v>
      </c>
    </row>
    <row r="2" spans="1:7">
      <c r="A2" s="3" t="s">
        <v>254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259</v>
      </c>
      <c r="G2" s="3" t="s">
        <v>260</v>
      </c>
    </row>
    <row r="3" spans="1:7">
      <c r="A3" s="5"/>
      <c r="B3" s="1"/>
      <c r="C3" s="1"/>
      <c r="D3" s="1"/>
      <c r="E3" s="1"/>
      <c r="F3" s="1"/>
      <c r="G3" s="1"/>
    </row>
    <row r="4" spans="1:7">
      <c r="A4" s="6">
        <v>41527</v>
      </c>
      <c r="C4" t="s">
        <v>262</v>
      </c>
      <c r="E4">
        <v>75.5</v>
      </c>
      <c r="G4">
        <v>75.5</v>
      </c>
    </row>
    <row r="5" spans="1:7">
      <c r="B5">
        <v>11</v>
      </c>
      <c r="C5" t="s">
        <v>2469</v>
      </c>
      <c r="D5">
        <v>-5</v>
      </c>
      <c r="E5">
        <f>B5*D5</f>
        <v>-55</v>
      </c>
      <c r="G5">
        <f>G4+E5-F5</f>
        <v>20.5</v>
      </c>
    </row>
  </sheetData>
  <hyperlinks>
    <hyperlink ref="A1" location="INDICE!A1" display="INDICE"/>
  </hyperlinks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>
  <dimension ref="A1:G5"/>
  <sheetViews>
    <sheetView workbookViewId="0">
      <selection activeCell="F78" sqref="F78"/>
    </sheetView>
  </sheetViews>
  <sheetFormatPr baseColWidth="10" defaultRowHeight="15"/>
  <cols>
    <col min="1" max="1" width="15.5703125" customWidth="1"/>
    <col min="2" max="2" width="10.7109375" customWidth="1"/>
    <col min="3" max="3" width="20.7109375" customWidth="1"/>
    <col min="4" max="4" width="11.42578125" customWidth="1"/>
  </cols>
  <sheetData>
    <row r="1" spans="1:7">
      <c r="A1" s="2" t="s">
        <v>122</v>
      </c>
      <c r="B1" s="1"/>
      <c r="C1" s="1" t="s">
        <v>37</v>
      </c>
      <c r="D1" s="1"/>
      <c r="E1" s="1" t="s">
        <v>253</v>
      </c>
      <c r="F1" s="1"/>
      <c r="G1" s="1">
        <f>SUM(E4:E264)-SUM(F4:F264)</f>
        <v>0</v>
      </c>
    </row>
    <row r="2" spans="1:7">
      <c r="A2" s="3" t="s">
        <v>254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259</v>
      </c>
      <c r="G2" s="3" t="s">
        <v>260</v>
      </c>
    </row>
    <row r="3" spans="1:7">
      <c r="A3" s="5"/>
      <c r="B3" s="1"/>
      <c r="C3" s="1"/>
      <c r="D3" s="1"/>
      <c r="E3" s="1"/>
      <c r="F3" s="1"/>
      <c r="G3" s="1"/>
    </row>
    <row r="4" spans="1:7">
      <c r="A4" s="6">
        <v>41321</v>
      </c>
      <c r="C4" t="s">
        <v>262</v>
      </c>
      <c r="E4">
        <v>0</v>
      </c>
    </row>
    <row r="5" spans="1:7">
      <c r="E5">
        <f>B5*D5</f>
        <v>0</v>
      </c>
      <c r="G5">
        <f>G4+E5-F5</f>
        <v>0</v>
      </c>
    </row>
  </sheetData>
  <hyperlinks>
    <hyperlink ref="A1" location="INDICE!A1" display="INDICE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180"/>
  <sheetViews>
    <sheetView zoomScale="120" zoomScaleNormal="120" workbookViewId="0"/>
  </sheetViews>
  <sheetFormatPr baseColWidth="10" defaultRowHeight="15"/>
  <cols>
    <col min="2" max="2" width="5.5703125" customWidth="1"/>
    <col min="3" max="3" width="19.5703125" customWidth="1"/>
    <col min="4" max="5" width="10" style="16" customWidth="1"/>
    <col min="6" max="6" width="10.7109375" style="16" customWidth="1"/>
    <col min="7" max="7" width="11.28515625" style="16" customWidth="1"/>
    <col min="8" max="8" width="13" style="16" customWidth="1"/>
    <col min="9" max="9" width="12.85546875" style="16" customWidth="1"/>
  </cols>
  <sheetData>
    <row r="1" spans="1:19">
      <c r="A1" s="2" t="s">
        <v>122</v>
      </c>
      <c r="B1" s="1"/>
      <c r="C1" s="1" t="s">
        <v>1359</v>
      </c>
      <c r="D1" s="15" t="s">
        <v>1937</v>
      </c>
      <c r="E1" s="26"/>
      <c r="G1" s="15" t="s">
        <v>253</v>
      </c>
      <c r="I1" s="15">
        <f>SUM(G46:G282)-SUM(H46:H282)</f>
        <v>14846.229200000009</v>
      </c>
    </row>
    <row r="2" spans="1:19">
      <c r="A2" s="3" t="s">
        <v>254</v>
      </c>
      <c r="B2" s="3" t="s">
        <v>255</v>
      </c>
      <c r="C2" s="3" t="s">
        <v>256</v>
      </c>
      <c r="D2" s="50" t="s">
        <v>257</v>
      </c>
      <c r="E2" s="50"/>
      <c r="F2" s="50" t="s">
        <v>258</v>
      </c>
      <c r="G2" s="50" t="s">
        <v>1988</v>
      </c>
      <c r="H2" s="50" t="s">
        <v>259</v>
      </c>
      <c r="I2" s="50" t="s">
        <v>260</v>
      </c>
      <c r="K2" s="49" t="s">
        <v>1361</v>
      </c>
    </row>
    <row r="3" spans="1:19">
      <c r="A3" s="5"/>
      <c r="B3" s="1"/>
      <c r="C3" s="1"/>
      <c r="D3" s="15"/>
      <c r="E3" s="15"/>
      <c r="F3" s="15"/>
      <c r="G3" s="15"/>
      <c r="H3" s="15"/>
      <c r="I3" s="15"/>
    </row>
    <row r="4" spans="1:19" ht="13.5" hidden="1" customHeight="1">
      <c r="A4" s="6"/>
      <c r="C4" t="s">
        <v>262</v>
      </c>
      <c r="F4" s="16">
        <v>0</v>
      </c>
      <c r="I4" s="16">
        <v>0</v>
      </c>
    </row>
    <row r="5" spans="1:19" hidden="1">
      <c r="A5" s="6">
        <v>41417</v>
      </c>
      <c r="B5">
        <v>1</v>
      </c>
      <c r="C5" t="s">
        <v>1360</v>
      </c>
      <c r="D5" s="16">
        <f>K5+(K5*21%)</f>
        <v>67.989899999999992</v>
      </c>
      <c r="F5" s="16">
        <f>B5*D5</f>
        <v>67.989899999999992</v>
      </c>
      <c r="I5" s="16">
        <f>I4+G5-H5</f>
        <v>0</v>
      </c>
      <c r="K5">
        <v>56.19</v>
      </c>
    </row>
    <row r="6" spans="1:19" hidden="1">
      <c r="B6">
        <v>1</v>
      </c>
      <c r="C6" t="s">
        <v>1362</v>
      </c>
      <c r="D6" s="16">
        <f t="shared" ref="D6:D13" si="0">K6+(K6*21%)</f>
        <v>189.99420000000001</v>
      </c>
      <c r="F6" s="16">
        <f t="shared" ref="F6:F22" si="1">B6*D6</f>
        <v>189.99420000000001</v>
      </c>
      <c r="I6" s="16">
        <f t="shared" ref="I6:I70" si="2">I5+G6-H6</f>
        <v>0</v>
      </c>
      <c r="K6">
        <v>157.02000000000001</v>
      </c>
    </row>
    <row r="7" spans="1:19" hidden="1">
      <c r="B7">
        <v>1</v>
      </c>
      <c r="C7" t="s">
        <v>1363</v>
      </c>
      <c r="D7" s="16">
        <f t="shared" si="0"/>
        <v>204.9982</v>
      </c>
      <c r="F7" s="16">
        <f t="shared" si="1"/>
        <v>204.9982</v>
      </c>
      <c r="I7" s="16">
        <f t="shared" si="2"/>
        <v>0</v>
      </c>
      <c r="K7">
        <v>169.42</v>
      </c>
    </row>
    <row r="8" spans="1:19" hidden="1">
      <c r="C8" t="s">
        <v>1364</v>
      </c>
      <c r="I8" s="16">
        <f t="shared" si="2"/>
        <v>0</v>
      </c>
    </row>
    <row r="9" spans="1:19" hidden="1">
      <c r="A9" t="s">
        <v>2078</v>
      </c>
      <c r="C9" t="s">
        <v>1365</v>
      </c>
      <c r="G9" s="16">
        <v>462.98</v>
      </c>
      <c r="H9" s="16">
        <v>462.98</v>
      </c>
      <c r="I9" s="16">
        <f t="shared" si="2"/>
        <v>0</v>
      </c>
    </row>
    <row r="10" spans="1:19" hidden="1">
      <c r="A10" s="6">
        <v>41459</v>
      </c>
      <c r="B10">
        <v>2</v>
      </c>
      <c r="C10" t="s">
        <v>1984</v>
      </c>
      <c r="D10" s="16">
        <f t="shared" si="0"/>
        <v>299.99529999999999</v>
      </c>
      <c r="F10" s="16">
        <f t="shared" si="1"/>
        <v>599.99059999999997</v>
      </c>
      <c r="I10" s="16">
        <f t="shared" si="2"/>
        <v>0</v>
      </c>
      <c r="K10">
        <v>247.93</v>
      </c>
    </row>
    <row r="11" spans="1:19" hidden="1">
      <c r="B11">
        <v>1</v>
      </c>
      <c r="C11" t="s">
        <v>1985</v>
      </c>
      <c r="D11" s="16">
        <f t="shared" si="0"/>
        <v>220.05060000000003</v>
      </c>
      <c r="F11" s="16">
        <f t="shared" si="1"/>
        <v>220.05060000000003</v>
      </c>
      <c r="I11" s="16">
        <f t="shared" si="2"/>
        <v>0</v>
      </c>
      <c r="K11">
        <v>181.86</v>
      </c>
    </row>
    <row r="12" spans="1:19" hidden="1">
      <c r="B12">
        <v>1</v>
      </c>
      <c r="C12" t="s">
        <v>1986</v>
      </c>
      <c r="D12" s="16">
        <f t="shared" si="0"/>
        <v>157.9897</v>
      </c>
      <c r="F12" s="16">
        <f t="shared" si="1"/>
        <v>157.9897</v>
      </c>
      <c r="I12" s="16">
        <f t="shared" si="2"/>
        <v>0</v>
      </c>
      <c r="K12">
        <v>130.57</v>
      </c>
    </row>
    <row r="13" spans="1:19" hidden="1">
      <c r="B13">
        <v>1</v>
      </c>
      <c r="C13" t="s">
        <v>1987</v>
      </c>
      <c r="D13" s="16">
        <f t="shared" si="0"/>
        <v>399.98969999999997</v>
      </c>
      <c r="F13" s="16">
        <f t="shared" si="1"/>
        <v>399.98969999999997</v>
      </c>
      <c r="I13" s="16">
        <f t="shared" si="2"/>
        <v>0</v>
      </c>
      <c r="K13">
        <v>330.57</v>
      </c>
    </row>
    <row r="14" spans="1:19" hidden="1">
      <c r="A14" t="s">
        <v>699</v>
      </c>
      <c r="C14" t="s">
        <v>1890</v>
      </c>
      <c r="G14" s="16">
        <v>1377.96</v>
      </c>
      <c r="H14" s="16">
        <v>1377.96</v>
      </c>
      <c r="I14" s="16">
        <f t="shared" si="2"/>
        <v>0</v>
      </c>
    </row>
    <row r="15" spans="1:19" hidden="1">
      <c r="C15" t="s">
        <v>1989</v>
      </c>
      <c r="I15" s="16">
        <f t="shared" si="2"/>
        <v>0</v>
      </c>
    </row>
    <row r="16" spans="1:19" hidden="1">
      <c r="A16" s="6">
        <v>41473</v>
      </c>
      <c r="B16">
        <v>1</v>
      </c>
      <c r="C16" t="s">
        <v>1992</v>
      </c>
      <c r="D16" s="16">
        <f t="shared" ref="D16:D22" si="3">K16+(K16*21%)</f>
        <v>306.50509999999997</v>
      </c>
      <c r="F16" s="16">
        <f t="shared" si="1"/>
        <v>306.50509999999997</v>
      </c>
      <c r="I16" s="16">
        <f t="shared" si="2"/>
        <v>0</v>
      </c>
      <c r="K16">
        <v>253.31</v>
      </c>
      <c r="P16" s="16" t="e">
        <f>#REF!+(#REF!*21%)</f>
        <v>#REF!</v>
      </c>
      <c r="Q16" s="16" t="e">
        <f>L26*P16</f>
        <v>#REF!</v>
      </c>
      <c r="R16" s="16"/>
      <c r="S16" s="16"/>
    </row>
    <row r="17" spans="1:19" hidden="1">
      <c r="B17">
        <v>1</v>
      </c>
      <c r="C17" t="s">
        <v>1993</v>
      </c>
      <c r="D17" s="16">
        <f t="shared" si="3"/>
        <v>94.210599999999999</v>
      </c>
      <c r="F17" s="16">
        <f t="shared" si="1"/>
        <v>94.210599999999999</v>
      </c>
      <c r="I17" s="16">
        <f t="shared" si="2"/>
        <v>0</v>
      </c>
      <c r="K17">
        <v>77.86</v>
      </c>
      <c r="P17" s="16" t="e">
        <f>#REF!+(#REF!*21%)</f>
        <v>#REF!</v>
      </c>
      <c r="Q17" s="16" t="e">
        <f>L27*P17</f>
        <v>#REF!</v>
      </c>
      <c r="R17" s="16"/>
      <c r="S17" s="16"/>
    </row>
    <row r="18" spans="1:19" hidden="1">
      <c r="B18">
        <v>1</v>
      </c>
      <c r="C18" t="s">
        <v>1994</v>
      </c>
      <c r="D18" s="16">
        <f t="shared" si="3"/>
        <v>50.698999999999998</v>
      </c>
      <c r="F18" s="16">
        <f t="shared" si="1"/>
        <v>50.698999999999998</v>
      </c>
      <c r="I18" s="16">
        <f t="shared" si="2"/>
        <v>0</v>
      </c>
      <c r="K18">
        <v>41.9</v>
      </c>
      <c r="P18" s="16" t="e">
        <f>#REF!+(#REF!*21%)</f>
        <v>#REF!</v>
      </c>
      <c r="Q18" s="16" t="e">
        <f>L28*P18</f>
        <v>#REF!</v>
      </c>
      <c r="R18" s="16"/>
      <c r="S18" s="16"/>
    </row>
    <row r="19" spans="1:19" hidden="1">
      <c r="B19">
        <v>1</v>
      </c>
      <c r="C19" t="s">
        <v>1995</v>
      </c>
      <c r="D19" s="16">
        <f t="shared" si="3"/>
        <v>115.797</v>
      </c>
      <c r="F19" s="16">
        <f t="shared" si="1"/>
        <v>115.797</v>
      </c>
      <c r="I19" s="16">
        <f t="shared" si="2"/>
        <v>0</v>
      </c>
      <c r="K19">
        <v>95.7</v>
      </c>
      <c r="O19" t="s">
        <v>1991</v>
      </c>
      <c r="P19" s="16" t="e">
        <f>#REF!+(#REF!*21%)</f>
        <v>#REF!</v>
      </c>
      <c r="Q19" s="16" t="e">
        <f>L29*P19</f>
        <v>#REF!</v>
      </c>
      <c r="R19" s="16"/>
      <c r="S19" s="16"/>
    </row>
    <row r="20" spans="1:19" hidden="1">
      <c r="B20">
        <v>1</v>
      </c>
      <c r="C20" t="s">
        <v>1996</v>
      </c>
      <c r="D20" s="16">
        <f t="shared" si="3"/>
        <v>175.61939999999998</v>
      </c>
      <c r="F20" s="16">
        <f t="shared" si="1"/>
        <v>175.61939999999998</v>
      </c>
      <c r="I20" s="16">
        <f t="shared" si="2"/>
        <v>0</v>
      </c>
      <c r="K20">
        <v>145.13999999999999</v>
      </c>
      <c r="O20" t="s">
        <v>1990</v>
      </c>
      <c r="P20" s="16"/>
      <c r="Q20" s="16"/>
      <c r="R20" s="16">
        <v>353.97</v>
      </c>
      <c r="S20" s="16">
        <v>353.97</v>
      </c>
    </row>
    <row r="21" spans="1:19" hidden="1">
      <c r="C21" t="s">
        <v>1997</v>
      </c>
      <c r="G21" s="16">
        <v>742.83</v>
      </c>
      <c r="H21" s="16">
        <v>742.83</v>
      </c>
      <c r="I21" s="16">
        <f t="shared" si="2"/>
        <v>0</v>
      </c>
    </row>
    <row r="22" spans="1:19" hidden="1">
      <c r="A22" s="6">
        <v>41473</v>
      </c>
      <c r="B22">
        <v>1</v>
      </c>
      <c r="C22" t="s">
        <v>1991</v>
      </c>
      <c r="D22" s="16">
        <f t="shared" si="3"/>
        <v>86.999000000000009</v>
      </c>
      <c r="F22" s="16">
        <f t="shared" si="1"/>
        <v>86.999000000000009</v>
      </c>
      <c r="I22" s="16">
        <f t="shared" si="2"/>
        <v>0</v>
      </c>
      <c r="K22">
        <v>71.900000000000006</v>
      </c>
    </row>
    <row r="23" spans="1:19" hidden="1">
      <c r="C23" t="s">
        <v>1998</v>
      </c>
      <c r="G23" s="16">
        <v>86.99</v>
      </c>
      <c r="H23" s="16">
        <v>86.99</v>
      </c>
      <c r="I23" s="16">
        <f t="shared" si="2"/>
        <v>0</v>
      </c>
    </row>
    <row r="24" spans="1:19" hidden="1">
      <c r="A24" s="6" t="s">
        <v>13</v>
      </c>
      <c r="B24">
        <v>2</v>
      </c>
      <c r="C24" t="s">
        <v>1360</v>
      </c>
      <c r="D24" s="16">
        <f t="shared" ref="D24:D31" si="4">K24+(K24*21%)</f>
        <v>67.989899999999992</v>
      </c>
      <c r="F24" s="16">
        <f t="shared" ref="F24:F42" si="5">B24*D24</f>
        <v>135.97979999999998</v>
      </c>
      <c r="I24" s="16">
        <f t="shared" si="2"/>
        <v>0</v>
      </c>
      <c r="K24">
        <v>56.19</v>
      </c>
      <c r="L24">
        <f>K24*B24</f>
        <v>112.38</v>
      </c>
    </row>
    <row r="25" spans="1:19" hidden="1">
      <c r="B25">
        <v>2</v>
      </c>
      <c r="C25" t="s">
        <v>1362</v>
      </c>
      <c r="D25" s="16">
        <f t="shared" si="4"/>
        <v>189.99420000000001</v>
      </c>
      <c r="F25" s="16">
        <f t="shared" si="5"/>
        <v>379.98840000000001</v>
      </c>
      <c r="I25" s="16">
        <f t="shared" si="2"/>
        <v>0</v>
      </c>
      <c r="K25">
        <v>157.02000000000001</v>
      </c>
      <c r="L25">
        <f t="shared" ref="L25:L36" si="6">K25*B25</f>
        <v>314.04000000000002</v>
      </c>
    </row>
    <row r="26" spans="1:19" hidden="1">
      <c r="B26">
        <v>2</v>
      </c>
      <c r="C26" t="s">
        <v>1363</v>
      </c>
      <c r="D26" s="16">
        <f t="shared" si="4"/>
        <v>204.9982</v>
      </c>
      <c r="F26" s="16">
        <f t="shared" si="5"/>
        <v>409.99639999999999</v>
      </c>
      <c r="I26" s="16">
        <f t="shared" si="2"/>
        <v>0</v>
      </c>
      <c r="K26">
        <v>169.42</v>
      </c>
      <c r="L26">
        <f t="shared" si="6"/>
        <v>338.84</v>
      </c>
    </row>
    <row r="27" spans="1:19" hidden="1">
      <c r="C27" t="s">
        <v>1364</v>
      </c>
      <c r="F27" s="16" t="s">
        <v>2065</v>
      </c>
      <c r="I27" s="16">
        <f t="shared" si="2"/>
        <v>0</v>
      </c>
      <c r="L27">
        <f t="shared" si="6"/>
        <v>0</v>
      </c>
    </row>
    <row r="28" spans="1:19" hidden="1">
      <c r="B28">
        <v>2</v>
      </c>
      <c r="C28" t="s">
        <v>852</v>
      </c>
      <c r="D28" s="16">
        <f t="shared" si="4"/>
        <v>51.618599999999994</v>
      </c>
      <c r="F28" s="16">
        <f>B28*D28</f>
        <v>103.23719999999999</v>
      </c>
      <c r="I28" s="16">
        <f t="shared" si="2"/>
        <v>0</v>
      </c>
      <c r="K28" s="16">
        <v>42.66</v>
      </c>
      <c r="L28">
        <f t="shared" si="6"/>
        <v>85.32</v>
      </c>
    </row>
    <row r="29" spans="1:19" hidden="1">
      <c r="B29">
        <v>2</v>
      </c>
      <c r="C29" t="s">
        <v>2058</v>
      </c>
      <c r="D29" s="16">
        <f t="shared" si="4"/>
        <v>82.207399999999993</v>
      </c>
      <c r="F29" s="16">
        <f>B29*D29</f>
        <v>164.41479999999999</v>
      </c>
      <c r="I29" s="16">
        <f t="shared" si="2"/>
        <v>0</v>
      </c>
      <c r="K29" s="16">
        <v>67.94</v>
      </c>
      <c r="L29">
        <f t="shared" si="6"/>
        <v>135.88</v>
      </c>
    </row>
    <row r="30" spans="1:19" hidden="1">
      <c r="B30">
        <v>2</v>
      </c>
      <c r="C30" t="s">
        <v>2059</v>
      </c>
      <c r="D30" s="16">
        <f t="shared" si="4"/>
        <v>66.912999999999997</v>
      </c>
      <c r="F30" s="16">
        <f>B30*D30</f>
        <v>133.82599999999999</v>
      </c>
      <c r="I30" s="16">
        <f t="shared" si="2"/>
        <v>0</v>
      </c>
      <c r="K30" s="16">
        <v>55.3</v>
      </c>
      <c r="L30">
        <f t="shared" si="6"/>
        <v>110.6</v>
      </c>
    </row>
    <row r="31" spans="1:19" hidden="1">
      <c r="C31" t="s">
        <v>2060</v>
      </c>
      <c r="D31" s="16">
        <f t="shared" si="4"/>
        <v>0</v>
      </c>
      <c r="F31" s="16" t="s">
        <v>13</v>
      </c>
      <c r="I31" s="16">
        <f t="shared" si="2"/>
        <v>0</v>
      </c>
      <c r="K31" s="16"/>
      <c r="L31">
        <f t="shared" si="6"/>
        <v>0</v>
      </c>
    </row>
    <row r="32" spans="1:19" hidden="1">
      <c r="A32" s="6">
        <v>41487</v>
      </c>
      <c r="C32" t="s">
        <v>2077</v>
      </c>
      <c r="G32" s="16">
        <v>1327.49</v>
      </c>
      <c r="H32" s="16">
        <v>1327.49</v>
      </c>
      <c r="I32" s="16">
        <f t="shared" si="2"/>
        <v>0</v>
      </c>
      <c r="K32" s="16"/>
    </row>
    <row r="33" spans="1:12" hidden="1">
      <c r="B33">
        <v>2</v>
      </c>
      <c r="C33" t="s">
        <v>2061</v>
      </c>
      <c r="D33" s="16">
        <f>(K33+(K33*21%))/2</f>
        <v>70.736599999999996</v>
      </c>
      <c r="F33" s="16">
        <f t="shared" si="5"/>
        <v>141.47319999999999</v>
      </c>
      <c r="I33" s="16">
        <f t="shared" si="2"/>
        <v>0</v>
      </c>
      <c r="J33" s="16">
        <f>P33+(P33*21%)</f>
        <v>0</v>
      </c>
      <c r="K33" s="16">
        <v>116.92</v>
      </c>
      <c r="L33">
        <f t="shared" si="6"/>
        <v>233.84</v>
      </c>
    </row>
    <row r="34" spans="1:12" hidden="1">
      <c r="B34">
        <v>2</v>
      </c>
      <c r="C34" t="s">
        <v>2062</v>
      </c>
      <c r="D34" s="16">
        <f t="shared" ref="D34:D42" si="7">(K34+(K34*21%))/2</f>
        <v>98.457700000000003</v>
      </c>
      <c r="F34" s="16">
        <f t="shared" si="5"/>
        <v>196.91540000000001</v>
      </c>
      <c r="I34" s="16">
        <f t="shared" si="2"/>
        <v>0</v>
      </c>
      <c r="K34" s="16">
        <v>162.74</v>
      </c>
      <c r="L34">
        <f t="shared" si="6"/>
        <v>325.48</v>
      </c>
    </row>
    <row r="35" spans="1:12" hidden="1">
      <c r="B35">
        <v>2</v>
      </c>
      <c r="C35" t="s">
        <v>2063</v>
      </c>
      <c r="D35" s="16">
        <f t="shared" si="7"/>
        <v>79.339699999999993</v>
      </c>
      <c r="F35" s="16">
        <f t="shared" si="5"/>
        <v>158.67939999999999</v>
      </c>
      <c r="I35" s="16">
        <f t="shared" si="2"/>
        <v>0</v>
      </c>
      <c r="K35" s="16">
        <v>131.13999999999999</v>
      </c>
      <c r="L35">
        <f t="shared" si="6"/>
        <v>262.27999999999997</v>
      </c>
    </row>
    <row r="36" spans="1:12" hidden="1">
      <c r="B36">
        <v>2</v>
      </c>
      <c r="C36" t="s">
        <v>2064</v>
      </c>
      <c r="D36" s="16">
        <f t="shared" si="7"/>
        <v>114.23005000000001</v>
      </c>
      <c r="F36" s="16">
        <f t="shared" si="5"/>
        <v>228.46010000000001</v>
      </c>
      <c r="I36" s="16">
        <f t="shared" si="2"/>
        <v>0</v>
      </c>
      <c r="K36" s="16">
        <v>188.81</v>
      </c>
      <c r="L36">
        <f t="shared" si="6"/>
        <v>377.62</v>
      </c>
    </row>
    <row r="37" spans="1:12" hidden="1">
      <c r="C37" t="s">
        <v>2072</v>
      </c>
      <c r="D37" s="16">
        <f t="shared" si="7"/>
        <v>0</v>
      </c>
      <c r="I37" s="16">
        <f t="shared" si="2"/>
        <v>0</v>
      </c>
    </row>
    <row r="38" spans="1:12" hidden="1">
      <c r="B38">
        <v>2</v>
      </c>
      <c r="C38" t="s">
        <v>1705</v>
      </c>
      <c r="D38" s="16">
        <f t="shared" si="7"/>
        <v>122.5367</v>
      </c>
      <c r="F38" s="16">
        <f t="shared" si="5"/>
        <v>245.07339999999999</v>
      </c>
      <c r="I38" s="16">
        <f t="shared" si="2"/>
        <v>0</v>
      </c>
      <c r="K38" s="16">
        <v>202.54</v>
      </c>
      <c r="L38">
        <f t="shared" ref="L38:L43" si="8">K39*B38</f>
        <v>246.48</v>
      </c>
    </row>
    <row r="39" spans="1:12" hidden="1">
      <c r="B39">
        <v>2</v>
      </c>
      <c r="C39" t="s">
        <v>728</v>
      </c>
      <c r="D39" s="16">
        <f t="shared" si="7"/>
        <v>74.560199999999995</v>
      </c>
      <c r="F39" s="16">
        <f t="shared" si="5"/>
        <v>149.12039999999999</v>
      </c>
      <c r="I39" s="16">
        <f t="shared" si="2"/>
        <v>0</v>
      </c>
      <c r="K39" s="16">
        <v>123.24</v>
      </c>
      <c r="L39">
        <f t="shared" si="8"/>
        <v>595.04</v>
      </c>
    </row>
    <row r="40" spans="1:12" hidden="1">
      <c r="B40">
        <v>2</v>
      </c>
      <c r="C40">
        <v>4020788</v>
      </c>
      <c r="D40" s="16">
        <f t="shared" si="7"/>
        <v>179.99959999999999</v>
      </c>
      <c r="F40" s="16">
        <f t="shared" si="5"/>
        <v>359.99919999999997</v>
      </c>
      <c r="I40" s="16">
        <f t="shared" si="2"/>
        <v>0</v>
      </c>
      <c r="K40" s="16">
        <v>297.52</v>
      </c>
      <c r="L40">
        <f t="shared" si="8"/>
        <v>616.20000000000005</v>
      </c>
    </row>
    <row r="41" spans="1:12" hidden="1">
      <c r="B41">
        <v>2</v>
      </c>
      <c r="C41" t="s">
        <v>2073</v>
      </c>
      <c r="D41" s="16">
        <f t="shared" si="7"/>
        <v>186.40050000000002</v>
      </c>
      <c r="F41" s="16">
        <f t="shared" si="5"/>
        <v>372.80100000000004</v>
      </c>
      <c r="I41" s="16">
        <f t="shared" si="2"/>
        <v>0</v>
      </c>
      <c r="K41" s="16">
        <v>308.10000000000002</v>
      </c>
      <c r="L41">
        <f t="shared" si="8"/>
        <v>372.88</v>
      </c>
    </row>
    <row r="42" spans="1:12" hidden="1">
      <c r="B42">
        <v>2</v>
      </c>
      <c r="C42" t="s">
        <v>2074</v>
      </c>
      <c r="D42" s="16">
        <f t="shared" si="7"/>
        <v>112.7962</v>
      </c>
      <c r="F42" s="16">
        <f t="shared" si="5"/>
        <v>225.5924</v>
      </c>
      <c r="I42" s="16">
        <f t="shared" si="2"/>
        <v>0</v>
      </c>
      <c r="K42" s="16">
        <v>186.44</v>
      </c>
      <c r="L42">
        <f t="shared" si="8"/>
        <v>0</v>
      </c>
    </row>
    <row r="43" spans="1:12" hidden="1">
      <c r="C43" t="s">
        <v>2075</v>
      </c>
      <c r="I43" s="16">
        <f t="shared" si="2"/>
        <v>0</v>
      </c>
      <c r="K43" s="16"/>
      <c r="L43">
        <f t="shared" si="8"/>
        <v>0</v>
      </c>
    </row>
    <row r="44" spans="1:12" hidden="1">
      <c r="A44" s="6">
        <v>41487</v>
      </c>
      <c r="C44" t="s">
        <v>2076</v>
      </c>
      <c r="G44" s="16">
        <v>2078.15</v>
      </c>
      <c r="H44" s="16">
        <v>2078.15</v>
      </c>
      <c r="I44" s="16">
        <f t="shared" si="2"/>
        <v>0</v>
      </c>
      <c r="K44" s="16"/>
    </row>
    <row r="45" spans="1:12" hidden="1">
      <c r="I45" s="16">
        <f t="shared" si="2"/>
        <v>0</v>
      </c>
    </row>
    <row r="46" spans="1:12" hidden="1">
      <c r="A46" s="6">
        <v>41521</v>
      </c>
      <c r="B46">
        <v>2</v>
      </c>
      <c r="C46" t="s">
        <v>2215</v>
      </c>
      <c r="D46" s="16">
        <v>61.398000000000003</v>
      </c>
      <c r="E46" s="16">
        <f>D46+(D46*21%)</f>
        <v>74.29158000000001</v>
      </c>
      <c r="F46" s="16">
        <f>B46*D46</f>
        <v>122.79600000000001</v>
      </c>
      <c r="I46" s="16">
        <f t="shared" si="2"/>
        <v>0</v>
      </c>
    </row>
    <row r="47" spans="1:12" hidden="1">
      <c r="B47">
        <v>2</v>
      </c>
      <c r="C47" t="s">
        <v>2216</v>
      </c>
      <c r="D47" s="16">
        <v>64.459999999999994</v>
      </c>
      <c r="E47" s="16">
        <f t="shared" ref="E47:E55" si="9">D47+(D47*21%)</f>
        <v>77.996599999999987</v>
      </c>
      <c r="F47" s="16">
        <f t="shared" ref="F47:F55" si="10">B47*D47</f>
        <v>128.91999999999999</v>
      </c>
      <c r="I47" s="16">
        <f t="shared" si="2"/>
        <v>0</v>
      </c>
    </row>
    <row r="48" spans="1:12" hidden="1">
      <c r="B48">
        <v>2</v>
      </c>
      <c r="C48" t="s">
        <v>2217</v>
      </c>
      <c r="D48" s="16">
        <v>77.69</v>
      </c>
      <c r="E48" s="16">
        <f t="shared" si="9"/>
        <v>94.004899999999992</v>
      </c>
      <c r="F48" s="16">
        <f t="shared" si="10"/>
        <v>155.38</v>
      </c>
      <c r="I48" s="16">
        <f t="shared" si="2"/>
        <v>0</v>
      </c>
    </row>
    <row r="49" spans="1:10" hidden="1">
      <c r="B49">
        <v>2</v>
      </c>
      <c r="C49" t="s">
        <v>1984</v>
      </c>
      <c r="D49" s="16">
        <v>280.99</v>
      </c>
      <c r="E49" s="16">
        <f t="shared" si="9"/>
        <v>339.99790000000002</v>
      </c>
      <c r="F49" s="16">
        <f t="shared" si="10"/>
        <v>561.98</v>
      </c>
      <c r="I49" s="16">
        <f t="shared" si="2"/>
        <v>0</v>
      </c>
    </row>
    <row r="50" spans="1:10" hidden="1">
      <c r="B50">
        <v>2</v>
      </c>
      <c r="C50" t="s">
        <v>1984</v>
      </c>
      <c r="D50" s="16">
        <v>280.99</v>
      </c>
      <c r="E50" s="16">
        <f t="shared" si="9"/>
        <v>339.99790000000002</v>
      </c>
      <c r="F50" s="16">
        <f t="shared" si="10"/>
        <v>561.98</v>
      </c>
      <c r="I50" s="16">
        <f t="shared" si="2"/>
        <v>0</v>
      </c>
    </row>
    <row r="51" spans="1:10" hidden="1">
      <c r="B51">
        <v>2</v>
      </c>
      <c r="C51" t="s">
        <v>2218</v>
      </c>
      <c r="D51" s="16">
        <v>157.02000000000001</v>
      </c>
      <c r="E51" s="16">
        <f t="shared" si="9"/>
        <v>189.99420000000001</v>
      </c>
      <c r="F51" s="16">
        <f t="shared" si="10"/>
        <v>314.04000000000002</v>
      </c>
      <c r="I51" s="16">
        <f t="shared" si="2"/>
        <v>0</v>
      </c>
    </row>
    <row r="52" spans="1:10" hidden="1">
      <c r="B52">
        <v>2</v>
      </c>
      <c r="C52" t="s">
        <v>1986</v>
      </c>
      <c r="D52" s="16">
        <v>214.88</v>
      </c>
      <c r="E52" s="16">
        <f t="shared" si="9"/>
        <v>260.00479999999999</v>
      </c>
      <c r="F52" s="16">
        <f t="shared" si="10"/>
        <v>429.76</v>
      </c>
      <c r="I52" s="16">
        <f t="shared" si="2"/>
        <v>0</v>
      </c>
    </row>
    <row r="53" spans="1:10" hidden="1">
      <c r="B53">
        <v>2</v>
      </c>
      <c r="C53" t="s">
        <v>2219</v>
      </c>
      <c r="D53" s="16">
        <v>78.510000000000005</v>
      </c>
      <c r="E53" s="16">
        <f t="shared" si="9"/>
        <v>94.997100000000003</v>
      </c>
      <c r="F53" s="16">
        <f t="shared" si="10"/>
        <v>157.02000000000001</v>
      </c>
      <c r="I53" s="16">
        <f t="shared" si="2"/>
        <v>0</v>
      </c>
    </row>
    <row r="54" spans="1:10" hidden="1">
      <c r="B54">
        <v>2</v>
      </c>
      <c r="C54" t="s">
        <v>2220</v>
      </c>
      <c r="D54" s="16">
        <v>99.17</v>
      </c>
      <c r="E54" s="16">
        <f t="shared" si="9"/>
        <v>119.9957</v>
      </c>
      <c r="F54" s="16">
        <f t="shared" si="10"/>
        <v>198.34</v>
      </c>
      <c r="I54" s="16">
        <f t="shared" si="2"/>
        <v>0</v>
      </c>
    </row>
    <row r="55" spans="1:10" hidden="1">
      <c r="B55">
        <v>2</v>
      </c>
      <c r="C55" t="s">
        <v>2221</v>
      </c>
      <c r="D55" s="16">
        <v>61.98</v>
      </c>
      <c r="E55" s="16">
        <f t="shared" si="9"/>
        <v>74.995800000000003</v>
      </c>
      <c r="F55" s="16">
        <f t="shared" si="10"/>
        <v>123.96</v>
      </c>
      <c r="I55" s="16">
        <f t="shared" si="2"/>
        <v>0</v>
      </c>
    </row>
    <row r="56" spans="1:10" hidden="1">
      <c r="C56" t="s">
        <v>2308</v>
      </c>
      <c r="E56" s="16">
        <f>SUM(F46:F55)</f>
        <v>2754.1759999999999</v>
      </c>
      <c r="G56" s="16">
        <v>3333.93</v>
      </c>
      <c r="H56" s="16">
        <v>3333.93</v>
      </c>
      <c r="I56" s="16">
        <f t="shared" si="2"/>
        <v>0</v>
      </c>
      <c r="J56" s="6">
        <v>41554</v>
      </c>
    </row>
    <row r="57" spans="1:10" hidden="1">
      <c r="A57" s="6">
        <v>41521</v>
      </c>
      <c r="B57">
        <v>38</v>
      </c>
      <c r="C57" t="s">
        <v>1081</v>
      </c>
      <c r="I57" s="16">
        <f t="shared" si="2"/>
        <v>0</v>
      </c>
    </row>
    <row r="58" spans="1:10" hidden="1">
      <c r="B58">
        <v>1</v>
      </c>
      <c r="C58" t="s">
        <v>2307</v>
      </c>
      <c r="G58" s="16">
        <v>1899.99</v>
      </c>
      <c r="H58" s="16">
        <v>1899.99</v>
      </c>
      <c r="I58" s="16">
        <f t="shared" si="2"/>
        <v>0</v>
      </c>
      <c r="J58" s="6">
        <v>41554</v>
      </c>
    </row>
    <row r="59" spans="1:10" hidden="1">
      <c r="A59" s="6">
        <v>41527</v>
      </c>
      <c r="B59">
        <v>2</v>
      </c>
      <c r="C59" t="s">
        <v>2454</v>
      </c>
      <c r="D59" s="16">
        <f>E59/1.21</f>
        <v>409.09090909090912</v>
      </c>
      <c r="E59" s="16">
        <v>495</v>
      </c>
      <c r="F59" s="16">
        <f t="shared" ref="F59:F76" si="11">B59*D59</f>
        <v>818.18181818181824</v>
      </c>
      <c r="I59" s="16">
        <f t="shared" si="2"/>
        <v>0</v>
      </c>
    </row>
    <row r="60" spans="1:10" hidden="1">
      <c r="B60">
        <v>2</v>
      </c>
      <c r="C60" t="s">
        <v>2238</v>
      </c>
      <c r="D60" s="16">
        <f t="shared" ref="D60:D76" si="12">E60/1.21</f>
        <v>217.93388429752065</v>
      </c>
      <c r="E60" s="16">
        <v>263.7</v>
      </c>
      <c r="F60" s="16">
        <f t="shared" si="11"/>
        <v>435.8677685950413</v>
      </c>
      <c r="I60" s="16">
        <f t="shared" si="2"/>
        <v>0</v>
      </c>
    </row>
    <row r="61" spans="1:10" hidden="1">
      <c r="B61">
        <v>2</v>
      </c>
      <c r="C61" t="s">
        <v>2093</v>
      </c>
      <c r="D61" s="16">
        <f t="shared" si="12"/>
        <v>144.21487603305786</v>
      </c>
      <c r="E61" s="16">
        <v>174.5</v>
      </c>
      <c r="F61" s="16">
        <f t="shared" si="11"/>
        <v>288.42975206611573</v>
      </c>
      <c r="I61" s="16">
        <f t="shared" si="2"/>
        <v>0</v>
      </c>
    </row>
    <row r="62" spans="1:10" hidden="1">
      <c r="B62">
        <v>2</v>
      </c>
      <c r="C62" t="s">
        <v>2455</v>
      </c>
      <c r="D62" s="16">
        <f t="shared" si="12"/>
        <v>214.95867768595045</v>
      </c>
      <c r="E62" s="16">
        <v>260.10000000000002</v>
      </c>
      <c r="F62" s="16">
        <f t="shared" si="11"/>
        <v>429.9173553719009</v>
      </c>
      <c r="I62" s="16">
        <f t="shared" si="2"/>
        <v>0</v>
      </c>
    </row>
    <row r="63" spans="1:10" hidden="1">
      <c r="B63">
        <v>2</v>
      </c>
      <c r="C63" t="s">
        <v>2456</v>
      </c>
      <c r="D63" s="16">
        <f t="shared" si="12"/>
        <v>180.00000000000003</v>
      </c>
      <c r="E63" s="16">
        <v>217.8</v>
      </c>
      <c r="F63" s="16">
        <f t="shared" si="11"/>
        <v>360.00000000000006</v>
      </c>
      <c r="I63" s="16">
        <f t="shared" si="2"/>
        <v>0</v>
      </c>
    </row>
    <row r="64" spans="1:10" hidden="1">
      <c r="B64">
        <v>2</v>
      </c>
      <c r="C64" t="s">
        <v>2471</v>
      </c>
      <c r="D64" s="16">
        <f t="shared" si="12"/>
        <v>101.90082644628099</v>
      </c>
      <c r="E64" s="16">
        <v>123.3</v>
      </c>
      <c r="F64" s="16">
        <f t="shared" si="11"/>
        <v>203.80165289256198</v>
      </c>
      <c r="I64" s="16">
        <f t="shared" si="2"/>
        <v>0</v>
      </c>
    </row>
    <row r="65" spans="1:11" hidden="1">
      <c r="C65" t="s">
        <v>2457</v>
      </c>
      <c r="E65" s="16">
        <f>SUM(F59:F64)</f>
        <v>2536.1983471074382</v>
      </c>
      <c r="G65" s="16">
        <f>E65+(E65*21%)</f>
        <v>3068.8</v>
      </c>
      <c r="H65" s="16">
        <v>3068.8</v>
      </c>
      <c r="I65" s="16">
        <f>I64+G65-H65</f>
        <v>0</v>
      </c>
      <c r="J65" s="6">
        <v>41554</v>
      </c>
    </row>
    <row r="66" spans="1:11" hidden="1">
      <c r="C66" t="s">
        <v>2607</v>
      </c>
    </row>
    <row r="67" spans="1:11" hidden="1">
      <c r="B67">
        <v>2</v>
      </c>
      <c r="C67" t="s">
        <v>2251</v>
      </c>
      <c r="D67" s="16">
        <f t="shared" si="12"/>
        <v>68.429752066115697</v>
      </c>
      <c r="E67" s="16">
        <v>82.8</v>
      </c>
      <c r="F67" s="16">
        <f t="shared" si="11"/>
        <v>136.85950413223139</v>
      </c>
      <c r="I67" s="16">
        <f>I65+G67-H67</f>
        <v>0</v>
      </c>
    </row>
    <row r="68" spans="1:11" hidden="1">
      <c r="B68">
        <v>2</v>
      </c>
      <c r="C68" t="s">
        <v>2458</v>
      </c>
      <c r="D68" s="16">
        <f t="shared" si="12"/>
        <v>88.512396694214871</v>
      </c>
      <c r="E68" s="16">
        <v>107.1</v>
      </c>
      <c r="F68" s="16">
        <f t="shared" si="11"/>
        <v>177.02479338842974</v>
      </c>
      <c r="I68" s="16">
        <f t="shared" si="2"/>
        <v>0</v>
      </c>
    </row>
    <row r="69" spans="1:11" hidden="1">
      <c r="B69">
        <v>2</v>
      </c>
      <c r="C69" t="s">
        <v>2459</v>
      </c>
      <c r="D69" s="16">
        <f t="shared" si="12"/>
        <v>96.694214876033058</v>
      </c>
      <c r="E69" s="16">
        <v>117</v>
      </c>
      <c r="F69" s="16">
        <f t="shared" si="11"/>
        <v>193.38842975206612</v>
      </c>
      <c r="I69" s="16">
        <f t="shared" si="2"/>
        <v>0</v>
      </c>
    </row>
    <row r="70" spans="1:11" hidden="1">
      <c r="B70">
        <v>2</v>
      </c>
      <c r="C70" t="s">
        <v>2472</v>
      </c>
      <c r="D70" s="16">
        <f t="shared" si="12"/>
        <v>98.925619834710744</v>
      </c>
      <c r="E70" s="16">
        <v>119.7</v>
      </c>
      <c r="F70" s="16">
        <f t="shared" si="11"/>
        <v>197.85123966942149</v>
      </c>
      <c r="I70" s="16">
        <f t="shared" si="2"/>
        <v>0</v>
      </c>
    </row>
    <row r="71" spans="1:11" hidden="1">
      <c r="C71" t="s">
        <v>2473</v>
      </c>
      <c r="I71" s="16">
        <f t="shared" ref="I71:I134" si="13">I70+G71-H71</f>
        <v>0</v>
      </c>
    </row>
    <row r="72" spans="1:11" hidden="1">
      <c r="B72">
        <v>2</v>
      </c>
      <c r="C72" t="s">
        <v>1774</v>
      </c>
      <c r="D72" s="16">
        <f t="shared" si="12"/>
        <v>216.44628099173553</v>
      </c>
      <c r="E72" s="16">
        <v>261.89999999999998</v>
      </c>
      <c r="F72" s="16">
        <f t="shared" si="11"/>
        <v>432.89256198347107</v>
      </c>
      <c r="I72" s="16">
        <f t="shared" si="13"/>
        <v>0</v>
      </c>
    </row>
    <row r="73" spans="1:11" hidden="1">
      <c r="B73">
        <v>2</v>
      </c>
      <c r="C73" t="s">
        <v>2460</v>
      </c>
      <c r="D73" s="16">
        <f t="shared" si="12"/>
        <v>101.90082644628099</v>
      </c>
      <c r="E73" s="16">
        <v>123.3</v>
      </c>
      <c r="F73" s="16">
        <f t="shared" si="11"/>
        <v>203.80165289256198</v>
      </c>
      <c r="I73" s="16">
        <f t="shared" si="13"/>
        <v>0</v>
      </c>
    </row>
    <row r="74" spans="1:11" hidden="1">
      <c r="B74">
        <v>2</v>
      </c>
      <c r="C74" t="s">
        <v>1775</v>
      </c>
      <c r="D74" s="16">
        <f t="shared" si="12"/>
        <v>121.98347107438016</v>
      </c>
      <c r="E74" s="16">
        <v>147.6</v>
      </c>
      <c r="F74" s="16">
        <f t="shared" si="11"/>
        <v>243.96694214876032</v>
      </c>
      <c r="I74" s="16">
        <f t="shared" si="13"/>
        <v>0</v>
      </c>
    </row>
    <row r="75" spans="1:11" hidden="1">
      <c r="C75" t="s">
        <v>560</v>
      </c>
      <c r="I75" s="16">
        <f t="shared" si="13"/>
        <v>0</v>
      </c>
    </row>
    <row r="76" spans="1:11" hidden="1">
      <c r="B76">
        <v>2</v>
      </c>
      <c r="C76" t="s">
        <v>2474</v>
      </c>
      <c r="D76" s="16">
        <f t="shared" si="12"/>
        <v>90.000000000000014</v>
      </c>
      <c r="E76" s="16">
        <v>108.9</v>
      </c>
      <c r="F76" s="16">
        <f t="shared" si="11"/>
        <v>180.00000000000003</v>
      </c>
      <c r="I76" s="16">
        <f t="shared" si="13"/>
        <v>0</v>
      </c>
    </row>
    <row r="77" spans="1:11" hidden="1">
      <c r="C77" t="s">
        <v>2608</v>
      </c>
      <c r="E77" s="16">
        <f>SUM(F67:F76)</f>
        <v>1765.7851239669421</v>
      </c>
      <c r="G77" s="16">
        <f>E77+(E77*21%)</f>
        <v>2136.6</v>
      </c>
      <c r="H77" s="16">
        <v>2136.6</v>
      </c>
      <c r="I77" s="16">
        <f>I76+G77-H77</f>
        <v>0</v>
      </c>
      <c r="J77" s="6">
        <v>41554</v>
      </c>
      <c r="K77">
        <v>903.41</v>
      </c>
    </row>
    <row r="78" spans="1:11" hidden="1">
      <c r="I78" s="16">
        <f t="shared" si="13"/>
        <v>0</v>
      </c>
    </row>
    <row r="79" spans="1:11" hidden="1">
      <c r="A79" s="6">
        <v>41527</v>
      </c>
      <c r="B79">
        <v>40</v>
      </c>
      <c r="C79" t="s">
        <v>1081</v>
      </c>
      <c r="D79" s="16">
        <f>E79/1.21</f>
        <v>41.32231404958678</v>
      </c>
      <c r="E79" s="16">
        <v>50</v>
      </c>
      <c r="F79" s="16">
        <f t="shared" ref="F79" si="14">B79*D79</f>
        <v>1652.8925619834713</v>
      </c>
      <c r="I79" s="16">
        <f t="shared" si="13"/>
        <v>0</v>
      </c>
    </row>
    <row r="80" spans="1:11" hidden="1">
      <c r="C80" t="s">
        <v>2609</v>
      </c>
      <c r="E80" s="16">
        <f>F79</f>
        <v>1652.8925619834713</v>
      </c>
      <c r="G80" s="16">
        <f>E80+(E80*21%)</f>
        <v>2000.0000000000002</v>
      </c>
      <c r="I80" s="16">
        <f t="shared" si="13"/>
        <v>2000.0000000000002</v>
      </c>
    </row>
    <row r="81" spans="1:9" hidden="1">
      <c r="C81" s="6">
        <v>41576</v>
      </c>
      <c r="H81" s="16">
        <v>2000</v>
      </c>
      <c r="I81" s="16">
        <f t="shared" si="13"/>
        <v>0</v>
      </c>
    </row>
    <row r="82" spans="1:9" hidden="1">
      <c r="A82" s="6">
        <v>41554</v>
      </c>
      <c r="B82">
        <v>2</v>
      </c>
      <c r="C82" t="s">
        <v>1705</v>
      </c>
      <c r="E82" s="16">
        <v>212.66</v>
      </c>
      <c r="F82" s="16">
        <f t="shared" ref="F82:F86" si="15">E82+(E82*21%)</f>
        <v>257.3186</v>
      </c>
      <c r="I82" s="16">
        <f t="shared" si="13"/>
        <v>0</v>
      </c>
    </row>
    <row r="83" spans="1:9" hidden="1">
      <c r="B83">
        <v>2</v>
      </c>
      <c r="C83" t="s">
        <v>728</v>
      </c>
      <c r="E83" s="16">
        <v>129.4</v>
      </c>
      <c r="F83" s="16">
        <f t="shared" si="15"/>
        <v>156.57400000000001</v>
      </c>
      <c r="I83" s="16">
        <f t="shared" si="13"/>
        <v>0</v>
      </c>
    </row>
    <row r="84" spans="1:9" hidden="1">
      <c r="B84">
        <v>2</v>
      </c>
      <c r="C84" t="s">
        <v>2610</v>
      </c>
      <c r="E84" s="16">
        <v>312.39</v>
      </c>
      <c r="F84" s="16">
        <f t="shared" si="15"/>
        <v>377.99189999999999</v>
      </c>
      <c r="I84" s="16">
        <f t="shared" si="13"/>
        <v>0</v>
      </c>
    </row>
    <row r="85" spans="1:9" hidden="1">
      <c r="B85">
        <v>2</v>
      </c>
      <c r="C85" t="s">
        <v>2073</v>
      </c>
      <c r="E85" s="16">
        <v>232.5</v>
      </c>
      <c r="F85" s="16">
        <f t="shared" si="15"/>
        <v>281.32499999999999</v>
      </c>
      <c r="I85" s="16">
        <f t="shared" si="13"/>
        <v>0</v>
      </c>
    </row>
    <row r="86" spans="1:9" hidden="1">
      <c r="B86">
        <v>2</v>
      </c>
      <c r="C86" t="s">
        <v>2074</v>
      </c>
      <c r="E86" s="16">
        <v>195.76</v>
      </c>
      <c r="F86" s="16">
        <f t="shared" si="15"/>
        <v>236.86959999999999</v>
      </c>
      <c r="I86" s="16">
        <f t="shared" si="13"/>
        <v>0</v>
      </c>
    </row>
    <row r="87" spans="1:9" hidden="1">
      <c r="C87" t="s">
        <v>2075</v>
      </c>
      <c r="I87" s="16">
        <f t="shared" si="13"/>
        <v>0</v>
      </c>
    </row>
    <row r="88" spans="1:9" hidden="1">
      <c r="C88" t="s">
        <v>2611</v>
      </c>
      <c r="E88" s="16">
        <v>1173.71</v>
      </c>
      <c r="F88" s="16">
        <f>E88+(E88*21%)</f>
        <v>1420.1891000000001</v>
      </c>
      <c r="G88" s="16">
        <v>1420.19</v>
      </c>
      <c r="I88" s="16">
        <f t="shared" si="13"/>
        <v>1420.19</v>
      </c>
    </row>
    <row r="89" spans="1:9" hidden="1">
      <c r="C89" s="6">
        <v>41582</v>
      </c>
      <c r="H89" s="16">
        <v>1420.19</v>
      </c>
      <c r="I89" s="16">
        <f t="shared" si="13"/>
        <v>0</v>
      </c>
    </row>
    <row r="90" spans="1:9" hidden="1">
      <c r="A90" s="6">
        <v>41554</v>
      </c>
      <c r="B90">
        <v>2</v>
      </c>
      <c r="C90" t="s">
        <v>1360</v>
      </c>
      <c r="E90" s="16">
        <v>117.99</v>
      </c>
      <c r="F90" s="16">
        <f>E90+(E90*21%)</f>
        <v>142.7679</v>
      </c>
      <c r="I90" s="16">
        <f t="shared" si="13"/>
        <v>0</v>
      </c>
    </row>
    <row r="91" spans="1:9" hidden="1">
      <c r="B91">
        <v>2</v>
      </c>
      <c r="C91" t="s">
        <v>1362</v>
      </c>
      <c r="E91" s="16">
        <v>329.74</v>
      </c>
      <c r="F91" s="16">
        <f>E91+(E91*21%)</f>
        <v>398.98540000000003</v>
      </c>
      <c r="I91" s="16">
        <f t="shared" si="13"/>
        <v>0</v>
      </c>
    </row>
    <row r="92" spans="1:9" hidden="1">
      <c r="B92">
        <v>2</v>
      </c>
      <c r="C92" t="s">
        <v>1363</v>
      </c>
      <c r="E92" s="16">
        <v>355.78</v>
      </c>
      <c r="F92" s="16">
        <f>E92+(E92*21%)</f>
        <v>430.49379999999996</v>
      </c>
      <c r="I92" s="16">
        <f t="shared" si="13"/>
        <v>0</v>
      </c>
    </row>
    <row r="93" spans="1:9" hidden="1">
      <c r="C93" t="s">
        <v>1364</v>
      </c>
      <c r="I93" s="16">
        <f t="shared" si="13"/>
        <v>0</v>
      </c>
    </row>
    <row r="94" spans="1:9" hidden="1">
      <c r="B94">
        <v>2</v>
      </c>
      <c r="C94" t="s">
        <v>2612</v>
      </c>
      <c r="E94" s="16">
        <v>520.66</v>
      </c>
      <c r="F94" s="16">
        <f t="shared" ref="F94" si="16">E94+(E94*21%)</f>
        <v>629.9985999999999</v>
      </c>
      <c r="I94" s="16">
        <f t="shared" si="13"/>
        <v>0</v>
      </c>
    </row>
    <row r="95" spans="1:9" hidden="1">
      <c r="C95" t="s">
        <v>510</v>
      </c>
      <c r="I95" s="16">
        <f t="shared" si="13"/>
        <v>0</v>
      </c>
    </row>
    <row r="96" spans="1:9" hidden="1">
      <c r="C96" t="s">
        <v>2613</v>
      </c>
      <c r="E96" s="16">
        <v>1324.17</v>
      </c>
      <c r="F96" s="16">
        <f>E96+(E96*21%)</f>
        <v>1602.2456999999999</v>
      </c>
      <c r="G96" s="16">
        <v>1602.25</v>
      </c>
      <c r="I96" s="16">
        <f t="shared" si="13"/>
        <v>1602.25</v>
      </c>
    </row>
    <row r="97" spans="1:10" hidden="1">
      <c r="C97" s="6">
        <v>41582</v>
      </c>
      <c r="H97" s="16">
        <v>1602.25</v>
      </c>
      <c r="I97" s="16">
        <f t="shared" si="13"/>
        <v>0</v>
      </c>
    </row>
    <row r="98" spans="1:10" hidden="1">
      <c r="A98" s="6">
        <v>41554</v>
      </c>
      <c r="B98">
        <v>2</v>
      </c>
      <c r="C98" t="s">
        <v>1360</v>
      </c>
      <c r="E98" s="16">
        <v>117.99</v>
      </c>
      <c r="F98" s="16">
        <f t="shared" ref="F98:F100" si="17">E98+(E98*21%)</f>
        <v>142.7679</v>
      </c>
      <c r="I98" s="16">
        <f t="shared" si="13"/>
        <v>0</v>
      </c>
    </row>
    <row r="99" spans="1:10" hidden="1">
      <c r="B99">
        <v>2</v>
      </c>
      <c r="C99" t="s">
        <v>1362</v>
      </c>
      <c r="E99" s="16">
        <v>329.74</v>
      </c>
      <c r="F99" s="16">
        <f t="shared" si="17"/>
        <v>398.98540000000003</v>
      </c>
      <c r="I99" s="16">
        <f t="shared" si="13"/>
        <v>0</v>
      </c>
      <c r="J99" t="s">
        <v>13</v>
      </c>
    </row>
    <row r="100" spans="1:10" hidden="1">
      <c r="B100">
        <v>2</v>
      </c>
      <c r="C100" t="s">
        <v>1363</v>
      </c>
      <c r="E100" s="16">
        <v>355.78</v>
      </c>
      <c r="F100" s="16">
        <f t="shared" si="17"/>
        <v>430.49379999999996</v>
      </c>
      <c r="I100" s="16">
        <f t="shared" si="13"/>
        <v>0</v>
      </c>
    </row>
    <row r="101" spans="1:10" hidden="1">
      <c r="C101" t="s">
        <v>1364</v>
      </c>
      <c r="I101" s="16">
        <f t="shared" si="13"/>
        <v>0</v>
      </c>
    </row>
    <row r="102" spans="1:10" hidden="1">
      <c r="C102" t="s">
        <v>2614</v>
      </c>
      <c r="E102" s="16">
        <v>803.51</v>
      </c>
      <c r="F102" s="16">
        <f>E102+(E102*21%)</f>
        <v>972.24710000000005</v>
      </c>
      <c r="G102" s="16">
        <v>972.25</v>
      </c>
      <c r="I102" s="16">
        <f t="shared" si="13"/>
        <v>972.25</v>
      </c>
    </row>
    <row r="103" spans="1:10" hidden="1">
      <c r="C103" s="6">
        <v>41582</v>
      </c>
      <c r="H103" s="16">
        <v>972.25</v>
      </c>
      <c r="I103" s="16">
        <f t="shared" si="13"/>
        <v>0</v>
      </c>
    </row>
    <row r="104" spans="1:10" hidden="1">
      <c r="I104" s="16">
        <f t="shared" si="13"/>
        <v>0</v>
      </c>
    </row>
    <row r="105" spans="1:10" hidden="1">
      <c r="A105" s="6">
        <v>41565</v>
      </c>
      <c r="B105">
        <v>8</v>
      </c>
      <c r="C105" t="s">
        <v>2692</v>
      </c>
      <c r="D105" s="16">
        <f>E105/1.21</f>
        <v>430.57851239669424</v>
      </c>
      <c r="E105" s="16">
        <v>521</v>
      </c>
      <c r="F105" s="16">
        <f>D105*B105</f>
        <v>3444.6280991735539</v>
      </c>
      <c r="G105" s="16">
        <f>F105+(F105*21%)</f>
        <v>4168</v>
      </c>
      <c r="I105" s="16">
        <f t="shared" si="13"/>
        <v>4168</v>
      </c>
    </row>
    <row r="106" spans="1:10" hidden="1">
      <c r="B106">
        <v>8</v>
      </c>
      <c r="C106" t="s">
        <v>2238</v>
      </c>
      <c r="D106" s="16">
        <f t="shared" ref="D106:D137" si="18">E106/1.21</f>
        <v>228.92561983471074</v>
      </c>
      <c r="E106" s="16">
        <v>277</v>
      </c>
      <c r="F106" s="16">
        <f t="shared" ref="F106:F135" si="19">D106*B106</f>
        <v>1831.404958677686</v>
      </c>
      <c r="G106" s="16">
        <f t="shared" ref="G106:G136" si="20">F106+(F106*21%)</f>
        <v>2216</v>
      </c>
      <c r="I106" s="16">
        <f t="shared" si="13"/>
        <v>6384</v>
      </c>
    </row>
    <row r="107" spans="1:10" hidden="1">
      <c r="B107">
        <v>8</v>
      </c>
      <c r="C107" t="s">
        <v>2093</v>
      </c>
      <c r="D107" s="16">
        <f t="shared" si="18"/>
        <v>149.58677685950414</v>
      </c>
      <c r="E107" s="16">
        <v>181</v>
      </c>
      <c r="F107" s="16">
        <f t="shared" si="19"/>
        <v>1196.6942148760331</v>
      </c>
      <c r="G107" s="16">
        <f t="shared" si="20"/>
        <v>1448</v>
      </c>
      <c r="I107" s="16">
        <f t="shared" si="13"/>
        <v>7832</v>
      </c>
    </row>
    <row r="108" spans="1:10" hidden="1">
      <c r="B108">
        <v>8</v>
      </c>
      <c r="C108" t="s">
        <v>2455</v>
      </c>
      <c r="D108" s="16">
        <f t="shared" si="18"/>
        <v>206.61157024793388</v>
      </c>
      <c r="E108" s="16">
        <v>250</v>
      </c>
      <c r="F108" s="16">
        <f t="shared" si="19"/>
        <v>1652.8925619834711</v>
      </c>
      <c r="G108" s="16">
        <f t="shared" si="20"/>
        <v>2000</v>
      </c>
      <c r="I108" s="16">
        <f t="shared" si="13"/>
        <v>9832</v>
      </c>
    </row>
    <row r="109" spans="1:10" hidden="1">
      <c r="B109">
        <v>8</v>
      </c>
      <c r="C109" t="s">
        <v>2456</v>
      </c>
      <c r="D109" s="16">
        <f t="shared" si="18"/>
        <v>186.77685950413223</v>
      </c>
      <c r="E109" s="16">
        <v>226</v>
      </c>
      <c r="F109" s="16">
        <f t="shared" si="19"/>
        <v>1494.2148760330579</v>
      </c>
      <c r="G109" s="16">
        <f t="shared" si="20"/>
        <v>1808</v>
      </c>
      <c r="I109" s="16">
        <f t="shared" si="13"/>
        <v>11640</v>
      </c>
    </row>
    <row r="110" spans="1:10" hidden="1">
      <c r="C110" t="s">
        <v>2457</v>
      </c>
      <c r="D110" s="16" t="s">
        <v>13</v>
      </c>
      <c r="F110" s="16" t="s">
        <v>13</v>
      </c>
      <c r="I110" s="16">
        <f t="shared" si="13"/>
        <v>11640</v>
      </c>
    </row>
    <row r="111" spans="1:10" hidden="1">
      <c r="D111" s="16" t="s">
        <v>13</v>
      </c>
      <c r="F111" s="16" t="s">
        <v>13</v>
      </c>
      <c r="I111" s="16">
        <f t="shared" si="13"/>
        <v>11640</v>
      </c>
    </row>
    <row r="112" spans="1:10" hidden="1">
      <c r="B112">
        <v>2</v>
      </c>
      <c r="C112" t="s">
        <v>852</v>
      </c>
      <c r="D112" s="16">
        <f t="shared" si="18"/>
        <v>50.413223140495866</v>
      </c>
      <c r="E112" s="16">
        <v>61</v>
      </c>
      <c r="F112" s="16">
        <f t="shared" si="19"/>
        <v>100.82644628099173</v>
      </c>
      <c r="G112" s="16">
        <f t="shared" si="20"/>
        <v>122</v>
      </c>
      <c r="I112" s="16">
        <f t="shared" si="13"/>
        <v>11762</v>
      </c>
    </row>
    <row r="113" spans="1:9" hidden="1">
      <c r="B113">
        <v>2</v>
      </c>
      <c r="C113" t="s">
        <v>2058</v>
      </c>
      <c r="D113" s="16">
        <f t="shared" si="18"/>
        <v>68.595041322314046</v>
      </c>
      <c r="E113" s="16">
        <v>83</v>
      </c>
      <c r="F113" s="16">
        <f t="shared" si="19"/>
        <v>137.19008264462809</v>
      </c>
      <c r="G113" s="16">
        <f t="shared" si="20"/>
        <v>166</v>
      </c>
      <c r="I113" s="16">
        <f t="shared" si="13"/>
        <v>11928</v>
      </c>
    </row>
    <row r="114" spans="1:9" hidden="1">
      <c r="B114">
        <v>2</v>
      </c>
      <c r="C114" t="s">
        <v>2059</v>
      </c>
      <c r="D114" s="16">
        <f t="shared" si="18"/>
        <v>56.198347107438018</v>
      </c>
      <c r="E114" s="16">
        <v>68</v>
      </c>
      <c r="F114" s="16">
        <f t="shared" si="19"/>
        <v>112.39669421487604</v>
      </c>
      <c r="G114" s="16">
        <f t="shared" si="20"/>
        <v>136</v>
      </c>
      <c r="I114" s="16">
        <f t="shared" si="13"/>
        <v>12064</v>
      </c>
    </row>
    <row r="115" spans="1:9" hidden="1">
      <c r="C115" t="s">
        <v>2060</v>
      </c>
      <c r="D115" s="16" t="s">
        <v>13</v>
      </c>
      <c r="F115" s="16" t="s">
        <v>13</v>
      </c>
      <c r="I115" s="16">
        <f t="shared" si="13"/>
        <v>12064</v>
      </c>
    </row>
    <row r="116" spans="1:9" hidden="1">
      <c r="D116" s="16" t="s">
        <v>13</v>
      </c>
      <c r="F116" s="16" t="s">
        <v>13</v>
      </c>
      <c r="I116" s="16">
        <f t="shared" si="13"/>
        <v>12064</v>
      </c>
    </row>
    <row r="117" spans="1:9" hidden="1">
      <c r="B117">
        <v>5</v>
      </c>
      <c r="C117" t="s">
        <v>422</v>
      </c>
      <c r="D117" s="16">
        <f t="shared" si="18"/>
        <v>51.239669421487605</v>
      </c>
      <c r="E117" s="16">
        <v>62</v>
      </c>
      <c r="F117" s="16">
        <f t="shared" si="19"/>
        <v>256.19834710743805</v>
      </c>
      <c r="G117" s="16">
        <f t="shared" si="20"/>
        <v>310.00000000000006</v>
      </c>
      <c r="I117" s="16">
        <f t="shared" si="13"/>
        <v>12374</v>
      </c>
    </row>
    <row r="118" spans="1:9" hidden="1">
      <c r="C118" t="s">
        <v>485</v>
      </c>
      <c r="D118" s="16" t="s">
        <v>13</v>
      </c>
      <c r="F118" s="16" t="s">
        <v>13</v>
      </c>
      <c r="I118" s="16">
        <f t="shared" si="13"/>
        <v>12374</v>
      </c>
    </row>
    <row r="119" spans="1:9" hidden="1">
      <c r="C119" t="s">
        <v>2981</v>
      </c>
      <c r="D119" s="16" t="s">
        <v>13</v>
      </c>
      <c r="F119" s="16" t="s">
        <v>13</v>
      </c>
      <c r="H119" s="16">
        <v>12374</v>
      </c>
      <c r="I119" s="16">
        <f t="shared" si="13"/>
        <v>0</v>
      </c>
    </row>
    <row r="120" spans="1:9" hidden="1">
      <c r="B120">
        <v>4</v>
      </c>
      <c r="C120" t="s">
        <v>2217</v>
      </c>
      <c r="D120" s="16">
        <f t="shared" si="18"/>
        <v>77.685950413223139</v>
      </c>
      <c r="E120" s="16">
        <v>94</v>
      </c>
      <c r="F120" s="16">
        <f t="shared" si="19"/>
        <v>310.74380165289256</v>
      </c>
      <c r="G120" s="16">
        <f t="shared" si="20"/>
        <v>376</v>
      </c>
      <c r="I120" s="16">
        <f t="shared" si="13"/>
        <v>376</v>
      </c>
    </row>
    <row r="121" spans="1:9" hidden="1">
      <c r="B121">
        <v>4</v>
      </c>
      <c r="C121" t="s">
        <v>2216</v>
      </c>
      <c r="D121" s="16">
        <f t="shared" si="18"/>
        <v>61.983471074380169</v>
      </c>
      <c r="E121" s="16">
        <v>75</v>
      </c>
      <c r="F121" s="16">
        <f t="shared" si="19"/>
        <v>247.93388429752068</v>
      </c>
      <c r="G121" s="16">
        <f t="shared" si="20"/>
        <v>300</v>
      </c>
      <c r="I121" s="16">
        <f t="shared" si="13"/>
        <v>676</v>
      </c>
    </row>
    <row r="122" spans="1:9" hidden="1">
      <c r="B122">
        <v>4</v>
      </c>
      <c r="C122" t="s">
        <v>2215</v>
      </c>
      <c r="D122" s="16">
        <f t="shared" si="18"/>
        <v>65.289256198347104</v>
      </c>
      <c r="E122" s="16">
        <v>79</v>
      </c>
      <c r="F122" s="16">
        <f t="shared" si="19"/>
        <v>261.15702479338842</v>
      </c>
      <c r="G122" s="16">
        <f t="shared" si="20"/>
        <v>316</v>
      </c>
      <c r="I122" s="16">
        <f t="shared" si="13"/>
        <v>992</v>
      </c>
    </row>
    <row r="123" spans="1:9" hidden="1">
      <c r="C123" t="s">
        <v>2685</v>
      </c>
      <c r="D123" s="16" t="s">
        <v>13</v>
      </c>
      <c r="F123" s="16" t="s">
        <v>13</v>
      </c>
      <c r="I123" s="16">
        <f t="shared" si="13"/>
        <v>992</v>
      </c>
    </row>
    <row r="124" spans="1:9" hidden="1">
      <c r="D124" s="16" t="s">
        <v>13</v>
      </c>
      <c r="F124" s="16" t="s">
        <v>13</v>
      </c>
      <c r="I124" s="16">
        <f t="shared" si="13"/>
        <v>992</v>
      </c>
    </row>
    <row r="125" spans="1:9" hidden="1">
      <c r="A125" t="s">
        <v>1711</v>
      </c>
      <c r="B125">
        <v>4</v>
      </c>
      <c r="C125">
        <v>4115</v>
      </c>
      <c r="D125" s="16">
        <f t="shared" si="18"/>
        <v>61.15702479338843</v>
      </c>
      <c r="E125" s="16">
        <v>74</v>
      </c>
      <c r="F125" s="16">
        <f t="shared" si="19"/>
        <v>244.62809917355372</v>
      </c>
      <c r="G125" s="16">
        <f t="shared" si="20"/>
        <v>296</v>
      </c>
      <c r="I125" s="16">
        <f t="shared" si="13"/>
        <v>1288</v>
      </c>
    </row>
    <row r="126" spans="1:9" hidden="1">
      <c r="A126" t="s">
        <v>974</v>
      </c>
      <c r="B126">
        <v>8</v>
      </c>
      <c r="C126" t="s">
        <v>1030</v>
      </c>
      <c r="D126" s="16">
        <f t="shared" si="18"/>
        <v>33.057851239669425</v>
      </c>
      <c r="E126" s="16">
        <v>40</v>
      </c>
      <c r="F126" s="16">
        <f t="shared" si="19"/>
        <v>264.4628099173554</v>
      </c>
      <c r="G126" s="16">
        <f t="shared" si="20"/>
        <v>320.00000000000006</v>
      </c>
      <c r="I126" s="16">
        <f t="shared" si="13"/>
        <v>1608</v>
      </c>
    </row>
    <row r="127" spans="1:9" hidden="1">
      <c r="A127" t="s">
        <v>2687</v>
      </c>
      <c r="B127">
        <v>4</v>
      </c>
      <c r="C127" t="s">
        <v>2694</v>
      </c>
      <c r="D127" s="16">
        <f t="shared" si="18"/>
        <v>161.15702479338844</v>
      </c>
      <c r="E127" s="16">
        <v>195</v>
      </c>
      <c r="F127" s="16">
        <f t="shared" si="19"/>
        <v>644.62809917355378</v>
      </c>
      <c r="G127" s="16">
        <f t="shared" si="20"/>
        <v>780</v>
      </c>
      <c r="I127" s="16">
        <f t="shared" si="13"/>
        <v>2388</v>
      </c>
    </row>
    <row r="128" spans="1:9" hidden="1">
      <c r="A128" t="s">
        <v>2687</v>
      </c>
      <c r="B128">
        <v>4</v>
      </c>
      <c r="C128" t="s">
        <v>2693</v>
      </c>
      <c r="D128" s="16">
        <f t="shared" si="18"/>
        <v>103.30578512396694</v>
      </c>
      <c r="E128" s="16">
        <v>125</v>
      </c>
      <c r="F128" s="16">
        <f t="shared" si="19"/>
        <v>413.22314049586777</v>
      </c>
      <c r="G128" s="16">
        <f t="shared" si="20"/>
        <v>500</v>
      </c>
      <c r="I128" s="16">
        <f t="shared" si="13"/>
        <v>2888</v>
      </c>
    </row>
    <row r="129" spans="1:9" hidden="1">
      <c r="C129" t="s">
        <v>2686</v>
      </c>
      <c r="D129" s="16" t="s">
        <v>13</v>
      </c>
      <c r="F129" s="16" t="s">
        <v>13</v>
      </c>
      <c r="I129" s="16">
        <f t="shared" si="13"/>
        <v>2888</v>
      </c>
    </row>
    <row r="130" spans="1:9" hidden="1">
      <c r="B130">
        <v>8</v>
      </c>
      <c r="C130" t="s">
        <v>2695</v>
      </c>
      <c r="D130" s="16">
        <f t="shared" si="18"/>
        <v>35.537190082644628</v>
      </c>
      <c r="E130" s="16">
        <v>43</v>
      </c>
      <c r="F130" s="16">
        <f t="shared" si="19"/>
        <v>284.29752066115702</v>
      </c>
      <c r="G130" s="16">
        <f t="shared" si="20"/>
        <v>344</v>
      </c>
      <c r="I130" s="16">
        <f t="shared" si="13"/>
        <v>3232</v>
      </c>
    </row>
    <row r="131" spans="1:9" hidden="1">
      <c r="D131" s="16" t="s">
        <v>13</v>
      </c>
      <c r="F131" s="16" t="s">
        <v>13</v>
      </c>
      <c r="I131" s="16">
        <f t="shared" si="13"/>
        <v>3232</v>
      </c>
    </row>
    <row r="132" spans="1:9">
      <c r="C132" t="s">
        <v>2982</v>
      </c>
      <c r="H132" s="16">
        <v>3232</v>
      </c>
      <c r="I132" s="16">
        <f t="shared" si="13"/>
        <v>0</v>
      </c>
    </row>
    <row r="133" spans="1:9">
      <c r="B133">
        <v>4</v>
      </c>
      <c r="C133" t="s">
        <v>2688</v>
      </c>
      <c r="D133" s="16">
        <f t="shared" si="18"/>
        <v>0</v>
      </c>
      <c r="F133" s="16">
        <f t="shared" si="19"/>
        <v>0</v>
      </c>
      <c r="G133" s="16">
        <f t="shared" si="20"/>
        <v>0</v>
      </c>
      <c r="I133" s="16">
        <f t="shared" si="13"/>
        <v>0</v>
      </c>
    </row>
    <row r="134" spans="1:9">
      <c r="B134">
        <v>1</v>
      </c>
      <c r="C134" t="s">
        <v>2689</v>
      </c>
      <c r="D134" s="16">
        <f t="shared" si="18"/>
        <v>0</v>
      </c>
      <c r="F134" s="16">
        <f t="shared" si="19"/>
        <v>0</v>
      </c>
      <c r="G134" s="16">
        <f t="shared" si="20"/>
        <v>0</v>
      </c>
      <c r="I134" s="16">
        <f t="shared" si="13"/>
        <v>0</v>
      </c>
    </row>
    <row r="135" spans="1:9">
      <c r="B135">
        <v>4</v>
      </c>
      <c r="C135" t="s">
        <v>2690</v>
      </c>
      <c r="D135" s="16">
        <f t="shared" si="18"/>
        <v>0</v>
      </c>
      <c r="F135" s="16">
        <f t="shared" si="19"/>
        <v>0</v>
      </c>
      <c r="G135" s="16">
        <f t="shared" si="20"/>
        <v>0</v>
      </c>
      <c r="I135" s="16">
        <f t="shared" ref="I135:I178" si="21">I134+G135-H135</f>
        <v>0</v>
      </c>
    </row>
    <row r="136" spans="1:9">
      <c r="C136" t="s">
        <v>2691</v>
      </c>
      <c r="D136" s="16">
        <f t="shared" si="18"/>
        <v>0</v>
      </c>
      <c r="G136" s="16">
        <f t="shared" si="20"/>
        <v>0</v>
      </c>
      <c r="I136" s="16">
        <f t="shared" si="21"/>
        <v>0</v>
      </c>
    </row>
    <row r="137" spans="1:9">
      <c r="A137" s="6">
        <v>41606</v>
      </c>
      <c r="B137">
        <v>1</v>
      </c>
      <c r="C137" t="s">
        <v>3147</v>
      </c>
      <c r="D137" s="16">
        <f t="shared" si="18"/>
        <v>5238.0165289256202</v>
      </c>
      <c r="E137" s="16">
        <v>6338</v>
      </c>
      <c r="I137" s="16">
        <f t="shared" si="21"/>
        <v>0</v>
      </c>
    </row>
    <row r="138" spans="1:9">
      <c r="C138" t="s">
        <v>2075</v>
      </c>
      <c r="G138" s="16">
        <v>6338</v>
      </c>
      <c r="I138" s="16">
        <f t="shared" si="21"/>
        <v>6338</v>
      </c>
    </row>
    <row r="139" spans="1:9">
      <c r="A139" s="6"/>
    </row>
    <row r="140" spans="1:9">
      <c r="A140" s="6">
        <v>41648</v>
      </c>
      <c r="B140">
        <v>1</v>
      </c>
      <c r="C140" t="s">
        <v>2222</v>
      </c>
    </row>
    <row r="146" spans="1:11">
      <c r="A146" t="s">
        <v>3382</v>
      </c>
      <c r="B146" t="s">
        <v>1861</v>
      </c>
      <c r="C146" t="s">
        <v>3383</v>
      </c>
      <c r="E146" s="16" t="s">
        <v>3384</v>
      </c>
      <c r="F146" s="16" t="s">
        <v>1725</v>
      </c>
      <c r="G146" s="16" t="s">
        <v>942</v>
      </c>
      <c r="H146" s="16" t="s">
        <v>3385</v>
      </c>
      <c r="I146" s="16">
        <v>0</v>
      </c>
    </row>
    <row r="147" spans="1:11">
      <c r="A147" s="6">
        <v>41648</v>
      </c>
      <c r="B147">
        <v>2</v>
      </c>
      <c r="C147" t="s">
        <v>1705</v>
      </c>
      <c r="E147" s="16">
        <f>G147/1.21</f>
        <v>267.76859504132233</v>
      </c>
      <c r="F147" s="16">
        <f>K147+(K147*8%)</f>
        <v>162</v>
      </c>
      <c r="G147" s="16">
        <f>J147+(J147*8%)</f>
        <v>324</v>
      </c>
      <c r="I147" s="16">
        <f t="shared" si="21"/>
        <v>324</v>
      </c>
      <c r="J147" s="16">
        <f t="shared" ref="J147:J156" si="22">K147*B147</f>
        <v>300</v>
      </c>
      <c r="K147" s="16">
        <v>150</v>
      </c>
    </row>
    <row r="148" spans="1:11">
      <c r="B148">
        <v>2</v>
      </c>
      <c r="C148" t="s">
        <v>728</v>
      </c>
      <c r="E148" s="16">
        <f t="shared" ref="E148:E175" si="23">G148/1.21</f>
        <v>157.09090909090909</v>
      </c>
      <c r="F148" s="16">
        <f t="shared" ref="F148:F173" si="24">K148+(K148*8%)</f>
        <v>95.04</v>
      </c>
      <c r="G148" s="16">
        <f t="shared" ref="G148:G175" si="25">J148+(J148*8%)</f>
        <v>190.08</v>
      </c>
      <c r="I148" s="16">
        <f t="shared" si="21"/>
        <v>514.08000000000004</v>
      </c>
      <c r="J148" s="16">
        <f t="shared" si="22"/>
        <v>176</v>
      </c>
      <c r="K148" s="16">
        <v>88</v>
      </c>
    </row>
    <row r="149" spans="1:11">
      <c r="B149">
        <v>2</v>
      </c>
      <c r="C149" t="s">
        <v>2610</v>
      </c>
      <c r="E149" s="16">
        <f t="shared" si="23"/>
        <v>180.29752066115702</v>
      </c>
      <c r="F149" s="16">
        <f t="shared" si="24"/>
        <v>109.08</v>
      </c>
      <c r="G149" s="16">
        <f t="shared" si="25"/>
        <v>218.16</v>
      </c>
      <c r="I149" s="16">
        <f t="shared" si="21"/>
        <v>732.24</v>
      </c>
      <c r="J149" s="16">
        <f t="shared" si="22"/>
        <v>202</v>
      </c>
      <c r="K149" s="16">
        <v>101</v>
      </c>
    </row>
    <row r="150" spans="1:11">
      <c r="B150">
        <v>2</v>
      </c>
      <c r="C150" t="s">
        <v>2073</v>
      </c>
      <c r="E150" s="16">
        <f t="shared" si="23"/>
        <v>398.08264462809922</v>
      </c>
      <c r="F150" s="16">
        <f t="shared" si="24"/>
        <v>240.84</v>
      </c>
      <c r="G150" s="16">
        <f t="shared" si="25"/>
        <v>481.68</v>
      </c>
      <c r="I150" s="16">
        <f t="shared" si="21"/>
        <v>1213.92</v>
      </c>
      <c r="J150" s="16">
        <f t="shared" si="22"/>
        <v>446</v>
      </c>
      <c r="K150" s="16">
        <v>223</v>
      </c>
    </row>
    <row r="151" spans="1:11">
      <c r="B151">
        <v>2</v>
      </c>
      <c r="C151" t="s">
        <v>2074</v>
      </c>
      <c r="E151" s="16">
        <f t="shared" si="23"/>
        <v>237.42148760330576</v>
      </c>
      <c r="F151" s="16">
        <f t="shared" si="24"/>
        <v>143.63999999999999</v>
      </c>
      <c r="G151" s="16">
        <f t="shared" si="25"/>
        <v>287.27999999999997</v>
      </c>
      <c r="I151" s="16">
        <f t="shared" si="21"/>
        <v>1501.2</v>
      </c>
      <c r="J151" s="16">
        <f t="shared" si="22"/>
        <v>266</v>
      </c>
      <c r="K151" s="16">
        <v>133</v>
      </c>
    </row>
    <row r="152" spans="1:11">
      <c r="E152" s="16">
        <f t="shared" si="23"/>
        <v>0</v>
      </c>
      <c r="I152" s="16">
        <f t="shared" si="21"/>
        <v>1501.2</v>
      </c>
      <c r="J152" s="16">
        <f t="shared" si="22"/>
        <v>0</v>
      </c>
      <c r="K152" s="16"/>
    </row>
    <row r="153" spans="1:11">
      <c r="C153" t="s">
        <v>1742</v>
      </c>
      <c r="E153" s="16">
        <f t="shared" si="23"/>
        <v>0</v>
      </c>
      <c r="I153" s="16">
        <f t="shared" si="21"/>
        <v>1501.2</v>
      </c>
      <c r="J153" s="16">
        <f t="shared" si="22"/>
        <v>0</v>
      </c>
      <c r="K153" s="16"/>
    </row>
    <row r="154" spans="1:11">
      <c r="B154">
        <v>3</v>
      </c>
      <c r="C154" t="s">
        <v>3319</v>
      </c>
      <c r="E154" s="16">
        <f t="shared" si="23"/>
        <v>315.96694214876032</v>
      </c>
      <c r="F154" s="16">
        <f t="shared" si="24"/>
        <v>127.44</v>
      </c>
      <c r="G154" s="16">
        <f t="shared" si="25"/>
        <v>382.32</v>
      </c>
      <c r="I154" s="16">
        <f t="shared" si="21"/>
        <v>1883.52</v>
      </c>
      <c r="J154" s="16">
        <f t="shared" si="22"/>
        <v>354</v>
      </c>
      <c r="K154" s="16">
        <v>118</v>
      </c>
    </row>
    <row r="155" spans="1:11">
      <c r="B155">
        <v>3</v>
      </c>
      <c r="C155" t="s">
        <v>1142</v>
      </c>
      <c r="E155" s="16">
        <f t="shared" si="23"/>
        <v>163.3388429752066</v>
      </c>
      <c r="F155" s="16">
        <f t="shared" si="24"/>
        <v>65.88</v>
      </c>
      <c r="G155" s="16">
        <f t="shared" si="25"/>
        <v>197.64</v>
      </c>
      <c r="I155" s="16">
        <f t="shared" si="21"/>
        <v>2081.16</v>
      </c>
      <c r="J155" s="16">
        <f t="shared" si="22"/>
        <v>183</v>
      </c>
      <c r="K155" s="16">
        <v>61</v>
      </c>
    </row>
    <row r="156" spans="1:11">
      <c r="B156">
        <v>3</v>
      </c>
      <c r="C156" t="s">
        <v>3320</v>
      </c>
      <c r="E156" s="16">
        <f t="shared" si="23"/>
        <v>1135.3388429752067</v>
      </c>
      <c r="F156" s="16">
        <f t="shared" si="24"/>
        <v>457.92</v>
      </c>
      <c r="G156" s="16">
        <f t="shared" si="25"/>
        <v>1373.76</v>
      </c>
      <c r="I156" s="16">
        <f t="shared" si="21"/>
        <v>3454.92</v>
      </c>
      <c r="J156" s="16">
        <f t="shared" si="22"/>
        <v>1272</v>
      </c>
      <c r="K156" s="16">
        <v>424</v>
      </c>
    </row>
    <row r="157" spans="1:11">
      <c r="E157" s="16">
        <f t="shared" si="23"/>
        <v>0</v>
      </c>
      <c r="I157" s="16">
        <f t="shared" si="21"/>
        <v>3454.92</v>
      </c>
      <c r="J157" s="16">
        <v>0</v>
      </c>
      <c r="K157" s="16"/>
    </row>
    <row r="158" spans="1:11">
      <c r="C158" t="s">
        <v>3321</v>
      </c>
      <c r="E158" s="16">
        <f t="shared" si="23"/>
        <v>0</v>
      </c>
      <c r="I158" s="16">
        <f t="shared" si="21"/>
        <v>3454.92</v>
      </c>
      <c r="J158" s="16">
        <f t="shared" ref="J158:J173" si="26">K158*B158</f>
        <v>0</v>
      </c>
      <c r="K158" s="16"/>
    </row>
    <row r="159" spans="1:11">
      <c r="B159">
        <v>3</v>
      </c>
      <c r="C159" t="s">
        <v>2220</v>
      </c>
      <c r="E159" s="16">
        <f t="shared" si="23"/>
        <v>321.32231404958679</v>
      </c>
      <c r="F159" s="16">
        <f t="shared" si="24"/>
        <v>129.6</v>
      </c>
      <c r="G159" s="16">
        <f t="shared" si="25"/>
        <v>388.8</v>
      </c>
      <c r="I159" s="16">
        <f t="shared" si="21"/>
        <v>3843.7200000000003</v>
      </c>
      <c r="J159" s="16">
        <f t="shared" si="26"/>
        <v>360</v>
      </c>
      <c r="K159" s="16">
        <v>120</v>
      </c>
    </row>
    <row r="160" spans="1:11">
      <c r="B160">
        <v>3</v>
      </c>
      <c r="C160" t="s">
        <v>2221</v>
      </c>
      <c r="E160" s="16">
        <f t="shared" si="23"/>
        <v>219.5702479338843</v>
      </c>
      <c r="F160" s="16">
        <f t="shared" si="24"/>
        <v>88.56</v>
      </c>
      <c r="G160" s="16">
        <f t="shared" si="25"/>
        <v>265.68</v>
      </c>
      <c r="I160" s="16">
        <f t="shared" si="21"/>
        <v>4109.4000000000005</v>
      </c>
      <c r="J160" s="16">
        <f t="shared" si="26"/>
        <v>246</v>
      </c>
      <c r="K160" s="16">
        <v>82</v>
      </c>
    </row>
    <row r="161" spans="2:11">
      <c r="B161">
        <v>3</v>
      </c>
      <c r="C161" t="s">
        <v>2298</v>
      </c>
      <c r="E161" s="16">
        <f t="shared" si="23"/>
        <v>286.51239669421489</v>
      </c>
      <c r="F161" s="16">
        <f t="shared" si="24"/>
        <v>115.56</v>
      </c>
      <c r="G161" s="16">
        <f t="shared" si="25"/>
        <v>346.68</v>
      </c>
      <c r="I161" s="16">
        <f t="shared" si="21"/>
        <v>4456.0800000000008</v>
      </c>
      <c r="J161" s="16">
        <f t="shared" si="26"/>
        <v>321</v>
      </c>
      <c r="K161" s="16">
        <v>107</v>
      </c>
    </row>
    <row r="162" spans="2:11">
      <c r="I162" s="16">
        <f t="shared" si="21"/>
        <v>4456.0800000000008</v>
      </c>
      <c r="J162" s="16">
        <f t="shared" si="26"/>
        <v>0</v>
      </c>
      <c r="K162" s="16"/>
    </row>
    <row r="163" spans="2:11">
      <c r="C163" t="s">
        <v>3322</v>
      </c>
      <c r="I163" s="16">
        <f t="shared" si="21"/>
        <v>4456.0800000000008</v>
      </c>
      <c r="J163" s="16">
        <f t="shared" si="26"/>
        <v>0</v>
      </c>
      <c r="K163" s="16"/>
    </row>
    <row r="164" spans="2:11">
      <c r="B164">
        <v>2</v>
      </c>
      <c r="C164" t="s">
        <v>2251</v>
      </c>
      <c r="E164" s="16">
        <f t="shared" si="23"/>
        <v>208.85950413223142</v>
      </c>
      <c r="F164" s="16">
        <f t="shared" si="24"/>
        <v>126.36</v>
      </c>
      <c r="G164" s="16">
        <f t="shared" si="25"/>
        <v>252.72</v>
      </c>
      <c r="I164" s="16">
        <f t="shared" si="21"/>
        <v>4708.8000000000011</v>
      </c>
      <c r="J164" s="16">
        <f t="shared" si="26"/>
        <v>234</v>
      </c>
      <c r="K164" s="16">
        <v>117</v>
      </c>
    </row>
    <row r="165" spans="2:11">
      <c r="B165">
        <v>2</v>
      </c>
      <c r="C165" t="s">
        <v>2459</v>
      </c>
      <c r="E165" s="16">
        <f t="shared" si="23"/>
        <v>208.85950413223142</v>
      </c>
      <c r="F165" s="16">
        <f t="shared" si="24"/>
        <v>126.36</v>
      </c>
      <c r="G165" s="16">
        <f t="shared" si="25"/>
        <v>252.72</v>
      </c>
      <c r="I165" s="16">
        <f t="shared" si="21"/>
        <v>4961.5200000000013</v>
      </c>
      <c r="J165" s="16">
        <f t="shared" si="26"/>
        <v>234</v>
      </c>
      <c r="K165" s="16">
        <v>117</v>
      </c>
    </row>
    <row r="166" spans="2:11">
      <c r="B166">
        <v>2</v>
      </c>
      <c r="C166" t="s">
        <v>2458</v>
      </c>
      <c r="E166" s="16">
        <f t="shared" si="23"/>
        <v>233.85123966942149</v>
      </c>
      <c r="F166" s="16">
        <f t="shared" si="24"/>
        <v>141.47999999999999</v>
      </c>
      <c r="G166" s="16">
        <f t="shared" si="25"/>
        <v>282.95999999999998</v>
      </c>
      <c r="I166" s="16">
        <f t="shared" si="21"/>
        <v>5244.4800000000014</v>
      </c>
      <c r="J166" s="16">
        <f t="shared" si="26"/>
        <v>262</v>
      </c>
      <c r="K166" s="16">
        <v>131</v>
      </c>
    </row>
    <row r="167" spans="2:11">
      <c r="B167">
        <v>2</v>
      </c>
      <c r="C167" t="s">
        <v>2472</v>
      </c>
      <c r="E167" s="16">
        <f t="shared" si="23"/>
        <v>260.62809917355372</v>
      </c>
      <c r="F167" s="16">
        <f t="shared" si="24"/>
        <v>157.68</v>
      </c>
      <c r="G167" s="16">
        <f t="shared" si="25"/>
        <v>315.36</v>
      </c>
      <c r="I167" s="16">
        <f t="shared" si="21"/>
        <v>5559.8400000000011</v>
      </c>
      <c r="J167" s="16">
        <f t="shared" si="26"/>
        <v>292</v>
      </c>
      <c r="K167" s="16">
        <v>146</v>
      </c>
    </row>
    <row r="168" spans="2:11">
      <c r="I168" s="16">
        <f t="shared" si="21"/>
        <v>5559.8400000000011</v>
      </c>
      <c r="J168" s="16">
        <f t="shared" si="26"/>
        <v>0</v>
      </c>
      <c r="K168" s="16"/>
    </row>
    <row r="169" spans="2:11">
      <c r="C169" t="s">
        <v>2686</v>
      </c>
      <c r="I169" s="16">
        <f t="shared" si="21"/>
        <v>5559.8400000000011</v>
      </c>
      <c r="J169" s="16">
        <f t="shared" si="26"/>
        <v>0</v>
      </c>
      <c r="K169" s="16"/>
    </row>
    <row r="170" spans="2:11">
      <c r="B170">
        <v>3</v>
      </c>
      <c r="C170" t="s">
        <v>1995</v>
      </c>
      <c r="E170" s="16">
        <f t="shared" si="23"/>
        <v>321.32231404958679</v>
      </c>
      <c r="F170" s="16">
        <f t="shared" si="24"/>
        <v>129.6</v>
      </c>
      <c r="G170" s="16">
        <f t="shared" si="25"/>
        <v>388.8</v>
      </c>
      <c r="I170" s="16">
        <f t="shared" si="21"/>
        <v>5948.6400000000012</v>
      </c>
      <c r="J170" s="16">
        <f t="shared" si="26"/>
        <v>360</v>
      </c>
      <c r="K170" s="16">
        <v>120</v>
      </c>
    </row>
    <row r="171" spans="2:11">
      <c r="B171">
        <v>3</v>
      </c>
      <c r="C171" t="s">
        <v>3323</v>
      </c>
      <c r="E171" s="16">
        <f t="shared" si="23"/>
        <v>495.37190082644628</v>
      </c>
      <c r="F171" s="16">
        <f t="shared" si="24"/>
        <v>199.8</v>
      </c>
      <c r="G171" s="16">
        <f t="shared" si="25"/>
        <v>599.4</v>
      </c>
      <c r="I171" s="16">
        <f t="shared" si="21"/>
        <v>6548.0400000000009</v>
      </c>
      <c r="J171" s="16">
        <f t="shared" si="26"/>
        <v>555</v>
      </c>
      <c r="K171" s="16">
        <v>185</v>
      </c>
    </row>
    <row r="172" spans="2:11">
      <c r="B172">
        <v>3</v>
      </c>
      <c r="C172" t="s">
        <v>1994</v>
      </c>
      <c r="E172" s="16">
        <f t="shared" si="23"/>
        <v>147.27272727272728</v>
      </c>
      <c r="F172" s="16">
        <f t="shared" si="24"/>
        <v>59.4</v>
      </c>
      <c r="G172" s="16">
        <f t="shared" si="25"/>
        <v>178.2</v>
      </c>
      <c r="I172" s="16">
        <f t="shared" si="21"/>
        <v>6726.2400000000007</v>
      </c>
      <c r="J172" s="16">
        <f t="shared" si="26"/>
        <v>165</v>
      </c>
      <c r="K172" s="16">
        <v>55</v>
      </c>
    </row>
    <row r="173" spans="2:11">
      <c r="B173">
        <v>3</v>
      </c>
      <c r="C173" t="s">
        <v>1993</v>
      </c>
      <c r="E173" s="16">
        <f t="shared" si="23"/>
        <v>281.15702479338842</v>
      </c>
      <c r="F173" s="16">
        <f t="shared" si="24"/>
        <v>113.4</v>
      </c>
      <c r="G173" s="16">
        <f t="shared" si="25"/>
        <v>340.2</v>
      </c>
      <c r="I173" s="16">
        <f t="shared" si="21"/>
        <v>7066.4400000000005</v>
      </c>
      <c r="J173" s="16">
        <f t="shared" si="26"/>
        <v>315</v>
      </c>
      <c r="K173" s="16">
        <v>105</v>
      </c>
    </row>
    <row r="174" spans="2:11">
      <c r="I174" s="16">
        <f t="shared" si="21"/>
        <v>7066.4400000000005</v>
      </c>
      <c r="J174" s="16">
        <f>F174*B174</f>
        <v>0</v>
      </c>
    </row>
    <row r="175" spans="2:11">
      <c r="B175">
        <v>1</v>
      </c>
      <c r="C175" t="s">
        <v>3386</v>
      </c>
      <c r="E175" s="16">
        <f t="shared" si="23"/>
        <v>1191.5613223140497</v>
      </c>
      <c r="F175" s="16">
        <f t="shared" ref="F175" si="27">K175+(K175*8%)</f>
        <v>1441.7891999999999</v>
      </c>
      <c r="G175" s="16">
        <f t="shared" si="25"/>
        <v>1441.7891999999999</v>
      </c>
      <c r="I175" s="16">
        <f t="shared" si="21"/>
        <v>8508.2291999999998</v>
      </c>
      <c r="J175" s="16">
        <v>1334.99</v>
      </c>
      <c r="K175" s="16">
        <v>1334.99</v>
      </c>
    </row>
    <row r="176" spans="2:11">
      <c r="I176" s="16">
        <f t="shared" si="21"/>
        <v>8508.2291999999998</v>
      </c>
    </row>
    <row r="177" spans="2:9">
      <c r="B177" s="16"/>
      <c r="C177" s="16"/>
      <c r="H177"/>
      <c r="I177" s="16">
        <f t="shared" si="21"/>
        <v>8508.2291999999998</v>
      </c>
    </row>
    <row r="178" spans="2:9">
      <c r="B178" s="16"/>
      <c r="C178" s="16"/>
      <c r="G178"/>
      <c r="H178"/>
      <c r="I178" s="16">
        <f t="shared" si="21"/>
        <v>8508.2291999999998</v>
      </c>
    </row>
    <row r="179" spans="2:9">
      <c r="B179" s="16"/>
      <c r="C179" s="16"/>
      <c r="E179"/>
      <c r="F179"/>
      <c r="G179"/>
      <c r="H179"/>
      <c r="I179"/>
    </row>
    <row r="180" spans="2:9">
      <c r="B180" s="16"/>
      <c r="C180" s="16"/>
      <c r="E180"/>
      <c r="F180"/>
      <c r="G180"/>
      <c r="H180"/>
      <c r="I180"/>
    </row>
  </sheetData>
  <hyperlinks>
    <hyperlink ref="A1" location="INDICE!A1" display="INDICE"/>
  </hyperlinks>
  <pageMargins left="0.23622047244094491" right="0.23622047244094491" top="0.74803149606299213" bottom="0.74803149606299213" header="0.31496062992125984" footer="0.31496062992125984"/>
  <pageSetup paperSize="9" orientation="landscape" horizontalDpi="0" verticalDpi="0" r:id="rId1"/>
</worksheet>
</file>

<file path=xl/worksheets/sheet130.xml><?xml version="1.0" encoding="utf-8"?>
<worksheet xmlns="http://schemas.openxmlformats.org/spreadsheetml/2006/main" xmlns:r="http://schemas.openxmlformats.org/officeDocument/2006/relationships">
  <dimension ref="A1:G5"/>
  <sheetViews>
    <sheetView workbookViewId="0"/>
  </sheetViews>
  <sheetFormatPr baseColWidth="10" defaultRowHeight="15"/>
  <cols>
    <col min="1" max="1" width="15.5703125" customWidth="1"/>
    <col min="2" max="2" width="10.7109375" customWidth="1"/>
    <col min="3" max="3" width="20.7109375" customWidth="1"/>
    <col min="4" max="4" width="11.42578125" customWidth="1"/>
  </cols>
  <sheetData>
    <row r="1" spans="1:7">
      <c r="A1" s="2" t="s">
        <v>122</v>
      </c>
      <c r="B1" s="1"/>
      <c r="C1" s="1" t="s">
        <v>292</v>
      </c>
      <c r="D1" s="1"/>
      <c r="E1" s="1" t="s">
        <v>253</v>
      </c>
      <c r="F1" s="1"/>
      <c r="G1" s="1">
        <f>SUM(E4:E264)-SUM(F4:F264)</f>
        <v>0</v>
      </c>
    </row>
    <row r="2" spans="1:7">
      <c r="A2" s="3" t="s">
        <v>254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259</v>
      </c>
      <c r="G2" s="3" t="s">
        <v>260</v>
      </c>
    </row>
    <row r="3" spans="1:7">
      <c r="A3" s="5"/>
      <c r="B3" s="1"/>
      <c r="C3" s="1"/>
      <c r="D3" s="1"/>
      <c r="E3" s="1"/>
      <c r="F3" s="1"/>
      <c r="G3" s="1"/>
    </row>
    <row r="4" spans="1:7">
      <c r="A4" s="6">
        <v>41321</v>
      </c>
      <c r="C4" t="s">
        <v>262</v>
      </c>
      <c r="E4">
        <v>284</v>
      </c>
      <c r="G4">
        <v>284</v>
      </c>
    </row>
    <row r="5" spans="1:7">
      <c r="E5">
        <f>B5*D5</f>
        <v>0</v>
      </c>
      <c r="F5">
        <v>284</v>
      </c>
      <c r="G5">
        <f>G4+E5-F5</f>
        <v>0</v>
      </c>
    </row>
  </sheetData>
  <hyperlinks>
    <hyperlink ref="A1" location="INDICE!A1" display="INDICE"/>
  </hyperlinks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>
  <dimension ref="A1:G5"/>
  <sheetViews>
    <sheetView workbookViewId="0">
      <selection activeCell="F78" sqref="F78"/>
    </sheetView>
  </sheetViews>
  <sheetFormatPr baseColWidth="10" defaultRowHeight="15"/>
  <cols>
    <col min="1" max="1" width="15.5703125" customWidth="1"/>
    <col min="2" max="2" width="10.7109375" customWidth="1"/>
    <col min="3" max="3" width="20.7109375" customWidth="1"/>
    <col min="4" max="4" width="11.42578125" customWidth="1"/>
  </cols>
  <sheetData>
    <row r="1" spans="1:7">
      <c r="A1" s="2" t="s">
        <v>122</v>
      </c>
      <c r="B1" s="1"/>
      <c r="C1" s="1" t="s">
        <v>241</v>
      </c>
      <c r="D1" s="1"/>
      <c r="E1" s="1" t="s">
        <v>253</v>
      </c>
      <c r="F1" s="1"/>
      <c r="G1" s="1">
        <f>SUM(E4:E264)-SUM(F4:F264)</f>
        <v>1118</v>
      </c>
    </row>
    <row r="2" spans="1:7">
      <c r="A2" s="3" t="s">
        <v>254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259</v>
      </c>
      <c r="G2" s="3" t="s">
        <v>260</v>
      </c>
    </row>
    <row r="3" spans="1:7">
      <c r="A3" s="5"/>
      <c r="B3" s="1"/>
      <c r="C3" s="1"/>
      <c r="D3" s="1"/>
      <c r="E3" s="1"/>
      <c r="F3" s="1"/>
      <c r="G3" s="1"/>
    </row>
    <row r="4" spans="1:7">
      <c r="A4" s="6">
        <v>41321</v>
      </c>
      <c r="C4" t="s">
        <v>262</v>
      </c>
      <c r="E4">
        <v>1118</v>
      </c>
      <c r="G4">
        <v>1118</v>
      </c>
    </row>
    <row r="5" spans="1:7">
      <c r="E5">
        <f>B5*D5</f>
        <v>0</v>
      </c>
      <c r="G5">
        <f>G4+E5-F5</f>
        <v>1118</v>
      </c>
    </row>
  </sheetData>
  <hyperlinks>
    <hyperlink ref="A1" location="INDICE!A1" display="INDICE"/>
  </hyperlinks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>
  <dimension ref="A1:G22"/>
  <sheetViews>
    <sheetView workbookViewId="0"/>
  </sheetViews>
  <sheetFormatPr baseColWidth="10" defaultRowHeight="15"/>
  <cols>
    <col min="1" max="1" width="15.5703125" customWidth="1"/>
    <col min="2" max="2" width="5.5703125" customWidth="1"/>
    <col min="3" max="3" width="21.5703125" customWidth="1"/>
    <col min="4" max="5" width="9.140625" customWidth="1"/>
    <col min="6" max="6" width="9" customWidth="1"/>
    <col min="7" max="7" width="11.42578125" customWidth="1"/>
  </cols>
  <sheetData>
    <row r="1" spans="1:7">
      <c r="A1" s="2" t="s">
        <v>122</v>
      </c>
      <c r="B1" s="1"/>
      <c r="C1" s="1" t="s">
        <v>155</v>
      </c>
      <c r="D1" s="1"/>
      <c r="E1" s="1" t="s">
        <v>253</v>
      </c>
      <c r="F1" s="1"/>
      <c r="G1" s="1">
        <f>SUM(E4:E265)-SUM(F4:F265)</f>
        <v>0</v>
      </c>
    </row>
    <row r="2" spans="1:7">
      <c r="A2" s="3" t="s">
        <v>254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259</v>
      </c>
      <c r="G2" s="3" t="s">
        <v>260</v>
      </c>
    </row>
    <row r="3" spans="1:7">
      <c r="A3" s="5"/>
      <c r="B3" s="1"/>
      <c r="C3" s="1"/>
      <c r="D3" s="1"/>
      <c r="E3" s="1"/>
      <c r="F3" s="1"/>
      <c r="G3" s="1"/>
    </row>
    <row r="4" spans="1:7">
      <c r="A4" s="6">
        <v>41321</v>
      </c>
      <c r="C4" t="s">
        <v>262</v>
      </c>
      <c r="E4">
        <v>295</v>
      </c>
      <c r="G4">
        <f>G3+E4-F4</f>
        <v>295</v>
      </c>
    </row>
    <row r="5" spans="1:7">
      <c r="A5" s="6">
        <v>41332</v>
      </c>
      <c r="C5" t="s">
        <v>259</v>
      </c>
      <c r="F5">
        <v>100</v>
      </c>
      <c r="G5">
        <f t="shared" ref="G5:G22" si="0">G4+E5-F5</f>
        <v>195</v>
      </c>
    </row>
    <row r="6" spans="1:7">
      <c r="A6" s="6">
        <v>41332</v>
      </c>
      <c r="B6">
        <v>1</v>
      </c>
      <c r="C6" t="s">
        <v>428</v>
      </c>
      <c r="D6">
        <v>25</v>
      </c>
      <c r="E6">
        <f t="shared" ref="E6:E21" si="1">D6*B6</f>
        <v>25</v>
      </c>
      <c r="G6">
        <f t="shared" si="0"/>
        <v>220</v>
      </c>
    </row>
    <row r="7" spans="1:7">
      <c r="A7" s="6">
        <v>41355</v>
      </c>
      <c r="C7" t="s">
        <v>259</v>
      </c>
      <c r="E7">
        <f t="shared" si="1"/>
        <v>0</v>
      </c>
      <c r="F7">
        <v>100</v>
      </c>
      <c r="G7">
        <f t="shared" si="0"/>
        <v>120</v>
      </c>
    </row>
    <row r="8" spans="1:7">
      <c r="A8" s="6">
        <v>41373</v>
      </c>
      <c r="B8">
        <v>1</v>
      </c>
      <c r="C8" t="s">
        <v>934</v>
      </c>
      <c r="D8">
        <v>84</v>
      </c>
      <c r="E8">
        <f t="shared" si="1"/>
        <v>84</v>
      </c>
      <c r="G8">
        <f t="shared" si="0"/>
        <v>204</v>
      </c>
    </row>
    <row r="9" spans="1:7">
      <c r="C9" t="s">
        <v>259</v>
      </c>
      <c r="E9">
        <f t="shared" si="1"/>
        <v>0</v>
      </c>
      <c r="F9">
        <v>100</v>
      </c>
      <c r="G9">
        <f t="shared" si="0"/>
        <v>104</v>
      </c>
    </row>
    <row r="10" spans="1:7">
      <c r="C10" t="s">
        <v>896</v>
      </c>
      <c r="E10">
        <f t="shared" si="1"/>
        <v>0</v>
      </c>
      <c r="F10">
        <v>100</v>
      </c>
      <c r="G10">
        <f t="shared" si="0"/>
        <v>4</v>
      </c>
    </row>
    <row r="11" spans="1:7">
      <c r="A11" s="6">
        <v>41415</v>
      </c>
      <c r="B11">
        <v>1</v>
      </c>
      <c r="C11" t="s">
        <v>341</v>
      </c>
      <c r="D11">
        <v>25</v>
      </c>
      <c r="E11">
        <f t="shared" si="1"/>
        <v>25</v>
      </c>
      <c r="G11">
        <f t="shared" si="0"/>
        <v>29</v>
      </c>
    </row>
    <row r="12" spans="1:7">
      <c r="A12" s="6">
        <v>41428</v>
      </c>
      <c r="B12">
        <v>1</v>
      </c>
      <c r="C12" t="s">
        <v>691</v>
      </c>
      <c r="D12">
        <v>500</v>
      </c>
      <c r="E12">
        <f t="shared" si="1"/>
        <v>500</v>
      </c>
      <c r="G12">
        <f t="shared" si="0"/>
        <v>529</v>
      </c>
    </row>
    <row r="13" spans="1:7">
      <c r="A13" s="6">
        <v>41435</v>
      </c>
      <c r="C13" t="s">
        <v>259</v>
      </c>
      <c r="E13">
        <f t="shared" si="1"/>
        <v>0</v>
      </c>
      <c r="F13">
        <v>100</v>
      </c>
      <c r="G13">
        <f t="shared" si="0"/>
        <v>429</v>
      </c>
    </row>
    <row r="14" spans="1:7">
      <c r="A14" s="6">
        <v>41446</v>
      </c>
      <c r="C14" t="s">
        <v>259</v>
      </c>
      <c r="E14">
        <f t="shared" si="1"/>
        <v>0</v>
      </c>
      <c r="F14">
        <v>100</v>
      </c>
      <c r="G14">
        <f t="shared" si="0"/>
        <v>329</v>
      </c>
    </row>
    <row r="15" spans="1:7">
      <c r="A15" s="6">
        <v>41456</v>
      </c>
      <c r="C15" t="s">
        <v>259</v>
      </c>
      <c r="E15">
        <f t="shared" si="1"/>
        <v>0</v>
      </c>
      <c r="F15">
        <v>329</v>
      </c>
      <c r="G15">
        <f t="shared" si="0"/>
        <v>0</v>
      </c>
    </row>
    <row r="16" spans="1:7">
      <c r="A16" s="6"/>
      <c r="E16">
        <f t="shared" si="1"/>
        <v>0</v>
      </c>
      <c r="G16">
        <f t="shared" si="0"/>
        <v>0</v>
      </c>
    </row>
    <row r="17" spans="1:7">
      <c r="A17" s="6">
        <v>41456</v>
      </c>
      <c r="B17">
        <v>1</v>
      </c>
      <c r="C17" t="s">
        <v>934</v>
      </c>
      <c r="D17">
        <v>84</v>
      </c>
      <c r="E17">
        <f t="shared" si="1"/>
        <v>84</v>
      </c>
      <c r="G17">
        <f t="shared" si="0"/>
        <v>84</v>
      </c>
    </row>
    <row r="18" spans="1:7">
      <c r="B18">
        <v>1</v>
      </c>
      <c r="C18" t="s">
        <v>1683</v>
      </c>
      <c r="D18">
        <v>18</v>
      </c>
      <c r="E18">
        <f t="shared" si="1"/>
        <v>18</v>
      </c>
      <c r="G18">
        <f t="shared" si="0"/>
        <v>102</v>
      </c>
    </row>
    <row r="19" spans="1:7">
      <c r="C19" t="s">
        <v>2265</v>
      </c>
      <c r="E19">
        <f t="shared" si="1"/>
        <v>0</v>
      </c>
      <c r="F19">
        <v>100</v>
      </c>
      <c r="G19">
        <f t="shared" si="0"/>
        <v>2</v>
      </c>
    </row>
    <row r="20" spans="1:7">
      <c r="E20">
        <f t="shared" si="1"/>
        <v>0</v>
      </c>
      <c r="F20">
        <v>2</v>
      </c>
      <c r="G20">
        <f t="shared" si="0"/>
        <v>0</v>
      </c>
    </row>
    <row r="21" spans="1:7">
      <c r="E21">
        <f t="shared" si="1"/>
        <v>0</v>
      </c>
      <c r="G21">
        <f t="shared" si="0"/>
        <v>0</v>
      </c>
    </row>
    <row r="22" spans="1:7">
      <c r="G22">
        <f t="shared" si="0"/>
        <v>0</v>
      </c>
    </row>
  </sheetData>
  <hyperlinks>
    <hyperlink ref="A1" location="INDICE!A1" display="INDICE"/>
  </hyperlinks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>
  <dimension ref="A1:G14"/>
  <sheetViews>
    <sheetView workbookViewId="0"/>
  </sheetViews>
  <sheetFormatPr baseColWidth="10" defaultRowHeight="15"/>
  <cols>
    <col min="1" max="1" width="15.5703125" customWidth="1"/>
    <col min="2" max="2" width="10.7109375" customWidth="1"/>
    <col min="3" max="3" width="20.7109375" customWidth="1"/>
    <col min="4" max="4" width="11.42578125" customWidth="1"/>
  </cols>
  <sheetData>
    <row r="1" spans="1:7">
      <c r="A1" s="2" t="s">
        <v>122</v>
      </c>
      <c r="B1" s="1"/>
      <c r="C1" s="1" t="s">
        <v>172</v>
      </c>
      <c r="D1" s="1"/>
      <c r="E1" s="1" t="s">
        <v>253</v>
      </c>
      <c r="F1" s="1"/>
      <c r="G1" s="1">
        <f>SUM(E4:E264)-SUM(F4:F264)</f>
        <v>199</v>
      </c>
    </row>
    <row r="2" spans="1:7">
      <c r="A2" s="3" t="s">
        <v>254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259</v>
      </c>
      <c r="G2" s="3" t="s">
        <v>260</v>
      </c>
    </row>
    <row r="3" spans="1:7">
      <c r="A3" s="5"/>
      <c r="B3" s="1"/>
      <c r="C3" s="1"/>
      <c r="D3" s="1"/>
      <c r="E3" s="1"/>
      <c r="F3" s="1"/>
      <c r="G3" s="1"/>
    </row>
    <row r="4" spans="1:7">
      <c r="A4" s="6">
        <v>41321</v>
      </c>
      <c r="C4" t="s">
        <v>262</v>
      </c>
      <c r="E4">
        <v>0</v>
      </c>
      <c r="G4">
        <v>0</v>
      </c>
    </row>
    <row r="5" spans="1:7">
      <c r="A5" s="6">
        <v>41396</v>
      </c>
      <c r="B5">
        <v>1</v>
      </c>
      <c r="C5" t="s">
        <v>1039</v>
      </c>
      <c r="D5">
        <v>35</v>
      </c>
      <c r="E5">
        <f>B5*D5</f>
        <v>35</v>
      </c>
      <c r="G5">
        <f>G4+E5-F5</f>
        <v>35</v>
      </c>
    </row>
    <row r="6" spans="1:7">
      <c r="A6" s="6">
        <v>41380</v>
      </c>
      <c r="B6">
        <v>1</v>
      </c>
      <c r="C6" t="s">
        <v>1179</v>
      </c>
      <c r="D6">
        <v>54</v>
      </c>
      <c r="E6">
        <f t="shared" ref="E6:E14" si="0">B6*D6</f>
        <v>54</v>
      </c>
      <c r="G6">
        <f t="shared" ref="G6:G14" si="1">G5+E6-F6</f>
        <v>89</v>
      </c>
    </row>
    <row r="7" spans="1:7">
      <c r="A7" s="6">
        <v>41458</v>
      </c>
      <c r="B7">
        <v>1</v>
      </c>
      <c r="C7" t="s">
        <v>1389</v>
      </c>
      <c r="D7">
        <v>65</v>
      </c>
      <c r="E7">
        <f t="shared" si="0"/>
        <v>65</v>
      </c>
      <c r="G7">
        <f t="shared" si="1"/>
        <v>154</v>
      </c>
    </row>
    <row r="8" spans="1:7">
      <c r="A8" s="6">
        <v>41509</v>
      </c>
      <c r="B8">
        <v>1.5</v>
      </c>
      <c r="C8" t="s">
        <v>375</v>
      </c>
      <c r="D8">
        <v>30</v>
      </c>
      <c r="E8">
        <f t="shared" si="0"/>
        <v>45</v>
      </c>
      <c r="G8">
        <f t="shared" si="1"/>
        <v>199</v>
      </c>
    </row>
    <row r="9" spans="1:7">
      <c r="E9">
        <f t="shared" si="0"/>
        <v>0</v>
      </c>
      <c r="G9">
        <f t="shared" si="1"/>
        <v>199</v>
      </c>
    </row>
    <row r="10" spans="1:7">
      <c r="E10">
        <f t="shared" si="0"/>
        <v>0</v>
      </c>
      <c r="G10">
        <f t="shared" si="1"/>
        <v>199</v>
      </c>
    </row>
    <row r="11" spans="1:7">
      <c r="E11">
        <f t="shared" si="0"/>
        <v>0</v>
      </c>
      <c r="G11">
        <f t="shared" si="1"/>
        <v>199</v>
      </c>
    </row>
    <row r="12" spans="1:7">
      <c r="E12">
        <f t="shared" si="0"/>
        <v>0</v>
      </c>
      <c r="G12">
        <f t="shared" si="1"/>
        <v>199</v>
      </c>
    </row>
    <row r="13" spans="1:7">
      <c r="E13">
        <f t="shared" si="0"/>
        <v>0</v>
      </c>
      <c r="G13">
        <f t="shared" si="1"/>
        <v>199</v>
      </c>
    </row>
    <row r="14" spans="1:7">
      <c r="E14">
        <f t="shared" si="0"/>
        <v>0</v>
      </c>
      <c r="G14">
        <f t="shared" si="1"/>
        <v>199</v>
      </c>
    </row>
  </sheetData>
  <hyperlinks>
    <hyperlink ref="A1" location="INDICE!A1" display="INDICE"/>
  </hyperlinks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>
  <dimension ref="A1:G16"/>
  <sheetViews>
    <sheetView workbookViewId="0"/>
  </sheetViews>
  <sheetFormatPr baseColWidth="10" defaultRowHeight="15"/>
  <cols>
    <col min="1" max="1" width="15.5703125" customWidth="1"/>
    <col min="2" max="2" width="10.7109375" customWidth="1"/>
    <col min="3" max="3" width="20.7109375" customWidth="1"/>
    <col min="4" max="4" width="11.42578125" customWidth="1"/>
  </cols>
  <sheetData>
    <row r="1" spans="1:7">
      <c r="A1" s="2" t="s">
        <v>122</v>
      </c>
      <c r="B1" s="1"/>
      <c r="C1" s="1" t="s">
        <v>293</v>
      </c>
      <c r="D1" s="1"/>
      <c r="E1" s="1" t="s">
        <v>253</v>
      </c>
      <c r="F1" s="1"/>
      <c r="G1" s="1">
        <f>SUM(E4:E263)-SUM(F4:F263)</f>
        <v>217</v>
      </c>
    </row>
    <row r="2" spans="1:7">
      <c r="A2" s="3" t="s">
        <v>254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259</v>
      </c>
      <c r="G2" s="3" t="s">
        <v>260</v>
      </c>
    </row>
    <row r="3" spans="1:7">
      <c r="A3" s="5"/>
      <c r="B3" s="1"/>
      <c r="C3" s="1"/>
      <c r="D3" s="1"/>
      <c r="E3" s="1"/>
      <c r="F3" s="1"/>
      <c r="G3" s="1"/>
    </row>
    <row r="4" spans="1:7">
      <c r="A4" s="6">
        <v>41321</v>
      </c>
      <c r="C4" t="s">
        <v>262</v>
      </c>
      <c r="E4">
        <v>0</v>
      </c>
      <c r="G4">
        <v>0</v>
      </c>
    </row>
    <row r="5" spans="1:7">
      <c r="A5" s="6">
        <v>41359</v>
      </c>
      <c r="B5">
        <v>1</v>
      </c>
      <c r="C5" t="s">
        <v>392</v>
      </c>
      <c r="D5">
        <v>65</v>
      </c>
      <c r="E5">
        <f>B5*D5</f>
        <v>65</v>
      </c>
      <c r="G5">
        <f>G4+E5-F5</f>
        <v>65</v>
      </c>
    </row>
    <row r="6" spans="1:7">
      <c r="A6" s="6">
        <v>41472</v>
      </c>
      <c r="E6">
        <f t="shared" ref="E6:E16" si="0">B6*D6</f>
        <v>0</v>
      </c>
      <c r="G6">
        <f t="shared" ref="G6:G15" si="1">G5+E6-F6</f>
        <v>65</v>
      </c>
    </row>
    <row r="7" spans="1:7">
      <c r="B7">
        <v>1</v>
      </c>
      <c r="C7" t="s">
        <v>2284</v>
      </c>
      <c r="E7">
        <f t="shared" si="0"/>
        <v>0</v>
      </c>
      <c r="G7">
        <f t="shared" si="1"/>
        <v>65</v>
      </c>
    </row>
    <row r="8" spans="1:7">
      <c r="A8" s="6">
        <v>41475</v>
      </c>
      <c r="B8">
        <v>1</v>
      </c>
      <c r="C8" t="s">
        <v>1979</v>
      </c>
      <c r="D8">
        <v>560</v>
      </c>
      <c r="E8">
        <f t="shared" si="0"/>
        <v>560</v>
      </c>
      <c r="G8">
        <f t="shared" si="1"/>
        <v>625</v>
      </c>
    </row>
    <row r="9" spans="1:7">
      <c r="C9" t="s">
        <v>259</v>
      </c>
      <c r="E9">
        <f t="shared" si="0"/>
        <v>0</v>
      </c>
      <c r="F9">
        <v>300</v>
      </c>
      <c r="G9">
        <f t="shared" si="1"/>
        <v>325</v>
      </c>
    </row>
    <row r="10" spans="1:7">
      <c r="A10" s="6">
        <v>41469</v>
      </c>
      <c r="B10">
        <v>2</v>
      </c>
      <c r="C10" t="s">
        <v>2022</v>
      </c>
      <c r="D10">
        <v>66</v>
      </c>
      <c r="E10">
        <f t="shared" si="0"/>
        <v>132</v>
      </c>
      <c r="G10">
        <f t="shared" si="1"/>
        <v>457</v>
      </c>
    </row>
    <row r="11" spans="1:7">
      <c r="C11" t="s">
        <v>39</v>
      </c>
      <c r="E11">
        <f t="shared" si="0"/>
        <v>0</v>
      </c>
      <c r="F11">
        <v>240</v>
      </c>
      <c r="G11">
        <f t="shared" si="1"/>
        <v>217</v>
      </c>
    </row>
    <row r="12" spans="1:7">
      <c r="A12" s="6">
        <v>41515</v>
      </c>
      <c r="B12">
        <v>2</v>
      </c>
      <c r="C12" t="s">
        <v>2432</v>
      </c>
      <c r="E12">
        <f t="shared" si="0"/>
        <v>0</v>
      </c>
      <c r="G12">
        <f t="shared" si="1"/>
        <v>217</v>
      </c>
    </row>
    <row r="13" spans="1:7">
      <c r="C13" t="s">
        <v>2433</v>
      </c>
      <c r="E13">
        <f t="shared" si="0"/>
        <v>0</v>
      </c>
      <c r="G13">
        <f t="shared" si="1"/>
        <v>217</v>
      </c>
    </row>
    <row r="14" spans="1:7">
      <c r="E14">
        <f t="shared" si="0"/>
        <v>0</v>
      </c>
      <c r="G14">
        <f t="shared" si="1"/>
        <v>217</v>
      </c>
    </row>
    <row r="15" spans="1:7">
      <c r="E15">
        <f t="shared" si="0"/>
        <v>0</v>
      </c>
      <c r="G15">
        <f t="shared" si="1"/>
        <v>217</v>
      </c>
    </row>
    <row r="16" spans="1:7">
      <c r="E16">
        <f t="shared" si="0"/>
        <v>0</v>
      </c>
      <c r="G16">
        <f>G15+E16-F16</f>
        <v>217</v>
      </c>
    </row>
  </sheetData>
  <hyperlinks>
    <hyperlink ref="A1" location="INDICE!A1" display="INDICE"/>
  </hyperlinks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>
  <dimension ref="A1:G52"/>
  <sheetViews>
    <sheetView workbookViewId="0"/>
  </sheetViews>
  <sheetFormatPr baseColWidth="10" defaultRowHeight="15"/>
  <cols>
    <col min="1" max="1" width="15.5703125" customWidth="1"/>
    <col min="2" max="2" width="10.7109375" customWidth="1"/>
    <col min="3" max="3" width="20.7109375" customWidth="1"/>
    <col min="4" max="4" width="11.42578125" customWidth="1"/>
  </cols>
  <sheetData>
    <row r="1" spans="1:7">
      <c r="A1" s="13" t="s">
        <v>1562</v>
      </c>
      <c r="B1" s="1"/>
      <c r="C1" s="1" t="s">
        <v>201</v>
      </c>
      <c r="D1" s="1"/>
      <c r="E1" s="1" t="s">
        <v>253</v>
      </c>
      <c r="F1" s="1"/>
      <c r="G1" s="1">
        <f>SUM(E4:E264)-SUM(F4:F264)</f>
        <v>-868.19000000000051</v>
      </c>
    </row>
    <row r="2" spans="1:7">
      <c r="A2" s="3" t="s">
        <v>254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259</v>
      </c>
      <c r="G2" s="3" t="s">
        <v>260</v>
      </c>
    </row>
    <row r="3" spans="1:7">
      <c r="A3" s="5"/>
      <c r="B3" s="1"/>
      <c r="C3" s="1"/>
      <c r="D3" s="1"/>
      <c r="E3" s="1"/>
      <c r="F3" s="1"/>
      <c r="G3" s="1"/>
    </row>
    <row r="4" spans="1:7" hidden="1">
      <c r="A4" s="6">
        <v>41321</v>
      </c>
      <c r="C4" t="s">
        <v>262</v>
      </c>
      <c r="E4">
        <v>49.81</v>
      </c>
      <c r="G4">
        <v>49.81</v>
      </c>
    </row>
    <row r="5" spans="1:7" hidden="1">
      <c r="A5" s="6">
        <v>41327</v>
      </c>
      <c r="B5">
        <v>4</v>
      </c>
      <c r="C5" t="s">
        <v>375</v>
      </c>
      <c r="D5">
        <v>27</v>
      </c>
      <c r="E5">
        <f>B5*D5</f>
        <v>108</v>
      </c>
      <c r="G5">
        <f>G4+E5-F5</f>
        <v>157.81</v>
      </c>
    </row>
    <row r="6" spans="1:7" hidden="1">
      <c r="B6">
        <v>1</v>
      </c>
      <c r="C6" t="s">
        <v>421</v>
      </c>
      <c r="D6">
        <v>50</v>
      </c>
      <c r="E6">
        <f>B6*D6</f>
        <v>50</v>
      </c>
      <c r="G6">
        <f>G5+E6-F6</f>
        <v>207.81</v>
      </c>
    </row>
    <row r="7" spans="1:7" hidden="1">
      <c r="B7">
        <v>1</v>
      </c>
      <c r="C7" t="s">
        <v>422</v>
      </c>
      <c r="D7">
        <v>53</v>
      </c>
      <c r="E7">
        <f>B7*D7</f>
        <v>53</v>
      </c>
      <c r="G7">
        <f>G6+E7-F7</f>
        <v>260.81</v>
      </c>
    </row>
    <row r="8" spans="1:7" hidden="1">
      <c r="A8" s="6">
        <v>41330</v>
      </c>
      <c r="B8">
        <v>2</v>
      </c>
      <c r="C8" t="s">
        <v>329</v>
      </c>
      <c r="D8">
        <v>30</v>
      </c>
      <c r="E8">
        <f>B8*D8</f>
        <v>60</v>
      </c>
      <c r="G8">
        <f>G7+E8-F8</f>
        <v>320.81</v>
      </c>
    </row>
    <row r="9" spans="1:7" hidden="1">
      <c r="E9">
        <f>B9*D9</f>
        <v>0</v>
      </c>
      <c r="F9">
        <v>400</v>
      </c>
      <c r="G9">
        <f t="shared" ref="G9:G52" si="0">G8+E9-F9</f>
        <v>-79.19</v>
      </c>
    </row>
    <row r="10" spans="1:7" hidden="1">
      <c r="A10" s="6">
        <v>41344</v>
      </c>
      <c r="B10">
        <v>2</v>
      </c>
      <c r="C10" t="s">
        <v>375</v>
      </c>
      <c r="D10">
        <v>27</v>
      </c>
      <c r="E10">
        <f t="shared" ref="E10:E51" si="1">B10*D10</f>
        <v>54</v>
      </c>
      <c r="G10">
        <f t="shared" si="0"/>
        <v>-25.189999999999998</v>
      </c>
    </row>
    <row r="11" spans="1:7" hidden="1">
      <c r="E11">
        <f t="shared" si="1"/>
        <v>0</v>
      </c>
      <c r="G11">
        <f t="shared" si="0"/>
        <v>-25.189999999999998</v>
      </c>
    </row>
    <row r="12" spans="1:7" hidden="1">
      <c r="B12">
        <v>1</v>
      </c>
      <c r="C12" t="s">
        <v>1044</v>
      </c>
      <c r="D12">
        <v>355</v>
      </c>
      <c r="E12">
        <f t="shared" si="1"/>
        <v>355</v>
      </c>
      <c r="G12">
        <f t="shared" si="0"/>
        <v>329.81</v>
      </c>
    </row>
    <row r="13" spans="1:7" hidden="1">
      <c r="B13">
        <v>2</v>
      </c>
      <c r="C13" t="s">
        <v>663</v>
      </c>
      <c r="D13">
        <v>96</v>
      </c>
      <c r="E13">
        <f t="shared" si="1"/>
        <v>192</v>
      </c>
      <c r="G13">
        <f t="shared" si="0"/>
        <v>521.80999999999995</v>
      </c>
    </row>
    <row r="14" spans="1:7" hidden="1">
      <c r="B14">
        <v>0.5</v>
      </c>
      <c r="C14" t="s">
        <v>329</v>
      </c>
      <c r="D14">
        <v>30</v>
      </c>
      <c r="E14">
        <f t="shared" si="1"/>
        <v>15</v>
      </c>
      <c r="G14">
        <f t="shared" si="0"/>
        <v>536.80999999999995</v>
      </c>
    </row>
    <row r="15" spans="1:7" hidden="1">
      <c r="A15" s="6">
        <v>41405</v>
      </c>
      <c r="B15">
        <v>1</v>
      </c>
      <c r="C15" t="s">
        <v>395</v>
      </c>
      <c r="D15">
        <v>76</v>
      </c>
      <c r="E15">
        <f t="shared" si="1"/>
        <v>76</v>
      </c>
      <c r="G15">
        <f t="shared" si="0"/>
        <v>612.80999999999995</v>
      </c>
    </row>
    <row r="16" spans="1:7" hidden="1">
      <c r="B16">
        <v>2</v>
      </c>
      <c r="C16" t="s">
        <v>375</v>
      </c>
      <c r="D16">
        <v>26</v>
      </c>
      <c r="E16">
        <f t="shared" si="1"/>
        <v>52</v>
      </c>
      <c r="G16">
        <f t="shared" si="0"/>
        <v>664.81</v>
      </c>
    </row>
    <row r="17" spans="1:7" hidden="1">
      <c r="A17" s="6">
        <v>41504</v>
      </c>
      <c r="C17" t="s">
        <v>1016</v>
      </c>
      <c r="E17">
        <f t="shared" si="1"/>
        <v>0</v>
      </c>
      <c r="F17">
        <v>1000</v>
      </c>
      <c r="G17">
        <f t="shared" si="0"/>
        <v>-335.19000000000005</v>
      </c>
    </row>
    <row r="18" spans="1:7" hidden="1">
      <c r="A18" s="6">
        <v>41415</v>
      </c>
      <c r="B18">
        <v>1.5</v>
      </c>
      <c r="C18" t="s">
        <v>329</v>
      </c>
      <c r="D18">
        <v>30</v>
      </c>
      <c r="E18">
        <f t="shared" si="1"/>
        <v>45</v>
      </c>
      <c r="G18">
        <f t="shared" si="0"/>
        <v>-290.19000000000005</v>
      </c>
    </row>
    <row r="19" spans="1:7" hidden="1">
      <c r="A19" s="6">
        <v>41457</v>
      </c>
      <c r="C19" t="s">
        <v>1686</v>
      </c>
      <c r="E19">
        <f t="shared" si="1"/>
        <v>0</v>
      </c>
      <c r="F19">
        <v>105</v>
      </c>
      <c r="G19">
        <f t="shared" si="0"/>
        <v>-395.19000000000005</v>
      </c>
    </row>
    <row r="20" spans="1:7" hidden="1">
      <c r="A20" s="6">
        <v>41440</v>
      </c>
      <c r="B20">
        <v>2</v>
      </c>
      <c r="C20" t="s">
        <v>329</v>
      </c>
      <c r="D20">
        <v>30</v>
      </c>
      <c r="E20">
        <f t="shared" si="1"/>
        <v>60</v>
      </c>
      <c r="G20">
        <f t="shared" si="0"/>
        <v>-335.19000000000005</v>
      </c>
    </row>
    <row r="21" spans="1:7" hidden="1">
      <c r="A21" s="6">
        <v>41453</v>
      </c>
      <c r="B21">
        <v>1.5</v>
      </c>
      <c r="C21" t="s">
        <v>329</v>
      </c>
      <c r="D21">
        <v>30</v>
      </c>
      <c r="E21">
        <f t="shared" si="1"/>
        <v>45</v>
      </c>
      <c r="G21">
        <f t="shared" si="0"/>
        <v>-290.19000000000005</v>
      </c>
    </row>
    <row r="22" spans="1:7" hidden="1">
      <c r="A22" s="6">
        <v>41457</v>
      </c>
      <c r="B22">
        <v>2</v>
      </c>
      <c r="C22" t="s">
        <v>329</v>
      </c>
      <c r="D22">
        <v>30</v>
      </c>
      <c r="E22">
        <f t="shared" si="1"/>
        <v>60</v>
      </c>
      <c r="G22">
        <f t="shared" si="0"/>
        <v>-230.19000000000005</v>
      </c>
    </row>
    <row r="23" spans="1:7" hidden="1">
      <c r="A23" s="6">
        <v>41465</v>
      </c>
      <c r="B23">
        <v>3</v>
      </c>
      <c r="C23" t="s">
        <v>329</v>
      </c>
      <c r="D23">
        <v>30</v>
      </c>
      <c r="E23">
        <f t="shared" si="1"/>
        <v>90</v>
      </c>
      <c r="G23">
        <f t="shared" si="0"/>
        <v>-140.19000000000005</v>
      </c>
    </row>
    <row r="24" spans="1:7" hidden="1">
      <c r="B24">
        <v>1</v>
      </c>
      <c r="C24" t="s">
        <v>1918</v>
      </c>
      <c r="D24">
        <v>76</v>
      </c>
      <c r="E24">
        <f t="shared" si="1"/>
        <v>76</v>
      </c>
      <c r="G24">
        <f t="shared" si="0"/>
        <v>-64.190000000000055</v>
      </c>
    </row>
    <row r="25" spans="1:7" hidden="1">
      <c r="B25">
        <v>1</v>
      </c>
      <c r="C25" t="s">
        <v>1919</v>
      </c>
      <c r="D25">
        <v>63</v>
      </c>
      <c r="E25">
        <f t="shared" si="1"/>
        <v>63</v>
      </c>
      <c r="G25">
        <f t="shared" si="0"/>
        <v>-1.1900000000000546</v>
      </c>
    </row>
    <row r="26" spans="1:7" hidden="1">
      <c r="B26">
        <v>1</v>
      </c>
      <c r="C26" t="s">
        <v>1920</v>
      </c>
      <c r="D26">
        <v>97</v>
      </c>
      <c r="E26">
        <f t="shared" si="1"/>
        <v>97</v>
      </c>
      <c r="G26">
        <f t="shared" si="0"/>
        <v>95.809999999999945</v>
      </c>
    </row>
    <row r="27" spans="1:7" hidden="1">
      <c r="A27" s="6">
        <v>41485</v>
      </c>
      <c r="B27">
        <v>1.5</v>
      </c>
      <c r="C27" t="s">
        <v>1201</v>
      </c>
      <c r="D27">
        <v>28</v>
      </c>
      <c r="E27">
        <f t="shared" si="1"/>
        <v>42</v>
      </c>
      <c r="G27">
        <f t="shared" si="0"/>
        <v>137.80999999999995</v>
      </c>
    </row>
    <row r="28" spans="1:7" hidden="1">
      <c r="B28">
        <v>2</v>
      </c>
      <c r="C28" t="s">
        <v>663</v>
      </c>
      <c r="D28">
        <v>48</v>
      </c>
      <c r="E28">
        <f t="shared" si="1"/>
        <v>96</v>
      </c>
      <c r="G28">
        <f t="shared" si="0"/>
        <v>233.80999999999995</v>
      </c>
    </row>
    <row r="29" spans="1:7" hidden="1">
      <c r="A29" s="6">
        <v>41494</v>
      </c>
      <c r="B29">
        <v>3</v>
      </c>
      <c r="C29" t="s">
        <v>1201</v>
      </c>
      <c r="D29">
        <v>28</v>
      </c>
      <c r="E29">
        <f t="shared" si="1"/>
        <v>84</v>
      </c>
      <c r="G29">
        <f t="shared" si="0"/>
        <v>317.80999999999995</v>
      </c>
    </row>
    <row r="30" spans="1:7">
      <c r="B30">
        <v>1</v>
      </c>
      <c r="C30" t="s">
        <v>2152</v>
      </c>
      <c r="D30">
        <v>675</v>
      </c>
      <c r="E30">
        <f t="shared" si="1"/>
        <v>675</v>
      </c>
      <c r="G30">
        <f t="shared" si="0"/>
        <v>992.81</v>
      </c>
    </row>
    <row r="31" spans="1:7">
      <c r="A31" s="6">
        <v>41498</v>
      </c>
      <c r="B31">
        <v>1</v>
      </c>
      <c r="C31" t="s">
        <v>691</v>
      </c>
      <c r="D31">
        <v>670</v>
      </c>
      <c r="E31">
        <f t="shared" si="1"/>
        <v>670</v>
      </c>
      <c r="G31">
        <f t="shared" si="0"/>
        <v>1662.81</v>
      </c>
    </row>
    <row r="32" spans="1:7">
      <c r="F32">
        <v>1557</v>
      </c>
      <c r="G32">
        <f t="shared" si="0"/>
        <v>105.80999999999995</v>
      </c>
    </row>
    <row r="33" spans="1:7">
      <c r="A33" s="6">
        <v>41515</v>
      </c>
      <c r="B33">
        <v>2.5</v>
      </c>
      <c r="C33" t="s">
        <v>1399</v>
      </c>
      <c r="D33">
        <v>30</v>
      </c>
      <c r="E33">
        <f t="shared" si="1"/>
        <v>75</v>
      </c>
      <c r="G33">
        <f t="shared" si="0"/>
        <v>180.80999999999995</v>
      </c>
    </row>
    <row r="34" spans="1:7">
      <c r="A34" s="6">
        <v>41517</v>
      </c>
      <c r="B34">
        <v>4</v>
      </c>
      <c r="C34" t="s">
        <v>396</v>
      </c>
      <c r="D34">
        <v>45</v>
      </c>
      <c r="E34">
        <f t="shared" si="1"/>
        <v>180</v>
      </c>
      <c r="G34">
        <f t="shared" si="0"/>
        <v>360.80999999999995</v>
      </c>
    </row>
    <row r="35" spans="1:7">
      <c r="B35">
        <v>1</v>
      </c>
      <c r="C35" t="s">
        <v>387</v>
      </c>
      <c r="D35">
        <v>70</v>
      </c>
      <c r="E35">
        <f t="shared" si="1"/>
        <v>70</v>
      </c>
      <c r="G35">
        <f t="shared" si="0"/>
        <v>430.80999999999995</v>
      </c>
    </row>
    <row r="36" spans="1:7">
      <c r="B36">
        <v>1</v>
      </c>
      <c r="C36" t="s">
        <v>1343</v>
      </c>
      <c r="D36">
        <v>97</v>
      </c>
      <c r="E36">
        <f t="shared" si="1"/>
        <v>97</v>
      </c>
      <c r="G36">
        <f t="shared" si="0"/>
        <v>527.80999999999995</v>
      </c>
    </row>
    <row r="37" spans="1:7">
      <c r="B37">
        <v>1</v>
      </c>
      <c r="C37" t="s">
        <v>1640</v>
      </c>
      <c r="D37">
        <v>80</v>
      </c>
      <c r="E37">
        <f t="shared" si="1"/>
        <v>80</v>
      </c>
      <c r="G37">
        <f t="shared" si="0"/>
        <v>607.80999999999995</v>
      </c>
    </row>
    <row r="38" spans="1:7">
      <c r="A38" s="6">
        <v>41538</v>
      </c>
      <c r="B38">
        <v>5.5</v>
      </c>
      <c r="C38" t="s">
        <v>1399</v>
      </c>
      <c r="D38">
        <v>30</v>
      </c>
      <c r="E38">
        <f t="shared" si="1"/>
        <v>165</v>
      </c>
      <c r="G38">
        <f t="shared" si="0"/>
        <v>772.81</v>
      </c>
    </row>
    <row r="39" spans="1:7">
      <c r="B39">
        <v>1</v>
      </c>
      <c r="C39" t="s">
        <v>1749</v>
      </c>
      <c r="D39">
        <v>81</v>
      </c>
      <c r="E39">
        <f t="shared" si="1"/>
        <v>81</v>
      </c>
      <c r="G39">
        <f t="shared" si="0"/>
        <v>853.81</v>
      </c>
    </row>
    <row r="40" spans="1:7">
      <c r="B40">
        <v>1</v>
      </c>
      <c r="C40" t="s">
        <v>1349</v>
      </c>
      <c r="D40">
        <v>97</v>
      </c>
      <c r="E40">
        <f t="shared" si="1"/>
        <v>97</v>
      </c>
      <c r="G40">
        <f t="shared" si="0"/>
        <v>950.81</v>
      </c>
    </row>
    <row r="41" spans="1:7">
      <c r="B41">
        <v>1</v>
      </c>
      <c r="C41" t="s">
        <v>1343</v>
      </c>
      <c r="D41">
        <v>68</v>
      </c>
      <c r="E41">
        <f t="shared" si="1"/>
        <v>68</v>
      </c>
      <c r="G41">
        <f t="shared" si="0"/>
        <v>1018.81</v>
      </c>
    </row>
    <row r="42" spans="1:7">
      <c r="A42" s="6">
        <v>41578</v>
      </c>
      <c r="B42">
        <v>0.3</v>
      </c>
      <c r="C42" t="s">
        <v>384</v>
      </c>
      <c r="D42">
        <v>40</v>
      </c>
      <c r="E42">
        <f t="shared" si="1"/>
        <v>12</v>
      </c>
      <c r="G42">
        <f t="shared" si="0"/>
        <v>1030.81</v>
      </c>
    </row>
    <row r="43" spans="1:7">
      <c r="B43">
        <v>1</v>
      </c>
      <c r="C43" t="s">
        <v>2929</v>
      </c>
      <c r="D43">
        <v>60</v>
      </c>
      <c r="E43">
        <f t="shared" si="1"/>
        <v>60</v>
      </c>
      <c r="G43">
        <f t="shared" si="0"/>
        <v>1090.81</v>
      </c>
    </row>
    <row r="44" spans="1:7">
      <c r="A44" s="6">
        <v>41587</v>
      </c>
      <c r="C44" t="s">
        <v>1016</v>
      </c>
      <c r="E44">
        <f t="shared" si="1"/>
        <v>0</v>
      </c>
      <c r="F44">
        <v>1368</v>
      </c>
      <c r="G44">
        <f t="shared" si="0"/>
        <v>-277.19000000000005</v>
      </c>
    </row>
    <row r="45" spans="1:7">
      <c r="A45" s="6">
        <v>41615</v>
      </c>
      <c r="B45">
        <v>5</v>
      </c>
      <c r="C45" t="s">
        <v>1399</v>
      </c>
      <c r="D45">
        <v>30</v>
      </c>
      <c r="E45">
        <f t="shared" si="1"/>
        <v>150</v>
      </c>
      <c r="G45">
        <f t="shared" si="0"/>
        <v>-127.19000000000005</v>
      </c>
    </row>
    <row r="46" spans="1:7">
      <c r="B46">
        <v>1</v>
      </c>
      <c r="C46" t="s">
        <v>816</v>
      </c>
      <c r="D46">
        <v>45</v>
      </c>
      <c r="E46">
        <f t="shared" si="1"/>
        <v>45</v>
      </c>
      <c r="G46">
        <f t="shared" si="0"/>
        <v>-82.190000000000055</v>
      </c>
    </row>
    <row r="47" spans="1:7">
      <c r="B47">
        <v>1</v>
      </c>
      <c r="C47" t="s">
        <v>2544</v>
      </c>
      <c r="D47">
        <v>86</v>
      </c>
      <c r="E47">
        <f t="shared" si="1"/>
        <v>86</v>
      </c>
      <c r="G47">
        <f t="shared" si="0"/>
        <v>3.8099999999999454</v>
      </c>
    </row>
    <row r="48" spans="1:7">
      <c r="B48">
        <v>1</v>
      </c>
      <c r="C48" t="s">
        <v>3286</v>
      </c>
      <c r="D48">
        <v>103</v>
      </c>
      <c r="E48">
        <f t="shared" si="1"/>
        <v>103</v>
      </c>
      <c r="G48">
        <f t="shared" si="0"/>
        <v>106.80999999999995</v>
      </c>
    </row>
    <row r="49" spans="2:7">
      <c r="B49">
        <v>1</v>
      </c>
      <c r="C49" t="s">
        <v>1402</v>
      </c>
      <c r="D49">
        <v>65</v>
      </c>
      <c r="E49">
        <f t="shared" si="1"/>
        <v>65</v>
      </c>
      <c r="G49">
        <f t="shared" si="0"/>
        <v>171.80999999999995</v>
      </c>
    </row>
    <row r="50" spans="2:7">
      <c r="C50" t="s">
        <v>1016</v>
      </c>
      <c r="E50">
        <f t="shared" si="1"/>
        <v>0</v>
      </c>
      <c r="F50">
        <v>1140</v>
      </c>
      <c r="G50">
        <f t="shared" si="0"/>
        <v>-968.19</v>
      </c>
    </row>
    <row r="51" spans="2:7">
      <c r="B51">
        <v>1</v>
      </c>
      <c r="C51" t="s">
        <v>2587</v>
      </c>
      <c r="D51">
        <v>100</v>
      </c>
      <c r="E51">
        <f t="shared" si="1"/>
        <v>100</v>
      </c>
      <c r="G51">
        <f t="shared" si="0"/>
        <v>-868.19</v>
      </c>
    </row>
    <row r="52" spans="2:7">
      <c r="G52">
        <f t="shared" si="0"/>
        <v>-868.19</v>
      </c>
    </row>
  </sheetData>
  <hyperlinks>
    <hyperlink ref="A1" location="INDICE!A1" display="INDICE!A1"/>
  </hyperlinks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>
  <dimension ref="A1:G42"/>
  <sheetViews>
    <sheetView workbookViewId="0"/>
  </sheetViews>
  <sheetFormatPr baseColWidth="10" defaultRowHeight="15"/>
  <cols>
    <col min="1" max="1" width="15.5703125" customWidth="1"/>
    <col min="2" max="2" width="5.5703125" customWidth="1"/>
    <col min="3" max="3" width="20.7109375" customWidth="1"/>
    <col min="4" max="4" width="7.28515625" customWidth="1"/>
    <col min="5" max="5" width="8.85546875" customWidth="1"/>
    <col min="6" max="6" width="8.7109375" customWidth="1"/>
    <col min="7" max="7" width="12.85546875" customWidth="1"/>
  </cols>
  <sheetData>
    <row r="1" spans="1:7">
      <c r="A1" s="2" t="s">
        <v>122</v>
      </c>
      <c r="B1" s="1"/>
      <c r="C1" s="1" t="s">
        <v>3045</v>
      </c>
      <c r="D1" s="1"/>
      <c r="E1" s="1" t="s">
        <v>253</v>
      </c>
      <c r="F1" s="1"/>
      <c r="G1" s="15">
        <f>SUM(E4:E267)-SUM(F4:F267)</f>
        <v>2687.0000000000009</v>
      </c>
    </row>
    <row r="2" spans="1:7">
      <c r="A2" s="3" t="s">
        <v>254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259</v>
      </c>
      <c r="G2" s="3" t="s">
        <v>260</v>
      </c>
    </row>
    <row r="3" spans="1:7">
      <c r="A3" s="5"/>
      <c r="B3" s="1"/>
      <c r="C3" s="1"/>
      <c r="D3" s="1"/>
      <c r="E3" s="1"/>
      <c r="F3" s="1"/>
      <c r="G3" s="1"/>
    </row>
    <row r="4" spans="1:7">
      <c r="A4" s="6">
        <v>41321</v>
      </c>
      <c r="C4" t="s">
        <v>262</v>
      </c>
      <c r="E4">
        <v>2341.9499999999998</v>
      </c>
      <c r="G4">
        <v>2341.9499999999998</v>
      </c>
    </row>
    <row r="5" spans="1:7">
      <c r="A5" s="6">
        <v>41355</v>
      </c>
      <c r="C5" t="s">
        <v>259</v>
      </c>
      <c r="F5">
        <v>1000</v>
      </c>
      <c r="G5">
        <f>G4+E5-F5</f>
        <v>1341.9499999999998</v>
      </c>
    </row>
    <row r="6" spans="1:7">
      <c r="A6" s="6">
        <v>41421</v>
      </c>
      <c r="C6" t="s">
        <v>896</v>
      </c>
      <c r="F6">
        <v>1140</v>
      </c>
      <c r="G6">
        <f t="shared" ref="G6:G42" si="0">G5+E6-F6</f>
        <v>201.94999999999982</v>
      </c>
    </row>
    <row r="7" spans="1:7">
      <c r="A7" s="6">
        <v>41472</v>
      </c>
      <c r="C7" t="s">
        <v>259</v>
      </c>
      <c r="F7">
        <v>201.95</v>
      </c>
      <c r="G7">
        <f t="shared" si="0"/>
        <v>0</v>
      </c>
    </row>
    <row r="8" spans="1:7">
      <c r="A8" s="6">
        <v>41486</v>
      </c>
      <c r="B8">
        <v>1</v>
      </c>
      <c r="C8" t="s">
        <v>2092</v>
      </c>
      <c r="D8">
        <v>560</v>
      </c>
      <c r="E8">
        <f>B8*D8</f>
        <v>560</v>
      </c>
      <c r="G8">
        <f t="shared" si="0"/>
        <v>560</v>
      </c>
    </row>
    <row r="9" spans="1:7">
      <c r="A9" s="6">
        <v>41493</v>
      </c>
      <c r="B9">
        <v>10</v>
      </c>
      <c r="C9" t="s">
        <v>2960</v>
      </c>
      <c r="D9">
        <v>28</v>
      </c>
      <c r="E9">
        <f>B9*D9</f>
        <v>280</v>
      </c>
      <c r="G9">
        <f t="shared" si="0"/>
        <v>840</v>
      </c>
    </row>
    <row r="10" spans="1:7">
      <c r="A10" s="6">
        <v>41502</v>
      </c>
      <c r="B10">
        <v>10</v>
      </c>
      <c r="C10" t="s">
        <v>2960</v>
      </c>
      <c r="D10">
        <v>28</v>
      </c>
      <c r="E10">
        <f>B10*D10</f>
        <v>280</v>
      </c>
      <c r="G10">
        <f t="shared" si="0"/>
        <v>1120</v>
      </c>
    </row>
    <row r="11" spans="1:7">
      <c r="A11" s="6">
        <v>41515</v>
      </c>
      <c r="B11">
        <v>7.5</v>
      </c>
      <c r="C11" t="s">
        <v>375</v>
      </c>
      <c r="D11">
        <v>28</v>
      </c>
      <c r="E11">
        <f>B11*D11</f>
        <v>210</v>
      </c>
      <c r="G11">
        <f t="shared" si="0"/>
        <v>1330</v>
      </c>
    </row>
    <row r="12" spans="1:7">
      <c r="B12">
        <v>1</v>
      </c>
      <c r="C12" t="s">
        <v>929</v>
      </c>
      <c r="D12">
        <v>213</v>
      </c>
      <c r="E12">
        <f t="shared" ref="E12:E28" si="1">B12*D12</f>
        <v>213</v>
      </c>
      <c r="G12">
        <f t="shared" si="0"/>
        <v>1543</v>
      </c>
    </row>
    <row r="13" spans="1:7">
      <c r="B13">
        <v>1</v>
      </c>
      <c r="C13" t="s">
        <v>2288</v>
      </c>
      <c r="D13">
        <v>150</v>
      </c>
      <c r="E13">
        <f t="shared" si="1"/>
        <v>150</v>
      </c>
      <c r="G13">
        <f t="shared" si="0"/>
        <v>1693</v>
      </c>
    </row>
    <row r="14" spans="1:7">
      <c r="B14">
        <v>1</v>
      </c>
      <c r="C14" t="s">
        <v>2289</v>
      </c>
      <c r="D14">
        <v>80</v>
      </c>
      <c r="E14">
        <f t="shared" si="1"/>
        <v>80</v>
      </c>
      <c r="G14">
        <f t="shared" si="0"/>
        <v>1773</v>
      </c>
    </row>
    <row r="15" spans="1:7">
      <c r="B15">
        <v>10</v>
      </c>
      <c r="C15" t="s">
        <v>2960</v>
      </c>
      <c r="D15">
        <v>28</v>
      </c>
      <c r="E15">
        <f t="shared" si="1"/>
        <v>280</v>
      </c>
      <c r="G15">
        <f t="shared" si="0"/>
        <v>2053</v>
      </c>
    </row>
    <row r="16" spans="1:7">
      <c r="A16" s="6">
        <v>41540</v>
      </c>
      <c r="C16" t="s">
        <v>2569</v>
      </c>
      <c r="E16">
        <f>B16*D16</f>
        <v>0</v>
      </c>
      <c r="F16">
        <v>500</v>
      </c>
      <c r="G16">
        <f t="shared" si="0"/>
        <v>1553</v>
      </c>
    </row>
    <row r="17" spans="1:7">
      <c r="A17" s="6">
        <v>41578</v>
      </c>
      <c r="C17" t="s">
        <v>2569</v>
      </c>
      <c r="F17">
        <v>500</v>
      </c>
      <c r="G17">
        <f t="shared" si="0"/>
        <v>1053</v>
      </c>
    </row>
    <row r="18" spans="1:7">
      <c r="A18" s="6">
        <v>41585</v>
      </c>
      <c r="C18" t="s">
        <v>2569</v>
      </c>
      <c r="F18">
        <v>400</v>
      </c>
      <c r="G18">
        <f t="shared" si="0"/>
        <v>653</v>
      </c>
    </row>
    <row r="19" spans="1:7">
      <c r="A19" s="6">
        <v>41596</v>
      </c>
      <c r="C19" t="s">
        <v>2569</v>
      </c>
      <c r="F19">
        <v>500</v>
      </c>
      <c r="G19">
        <f t="shared" si="0"/>
        <v>153</v>
      </c>
    </row>
    <row r="20" spans="1:7">
      <c r="A20" s="6"/>
      <c r="G20">
        <f t="shared" si="0"/>
        <v>153</v>
      </c>
    </row>
    <row r="21" spans="1:7">
      <c r="A21" s="6">
        <v>41537</v>
      </c>
      <c r="B21">
        <v>10</v>
      </c>
      <c r="C21" t="s">
        <v>2960</v>
      </c>
      <c r="D21">
        <v>30</v>
      </c>
      <c r="E21">
        <f t="shared" si="1"/>
        <v>300</v>
      </c>
      <c r="G21">
        <f t="shared" si="0"/>
        <v>453</v>
      </c>
    </row>
    <row r="22" spans="1:7">
      <c r="A22" s="6">
        <v>41540</v>
      </c>
      <c r="B22">
        <v>1</v>
      </c>
      <c r="C22" t="s">
        <v>2570</v>
      </c>
      <c r="D22">
        <v>284</v>
      </c>
      <c r="E22">
        <f t="shared" si="1"/>
        <v>284</v>
      </c>
      <c r="G22">
        <f t="shared" si="0"/>
        <v>737</v>
      </c>
    </row>
    <row r="23" spans="1:7">
      <c r="A23" s="75" t="s">
        <v>13</v>
      </c>
      <c r="B23">
        <v>1</v>
      </c>
      <c r="C23" t="s">
        <v>1379</v>
      </c>
      <c r="D23">
        <v>538</v>
      </c>
      <c r="E23">
        <f t="shared" si="1"/>
        <v>538</v>
      </c>
      <c r="G23">
        <f t="shared" si="0"/>
        <v>1275</v>
      </c>
    </row>
    <row r="24" spans="1:7">
      <c r="A24" t="s">
        <v>13</v>
      </c>
      <c r="B24">
        <v>1</v>
      </c>
      <c r="C24" t="s">
        <v>1378</v>
      </c>
      <c r="D24">
        <v>170</v>
      </c>
      <c r="E24">
        <f t="shared" si="1"/>
        <v>170</v>
      </c>
      <c r="G24">
        <f t="shared" si="0"/>
        <v>1445</v>
      </c>
    </row>
    <row r="25" spans="1:7">
      <c r="A25" s="6">
        <v>41562</v>
      </c>
      <c r="B25">
        <v>32</v>
      </c>
      <c r="C25" t="s">
        <v>2960</v>
      </c>
      <c r="D25">
        <v>30</v>
      </c>
      <c r="E25">
        <f t="shared" si="1"/>
        <v>960</v>
      </c>
      <c r="G25">
        <f t="shared" si="0"/>
        <v>2405</v>
      </c>
    </row>
    <row r="26" spans="1:7">
      <c r="B26">
        <v>1</v>
      </c>
      <c r="C26" t="s">
        <v>2721</v>
      </c>
      <c r="D26">
        <v>255</v>
      </c>
      <c r="E26">
        <f t="shared" si="1"/>
        <v>255</v>
      </c>
      <c r="G26">
        <f t="shared" si="0"/>
        <v>2660</v>
      </c>
    </row>
    <row r="27" spans="1:7">
      <c r="B27">
        <v>1</v>
      </c>
      <c r="C27" t="s">
        <v>2722</v>
      </c>
      <c r="D27">
        <v>143</v>
      </c>
      <c r="E27">
        <f t="shared" si="1"/>
        <v>143</v>
      </c>
      <c r="G27">
        <f t="shared" si="0"/>
        <v>2803</v>
      </c>
    </row>
    <row r="28" spans="1:7">
      <c r="B28">
        <v>1</v>
      </c>
      <c r="C28" t="s">
        <v>2723</v>
      </c>
      <c r="D28">
        <v>180</v>
      </c>
      <c r="E28">
        <f t="shared" si="1"/>
        <v>180</v>
      </c>
      <c r="G28">
        <f t="shared" si="0"/>
        <v>2983</v>
      </c>
    </row>
    <row r="29" spans="1:7">
      <c r="G29">
        <f t="shared" si="0"/>
        <v>2983</v>
      </c>
    </row>
    <row r="30" spans="1:7">
      <c r="A30" s="6">
        <v>41578</v>
      </c>
      <c r="B30">
        <v>10</v>
      </c>
      <c r="C30" t="s">
        <v>2960</v>
      </c>
      <c r="D30">
        <v>30</v>
      </c>
      <c r="E30">
        <f>B30*D30</f>
        <v>300</v>
      </c>
      <c r="G30">
        <f t="shared" si="0"/>
        <v>3283</v>
      </c>
    </row>
    <row r="31" spans="1:7">
      <c r="G31">
        <f t="shared" si="0"/>
        <v>3283</v>
      </c>
    </row>
    <row r="32" spans="1:7">
      <c r="A32" s="6">
        <v>41585</v>
      </c>
      <c r="B32">
        <v>24</v>
      </c>
      <c r="C32" t="s">
        <v>3043</v>
      </c>
      <c r="D32">
        <v>31</v>
      </c>
      <c r="E32">
        <f t="shared" ref="E32:E41" si="2">B32*D32</f>
        <v>744</v>
      </c>
      <c r="G32">
        <f t="shared" si="0"/>
        <v>4027</v>
      </c>
    </row>
    <row r="33" spans="1:7">
      <c r="B33">
        <v>5</v>
      </c>
      <c r="C33" t="s">
        <v>3043</v>
      </c>
      <c r="D33">
        <v>31</v>
      </c>
      <c r="E33">
        <f t="shared" si="2"/>
        <v>155</v>
      </c>
      <c r="G33">
        <f t="shared" si="0"/>
        <v>4182</v>
      </c>
    </row>
    <row r="34" spans="1:7">
      <c r="B34">
        <v>1</v>
      </c>
      <c r="C34" t="s">
        <v>1411</v>
      </c>
      <c r="D34">
        <v>79</v>
      </c>
      <c r="E34">
        <f t="shared" si="2"/>
        <v>79</v>
      </c>
      <c r="G34">
        <f t="shared" si="0"/>
        <v>4261</v>
      </c>
    </row>
    <row r="35" spans="1:7">
      <c r="B35">
        <v>2</v>
      </c>
      <c r="C35" t="s">
        <v>728</v>
      </c>
      <c r="D35">
        <v>83</v>
      </c>
      <c r="E35">
        <f t="shared" si="2"/>
        <v>166</v>
      </c>
      <c r="G35">
        <f t="shared" si="0"/>
        <v>4427</v>
      </c>
    </row>
    <row r="36" spans="1:7">
      <c r="B36">
        <v>1</v>
      </c>
      <c r="C36" t="s">
        <v>2092</v>
      </c>
      <c r="D36">
        <v>710</v>
      </c>
      <c r="E36">
        <f t="shared" si="2"/>
        <v>710</v>
      </c>
      <c r="G36">
        <f t="shared" si="0"/>
        <v>5137</v>
      </c>
    </row>
    <row r="37" spans="1:7">
      <c r="C37" t="s">
        <v>3044</v>
      </c>
      <c r="G37">
        <f t="shared" si="0"/>
        <v>5137</v>
      </c>
    </row>
    <row r="38" spans="1:7">
      <c r="G38">
        <f t="shared" si="0"/>
        <v>5137</v>
      </c>
    </row>
    <row r="39" spans="1:7">
      <c r="A39" s="6">
        <v>41596</v>
      </c>
      <c r="B39">
        <v>10</v>
      </c>
      <c r="C39" t="s">
        <v>2960</v>
      </c>
      <c r="D39">
        <v>30</v>
      </c>
      <c r="E39">
        <f t="shared" si="2"/>
        <v>300</v>
      </c>
      <c r="G39">
        <f t="shared" si="0"/>
        <v>5437</v>
      </c>
    </row>
    <row r="40" spans="1:7">
      <c r="F40">
        <v>3100</v>
      </c>
      <c r="G40">
        <f t="shared" si="0"/>
        <v>2337</v>
      </c>
    </row>
    <row r="41" spans="1:7">
      <c r="A41" s="6">
        <v>41653</v>
      </c>
      <c r="B41">
        <v>10</v>
      </c>
      <c r="C41" t="s">
        <v>1399</v>
      </c>
      <c r="D41">
        <v>35</v>
      </c>
      <c r="E41">
        <f t="shared" si="2"/>
        <v>350</v>
      </c>
      <c r="G41">
        <f t="shared" si="0"/>
        <v>2687</v>
      </c>
    </row>
    <row r="42" spans="1:7">
      <c r="G42">
        <f t="shared" si="0"/>
        <v>2687</v>
      </c>
    </row>
  </sheetData>
  <hyperlinks>
    <hyperlink ref="A1" location="INDICE!A1" display="INDICE"/>
  </hyperlinks>
  <pageMargins left="0.7" right="0.7" top="0.75" bottom="0.75" header="0.3" footer="0.3"/>
  <pageSetup paperSize="9" orientation="portrait" horizontalDpi="0" verticalDpi="0" r:id="rId1"/>
</worksheet>
</file>

<file path=xl/worksheets/sheet137.xml><?xml version="1.0" encoding="utf-8"?>
<worksheet xmlns="http://schemas.openxmlformats.org/spreadsheetml/2006/main" xmlns:r="http://schemas.openxmlformats.org/officeDocument/2006/relationships">
  <dimension ref="A1:G5"/>
  <sheetViews>
    <sheetView workbookViewId="0"/>
  </sheetViews>
  <sheetFormatPr baseColWidth="10" defaultRowHeight="15"/>
  <cols>
    <col min="1" max="1" width="15.5703125" customWidth="1"/>
    <col min="2" max="2" width="10.7109375" customWidth="1"/>
    <col min="3" max="3" width="20.7109375" customWidth="1"/>
    <col min="4" max="4" width="11.42578125" customWidth="1"/>
  </cols>
  <sheetData>
    <row r="1" spans="1:7">
      <c r="A1" s="2" t="s">
        <v>122</v>
      </c>
      <c r="B1" s="1"/>
      <c r="C1" s="1" t="s">
        <v>1539</v>
      </c>
      <c r="D1" s="1"/>
      <c r="E1" s="1" t="s">
        <v>253</v>
      </c>
      <c r="F1" s="1"/>
      <c r="G1" s="1">
        <f>SUM(E4:E264)-SUM(F4:F264)</f>
        <v>0</v>
      </c>
    </row>
    <row r="2" spans="1:7">
      <c r="A2" s="3" t="s">
        <v>254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259</v>
      </c>
      <c r="G2" s="3" t="s">
        <v>260</v>
      </c>
    </row>
    <row r="3" spans="1:7">
      <c r="A3" s="5"/>
      <c r="B3" s="1"/>
      <c r="C3" s="1"/>
      <c r="D3" s="1"/>
      <c r="E3" s="1"/>
      <c r="F3" s="1"/>
      <c r="G3" s="1"/>
    </row>
    <row r="4" spans="1:7">
      <c r="A4" s="6">
        <v>41290</v>
      </c>
      <c r="B4">
        <v>2</v>
      </c>
      <c r="C4" t="s">
        <v>483</v>
      </c>
      <c r="D4">
        <v>25</v>
      </c>
      <c r="E4">
        <v>50</v>
      </c>
      <c r="G4">
        <v>50</v>
      </c>
    </row>
    <row r="5" spans="1:7">
      <c r="A5" s="6">
        <v>41528</v>
      </c>
      <c r="F5">
        <v>50</v>
      </c>
      <c r="G5">
        <f>G4+E5-F5</f>
        <v>0</v>
      </c>
    </row>
  </sheetData>
  <hyperlinks>
    <hyperlink ref="A1" location="INDICE!A1" display="INDICE"/>
  </hyperlinks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>
  <dimension ref="A1:G3"/>
  <sheetViews>
    <sheetView workbookViewId="0"/>
  </sheetViews>
  <sheetFormatPr baseColWidth="10" defaultRowHeight="15"/>
  <cols>
    <col min="1" max="1" width="15.5703125" customWidth="1"/>
    <col min="2" max="2" width="10.7109375" customWidth="1"/>
    <col min="3" max="3" width="20.7109375" customWidth="1"/>
    <col min="4" max="4" width="11.42578125" customWidth="1"/>
  </cols>
  <sheetData>
    <row r="1" spans="1:7">
      <c r="A1" s="2" t="s">
        <v>122</v>
      </c>
      <c r="B1" s="1"/>
      <c r="C1" s="1" t="s">
        <v>230</v>
      </c>
      <c r="D1" s="1"/>
      <c r="E1" s="1" t="s">
        <v>253</v>
      </c>
      <c r="F1" s="1"/>
      <c r="G1" s="1">
        <f>SUM(E21:E264)-SUM(F21:F264)</f>
        <v>0</v>
      </c>
    </row>
    <row r="2" spans="1:7">
      <c r="A2" s="3" t="s">
        <v>254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259</v>
      </c>
      <c r="G2" s="3" t="s">
        <v>260</v>
      </c>
    </row>
    <row r="3" spans="1:7">
      <c r="A3" s="5"/>
      <c r="B3" s="1"/>
      <c r="C3" s="1"/>
      <c r="D3" s="1"/>
      <c r="E3" s="1"/>
      <c r="F3" s="1"/>
      <c r="G3" s="1"/>
    </row>
  </sheetData>
  <hyperlinks>
    <hyperlink ref="A1" location="INDICE!A1" display="INDICE"/>
  </hyperlinks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>
  <dimension ref="A1:G22"/>
  <sheetViews>
    <sheetView workbookViewId="0"/>
  </sheetViews>
  <sheetFormatPr baseColWidth="10" defaultRowHeight="15"/>
  <cols>
    <col min="1" max="1" width="15.5703125" customWidth="1"/>
    <col min="2" max="2" width="10.7109375" customWidth="1"/>
    <col min="3" max="3" width="20.7109375" customWidth="1"/>
    <col min="4" max="4" width="11.42578125" customWidth="1"/>
  </cols>
  <sheetData>
    <row r="1" spans="1:7">
      <c r="A1" s="2" t="s">
        <v>122</v>
      </c>
      <c r="B1" s="1"/>
      <c r="C1" s="1" t="s">
        <v>78</v>
      </c>
      <c r="D1" s="1"/>
      <c r="E1" s="1" t="s">
        <v>253</v>
      </c>
      <c r="F1" s="1"/>
      <c r="G1" s="1">
        <f>SUM(E4:E264)-SUM(F4:F264)</f>
        <v>978.92000000000007</v>
      </c>
    </row>
    <row r="2" spans="1:7">
      <c r="A2" s="3" t="s">
        <v>254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259</v>
      </c>
      <c r="G2" s="3" t="s">
        <v>260</v>
      </c>
    </row>
    <row r="3" spans="1:7">
      <c r="A3" s="5"/>
      <c r="B3" s="1"/>
      <c r="C3" s="1"/>
      <c r="D3" s="1"/>
      <c r="E3" s="1"/>
      <c r="F3" s="1"/>
      <c r="G3" s="1"/>
    </row>
    <row r="4" spans="1:7">
      <c r="A4" s="6">
        <v>41321</v>
      </c>
      <c r="C4" t="s">
        <v>262</v>
      </c>
      <c r="D4">
        <v>0</v>
      </c>
      <c r="G4">
        <v>0</v>
      </c>
    </row>
    <row r="5" spans="1:7">
      <c r="A5" s="6">
        <v>41324</v>
      </c>
      <c r="B5">
        <v>1</v>
      </c>
      <c r="C5" s="8" t="s">
        <v>303</v>
      </c>
      <c r="D5">
        <v>124.99</v>
      </c>
      <c r="E5" s="7">
        <f>D5*B5</f>
        <v>124.99</v>
      </c>
      <c r="G5" s="7">
        <f>G4+E5-F5</f>
        <v>124.99</v>
      </c>
    </row>
    <row r="6" spans="1:7">
      <c r="A6" s="6">
        <v>41325</v>
      </c>
      <c r="B6">
        <v>1</v>
      </c>
      <c r="C6" s="8" t="s">
        <v>304</v>
      </c>
      <c r="D6">
        <v>49.99</v>
      </c>
      <c r="E6" s="7">
        <f>D6*B6</f>
        <v>49.99</v>
      </c>
      <c r="G6" s="7">
        <f>G5+E6-F6</f>
        <v>174.98</v>
      </c>
    </row>
    <row r="7" spans="1:7">
      <c r="E7" s="7">
        <f t="shared" ref="E7:E15" si="0">D7*B7</f>
        <v>0</v>
      </c>
      <c r="F7">
        <v>174.98</v>
      </c>
      <c r="G7" s="7">
        <f t="shared" ref="G7:G22" si="1">G6+E7-F7</f>
        <v>0</v>
      </c>
    </row>
    <row r="8" spans="1:7">
      <c r="A8" s="6">
        <v>41414</v>
      </c>
      <c r="B8">
        <v>1</v>
      </c>
      <c r="C8" t="s">
        <v>1346</v>
      </c>
      <c r="D8">
        <v>40.99</v>
      </c>
      <c r="E8" s="7">
        <f t="shared" si="0"/>
        <v>40.99</v>
      </c>
      <c r="G8" s="7">
        <f t="shared" si="1"/>
        <v>40.99</v>
      </c>
    </row>
    <row r="9" spans="1:7">
      <c r="A9" s="6">
        <v>41414</v>
      </c>
      <c r="B9">
        <v>1</v>
      </c>
      <c r="C9" t="s">
        <v>1347</v>
      </c>
      <c r="D9">
        <v>251.99</v>
      </c>
      <c r="E9" s="7">
        <f t="shared" si="0"/>
        <v>251.99</v>
      </c>
      <c r="G9" s="7">
        <f t="shared" si="1"/>
        <v>292.98</v>
      </c>
    </row>
    <row r="10" spans="1:7">
      <c r="E10" s="7">
        <f t="shared" si="0"/>
        <v>0</v>
      </c>
      <c r="F10">
        <v>292.98</v>
      </c>
      <c r="G10" s="7">
        <f t="shared" si="1"/>
        <v>0</v>
      </c>
    </row>
    <row r="11" spans="1:7">
      <c r="A11" s="6">
        <v>41500</v>
      </c>
      <c r="B11">
        <v>6</v>
      </c>
      <c r="C11" t="s">
        <v>459</v>
      </c>
      <c r="D11">
        <v>28</v>
      </c>
      <c r="E11" s="7">
        <f t="shared" si="0"/>
        <v>168</v>
      </c>
      <c r="G11" s="7">
        <f t="shared" si="1"/>
        <v>168</v>
      </c>
    </row>
    <row r="12" spans="1:7">
      <c r="C12" t="s">
        <v>1982</v>
      </c>
      <c r="E12" s="7">
        <f t="shared" si="0"/>
        <v>0</v>
      </c>
      <c r="G12" s="7">
        <f t="shared" si="1"/>
        <v>168</v>
      </c>
    </row>
    <row r="13" spans="1:7">
      <c r="C13" t="s">
        <v>2162</v>
      </c>
      <c r="E13" s="7">
        <f t="shared" si="0"/>
        <v>0</v>
      </c>
      <c r="G13" s="7">
        <f t="shared" si="1"/>
        <v>168</v>
      </c>
    </row>
    <row r="14" spans="1:7">
      <c r="A14" s="6">
        <v>41500</v>
      </c>
      <c r="B14">
        <v>4</v>
      </c>
      <c r="C14" t="s">
        <v>459</v>
      </c>
      <c r="D14">
        <v>28</v>
      </c>
      <c r="E14" s="7">
        <f t="shared" si="0"/>
        <v>112</v>
      </c>
      <c r="G14" s="7">
        <f t="shared" si="1"/>
        <v>280</v>
      </c>
    </row>
    <row r="15" spans="1:7">
      <c r="C15" t="s">
        <v>2163</v>
      </c>
      <c r="E15" s="7">
        <f t="shared" si="0"/>
        <v>0</v>
      </c>
      <c r="G15" s="7">
        <f t="shared" si="1"/>
        <v>280</v>
      </c>
    </row>
    <row r="16" spans="1:7">
      <c r="A16" s="6">
        <v>41516</v>
      </c>
      <c r="C16" t="s">
        <v>39</v>
      </c>
      <c r="F16">
        <v>280</v>
      </c>
      <c r="G16" s="7">
        <f t="shared" si="1"/>
        <v>0</v>
      </c>
    </row>
    <row r="17" spans="1:7">
      <c r="G17" s="7">
        <f t="shared" si="1"/>
        <v>0</v>
      </c>
    </row>
    <row r="18" spans="1:7">
      <c r="A18" s="6">
        <v>41591</v>
      </c>
      <c r="B18">
        <v>1</v>
      </c>
      <c r="C18" t="s">
        <v>2989</v>
      </c>
      <c r="D18">
        <v>816.94</v>
      </c>
      <c r="E18" s="7">
        <f t="shared" ref="E18:E20" si="2">D18*B18</f>
        <v>816.94</v>
      </c>
      <c r="G18" s="7">
        <f t="shared" si="1"/>
        <v>816.94</v>
      </c>
    </row>
    <row r="19" spans="1:7">
      <c r="E19" s="7"/>
      <c r="G19" s="7">
        <f t="shared" si="1"/>
        <v>816.94</v>
      </c>
    </row>
    <row r="20" spans="1:7">
      <c r="A20" s="6">
        <v>41596</v>
      </c>
      <c r="B20">
        <v>1</v>
      </c>
      <c r="C20" t="s">
        <v>3041</v>
      </c>
      <c r="D20">
        <v>161.97999999999999</v>
      </c>
      <c r="E20" s="7">
        <f t="shared" si="2"/>
        <v>161.97999999999999</v>
      </c>
      <c r="G20" s="7">
        <f t="shared" si="1"/>
        <v>978.92000000000007</v>
      </c>
    </row>
    <row r="21" spans="1:7">
      <c r="G21" s="7">
        <f t="shared" si="1"/>
        <v>978.92000000000007</v>
      </c>
    </row>
    <row r="22" spans="1:7">
      <c r="G22" s="7">
        <f t="shared" si="1"/>
        <v>978.92000000000007</v>
      </c>
    </row>
  </sheetData>
  <hyperlinks>
    <hyperlink ref="A1" location="INDICE!A1" display="INDICE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35"/>
  <sheetViews>
    <sheetView workbookViewId="0"/>
  </sheetViews>
  <sheetFormatPr baseColWidth="10" defaultRowHeight="15"/>
  <sheetData>
    <row r="1" spans="1:8">
      <c r="A1" s="2" t="s">
        <v>2452</v>
      </c>
      <c r="B1" s="1"/>
      <c r="C1" s="1" t="s">
        <v>1253</v>
      </c>
      <c r="D1" s="1"/>
      <c r="E1" s="1" t="s">
        <v>253</v>
      </c>
      <c r="F1" s="1"/>
      <c r="G1" s="1">
        <f>SUM(E4:E266)-SUM(F4:F266)</f>
        <v>-3000</v>
      </c>
    </row>
    <row r="2" spans="1:8">
      <c r="A2" s="3" t="s">
        <v>254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259</v>
      </c>
      <c r="G2" s="3" t="s">
        <v>260</v>
      </c>
    </row>
    <row r="3" spans="1:8">
      <c r="A3" s="5"/>
      <c r="B3" s="1"/>
      <c r="C3" s="1"/>
      <c r="D3" s="1"/>
      <c r="E3" s="1"/>
      <c r="F3" s="1"/>
      <c r="G3" s="1"/>
    </row>
    <row r="4" spans="1:8">
      <c r="A4" s="6">
        <v>41414</v>
      </c>
      <c r="F4">
        <v>10000</v>
      </c>
      <c r="G4">
        <v>-10000</v>
      </c>
    </row>
    <row r="5" spans="1:8">
      <c r="C5" t="s">
        <v>39</v>
      </c>
      <c r="D5">
        <v>0</v>
      </c>
      <c r="E5">
        <v>1000</v>
      </c>
      <c r="G5">
        <f t="shared" ref="G5:G25" si="0">G4+E5-F5</f>
        <v>-9000</v>
      </c>
      <c r="H5" s="6">
        <v>41419</v>
      </c>
    </row>
    <row r="6" spans="1:8">
      <c r="A6" s="6">
        <v>41428</v>
      </c>
      <c r="C6" t="s">
        <v>39</v>
      </c>
      <c r="F6">
        <v>5000</v>
      </c>
      <c r="G6">
        <f t="shared" si="0"/>
        <v>-14000</v>
      </c>
    </row>
    <row r="7" spans="1:8">
      <c r="E7">
        <v>1000</v>
      </c>
      <c r="G7">
        <f t="shared" si="0"/>
        <v>-13000</v>
      </c>
    </row>
    <row r="8" spans="1:8">
      <c r="E8">
        <v>500</v>
      </c>
      <c r="G8">
        <f t="shared" si="0"/>
        <v>-12500</v>
      </c>
      <c r="H8" s="6">
        <v>41456</v>
      </c>
    </row>
    <row r="9" spans="1:8">
      <c r="E9">
        <v>500</v>
      </c>
      <c r="G9">
        <f t="shared" si="0"/>
        <v>-12000</v>
      </c>
      <c r="H9" s="6">
        <v>41460</v>
      </c>
    </row>
    <row r="10" spans="1:8">
      <c r="E10">
        <v>1000</v>
      </c>
      <c r="G10">
        <f t="shared" si="0"/>
        <v>-11000</v>
      </c>
      <c r="H10" s="6">
        <v>41472</v>
      </c>
    </row>
    <row r="11" spans="1:8">
      <c r="A11" s="6">
        <v>41493</v>
      </c>
      <c r="C11" t="s">
        <v>1016</v>
      </c>
      <c r="F11">
        <v>5000</v>
      </c>
      <c r="G11">
        <f t="shared" si="0"/>
        <v>-16000</v>
      </c>
    </row>
    <row r="12" spans="1:8">
      <c r="E12">
        <v>1000</v>
      </c>
      <c r="G12">
        <f t="shared" si="0"/>
        <v>-15000</v>
      </c>
      <c r="H12" s="6">
        <v>41493</v>
      </c>
    </row>
    <row r="13" spans="1:8">
      <c r="A13" s="6">
        <v>41500</v>
      </c>
      <c r="C13" t="s">
        <v>259</v>
      </c>
      <c r="E13">
        <v>1000</v>
      </c>
      <c r="G13">
        <f t="shared" si="0"/>
        <v>-14000</v>
      </c>
    </row>
    <row r="14" spans="1:8">
      <c r="A14" s="6">
        <v>41516</v>
      </c>
      <c r="C14" t="s">
        <v>259</v>
      </c>
      <c r="E14">
        <v>1000</v>
      </c>
      <c r="G14">
        <f t="shared" si="0"/>
        <v>-13000</v>
      </c>
    </row>
    <row r="15" spans="1:8">
      <c r="A15" s="6">
        <v>41518</v>
      </c>
      <c r="C15" t="s">
        <v>259</v>
      </c>
      <c r="E15">
        <v>1000</v>
      </c>
      <c r="G15">
        <f t="shared" si="0"/>
        <v>-12000</v>
      </c>
    </row>
    <row r="16" spans="1:8">
      <c r="A16" s="6">
        <v>41524</v>
      </c>
      <c r="C16" t="s">
        <v>259</v>
      </c>
      <c r="E16">
        <v>1000</v>
      </c>
      <c r="G16">
        <f t="shared" si="0"/>
        <v>-11000</v>
      </c>
    </row>
    <row r="17" spans="1:7">
      <c r="A17" s="6">
        <v>41531</v>
      </c>
      <c r="C17" t="s">
        <v>259</v>
      </c>
      <c r="E17">
        <v>1000</v>
      </c>
      <c r="G17">
        <f t="shared" si="0"/>
        <v>-10000</v>
      </c>
    </row>
    <row r="18" spans="1:7">
      <c r="A18" s="6">
        <v>41537</v>
      </c>
      <c r="F18">
        <v>4950</v>
      </c>
      <c r="G18">
        <f t="shared" si="0"/>
        <v>-14950</v>
      </c>
    </row>
    <row r="19" spans="1:7">
      <c r="A19" s="6">
        <v>41545</v>
      </c>
      <c r="C19" t="s">
        <v>259</v>
      </c>
      <c r="E19">
        <v>950</v>
      </c>
      <c r="G19">
        <f t="shared" si="0"/>
        <v>-14000</v>
      </c>
    </row>
    <row r="20" spans="1:7">
      <c r="C20" t="s">
        <v>2823</v>
      </c>
      <c r="E20">
        <v>80</v>
      </c>
      <c r="G20">
        <f t="shared" si="0"/>
        <v>-13920</v>
      </c>
    </row>
    <row r="21" spans="1:7">
      <c r="A21" s="6">
        <v>41557</v>
      </c>
      <c r="C21" t="s">
        <v>1642</v>
      </c>
      <c r="E21">
        <v>920</v>
      </c>
      <c r="G21">
        <f t="shared" si="0"/>
        <v>-13000</v>
      </c>
    </row>
    <row r="22" spans="1:7">
      <c r="A22" s="6">
        <v>41572</v>
      </c>
      <c r="E22">
        <v>1000</v>
      </c>
      <c r="G22">
        <f t="shared" si="0"/>
        <v>-12000</v>
      </c>
    </row>
    <row r="23" spans="1:7">
      <c r="A23" s="6">
        <v>41580</v>
      </c>
      <c r="C23" t="s">
        <v>259</v>
      </c>
      <c r="E23">
        <v>1000</v>
      </c>
      <c r="G23">
        <f t="shared" si="0"/>
        <v>-11000</v>
      </c>
    </row>
    <row r="24" spans="1:7">
      <c r="A24" s="6">
        <v>41584</v>
      </c>
      <c r="C24" t="s">
        <v>259</v>
      </c>
      <c r="E24">
        <v>1000</v>
      </c>
      <c r="G24">
        <f t="shared" si="0"/>
        <v>-10000</v>
      </c>
    </row>
    <row r="25" spans="1:7">
      <c r="A25" s="6">
        <v>41593</v>
      </c>
      <c r="C25" t="s">
        <v>259</v>
      </c>
      <c r="E25">
        <v>1000</v>
      </c>
      <c r="G25">
        <f t="shared" si="0"/>
        <v>-9000</v>
      </c>
    </row>
    <row r="26" spans="1:7">
      <c r="A26" s="6">
        <v>41600</v>
      </c>
      <c r="C26" t="s">
        <v>259</v>
      </c>
      <c r="E26">
        <v>1000</v>
      </c>
      <c r="G26">
        <f>G25+E26-F26</f>
        <v>-8000</v>
      </c>
    </row>
    <row r="27" spans="1:7">
      <c r="A27" s="6">
        <v>41615</v>
      </c>
      <c r="C27" t="s">
        <v>259</v>
      </c>
      <c r="E27">
        <v>1000</v>
      </c>
      <c r="G27">
        <f>G26+E27-F27</f>
        <v>-7000</v>
      </c>
    </row>
    <row r="28" spans="1:7">
      <c r="A28" s="6">
        <v>41622</v>
      </c>
      <c r="C28" t="s">
        <v>259</v>
      </c>
      <c r="E28">
        <v>1000</v>
      </c>
      <c r="G28">
        <f t="shared" ref="G28:G35" si="1">G27+E28-F28</f>
        <v>-6000</v>
      </c>
    </row>
    <row r="29" spans="1:7">
      <c r="A29" s="6">
        <v>41629</v>
      </c>
      <c r="C29" t="s">
        <v>259</v>
      </c>
      <c r="E29">
        <v>1000</v>
      </c>
      <c r="G29">
        <f t="shared" si="1"/>
        <v>-5000</v>
      </c>
    </row>
    <row r="30" spans="1:7">
      <c r="A30" s="6">
        <v>41643</v>
      </c>
      <c r="C30" t="s">
        <v>259</v>
      </c>
      <c r="E30">
        <v>1000</v>
      </c>
      <c r="G30">
        <f t="shared" si="1"/>
        <v>-4000</v>
      </c>
    </row>
    <row r="31" spans="1:7">
      <c r="A31" s="6">
        <v>41650</v>
      </c>
      <c r="C31" t="s">
        <v>259</v>
      </c>
      <c r="E31">
        <v>1000</v>
      </c>
      <c r="G31">
        <f t="shared" si="1"/>
        <v>-3000</v>
      </c>
    </row>
    <row r="32" spans="1:7">
      <c r="C32" t="s">
        <v>259</v>
      </c>
      <c r="G32">
        <f t="shared" si="1"/>
        <v>-3000</v>
      </c>
    </row>
    <row r="33" spans="7:7">
      <c r="G33">
        <f t="shared" si="1"/>
        <v>-3000</v>
      </c>
    </row>
    <row r="34" spans="7:7">
      <c r="G34">
        <f t="shared" si="1"/>
        <v>-3000</v>
      </c>
    </row>
    <row r="35" spans="7:7">
      <c r="G35">
        <f t="shared" si="1"/>
        <v>-3000</v>
      </c>
    </row>
  </sheetData>
  <hyperlinks>
    <hyperlink ref="A1" location="INDICE!A1" display="INDICE"/>
  </hyperlinks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>
  <dimension ref="A1:H173"/>
  <sheetViews>
    <sheetView workbookViewId="0">
      <selection activeCell="G2" sqref="G2"/>
    </sheetView>
  </sheetViews>
  <sheetFormatPr baseColWidth="10" defaultRowHeight="15"/>
  <cols>
    <col min="1" max="1" width="15.5703125" customWidth="1"/>
    <col min="2" max="2" width="10.7109375" customWidth="1"/>
    <col min="3" max="3" width="20.7109375" customWidth="1"/>
    <col min="4" max="4" width="24.140625" customWidth="1"/>
  </cols>
  <sheetData>
    <row r="1" spans="1:7" ht="59.25">
      <c r="A1" s="1"/>
      <c r="B1" s="1"/>
      <c r="C1" s="29" t="s">
        <v>535</v>
      </c>
      <c r="D1" s="1"/>
      <c r="E1" s="1"/>
      <c r="F1" s="1"/>
      <c r="G1" s="1"/>
    </row>
    <row r="2" spans="1:7">
      <c r="A2" s="30" t="s">
        <v>536</v>
      </c>
      <c r="B2" s="30" t="s">
        <v>537</v>
      </c>
      <c r="C2" s="30" t="s">
        <v>538</v>
      </c>
      <c r="D2" s="30" t="s">
        <v>539</v>
      </c>
      <c r="E2" s="30" t="s">
        <v>540</v>
      </c>
      <c r="F2" s="31"/>
      <c r="G2" s="32" t="s">
        <v>122</v>
      </c>
    </row>
    <row r="3" spans="1:7">
      <c r="A3" s="30"/>
      <c r="B3" s="30"/>
      <c r="C3" s="30"/>
      <c r="D3" s="30"/>
      <c r="E3" s="30"/>
      <c r="F3" s="31"/>
      <c r="G3" s="32"/>
    </row>
    <row r="4" spans="1:7" s="54" customFormat="1">
      <c r="A4" s="33"/>
      <c r="B4" s="33"/>
      <c r="C4" s="33"/>
      <c r="D4" s="33"/>
      <c r="E4" s="33"/>
      <c r="F4" s="33"/>
      <c r="G4" s="33"/>
    </row>
    <row r="5" spans="1:7" s="54" customFormat="1">
      <c r="A5" s="33"/>
      <c r="B5" s="33"/>
      <c r="C5" s="33"/>
      <c r="D5" s="33"/>
      <c r="E5" s="33"/>
      <c r="F5" s="33"/>
      <c r="G5" s="33"/>
    </row>
    <row r="6" spans="1:7" s="54" customFormat="1">
      <c r="A6" s="33"/>
      <c r="B6" s="33"/>
      <c r="C6" s="33"/>
      <c r="D6" s="33"/>
      <c r="E6" s="33"/>
      <c r="F6" s="33"/>
      <c r="G6" s="33"/>
    </row>
    <row r="7" spans="1:7" s="54" customFormat="1">
      <c r="A7" s="33"/>
      <c r="B7" s="33"/>
      <c r="C7" s="33"/>
      <c r="D7" s="33"/>
      <c r="E7" s="33"/>
      <c r="F7" s="33"/>
      <c r="G7" s="33"/>
    </row>
    <row r="8" spans="1:7" s="54" customFormat="1">
      <c r="A8" s="33"/>
      <c r="B8" s="33"/>
      <c r="C8" s="33"/>
      <c r="D8" s="33"/>
      <c r="E8" s="33"/>
      <c r="F8" s="33"/>
      <c r="G8" s="33"/>
    </row>
    <row r="9" spans="1:7" s="54" customFormat="1">
      <c r="A9" s="33"/>
      <c r="B9" s="33"/>
      <c r="C9" s="33"/>
      <c r="D9" s="33"/>
      <c r="E9" s="33"/>
      <c r="F9" s="33"/>
      <c r="G9" s="33"/>
    </row>
    <row r="10" spans="1:7" s="54" customFormat="1">
      <c r="A10" s="34">
        <v>41592</v>
      </c>
      <c r="B10" s="33" t="s">
        <v>502</v>
      </c>
      <c r="C10" s="33">
        <v>75</v>
      </c>
      <c r="D10" s="33" t="s">
        <v>1485</v>
      </c>
      <c r="E10" s="33" t="s">
        <v>625</v>
      </c>
      <c r="F10" s="33"/>
      <c r="G10" s="33"/>
    </row>
    <row r="11" spans="1:7" s="54" customFormat="1">
      <c r="A11" s="33"/>
      <c r="B11" s="33"/>
      <c r="C11" s="33"/>
      <c r="D11" s="33"/>
      <c r="E11" s="33"/>
      <c r="F11" s="33"/>
      <c r="G11" s="33"/>
    </row>
    <row r="12" spans="1:7" s="54" customFormat="1">
      <c r="A12" s="34">
        <v>41480</v>
      </c>
      <c r="B12" s="33" t="s">
        <v>502</v>
      </c>
      <c r="C12" s="33">
        <v>75</v>
      </c>
      <c r="D12" s="33" t="s">
        <v>2031</v>
      </c>
      <c r="E12" s="33" t="s">
        <v>624</v>
      </c>
      <c r="F12" s="33"/>
      <c r="G12" s="33"/>
    </row>
    <row r="13" spans="1:7" s="54" customFormat="1">
      <c r="A13" s="34"/>
      <c r="B13" s="33"/>
      <c r="C13" s="33"/>
      <c r="D13" s="33"/>
      <c r="E13" s="33"/>
      <c r="F13" s="33"/>
      <c r="G13" s="33"/>
    </row>
    <row r="14" spans="1:7" s="54" customFormat="1">
      <c r="A14" s="34"/>
      <c r="B14" s="33"/>
      <c r="C14" s="33"/>
      <c r="D14" s="33"/>
      <c r="E14" s="33"/>
      <c r="F14" s="33"/>
      <c r="G14" s="33"/>
    </row>
    <row r="15" spans="1:7" s="54" customFormat="1">
      <c r="A15" s="34">
        <v>41576</v>
      </c>
      <c r="B15" s="33" t="s">
        <v>502</v>
      </c>
      <c r="C15" s="33">
        <v>75</v>
      </c>
      <c r="D15" s="33" t="s">
        <v>2840</v>
      </c>
      <c r="E15" s="33" t="s">
        <v>949</v>
      </c>
      <c r="F15" s="33"/>
      <c r="G15" s="33"/>
    </row>
    <row r="16" spans="1:7" s="54" customFormat="1">
      <c r="A16" s="34">
        <v>41562</v>
      </c>
      <c r="B16" s="33" t="s">
        <v>502</v>
      </c>
      <c r="C16" s="33">
        <v>75</v>
      </c>
      <c r="D16" s="33" t="s">
        <v>2744</v>
      </c>
      <c r="E16" s="33" t="s">
        <v>2745</v>
      </c>
      <c r="F16" s="33"/>
      <c r="G16" s="33"/>
    </row>
    <row r="17" spans="1:7" s="54" customFormat="1">
      <c r="A17" s="34">
        <v>41499</v>
      </c>
      <c r="B17" s="33" t="s">
        <v>1335</v>
      </c>
      <c r="C17" s="33">
        <v>90</v>
      </c>
      <c r="D17" s="33" t="s">
        <v>209</v>
      </c>
      <c r="E17" s="33" t="s">
        <v>2171</v>
      </c>
      <c r="F17" s="33"/>
      <c r="G17" s="33"/>
    </row>
    <row r="18" spans="1:7" s="54" customFormat="1">
      <c r="A18" s="34">
        <v>41496</v>
      </c>
      <c r="B18" s="33" t="s">
        <v>502</v>
      </c>
      <c r="C18" s="33">
        <v>75</v>
      </c>
      <c r="D18" s="33" t="s">
        <v>2140</v>
      </c>
      <c r="E18" s="33" t="s">
        <v>2141</v>
      </c>
      <c r="F18" s="33"/>
      <c r="G18" s="33"/>
    </row>
    <row r="19" spans="1:7" s="54" customFormat="1">
      <c r="A19" s="34">
        <v>41494</v>
      </c>
      <c r="B19" s="33" t="s">
        <v>1335</v>
      </c>
      <c r="C19" s="33">
        <v>75</v>
      </c>
      <c r="D19" s="33" t="s">
        <v>2120</v>
      </c>
      <c r="E19" s="33" t="s">
        <v>2121</v>
      </c>
      <c r="F19" s="33"/>
      <c r="G19" s="33"/>
    </row>
    <row r="20" spans="1:7" s="54" customFormat="1">
      <c r="A20" s="34">
        <v>41494</v>
      </c>
      <c r="B20" s="33" t="s">
        <v>502</v>
      </c>
      <c r="C20" s="33">
        <v>75</v>
      </c>
      <c r="D20" s="33" t="s">
        <v>2119</v>
      </c>
      <c r="E20" s="33" t="s">
        <v>2122</v>
      </c>
      <c r="F20" s="33"/>
      <c r="G20" s="33"/>
    </row>
    <row r="21" spans="1:7" s="54" customFormat="1">
      <c r="A21" s="34">
        <v>41488</v>
      </c>
      <c r="B21" s="33" t="s">
        <v>502</v>
      </c>
      <c r="C21" s="33"/>
      <c r="D21" s="33" t="s">
        <v>2172</v>
      </c>
      <c r="E21" s="33" t="s">
        <v>890</v>
      </c>
      <c r="F21" s="33"/>
      <c r="G21" s="33"/>
    </row>
    <row r="22" spans="1:7" s="54" customFormat="1">
      <c r="A22" s="34">
        <v>41485</v>
      </c>
      <c r="B22" s="33" t="s">
        <v>502</v>
      </c>
      <c r="C22" s="33"/>
      <c r="D22" s="33" t="s">
        <v>2053</v>
      </c>
      <c r="E22" s="33" t="s">
        <v>2054</v>
      </c>
      <c r="F22" s="33"/>
      <c r="G22" s="33"/>
    </row>
    <row r="23" spans="1:7" s="54" customFormat="1">
      <c r="A23" s="34">
        <v>41484</v>
      </c>
      <c r="B23" s="33" t="s">
        <v>1335</v>
      </c>
      <c r="C23" s="33"/>
      <c r="D23" s="33" t="s">
        <v>2171</v>
      </c>
      <c r="E23" s="33"/>
      <c r="F23" s="33"/>
      <c r="G23" s="33"/>
    </row>
    <row r="24" spans="1:7" s="54" customFormat="1">
      <c r="A24" s="34">
        <v>41477</v>
      </c>
      <c r="B24" s="33" t="s">
        <v>1233</v>
      </c>
      <c r="C24" s="33">
        <v>75</v>
      </c>
      <c r="D24" s="33" t="s">
        <v>244</v>
      </c>
      <c r="E24" s="33" t="s">
        <v>622</v>
      </c>
      <c r="F24" s="33"/>
      <c r="G24" s="33"/>
    </row>
    <row r="25" spans="1:7" s="54" customFormat="1">
      <c r="A25" s="34">
        <v>41467</v>
      </c>
      <c r="B25" s="33" t="s">
        <v>545</v>
      </c>
      <c r="C25" s="33" t="s">
        <v>1915</v>
      </c>
      <c r="D25" s="33" t="s">
        <v>1916</v>
      </c>
      <c r="E25" s="33" t="s">
        <v>560</v>
      </c>
      <c r="F25" s="33"/>
      <c r="G25" s="33"/>
    </row>
    <row r="26" spans="1:7" s="54" customFormat="1">
      <c r="A26" s="34">
        <v>41467</v>
      </c>
      <c r="B26" s="33" t="s">
        <v>1233</v>
      </c>
      <c r="C26" s="33">
        <v>75</v>
      </c>
      <c r="D26" s="33" t="s">
        <v>1914</v>
      </c>
      <c r="E26" s="33" t="s">
        <v>890</v>
      </c>
      <c r="F26" s="33"/>
      <c r="G26" s="33"/>
    </row>
    <row r="27" spans="1:7" s="54" customFormat="1">
      <c r="A27" s="34">
        <v>41459</v>
      </c>
      <c r="B27" s="33" t="s">
        <v>502</v>
      </c>
      <c r="C27" s="33" t="s">
        <v>1782</v>
      </c>
      <c r="D27" s="33" t="s">
        <v>1780</v>
      </c>
      <c r="E27" s="33" t="s">
        <v>1781</v>
      </c>
      <c r="F27" s="33"/>
      <c r="G27" s="33"/>
    </row>
    <row r="28" spans="1:7" s="54" customFormat="1">
      <c r="A28" s="34">
        <v>41458</v>
      </c>
      <c r="B28" s="33" t="s">
        <v>502</v>
      </c>
      <c r="C28" s="33" t="s">
        <v>1734</v>
      </c>
      <c r="D28" s="33" t="s">
        <v>1732</v>
      </c>
      <c r="E28" s="33" t="s">
        <v>1733</v>
      </c>
      <c r="F28" s="33"/>
      <c r="G28" s="33"/>
    </row>
    <row r="29" spans="1:7" s="54" customFormat="1">
      <c r="A29" s="34">
        <v>41453</v>
      </c>
      <c r="B29" s="33" t="s">
        <v>502</v>
      </c>
      <c r="C29" s="33"/>
      <c r="D29" s="33" t="s">
        <v>1679</v>
      </c>
      <c r="E29" s="33" t="s">
        <v>1680</v>
      </c>
      <c r="F29" s="33"/>
      <c r="G29" s="33"/>
    </row>
    <row r="30" spans="1:7" s="54" customFormat="1">
      <c r="A30" s="34">
        <v>41453</v>
      </c>
      <c r="B30" s="33" t="s">
        <v>551</v>
      </c>
      <c r="C30" s="33"/>
      <c r="D30" s="33" t="s">
        <v>1677</v>
      </c>
      <c r="E30" s="33" t="s">
        <v>1678</v>
      </c>
      <c r="F30" s="33"/>
      <c r="G30" s="33"/>
    </row>
    <row r="31" spans="1:7" s="54" customFormat="1">
      <c r="A31" s="34">
        <v>41453</v>
      </c>
      <c r="B31" s="33" t="s">
        <v>502</v>
      </c>
      <c r="C31" s="33"/>
      <c r="D31" s="33" t="s">
        <v>183</v>
      </c>
      <c r="E31" s="33" t="s">
        <v>606</v>
      </c>
      <c r="F31" s="33"/>
      <c r="G31" s="33"/>
    </row>
    <row r="32" spans="1:7" s="54" customFormat="1">
      <c r="A32" s="34">
        <v>41446</v>
      </c>
      <c r="B32" s="33" t="s">
        <v>502</v>
      </c>
      <c r="C32" s="33" t="s">
        <v>503</v>
      </c>
      <c r="D32" s="33" t="s">
        <v>1898</v>
      </c>
      <c r="E32" s="33"/>
      <c r="F32" s="33"/>
      <c r="G32" s="33"/>
    </row>
    <row r="33" spans="1:7" s="54" customFormat="1">
      <c r="A33" s="34">
        <v>41442</v>
      </c>
      <c r="B33" s="33" t="s">
        <v>502</v>
      </c>
      <c r="C33" s="33">
        <v>75</v>
      </c>
      <c r="D33" s="33" t="s">
        <v>1646</v>
      </c>
      <c r="E33" s="33" t="s">
        <v>1645</v>
      </c>
      <c r="F33" s="33"/>
      <c r="G33" s="33"/>
    </row>
    <row r="34" spans="1:7" s="54" customFormat="1">
      <c r="A34" s="34">
        <v>41442</v>
      </c>
      <c r="B34" s="33" t="s">
        <v>502</v>
      </c>
      <c r="C34" s="33">
        <v>65</v>
      </c>
      <c r="D34" s="33" t="s">
        <v>1643</v>
      </c>
      <c r="E34" s="33" t="s">
        <v>890</v>
      </c>
      <c r="F34" s="33" t="s">
        <v>1644</v>
      </c>
      <c r="G34" s="33"/>
    </row>
    <row r="35" spans="1:7" s="54" customFormat="1">
      <c r="A35" s="34">
        <v>41435</v>
      </c>
      <c r="B35" s="33" t="s">
        <v>551</v>
      </c>
      <c r="C35" s="33">
        <v>75</v>
      </c>
      <c r="D35" s="33" t="s">
        <v>1589</v>
      </c>
      <c r="E35" s="33" t="s">
        <v>1588</v>
      </c>
      <c r="F35" s="33"/>
      <c r="G35" s="33"/>
    </row>
    <row r="36" spans="1:7" s="54" customFormat="1">
      <c r="A36" s="34">
        <v>41435</v>
      </c>
      <c r="B36" s="33" t="s">
        <v>551</v>
      </c>
      <c r="C36" s="33">
        <v>75</v>
      </c>
      <c r="D36" s="33" t="s">
        <v>1587</v>
      </c>
      <c r="E36" s="33"/>
      <c r="F36" s="33"/>
      <c r="G36" s="33"/>
    </row>
    <row r="37" spans="1:7" s="54" customFormat="1">
      <c r="A37" s="33"/>
      <c r="B37" s="33"/>
      <c r="C37" s="33"/>
      <c r="D37" s="33"/>
      <c r="E37" s="33"/>
      <c r="F37" s="33"/>
      <c r="G37" s="33"/>
    </row>
    <row r="38" spans="1:7" s="54" customFormat="1">
      <c r="A38" s="34">
        <v>41431</v>
      </c>
      <c r="B38" s="33" t="s">
        <v>541</v>
      </c>
      <c r="C38" s="33">
        <v>80</v>
      </c>
      <c r="D38" s="33" t="s">
        <v>1559</v>
      </c>
      <c r="E38" s="33" t="s">
        <v>353</v>
      </c>
      <c r="F38" s="33"/>
      <c r="G38" s="33"/>
    </row>
    <row r="39" spans="1:7" s="54" customFormat="1">
      <c r="A39" s="34">
        <v>41430</v>
      </c>
      <c r="B39" s="33" t="s">
        <v>502</v>
      </c>
      <c r="C39" s="33">
        <v>75</v>
      </c>
      <c r="D39" s="33" t="s">
        <v>1560</v>
      </c>
      <c r="E39" s="33" t="s">
        <v>1561</v>
      </c>
      <c r="F39" s="33"/>
      <c r="G39" s="33"/>
    </row>
    <row r="40" spans="1:7" s="54" customFormat="1">
      <c r="A40" s="34"/>
      <c r="B40" s="33"/>
      <c r="C40" s="33"/>
      <c r="D40" s="33"/>
      <c r="E40" s="33"/>
      <c r="F40" s="33"/>
      <c r="G40" s="33"/>
    </row>
    <row r="41" spans="1:7">
      <c r="A41" s="34">
        <v>41428</v>
      </c>
      <c r="B41" s="33" t="s">
        <v>502</v>
      </c>
      <c r="C41" s="33">
        <v>75</v>
      </c>
      <c r="D41" s="33" t="s">
        <v>155</v>
      </c>
      <c r="E41" s="33" t="s">
        <v>1514</v>
      </c>
      <c r="F41" s="33"/>
      <c r="G41" s="33"/>
    </row>
    <row r="42" spans="1:7">
      <c r="A42" s="34">
        <v>41425</v>
      </c>
      <c r="B42" s="33" t="s">
        <v>502</v>
      </c>
      <c r="C42" s="33">
        <v>75</v>
      </c>
      <c r="D42" s="33" t="s">
        <v>1484</v>
      </c>
      <c r="E42" s="33" t="s">
        <v>558</v>
      </c>
      <c r="F42" s="33"/>
      <c r="G42" s="33"/>
    </row>
    <row r="43" spans="1:7">
      <c r="A43" s="34">
        <v>41424</v>
      </c>
      <c r="B43" s="33" t="s">
        <v>502</v>
      </c>
      <c r="C43" s="33">
        <v>75</v>
      </c>
      <c r="D43" s="33" t="s">
        <v>1467</v>
      </c>
      <c r="E43" s="33" t="s">
        <v>1468</v>
      </c>
      <c r="F43" s="33"/>
      <c r="G43" s="33"/>
    </row>
    <row r="44" spans="1:7">
      <c r="A44" s="34">
        <v>41422</v>
      </c>
      <c r="B44" s="33" t="s">
        <v>502</v>
      </c>
      <c r="C44" s="33">
        <v>75</v>
      </c>
      <c r="D44" s="33" t="s">
        <v>1454</v>
      </c>
      <c r="E44" s="33" t="s">
        <v>624</v>
      </c>
      <c r="F44" s="33" t="s">
        <v>1455</v>
      </c>
      <c r="G44" s="33"/>
    </row>
    <row r="45" spans="1:7">
      <c r="A45" s="34">
        <v>41422</v>
      </c>
      <c r="B45" s="33" t="s">
        <v>502</v>
      </c>
      <c r="C45" s="33">
        <v>65</v>
      </c>
      <c r="D45" s="33" t="s">
        <v>1428</v>
      </c>
      <c r="E45" s="33" t="s">
        <v>1429</v>
      </c>
      <c r="F45" s="33"/>
      <c r="G45" s="33"/>
    </row>
    <row r="46" spans="1:7">
      <c r="A46" s="34">
        <v>41422</v>
      </c>
      <c r="B46" s="33" t="s">
        <v>545</v>
      </c>
      <c r="C46" s="33" t="s">
        <v>1430</v>
      </c>
      <c r="D46" s="33" t="s">
        <v>1431</v>
      </c>
      <c r="E46" s="33" t="s">
        <v>265</v>
      </c>
      <c r="F46" s="33"/>
      <c r="G46" s="33"/>
    </row>
    <row r="47" spans="1:7">
      <c r="A47" s="33"/>
      <c r="B47" s="33"/>
      <c r="C47" s="33"/>
      <c r="D47" s="33"/>
      <c r="E47" s="33"/>
      <c r="F47" s="33"/>
      <c r="G47" s="33"/>
    </row>
    <row r="48" spans="1:7">
      <c r="A48" s="33"/>
      <c r="B48" s="33"/>
      <c r="C48" s="33"/>
      <c r="D48" s="33"/>
      <c r="E48" s="33"/>
      <c r="F48" s="33"/>
      <c r="G48" s="33"/>
    </row>
    <row r="49" spans="1:8">
      <c r="A49" s="34">
        <v>41420</v>
      </c>
      <c r="B49" s="33" t="s">
        <v>1335</v>
      </c>
      <c r="C49" s="33">
        <v>110</v>
      </c>
      <c r="D49" s="33" t="s">
        <v>1432</v>
      </c>
      <c r="E49" s="33"/>
      <c r="F49" s="33"/>
      <c r="G49" s="33"/>
    </row>
    <row r="50" spans="1:8">
      <c r="A50" s="34">
        <v>41418</v>
      </c>
      <c r="B50" s="33" t="s">
        <v>551</v>
      </c>
      <c r="C50" s="33">
        <v>75</v>
      </c>
      <c r="D50" s="33" t="s">
        <v>1424</v>
      </c>
      <c r="E50" s="33"/>
      <c r="F50" s="33"/>
      <c r="G50" s="33"/>
    </row>
    <row r="51" spans="1:8">
      <c r="A51" s="34">
        <v>41418</v>
      </c>
      <c r="B51" s="33" t="s">
        <v>1423</v>
      </c>
      <c r="C51" s="33" t="s">
        <v>1433</v>
      </c>
      <c r="D51" s="33"/>
      <c r="E51" s="33"/>
      <c r="F51" s="33"/>
      <c r="G51" s="33"/>
    </row>
    <row r="52" spans="1:8">
      <c r="A52" s="34">
        <v>41417</v>
      </c>
      <c r="B52" s="33" t="s">
        <v>551</v>
      </c>
      <c r="C52" s="33">
        <v>75</v>
      </c>
      <c r="D52" s="33" t="s">
        <v>1338</v>
      </c>
      <c r="E52" s="33" t="s">
        <v>1340</v>
      </c>
      <c r="F52" s="33"/>
      <c r="G52" s="33"/>
      <c r="H52" t="s">
        <v>580</v>
      </c>
    </row>
    <row r="53" spans="1:8">
      <c r="A53" s="34">
        <v>41417</v>
      </c>
      <c r="B53" s="33" t="s">
        <v>1335</v>
      </c>
      <c r="C53" s="33">
        <v>110</v>
      </c>
      <c r="D53" s="33" t="s">
        <v>1336</v>
      </c>
      <c r="E53" s="33" t="s">
        <v>1337</v>
      </c>
      <c r="F53" s="33"/>
      <c r="G53" s="33"/>
    </row>
    <row r="54" spans="1:8">
      <c r="A54" s="33"/>
      <c r="B54" s="33"/>
      <c r="C54" s="33"/>
      <c r="D54" s="33"/>
      <c r="E54" s="33"/>
      <c r="F54" s="33"/>
      <c r="G54" s="33"/>
    </row>
    <row r="55" spans="1:8">
      <c r="A55" s="34">
        <v>41416</v>
      </c>
      <c r="B55" s="33" t="s">
        <v>541</v>
      </c>
      <c r="C55" s="33" t="s">
        <v>1339</v>
      </c>
      <c r="D55" s="33" t="s">
        <v>266</v>
      </c>
      <c r="E55" s="33" t="s">
        <v>485</v>
      </c>
      <c r="F55" s="33"/>
      <c r="G55" s="33"/>
    </row>
    <row r="56" spans="1:8">
      <c r="A56" s="34">
        <v>41416</v>
      </c>
      <c r="B56" s="33" t="s">
        <v>502</v>
      </c>
      <c r="C56" s="33">
        <v>65</v>
      </c>
      <c r="D56" s="33" t="s">
        <v>575</v>
      </c>
      <c r="E56" s="33" t="s">
        <v>1286</v>
      </c>
      <c r="F56" s="33"/>
      <c r="G56" s="33"/>
    </row>
    <row r="57" spans="1:8">
      <c r="A57" s="34">
        <v>41416</v>
      </c>
      <c r="B57" s="33" t="s">
        <v>551</v>
      </c>
      <c r="C57" s="33">
        <v>65</v>
      </c>
      <c r="D57" s="33" t="s">
        <v>1285</v>
      </c>
      <c r="E57" s="33"/>
      <c r="F57" s="33"/>
      <c r="G57" s="33"/>
    </row>
    <row r="58" spans="1:8">
      <c r="A58" s="34">
        <v>41414</v>
      </c>
      <c r="B58" s="33" t="s">
        <v>502</v>
      </c>
      <c r="C58" s="33">
        <v>65</v>
      </c>
      <c r="D58" s="33" t="s">
        <v>575</v>
      </c>
      <c r="E58" s="33" t="s">
        <v>611</v>
      </c>
      <c r="F58" s="33"/>
      <c r="G58" s="33"/>
    </row>
    <row r="59" spans="1:8">
      <c r="A59" s="34">
        <v>41414</v>
      </c>
      <c r="B59" s="33" t="s">
        <v>545</v>
      </c>
      <c r="C59" s="33" t="s">
        <v>1266</v>
      </c>
      <c r="D59" s="33" t="s">
        <v>575</v>
      </c>
      <c r="E59" s="33" t="s">
        <v>353</v>
      </c>
      <c r="F59" s="33"/>
      <c r="G59" s="33"/>
    </row>
    <row r="60" spans="1:8">
      <c r="A60" s="34">
        <v>41414</v>
      </c>
      <c r="B60" s="33" t="s">
        <v>502</v>
      </c>
      <c r="C60" s="33">
        <v>75</v>
      </c>
      <c r="D60" s="33" t="s">
        <v>1264</v>
      </c>
      <c r="E60" s="33" t="s">
        <v>1265</v>
      </c>
      <c r="F60" s="33"/>
      <c r="G60" s="33"/>
    </row>
    <row r="61" spans="1:8">
      <c r="A61" s="34">
        <v>41412</v>
      </c>
      <c r="B61" s="33" t="s">
        <v>551</v>
      </c>
      <c r="C61" s="33">
        <v>65</v>
      </c>
      <c r="D61" s="33" t="s">
        <v>1247</v>
      </c>
      <c r="E61" s="33">
        <v>128</v>
      </c>
      <c r="F61" s="33"/>
      <c r="G61" s="33"/>
    </row>
    <row r="62" spans="1:8">
      <c r="A62" s="34">
        <v>41410</v>
      </c>
      <c r="B62" s="33"/>
      <c r="C62" s="33"/>
      <c r="D62" s="33"/>
      <c r="E62" s="33"/>
      <c r="F62" s="33"/>
      <c r="G62" s="33"/>
    </row>
    <row r="63" spans="1:8">
      <c r="A63" s="34">
        <v>41410</v>
      </c>
      <c r="B63" s="33" t="s">
        <v>1233</v>
      </c>
      <c r="C63" s="33" t="s">
        <v>1232</v>
      </c>
      <c r="D63" s="33" t="s">
        <v>903</v>
      </c>
      <c r="E63" s="33"/>
      <c r="F63" s="33"/>
      <c r="G63" s="33"/>
    </row>
    <row r="64" spans="1:8">
      <c r="A64" s="34">
        <v>41410</v>
      </c>
      <c r="B64" s="33" t="s">
        <v>502</v>
      </c>
      <c r="C64" s="33">
        <v>75</v>
      </c>
      <c r="D64" s="33" t="s">
        <v>1231</v>
      </c>
      <c r="E64" s="33" t="s">
        <v>1230</v>
      </c>
      <c r="F64" s="33"/>
      <c r="G64" s="33"/>
    </row>
    <row r="65" spans="1:8">
      <c r="A65" s="34">
        <v>41409</v>
      </c>
      <c r="B65" s="33" t="s">
        <v>545</v>
      </c>
      <c r="C65" s="33"/>
      <c r="D65" s="33" t="s">
        <v>59</v>
      </c>
      <c r="E65" s="33" t="s">
        <v>1234</v>
      </c>
      <c r="F65" s="33"/>
      <c r="G65" s="33"/>
    </row>
    <row r="66" spans="1:8">
      <c r="A66" s="34">
        <v>41408</v>
      </c>
      <c r="B66" s="33" t="s">
        <v>502</v>
      </c>
      <c r="C66" s="33">
        <v>160</v>
      </c>
      <c r="D66" s="33" t="s">
        <v>1173</v>
      </c>
      <c r="E66" s="33"/>
      <c r="F66" s="33"/>
      <c r="G66" s="33"/>
    </row>
    <row r="67" spans="1:8">
      <c r="A67" s="34">
        <v>41403</v>
      </c>
      <c r="B67" s="33" t="s">
        <v>502</v>
      </c>
      <c r="C67" s="33">
        <v>75</v>
      </c>
      <c r="D67" s="33" t="s">
        <v>1126</v>
      </c>
      <c r="E67" s="33" t="s">
        <v>581</v>
      </c>
      <c r="F67" s="33"/>
      <c r="G67" s="33"/>
    </row>
    <row r="68" spans="1:8">
      <c r="A68" s="34">
        <v>41401</v>
      </c>
      <c r="B68" s="33" t="s">
        <v>502</v>
      </c>
      <c r="C68" s="33">
        <v>75</v>
      </c>
      <c r="D68" s="33" t="s">
        <v>903</v>
      </c>
      <c r="E68" s="33" t="s">
        <v>555</v>
      </c>
      <c r="F68" s="33"/>
      <c r="G68" s="33"/>
    </row>
    <row r="69" spans="1:8">
      <c r="A69" s="34">
        <v>41400</v>
      </c>
      <c r="B69" s="33" t="s">
        <v>502</v>
      </c>
      <c r="C69" s="33">
        <v>75</v>
      </c>
      <c r="D69" s="33" t="s">
        <v>1099</v>
      </c>
      <c r="E69" s="33" t="s">
        <v>1100</v>
      </c>
      <c r="F69" s="33"/>
      <c r="G69" s="33"/>
    </row>
    <row r="70" spans="1:8">
      <c r="A70" s="34">
        <v>41396</v>
      </c>
      <c r="B70" s="33" t="s">
        <v>541</v>
      </c>
      <c r="C70" s="33" t="s">
        <v>1098</v>
      </c>
      <c r="D70" s="33" t="s">
        <v>265</v>
      </c>
      <c r="E70" s="33" t="s">
        <v>1080</v>
      </c>
      <c r="F70" s="33"/>
      <c r="G70" s="33"/>
    </row>
    <row r="71" spans="1:8">
      <c r="A71" s="34">
        <v>41396</v>
      </c>
      <c r="B71" s="33" t="s">
        <v>541</v>
      </c>
      <c r="C71" s="33" t="s">
        <v>1078</v>
      </c>
      <c r="D71" s="33" t="s">
        <v>1079</v>
      </c>
      <c r="E71" s="33" t="s">
        <v>576</v>
      </c>
      <c r="F71" s="33"/>
      <c r="G71" s="33"/>
    </row>
    <row r="72" spans="1:8">
      <c r="A72" s="34">
        <v>41390</v>
      </c>
      <c r="B72" s="33" t="s">
        <v>502</v>
      </c>
      <c r="C72" s="33">
        <v>75</v>
      </c>
      <c r="D72" s="33" t="s">
        <v>1043</v>
      </c>
      <c r="E72" s="33"/>
      <c r="F72" s="33"/>
      <c r="G72" s="33"/>
    </row>
    <row r="73" spans="1:8">
      <c r="A73" s="34">
        <v>41386</v>
      </c>
      <c r="B73" s="33" t="s">
        <v>541</v>
      </c>
      <c r="C73" s="33" t="s">
        <v>1042</v>
      </c>
      <c r="D73" s="33" t="s">
        <v>59</v>
      </c>
      <c r="E73" s="33" t="s">
        <v>353</v>
      </c>
      <c r="F73" s="33"/>
      <c r="G73" s="33"/>
    </row>
    <row r="74" spans="1:8">
      <c r="A74" s="34">
        <v>41375</v>
      </c>
      <c r="B74" s="33" t="s">
        <v>502</v>
      </c>
      <c r="C74" s="33">
        <v>160</v>
      </c>
      <c r="D74" s="33" t="s">
        <v>903</v>
      </c>
      <c r="E74" s="33"/>
      <c r="F74" s="33"/>
      <c r="G74" s="33"/>
    </row>
    <row r="75" spans="1:8">
      <c r="A75" s="34">
        <v>41374</v>
      </c>
      <c r="B75" s="33" t="s">
        <v>502</v>
      </c>
      <c r="C75" s="33">
        <v>75</v>
      </c>
      <c r="D75" s="33" t="s">
        <v>947</v>
      </c>
      <c r="E75" s="33" t="s">
        <v>948</v>
      </c>
      <c r="F75" s="33"/>
      <c r="G75" s="33"/>
      <c r="H75" s="46"/>
    </row>
    <row r="76" spans="1:8">
      <c r="A76" s="34">
        <v>41374</v>
      </c>
      <c r="B76" s="33" t="s">
        <v>551</v>
      </c>
      <c r="C76" s="33">
        <v>75</v>
      </c>
      <c r="D76" s="33" t="s">
        <v>946</v>
      </c>
      <c r="E76" s="33" t="s">
        <v>597</v>
      </c>
      <c r="F76" s="33"/>
      <c r="G76" s="33"/>
    </row>
    <row r="77" spans="1:8">
      <c r="A77" s="34">
        <v>41369</v>
      </c>
      <c r="B77" s="33" t="s">
        <v>502</v>
      </c>
      <c r="C77" s="33">
        <v>65</v>
      </c>
      <c r="D77" s="33" t="s">
        <v>907</v>
      </c>
      <c r="E77" s="33" t="s">
        <v>908</v>
      </c>
      <c r="F77" s="33"/>
      <c r="G77" s="33"/>
    </row>
    <row r="78" spans="1:8">
      <c r="A78" s="34">
        <v>41369</v>
      </c>
      <c r="B78" s="33" t="s">
        <v>502</v>
      </c>
      <c r="C78" s="33">
        <v>55</v>
      </c>
      <c r="D78" s="33" t="s">
        <v>903</v>
      </c>
      <c r="E78" s="33" t="s">
        <v>949</v>
      </c>
      <c r="F78" s="33">
        <v>400</v>
      </c>
      <c r="G78" s="33"/>
    </row>
    <row r="79" spans="1:8">
      <c r="A79" s="34">
        <v>41363</v>
      </c>
      <c r="B79" s="33" t="s">
        <v>502</v>
      </c>
      <c r="C79" s="33">
        <v>100</v>
      </c>
      <c r="D79" s="33" t="s">
        <v>905</v>
      </c>
      <c r="E79" s="33"/>
      <c r="F79" s="33"/>
      <c r="G79" s="33"/>
    </row>
    <row r="80" spans="1:8">
      <c r="A80" s="34">
        <v>41363</v>
      </c>
      <c r="B80" s="33" t="s">
        <v>901</v>
      </c>
      <c r="C80" s="33">
        <v>110</v>
      </c>
      <c r="D80" s="33" t="s">
        <v>903</v>
      </c>
      <c r="E80" s="33" t="s">
        <v>902</v>
      </c>
      <c r="F80" s="33"/>
      <c r="G80" s="33"/>
    </row>
    <row r="81" spans="1:8">
      <c r="A81" s="34">
        <v>41369</v>
      </c>
      <c r="B81" s="33" t="s">
        <v>502</v>
      </c>
      <c r="C81" s="33">
        <v>100</v>
      </c>
      <c r="D81" s="33" t="s">
        <v>904</v>
      </c>
      <c r="E81" s="33"/>
      <c r="F81" s="33"/>
      <c r="G81" s="33"/>
    </row>
    <row r="82" spans="1:8">
      <c r="A82" s="34">
        <v>41365</v>
      </c>
      <c r="B82" s="33" t="s">
        <v>502</v>
      </c>
      <c r="C82" s="33">
        <v>75</v>
      </c>
      <c r="D82" s="33" t="s">
        <v>889</v>
      </c>
      <c r="E82" s="33" t="s">
        <v>890</v>
      </c>
      <c r="F82" s="33"/>
      <c r="G82" s="33"/>
    </row>
    <row r="83" spans="1:8">
      <c r="A83" s="34">
        <v>41361</v>
      </c>
      <c r="B83" s="33" t="s">
        <v>502</v>
      </c>
      <c r="C83" s="33">
        <v>75</v>
      </c>
      <c r="D83" s="33" t="s">
        <v>865</v>
      </c>
      <c r="E83" s="33" t="s">
        <v>866</v>
      </c>
      <c r="F83" s="1"/>
      <c r="G83" s="33"/>
    </row>
    <row r="84" spans="1:8">
      <c r="A84" s="34">
        <v>41356</v>
      </c>
      <c r="B84" s="33" t="s">
        <v>771</v>
      </c>
      <c r="C84" s="33">
        <v>160</v>
      </c>
      <c r="D84" s="33" t="s">
        <v>772</v>
      </c>
      <c r="E84" s="33" t="s">
        <v>507</v>
      </c>
      <c r="F84" s="33"/>
      <c r="G84" s="33"/>
    </row>
    <row r="85" spans="1:8">
      <c r="A85" s="34">
        <v>41348</v>
      </c>
      <c r="B85" s="33" t="s">
        <v>502</v>
      </c>
      <c r="C85" s="33">
        <v>75</v>
      </c>
      <c r="D85" s="33" t="s">
        <v>711</v>
      </c>
      <c r="E85" s="33" t="s">
        <v>377</v>
      </c>
      <c r="F85" s="33"/>
      <c r="G85" s="33"/>
      <c r="H85" s="33"/>
    </row>
    <row r="86" spans="1:8">
      <c r="A86" s="34">
        <v>41349</v>
      </c>
      <c r="B86" s="33" t="s">
        <v>502</v>
      </c>
      <c r="C86" s="33">
        <v>65</v>
      </c>
      <c r="D86" s="33" t="s">
        <v>580</v>
      </c>
      <c r="E86" s="33" t="s">
        <v>606</v>
      </c>
      <c r="F86" s="33" t="s">
        <v>710</v>
      </c>
      <c r="G86" s="33"/>
      <c r="H86" s="46" t="s">
        <v>580</v>
      </c>
    </row>
    <row r="87" spans="1:8">
      <c r="A87" s="34">
        <v>41347</v>
      </c>
      <c r="B87" s="33" t="s">
        <v>696</v>
      </c>
      <c r="C87" s="33">
        <v>75</v>
      </c>
      <c r="D87" s="33" t="s">
        <v>697</v>
      </c>
      <c r="E87" s="33" t="s">
        <v>698</v>
      </c>
      <c r="F87" s="33"/>
      <c r="G87" s="33"/>
    </row>
    <row r="88" spans="1:8">
      <c r="A88" s="6">
        <v>41342</v>
      </c>
      <c r="B88" t="s">
        <v>502</v>
      </c>
      <c r="C88" t="s">
        <v>503</v>
      </c>
      <c r="D88" t="s">
        <v>533</v>
      </c>
      <c r="E88" t="s">
        <v>534</v>
      </c>
      <c r="F88" s="33"/>
      <c r="G88" s="33"/>
    </row>
    <row r="89" spans="1:8">
      <c r="A89" s="6">
        <v>41340</v>
      </c>
      <c r="B89" t="s">
        <v>502</v>
      </c>
      <c r="C89" t="s">
        <v>503</v>
      </c>
      <c r="D89" t="s">
        <v>185</v>
      </c>
      <c r="E89" t="s">
        <v>504</v>
      </c>
      <c r="F89" s="33"/>
      <c r="G89" s="33"/>
    </row>
    <row r="90" spans="1:8">
      <c r="A90" s="6">
        <v>41336</v>
      </c>
      <c r="B90" t="s">
        <v>505</v>
      </c>
      <c r="C90" t="s">
        <v>508</v>
      </c>
      <c r="D90" t="s">
        <v>506</v>
      </c>
      <c r="E90" t="s">
        <v>507</v>
      </c>
      <c r="F90" s="33"/>
      <c r="G90" s="33"/>
    </row>
    <row r="91" spans="1:8">
      <c r="A91" s="34">
        <v>41320</v>
      </c>
      <c r="B91" s="33" t="s">
        <v>502</v>
      </c>
      <c r="C91" s="33">
        <v>100</v>
      </c>
      <c r="D91" s="33" t="s">
        <v>265</v>
      </c>
      <c r="E91" s="33"/>
      <c r="F91" s="33"/>
      <c r="G91" s="33"/>
    </row>
    <row r="92" spans="1:8">
      <c r="A92" s="34">
        <v>41297</v>
      </c>
      <c r="B92" s="33" t="s">
        <v>541</v>
      </c>
      <c r="C92" s="33" t="s">
        <v>542</v>
      </c>
      <c r="D92" s="33" t="s">
        <v>543</v>
      </c>
      <c r="E92" s="33" t="s">
        <v>544</v>
      </c>
      <c r="F92" s="33"/>
      <c r="G92" s="33"/>
    </row>
    <row r="93" spans="1:8">
      <c r="A93" s="34">
        <v>41295</v>
      </c>
      <c r="B93" s="33" t="s">
        <v>545</v>
      </c>
      <c r="C93" s="33" t="s">
        <v>542</v>
      </c>
      <c r="D93" s="33" t="s">
        <v>546</v>
      </c>
      <c r="E93" s="33" t="s">
        <v>547</v>
      </c>
      <c r="F93" s="33"/>
      <c r="G93" s="33"/>
    </row>
    <row r="94" spans="1:8">
      <c r="A94" s="34">
        <v>41290</v>
      </c>
      <c r="B94" s="33" t="s">
        <v>502</v>
      </c>
      <c r="C94" s="33">
        <v>65</v>
      </c>
      <c r="D94" s="33" t="s">
        <v>548</v>
      </c>
      <c r="E94" s="33" t="s">
        <v>549</v>
      </c>
      <c r="F94" s="33" t="s">
        <v>550</v>
      </c>
      <c r="G94" s="33" t="s">
        <v>261</v>
      </c>
    </row>
    <row r="95" spans="1:8">
      <c r="A95" s="34">
        <v>41290</v>
      </c>
      <c r="B95" s="33" t="s">
        <v>551</v>
      </c>
      <c r="C95" s="33">
        <v>75</v>
      </c>
      <c r="D95" s="33" t="s">
        <v>552</v>
      </c>
      <c r="E95" s="33" t="s">
        <v>553</v>
      </c>
      <c r="F95" s="33"/>
      <c r="G95" s="33"/>
    </row>
    <row r="96" spans="1:8">
      <c r="A96" s="34">
        <v>41247</v>
      </c>
      <c r="B96" s="33" t="s">
        <v>502</v>
      </c>
      <c r="C96" s="33">
        <v>75</v>
      </c>
      <c r="D96" s="33" t="s">
        <v>554</v>
      </c>
      <c r="E96" s="33" t="s">
        <v>555</v>
      </c>
      <c r="F96" s="33"/>
      <c r="G96" s="33"/>
    </row>
    <row r="97" spans="1:8">
      <c r="A97" s="34">
        <v>41243</v>
      </c>
      <c r="B97" s="33" t="s">
        <v>556</v>
      </c>
      <c r="C97" s="33">
        <v>97589</v>
      </c>
      <c r="D97" s="33" t="s">
        <v>557</v>
      </c>
      <c r="E97" s="33" t="s">
        <v>558</v>
      </c>
      <c r="F97" s="33"/>
      <c r="G97" s="33"/>
    </row>
    <row r="98" spans="1:8">
      <c r="A98" s="34">
        <v>41221</v>
      </c>
      <c r="B98" s="33" t="s">
        <v>545</v>
      </c>
      <c r="C98" s="33" t="s">
        <v>542</v>
      </c>
      <c r="D98" s="33" t="s">
        <v>559</v>
      </c>
      <c r="E98" s="33" t="s">
        <v>560</v>
      </c>
      <c r="F98" s="33"/>
      <c r="G98" s="33"/>
    </row>
    <row r="99" spans="1:8">
      <c r="A99" s="34">
        <v>41220</v>
      </c>
      <c r="B99" s="33" t="s">
        <v>541</v>
      </c>
      <c r="C99" s="33">
        <v>80</v>
      </c>
      <c r="D99" s="33" t="s">
        <v>561</v>
      </c>
      <c r="E99" s="33" t="s">
        <v>358</v>
      </c>
      <c r="F99" s="33">
        <v>502576182</v>
      </c>
      <c r="G99" s="33"/>
    </row>
    <row r="100" spans="1:8">
      <c r="A100" s="34">
        <v>41213</v>
      </c>
      <c r="B100" s="33" t="s">
        <v>502</v>
      </c>
      <c r="C100" s="33">
        <v>65</v>
      </c>
      <c r="D100" s="33" t="s">
        <v>562</v>
      </c>
      <c r="E100" s="33"/>
      <c r="F100" s="33"/>
      <c r="G100" s="33"/>
    </row>
    <row r="101" spans="1:8">
      <c r="A101" s="34">
        <v>41202</v>
      </c>
      <c r="B101" s="33" t="s">
        <v>502</v>
      </c>
      <c r="C101" s="33">
        <v>65</v>
      </c>
      <c r="D101" s="33" t="s">
        <v>563</v>
      </c>
      <c r="E101" s="33"/>
      <c r="F101" s="33"/>
      <c r="G101" s="33"/>
      <c r="H101" t="s">
        <v>580</v>
      </c>
    </row>
    <row r="102" spans="1:8">
      <c r="A102" s="34">
        <v>41213</v>
      </c>
      <c r="B102" s="33" t="s">
        <v>502</v>
      </c>
      <c r="C102" s="33">
        <v>65</v>
      </c>
      <c r="D102" s="33" t="s">
        <v>564</v>
      </c>
      <c r="E102" s="33"/>
      <c r="F102" s="33"/>
      <c r="G102" s="33"/>
      <c r="H102" t="s">
        <v>580</v>
      </c>
    </row>
    <row r="103" spans="1:8">
      <c r="A103" s="34">
        <v>41213</v>
      </c>
      <c r="B103" s="33" t="s">
        <v>541</v>
      </c>
      <c r="C103" s="33" t="s">
        <v>565</v>
      </c>
      <c r="D103" s="33" t="s">
        <v>506</v>
      </c>
      <c r="E103" s="33">
        <v>206</v>
      </c>
      <c r="F103" s="33"/>
      <c r="G103" s="33"/>
    </row>
    <row r="104" spans="1:8">
      <c r="A104" s="34">
        <v>41213</v>
      </c>
      <c r="B104" s="33" t="s">
        <v>566</v>
      </c>
      <c r="C104" s="33">
        <v>75</v>
      </c>
      <c r="D104" s="33" t="s">
        <v>567</v>
      </c>
      <c r="E104" s="33" t="s">
        <v>568</v>
      </c>
      <c r="F104" s="33"/>
      <c r="G104" s="33"/>
    </row>
    <row r="105" spans="1:8">
      <c r="A105" s="34">
        <v>41211</v>
      </c>
      <c r="B105" s="33" t="s">
        <v>502</v>
      </c>
      <c r="C105" s="33">
        <v>65</v>
      </c>
      <c r="D105" s="33" t="s">
        <v>569</v>
      </c>
      <c r="E105" s="33" t="s">
        <v>570</v>
      </c>
      <c r="F105" s="33"/>
      <c r="G105" s="33"/>
    </row>
    <row r="106" spans="1:8">
      <c r="A106" s="34">
        <v>41199</v>
      </c>
      <c r="B106" s="33" t="s">
        <v>545</v>
      </c>
      <c r="C106" s="33" t="s">
        <v>571</v>
      </c>
      <c r="D106" s="33" t="s">
        <v>572</v>
      </c>
      <c r="E106" s="33" t="s">
        <v>573</v>
      </c>
      <c r="F106" s="33"/>
      <c r="G106" s="33"/>
    </row>
    <row r="107" spans="1:8">
      <c r="A107" s="34">
        <v>41155</v>
      </c>
      <c r="B107" s="35" t="s">
        <v>545</v>
      </c>
      <c r="C107" s="35" t="s">
        <v>574</v>
      </c>
      <c r="D107" s="35" t="s">
        <v>575</v>
      </c>
      <c r="E107" s="35" t="s">
        <v>576</v>
      </c>
      <c r="F107" s="33"/>
      <c r="G107" s="33"/>
    </row>
    <row r="108" spans="1:8">
      <c r="A108" s="34">
        <v>41185</v>
      </c>
      <c r="B108" s="35" t="s">
        <v>545</v>
      </c>
      <c r="C108" s="33">
        <v>45</v>
      </c>
      <c r="D108" s="35" t="s">
        <v>74</v>
      </c>
      <c r="E108" s="35" t="s">
        <v>577</v>
      </c>
      <c r="F108" s="33"/>
      <c r="G108" s="33"/>
    </row>
    <row r="109" spans="1:8">
      <c r="A109" s="34">
        <v>41181</v>
      </c>
      <c r="B109" s="35" t="s">
        <v>545</v>
      </c>
      <c r="C109" s="33">
        <v>75</v>
      </c>
      <c r="D109" s="35" t="s">
        <v>265</v>
      </c>
      <c r="E109" s="33"/>
      <c r="F109" s="33"/>
      <c r="G109" s="33"/>
    </row>
    <row r="110" spans="1:8">
      <c r="A110" s="34">
        <v>41166</v>
      </c>
      <c r="B110" s="33" t="s">
        <v>578</v>
      </c>
      <c r="C110" s="33">
        <v>75</v>
      </c>
      <c r="D110" s="33" t="s">
        <v>74</v>
      </c>
      <c r="E110" s="33" t="s">
        <v>579</v>
      </c>
      <c r="F110" s="33"/>
      <c r="G110" s="33"/>
    </row>
    <row r="111" spans="1:8">
      <c r="A111" s="34">
        <v>41169</v>
      </c>
      <c r="B111" s="33" t="s">
        <v>502</v>
      </c>
      <c r="C111" s="33">
        <v>65</v>
      </c>
      <c r="D111" s="33" t="s">
        <v>580</v>
      </c>
      <c r="E111" s="33"/>
      <c r="F111" s="33"/>
      <c r="G111" s="33"/>
      <c r="H111" t="s">
        <v>580</v>
      </c>
    </row>
    <row r="112" spans="1:8">
      <c r="A112" s="34">
        <v>41160</v>
      </c>
      <c r="B112" s="33" t="s">
        <v>502</v>
      </c>
      <c r="C112" s="33">
        <v>75</v>
      </c>
      <c r="D112" s="33" t="s">
        <v>125</v>
      </c>
      <c r="E112" s="33" t="s">
        <v>581</v>
      </c>
      <c r="F112" s="33" t="s">
        <v>582</v>
      </c>
      <c r="G112" s="33"/>
    </row>
    <row r="113" spans="1:8">
      <c r="A113" s="34">
        <v>41159</v>
      </c>
      <c r="B113" s="35" t="s">
        <v>502</v>
      </c>
      <c r="C113" s="33">
        <v>75</v>
      </c>
      <c r="D113" s="35" t="s">
        <v>583</v>
      </c>
      <c r="E113" s="35" t="s">
        <v>584</v>
      </c>
      <c r="F113" s="33"/>
      <c r="G113" s="33"/>
    </row>
    <row r="114" spans="1:8">
      <c r="A114" s="36">
        <v>41159</v>
      </c>
      <c r="B114" s="1" t="s">
        <v>545</v>
      </c>
      <c r="C114" s="1" t="s">
        <v>585</v>
      </c>
      <c r="D114" s="1" t="s">
        <v>586</v>
      </c>
      <c r="E114" s="1" t="s">
        <v>353</v>
      </c>
      <c r="F114" s="1"/>
      <c r="G114" s="1"/>
    </row>
    <row r="115" spans="1:8">
      <c r="A115" s="36">
        <v>41156</v>
      </c>
      <c r="B115" s="37" t="s">
        <v>502</v>
      </c>
      <c r="C115" s="1">
        <v>75</v>
      </c>
      <c r="D115" s="37" t="s">
        <v>587</v>
      </c>
      <c r="E115" s="37" t="s">
        <v>588</v>
      </c>
      <c r="F115" s="1"/>
      <c r="G115" s="1"/>
    </row>
    <row r="116" spans="1:8">
      <c r="A116" s="36">
        <v>41149</v>
      </c>
      <c r="B116" s="1" t="s">
        <v>545</v>
      </c>
      <c r="C116" s="1">
        <v>50</v>
      </c>
      <c r="D116" s="1" t="s">
        <v>589</v>
      </c>
      <c r="E116" s="1" t="s">
        <v>353</v>
      </c>
      <c r="F116" s="1"/>
      <c r="G116" s="1"/>
    </row>
    <row r="117" spans="1:8">
      <c r="A117" s="36">
        <v>41131</v>
      </c>
      <c r="B117" s="37" t="s">
        <v>578</v>
      </c>
      <c r="C117" s="37" t="s">
        <v>590</v>
      </c>
      <c r="D117" s="37" t="s">
        <v>219</v>
      </c>
      <c r="E117" s="37" t="s">
        <v>591</v>
      </c>
      <c r="F117" s="1"/>
      <c r="G117" s="1"/>
    </row>
    <row r="118" spans="1:8">
      <c r="A118" s="36">
        <v>41131</v>
      </c>
      <c r="B118" s="37" t="s">
        <v>578</v>
      </c>
      <c r="C118" s="37" t="s">
        <v>590</v>
      </c>
      <c r="D118" s="37" t="s">
        <v>185</v>
      </c>
      <c r="E118" s="37" t="s">
        <v>504</v>
      </c>
      <c r="F118" s="1"/>
      <c r="G118" s="1"/>
    </row>
    <row r="119" spans="1:8">
      <c r="A119" s="36">
        <v>41126</v>
      </c>
      <c r="B119" s="37" t="s">
        <v>502</v>
      </c>
      <c r="C119" s="1">
        <v>75</v>
      </c>
      <c r="D119" s="37" t="s">
        <v>580</v>
      </c>
      <c r="E119" s="1"/>
      <c r="F119" s="1"/>
      <c r="G119" s="1"/>
      <c r="H119" t="s">
        <v>580</v>
      </c>
    </row>
    <row r="120" spans="1:8">
      <c r="A120" s="36">
        <v>41138</v>
      </c>
      <c r="B120" s="37" t="s">
        <v>545</v>
      </c>
      <c r="C120" s="1">
        <v>90</v>
      </c>
      <c r="D120" s="37" t="s">
        <v>592</v>
      </c>
      <c r="E120" s="37" t="s">
        <v>593</v>
      </c>
      <c r="F120" s="1"/>
      <c r="G120" s="1"/>
    </row>
    <row r="121" spans="1:8">
      <c r="A121" s="36">
        <v>41122</v>
      </c>
      <c r="B121" s="1" t="s">
        <v>594</v>
      </c>
      <c r="C121" s="1">
        <v>110</v>
      </c>
      <c r="D121" s="1" t="s">
        <v>595</v>
      </c>
      <c r="E121" s="1" t="s">
        <v>596</v>
      </c>
      <c r="F121" s="1"/>
      <c r="G121" s="1"/>
    </row>
    <row r="122" spans="1:8">
      <c r="A122" s="36">
        <v>41138</v>
      </c>
      <c r="B122" s="1" t="s">
        <v>502</v>
      </c>
      <c r="C122" s="1">
        <v>75</v>
      </c>
      <c r="D122" s="1" t="s">
        <v>107</v>
      </c>
      <c r="E122" s="1" t="s">
        <v>597</v>
      </c>
      <c r="F122" s="1"/>
      <c r="G122" s="1"/>
    </row>
    <row r="123" spans="1:8">
      <c r="A123" s="36">
        <v>41131</v>
      </c>
      <c r="B123" s="1" t="s">
        <v>502</v>
      </c>
      <c r="C123" s="1" t="s">
        <v>598</v>
      </c>
      <c r="D123" s="1" t="s">
        <v>6</v>
      </c>
      <c r="E123" s="1" t="s">
        <v>599</v>
      </c>
      <c r="F123" s="1"/>
      <c r="G123" s="1"/>
    </row>
    <row r="124" spans="1:8">
      <c r="A124" s="36">
        <v>41118</v>
      </c>
      <c r="B124" s="1" t="s">
        <v>545</v>
      </c>
      <c r="C124" s="1">
        <v>75</v>
      </c>
      <c r="D124" s="1"/>
      <c r="E124" s="1" t="s">
        <v>600</v>
      </c>
      <c r="F124" s="1"/>
      <c r="G124" s="1"/>
    </row>
    <row r="125" spans="1:8">
      <c r="A125" s="36">
        <v>41113</v>
      </c>
      <c r="B125" s="1" t="s">
        <v>545</v>
      </c>
      <c r="C125" s="1" t="s">
        <v>601</v>
      </c>
      <c r="D125" s="1" t="s">
        <v>485</v>
      </c>
      <c r="E125" s="1" t="s">
        <v>602</v>
      </c>
      <c r="F125" s="1"/>
      <c r="G125" s="1"/>
    </row>
    <row r="126" spans="1:8">
      <c r="A126" s="36">
        <v>41097</v>
      </c>
      <c r="B126" s="1" t="s">
        <v>545</v>
      </c>
      <c r="C126" s="1" t="s">
        <v>603</v>
      </c>
      <c r="D126" s="1" t="s">
        <v>135</v>
      </c>
      <c r="E126" s="1" t="s">
        <v>604</v>
      </c>
      <c r="F126" s="1"/>
      <c r="G126" s="1"/>
    </row>
    <row r="127" spans="1:8">
      <c r="A127" s="36">
        <v>41097</v>
      </c>
      <c r="B127" s="1" t="s">
        <v>502</v>
      </c>
      <c r="C127" s="1">
        <v>75</v>
      </c>
      <c r="D127" s="1" t="s">
        <v>605</v>
      </c>
      <c r="E127" s="1" t="s">
        <v>606</v>
      </c>
      <c r="F127" s="1"/>
      <c r="G127" s="1"/>
    </row>
    <row r="128" spans="1:8">
      <c r="A128" s="36">
        <v>41096</v>
      </c>
      <c r="B128" s="1" t="s">
        <v>502</v>
      </c>
      <c r="C128" s="1">
        <v>75</v>
      </c>
      <c r="D128" s="1" t="s">
        <v>209</v>
      </c>
      <c r="E128" s="1"/>
      <c r="F128" s="1"/>
      <c r="G128" s="1"/>
    </row>
    <row r="129" spans="1:7">
      <c r="A129" s="36">
        <v>41095</v>
      </c>
      <c r="B129" s="1" t="s">
        <v>545</v>
      </c>
      <c r="C129" s="1"/>
      <c r="D129" s="1" t="s">
        <v>74</v>
      </c>
      <c r="E129" s="1" t="s">
        <v>485</v>
      </c>
      <c r="F129" s="1"/>
      <c r="G129" s="1"/>
    </row>
    <row r="130" spans="1:7">
      <c r="A130" s="36">
        <v>41095</v>
      </c>
      <c r="B130" s="1" t="s">
        <v>545</v>
      </c>
      <c r="C130" s="1"/>
      <c r="D130" s="1" t="s">
        <v>74</v>
      </c>
      <c r="E130" s="1" t="s">
        <v>607</v>
      </c>
      <c r="F130" s="1"/>
      <c r="G130" s="1"/>
    </row>
    <row r="131" spans="1:7">
      <c r="A131" s="36">
        <v>41095</v>
      </c>
      <c r="B131" s="1" t="s">
        <v>545</v>
      </c>
      <c r="C131" s="1" t="s">
        <v>608</v>
      </c>
      <c r="D131" s="1" t="s">
        <v>74</v>
      </c>
      <c r="E131" s="1" t="s">
        <v>353</v>
      </c>
      <c r="F131" s="1"/>
      <c r="G131" s="1"/>
    </row>
    <row r="132" spans="1:7">
      <c r="A132" s="36">
        <v>41094</v>
      </c>
      <c r="B132" s="1" t="s">
        <v>502</v>
      </c>
      <c r="C132" s="1">
        <v>65</v>
      </c>
      <c r="D132" s="1" t="s">
        <v>609</v>
      </c>
      <c r="E132" s="1" t="s">
        <v>555</v>
      </c>
      <c r="F132" s="1"/>
      <c r="G132" s="1"/>
    </row>
    <row r="133" spans="1:7">
      <c r="A133" s="36">
        <v>41093</v>
      </c>
      <c r="B133" s="37" t="s">
        <v>502</v>
      </c>
      <c r="C133" s="1">
        <v>55</v>
      </c>
      <c r="D133" s="37" t="s">
        <v>610</v>
      </c>
      <c r="E133" s="37" t="s">
        <v>611</v>
      </c>
      <c r="F133" s="1"/>
      <c r="G133" s="1"/>
    </row>
    <row r="134" spans="1:7">
      <c r="A134" s="36">
        <v>41093</v>
      </c>
      <c r="B134" s="37" t="s">
        <v>502</v>
      </c>
      <c r="C134" s="1">
        <v>75</v>
      </c>
      <c r="D134" s="37" t="s">
        <v>612</v>
      </c>
      <c r="E134" s="37" t="s">
        <v>613</v>
      </c>
      <c r="F134" s="1"/>
      <c r="G134" s="1"/>
    </row>
    <row r="135" spans="1:7">
      <c r="A135" s="36">
        <v>41092</v>
      </c>
      <c r="B135" s="37" t="s">
        <v>502</v>
      </c>
      <c r="C135" s="1">
        <v>55</v>
      </c>
      <c r="D135" s="1" t="s">
        <v>614</v>
      </c>
      <c r="E135" s="1"/>
      <c r="F135" s="1"/>
      <c r="G135" s="1"/>
    </row>
    <row r="136" spans="1:7">
      <c r="A136" s="36">
        <v>41092</v>
      </c>
      <c r="B136" s="37" t="s">
        <v>502</v>
      </c>
      <c r="C136" s="1">
        <v>65</v>
      </c>
      <c r="D136" s="1" t="s">
        <v>614</v>
      </c>
      <c r="E136" s="1"/>
      <c r="F136" s="1"/>
      <c r="G136" s="1"/>
    </row>
    <row r="137" spans="1:7">
      <c r="A137" s="36">
        <v>41092</v>
      </c>
      <c r="B137" s="37" t="s">
        <v>502</v>
      </c>
      <c r="C137" s="1">
        <v>75</v>
      </c>
      <c r="D137" s="1" t="s">
        <v>213</v>
      </c>
      <c r="E137" s="1" t="s">
        <v>606</v>
      </c>
      <c r="F137" s="1"/>
      <c r="G137" s="1"/>
    </row>
    <row r="138" spans="1:7">
      <c r="A138" s="36">
        <v>41086</v>
      </c>
      <c r="B138" s="37" t="s">
        <v>502</v>
      </c>
      <c r="C138" s="1">
        <v>75</v>
      </c>
      <c r="D138" s="37" t="s">
        <v>610</v>
      </c>
      <c r="E138" s="37" t="s">
        <v>615</v>
      </c>
      <c r="F138" s="1"/>
      <c r="G138" s="1"/>
    </row>
    <row r="139" spans="1:7">
      <c r="A139" s="36">
        <v>41083</v>
      </c>
      <c r="B139" s="37" t="s">
        <v>502</v>
      </c>
      <c r="C139" s="1">
        <v>75</v>
      </c>
      <c r="D139" s="37" t="s">
        <v>616</v>
      </c>
      <c r="E139" s="37" t="s">
        <v>617</v>
      </c>
      <c r="F139" s="1"/>
      <c r="G139" s="1"/>
    </row>
    <row r="140" spans="1:7">
      <c r="A140" s="36">
        <v>41081</v>
      </c>
      <c r="B140" s="37" t="s">
        <v>502</v>
      </c>
      <c r="C140" s="1" t="s">
        <v>590</v>
      </c>
      <c r="D140" s="37" t="s">
        <v>618</v>
      </c>
      <c r="E140" s="37" t="s">
        <v>619</v>
      </c>
      <c r="F140" s="37" t="s">
        <v>620</v>
      </c>
      <c r="G140" s="1">
        <v>-100</v>
      </c>
    </row>
    <row r="141" spans="1:7">
      <c r="A141" s="36">
        <v>41079</v>
      </c>
      <c r="B141" s="37" t="s">
        <v>545</v>
      </c>
      <c r="C141" s="1" t="s">
        <v>621</v>
      </c>
      <c r="D141" s="37" t="s">
        <v>244</v>
      </c>
      <c r="E141" s="1" t="s">
        <v>622</v>
      </c>
      <c r="F141" s="1"/>
      <c r="G141" s="1"/>
    </row>
    <row r="142" spans="1:7">
      <c r="A142" s="36">
        <v>41079</v>
      </c>
      <c r="B142" s="37" t="s">
        <v>545</v>
      </c>
      <c r="C142" s="1">
        <v>80</v>
      </c>
      <c r="D142" s="37" t="s">
        <v>623</v>
      </c>
      <c r="E142" s="37" t="s">
        <v>624</v>
      </c>
      <c r="F142" s="37"/>
      <c r="G142" s="1"/>
    </row>
    <row r="143" spans="1:7">
      <c r="A143" s="36">
        <v>41078</v>
      </c>
      <c r="B143" s="37" t="s">
        <v>594</v>
      </c>
      <c r="C143" s="1">
        <v>110</v>
      </c>
      <c r="D143" s="37" t="s">
        <v>575</v>
      </c>
      <c r="E143" s="37" t="s">
        <v>507</v>
      </c>
      <c r="F143" s="1"/>
      <c r="G143" s="1"/>
    </row>
    <row r="144" spans="1:7">
      <c r="A144" s="36">
        <v>41075</v>
      </c>
      <c r="B144" s="37" t="s">
        <v>594</v>
      </c>
      <c r="C144" s="1">
        <v>160</v>
      </c>
      <c r="D144" s="37" t="s">
        <v>244</v>
      </c>
      <c r="E144" s="37" t="s">
        <v>625</v>
      </c>
      <c r="F144" s="1"/>
      <c r="G144" s="1"/>
    </row>
    <row r="145" spans="1:7">
      <c r="A145" s="36">
        <v>41074</v>
      </c>
      <c r="B145" s="37" t="s">
        <v>545</v>
      </c>
      <c r="C145" s="37" t="s">
        <v>626</v>
      </c>
      <c r="D145" s="37" t="s">
        <v>506</v>
      </c>
      <c r="E145" s="37" t="s">
        <v>507</v>
      </c>
      <c r="F145" s="1"/>
      <c r="G145" s="1"/>
    </row>
    <row r="146" spans="1:7">
      <c r="A146" s="36">
        <v>41074</v>
      </c>
      <c r="B146" s="37" t="s">
        <v>545</v>
      </c>
      <c r="C146" s="37" t="s">
        <v>627</v>
      </c>
      <c r="D146" s="37" t="s">
        <v>506</v>
      </c>
      <c r="E146" s="37" t="s">
        <v>507</v>
      </c>
      <c r="F146" s="1"/>
      <c r="G146" s="1"/>
    </row>
    <row r="147" spans="1:7">
      <c r="A147" s="36">
        <v>41069</v>
      </c>
      <c r="B147" s="37" t="s">
        <v>545</v>
      </c>
      <c r="C147" s="1" t="s">
        <v>628</v>
      </c>
      <c r="D147" s="37" t="s">
        <v>83</v>
      </c>
      <c r="E147" s="37" t="s">
        <v>485</v>
      </c>
      <c r="F147" s="1"/>
      <c r="G147" s="1"/>
    </row>
    <row r="148" spans="1:7">
      <c r="A148" s="36">
        <v>41068</v>
      </c>
      <c r="B148" s="37" t="s">
        <v>545</v>
      </c>
      <c r="C148" s="37" t="s">
        <v>629</v>
      </c>
      <c r="D148" s="37" t="s">
        <v>506</v>
      </c>
      <c r="E148" s="37" t="s">
        <v>630</v>
      </c>
      <c r="F148" s="1"/>
      <c r="G148" s="1"/>
    </row>
    <row r="149" spans="1:7">
      <c r="A149" s="36">
        <v>41068</v>
      </c>
      <c r="B149" s="37" t="s">
        <v>545</v>
      </c>
      <c r="C149" s="37">
        <v>110</v>
      </c>
      <c r="D149" s="37" t="s">
        <v>265</v>
      </c>
      <c r="E149" s="37" t="s">
        <v>631</v>
      </c>
      <c r="F149" s="1"/>
      <c r="G149" s="1"/>
    </row>
    <row r="150" spans="1:7">
      <c r="A150" s="36">
        <v>41068</v>
      </c>
      <c r="B150" s="37" t="s">
        <v>545</v>
      </c>
      <c r="C150" s="1" t="s">
        <v>629</v>
      </c>
      <c r="D150" s="37" t="s">
        <v>632</v>
      </c>
      <c r="E150" s="37" t="s">
        <v>633</v>
      </c>
      <c r="F150" s="1"/>
      <c r="G150" s="1"/>
    </row>
    <row r="151" spans="1:7">
      <c r="A151" s="36">
        <v>41067</v>
      </c>
      <c r="B151" s="37" t="s">
        <v>545</v>
      </c>
      <c r="C151" s="1"/>
      <c r="D151" s="37" t="s">
        <v>634</v>
      </c>
      <c r="E151" s="1"/>
      <c r="F151" s="1"/>
      <c r="G151" s="1"/>
    </row>
    <row r="152" spans="1:7">
      <c r="A152" s="36">
        <v>41064</v>
      </c>
      <c r="B152" s="1" t="s">
        <v>502</v>
      </c>
      <c r="C152" s="1">
        <v>75</v>
      </c>
      <c r="D152" s="1" t="s">
        <v>635</v>
      </c>
      <c r="E152" s="1" t="s">
        <v>636</v>
      </c>
      <c r="F152" s="1"/>
      <c r="G152" s="37" t="s">
        <v>13</v>
      </c>
    </row>
    <row r="153" spans="1:7">
      <c r="A153" s="36">
        <v>41045</v>
      </c>
      <c r="B153" s="1" t="s">
        <v>502</v>
      </c>
      <c r="C153" s="1">
        <v>75</v>
      </c>
      <c r="D153" s="1" t="s">
        <v>637</v>
      </c>
      <c r="E153" s="1" t="s">
        <v>553</v>
      </c>
      <c r="F153" s="1"/>
      <c r="G153" s="37"/>
    </row>
    <row r="154" spans="1:7">
      <c r="A154" s="36">
        <v>41043</v>
      </c>
      <c r="B154" s="1" t="s">
        <v>502</v>
      </c>
      <c r="C154" s="1">
        <v>75</v>
      </c>
      <c r="D154" s="1" t="s">
        <v>638</v>
      </c>
      <c r="E154" s="1" t="s">
        <v>553</v>
      </c>
      <c r="F154" s="1"/>
      <c r="G154" s="1"/>
    </row>
    <row r="155" spans="1:7">
      <c r="A155" s="36">
        <v>41035</v>
      </c>
      <c r="B155" s="1" t="s">
        <v>594</v>
      </c>
      <c r="C155" s="1">
        <v>90</v>
      </c>
      <c r="D155" s="1" t="s">
        <v>639</v>
      </c>
      <c r="E155" s="1" t="s">
        <v>640</v>
      </c>
      <c r="F155" s="1"/>
      <c r="G155" s="1"/>
    </row>
    <row r="156" spans="1:7">
      <c r="A156" s="36">
        <v>41026</v>
      </c>
      <c r="B156" s="1" t="s">
        <v>502</v>
      </c>
      <c r="C156" s="1">
        <v>75</v>
      </c>
      <c r="D156" s="1" t="s">
        <v>641</v>
      </c>
      <c r="E156" s="1"/>
      <c r="F156" s="1"/>
      <c r="G156" s="1"/>
    </row>
    <row r="157" spans="1:7">
      <c r="A157" s="36">
        <v>41025</v>
      </c>
      <c r="B157" s="1" t="s">
        <v>502</v>
      </c>
      <c r="C157" s="1">
        <v>75</v>
      </c>
      <c r="D157" s="1" t="s">
        <v>641</v>
      </c>
      <c r="E157" s="1" t="s">
        <v>642</v>
      </c>
      <c r="F157" s="1"/>
      <c r="G157" s="1"/>
    </row>
    <row r="158" spans="1:7">
      <c r="A158" s="36">
        <v>41024</v>
      </c>
      <c r="B158" s="1" t="s">
        <v>502</v>
      </c>
      <c r="C158" s="1">
        <v>75</v>
      </c>
      <c r="D158" s="1" t="s">
        <v>643</v>
      </c>
      <c r="E158" s="1" t="s">
        <v>644</v>
      </c>
      <c r="F158" s="1"/>
      <c r="G158" s="1"/>
    </row>
    <row r="159" spans="1:7">
      <c r="A159" s="36">
        <v>41022</v>
      </c>
      <c r="B159" s="1" t="s">
        <v>502</v>
      </c>
      <c r="C159" s="1">
        <v>90</v>
      </c>
      <c r="D159" s="1" t="s">
        <v>645</v>
      </c>
      <c r="E159" s="1" t="s">
        <v>646</v>
      </c>
      <c r="F159" s="1"/>
      <c r="G159" s="1"/>
    </row>
    <row r="160" spans="1:7">
      <c r="A160" s="36">
        <v>41021</v>
      </c>
      <c r="B160" s="1" t="s">
        <v>502</v>
      </c>
      <c r="C160" s="1">
        <v>75</v>
      </c>
      <c r="D160" s="1" t="s">
        <v>645</v>
      </c>
      <c r="E160" s="1" t="s">
        <v>647</v>
      </c>
      <c r="F160" s="1"/>
      <c r="G160" s="1"/>
    </row>
    <row r="161" spans="1:7">
      <c r="A161" s="36">
        <v>41019</v>
      </c>
      <c r="B161" s="1" t="s">
        <v>502</v>
      </c>
      <c r="C161" s="1">
        <v>65</v>
      </c>
      <c r="D161" s="1" t="s">
        <v>21</v>
      </c>
      <c r="E161" s="1" t="s">
        <v>648</v>
      </c>
      <c r="F161" s="1"/>
      <c r="G161" s="1"/>
    </row>
    <row r="162" spans="1:7">
      <c r="A162" s="36">
        <v>41013</v>
      </c>
      <c r="B162" s="1" t="s">
        <v>594</v>
      </c>
      <c r="C162" s="1">
        <v>120</v>
      </c>
      <c r="D162" s="1" t="s">
        <v>649</v>
      </c>
      <c r="E162" s="1" t="s">
        <v>650</v>
      </c>
      <c r="F162" s="1"/>
      <c r="G162" s="1"/>
    </row>
    <row r="163" spans="1:7">
      <c r="A163" s="36">
        <v>41009</v>
      </c>
      <c r="B163" s="1" t="s">
        <v>545</v>
      </c>
      <c r="C163" s="1" t="s">
        <v>651</v>
      </c>
      <c r="D163" s="1" t="s">
        <v>180</v>
      </c>
      <c r="E163" s="1"/>
      <c r="F163" s="1"/>
      <c r="G163" s="1"/>
    </row>
    <row r="164" spans="1:7">
      <c r="A164" s="36">
        <v>40999</v>
      </c>
      <c r="B164" s="1" t="s">
        <v>502</v>
      </c>
      <c r="C164" s="1">
        <v>65</v>
      </c>
      <c r="D164" s="1" t="s">
        <v>652</v>
      </c>
      <c r="E164" s="1"/>
      <c r="F164" s="1"/>
      <c r="G164" s="1"/>
    </row>
    <row r="165" spans="1:7">
      <c r="A165" s="36">
        <v>40998</v>
      </c>
      <c r="B165" s="1" t="s">
        <v>502</v>
      </c>
      <c r="C165" s="1">
        <v>75</v>
      </c>
      <c r="D165" s="1" t="s">
        <v>653</v>
      </c>
      <c r="E165" s="1" t="s">
        <v>654</v>
      </c>
      <c r="F165" s="1"/>
      <c r="G165" s="1"/>
    </row>
    <row r="166" spans="1:7">
      <c r="A166" s="36">
        <v>40982</v>
      </c>
      <c r="B166" s="1" t="s">
        <v>655</v>
      </c>
      <c r="C166" s="1"/>
      <c r="D166" s="1" t="s">
        <v>656</v>
      </c>
      <c r="E166" s="1" t="s">
        <v>657</v>
      </c>
      <c r="F166" s="1"/>
      <c r="G166" s="1"/>
    </row>
    <row r="167" spans="1:7">
      <c r="A167" s="36">
        <v>40976</v>
      </c>
      <c r="B167" s="1" t="s">
        <v>545</v>
      </c>
      <c r="C167" s="1">
        <v>80</v>
      </c>
      <c r="D167" s="1" t="s">
        <v>21</v>
      </c>
      <c r="E167" s="1" t="s">
        <v>658</v>
      </c>
      <c r="F167" s="1"/>
      <c r="G167" s="1"/>
    </row>
    <row r="168" spans="1:7">
      <c r="A168" s="36">
        <v>40974</v>
      </c>
      <c r="B168" s="1" t="s">
        <v>502</v>
      </c>
      <c r="C168" s="1">
        <v>75</v>
      </c>
      <c r="D168" s="1" t="s">
        <v>659</v>
      </c>
      <c r="E168" s="1" t="s">
        <v>660</v>
      </c>
      <c r="F168" s="1"/>
      <c r="G168" s="37" t="s">
        <v>13</v>
      </c>
    </row>
    <row r="169" spans="1:7">
      <c r="A169" s="36">
        <v>40973</v>
      </c>
      <c r="B169" s="1" t="s">
        <v>502</v>
      </c>
      <c r="C169" s="1">
        <v>75</v>
      </c>
      <c r="D169" s="1" t="s">
        <v>661</v>
      </c>
      <c r="E169" s="1" t="s">
        <v>625</v>
      </c>
      <c r="F169" s="1"/>
      <c r="G169" s="1"/>
    </row>
    <row r="173" spans="1:7">
      <c r="A173" s="6">
        <v>41482</v>
      </c>
      <c r="B173" t="s">
        <v>2045</v>
      </c>
      <c r="C173" t="s">
        <v>2046</v>
      </c>
      <c r="D173" t="s">
        <v>2047</v>
      </c>
    </row>
  </sheetData>
  <hyperlinks>
    <hyperlink ref="G2" location="INDICE!A1" display="INDICE"/>
  </hyperlinks>
  <pageMargins left="0.7" right="0.7" top="0.75" bottom="0.75" header="0.3" footer="0.3"/>
  <pageSetup paperSize="9" orientation="portrait" horizontalDpi="0" verticalDpi="0" r:id="rId1"/>
</worksheet>
</file>

<file path=xl/worksheets/sheet141.xml><?xml version="1.0" encoding="utf-8"?>
<worksheet xmlns="http://schemas.openxmlformats.org/spreadsheetml/2006/main" xmlns:r="http://schemas.openxmlformats.org/officeDocument/2006/relationships">
  <dimension ref="A1:G22"/>
  <sheetViews>
    <sheetView workbookViewId="0"/>
  </sheetViews>
  <sheetFormatPr baseColWidth="10" defaultRowHeight="15"/>
  <cols>
    <col min="1" max="1" width="15.5703125" customWidth="1"/>
    <col min="2" max="2" width="10.7109375" customWidth="1"/>
    <col min="3" max="3" width="14.42578125" customWidth="1"/>
    <col min="4" max="4" width="11.42578125" customWidth="1"/>
  </cols>
  <sheetData>
    <row r="1" spans="1:7">
      <c r="A1" s="2" t="s">
        <v>122</v>
      </c>
      <c r="B1" s="1"/>
      <c r="C1" s="1" t="s">
        <v>2369</v>
      </c>
      <c r="D1" s="1"/>
      <c r="E1" s="1" t="s">
        <v>253</v>
      </c>
      <c r="F1" s="1"/>
      <c r="G1" s="1">
        <f>SUM(E4:E264)-SUM(F4:F264)</f>
        <v>0</v>
      </c>
    </row>
    <row r="2" spans="1:7">
      <c r="A2" s="3" t="s">
        <v>254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259</v>
      </c>
      <c r="G2" s="3" t="s">
        <v>260</v>
      </c>
    </row>
    <row r="3" spans="1:7">
      <c r="A3" s="5"/>
      <c r="B3" s="1"/>
      <c r="C3" s="1"/>
      <c r="D3" s="1"/>
      <c r="E3" s="1"/>
      <c r="F3" s="1"/>
      <c r="G3" s="1"/>
    </row>
    <row r="4" spans="1:7">
      <c r="A4" s="6" t="s">
        <v>13</v>
      </c>
      <c r="C4" t="s">
        <v>13</v>
      </c>
    </row>
    <row r="5" spans="1:7">
      <c r="A5" s="6">
        <v>41508</v>
      </c>
      <c r="B5">
        <v>40</v>
      </c>
      <c r="C5" t="s">
        <v>2370</v>
      </c>
      <c r="D5">
        <v>21.5</v>
      </c>
      <c r="E5">
        <f>B5*D5</f>
        <v>860</v>
      </c>
      <c r="G5">
        <f>G4+E5-F5</f>
        <v>860</v>
      </c>
    </row>
    <row r="6" spans="1:7">
      <c r="G6">
        <f t="shared" ref="G6:G22" si="0">G5+E6-F6</f>
        <v>860</v>
      </c>
    </row>
    <row r="7" spans="1:7">
      <c r="A7" s="6">
        <v>41513</v>
      </c>
      <c r="B7">
        <v>5</v>
      </c>
      <c r="C7" t="s">
        <v>1049</v>
      </c>
      <c r="D7">
        <v>40</v>
      </c>
      <c r="E7">
        <f>B7*D7</f>
        <v>200</v>
      </c>
      <c r="G7">
        <f t="shared" si="0"/>
        <v>1060</v>
      </c>
    </row>
    <row r="8" spans="1:7">
      <c r="G8">
        <f t="shared" si="0"/>
        <v>1060</v>
      </c>
    </row>
    <row r="9" spans="1:7">
      <c r="A9" s="6">
        <v>41513</v>
      </c>
      <c r="B9">
        <v>5</v>
      </c>
      <c r="C9" t="s">
        <v>1049</v>
      </c>
      <c r="D9">
        <v>40</v>
      </c>
      <c r="E9">
        <f>B9*D9</f>
        <v>200</v>
      </c>
      <c r="G9">
        <f t="shared" si="0"/>
        <v>1260</v>
      </c>
    </row>
    <row r="10" spans="1:7">
      <c r="G10">
        <f t="shared" si="0"/>
        <v>1260</v>
      </c>
    </row>
    <row r="11" spans="1:7">
      <c r="A11" s="6">
        <v>41519</v>
      </c>
      <c r="B11">
        <v>5</v>
      </c>
      <c r="C11" t="s">
        <v>2371</v>
      </c>
      <c r="D11">
        <v>24</v>
      </c>
      <c r="E11">
        <f>B11*D11</f>
        <v>120</v>
      </c>
      <c r="G11">
        <f t="shared" si="0"/>
        <v>1380</v>
      </c>
    </row>
    <row r="12" spans="1:7">
      <c r="G12">
        <f t="shared" si="0"/>
        <v>1380</v>
      </c>
    </row>
    <row r="13" spans="1:7">
      <c r="A13" s="6">
        <v>41514</v>
      </c>
      <c r="B13">
        <v>5</v>
      </c>
      <c r="C13" t="s">
        <v>2602</v>
      </c>
      <c r="D13">
        <v>24</v>
      </c>
      <c r="E13">
        <v>120</v>
      </c>
      <c r="G13">
        <f t="shared" si="0"/>
        <v>1500</v>
      </c>
    </row>
    <row r="14" spans="1:7">
      <c r="F14">
        <v>1500</v>
      </c>
      <c r="G14">
        <f t="shared" si="0"/>
        <v>0</v>
      </c>
    </row>
    <row r="15" spans="1:7">
      <c r="A15" s="6">
        <v>41549</v>
      </c>
      <c r="B15">
        <v>1</v>
      </c>
      <c r="C15" t="s">
        <v>324</v>
      </c>
      <c r="D15">
        <v>44</v>
      </c>
      <c r="E15">
        <f t="shared" ref="E15:E18" si="1">B15*D15</f>
        <v>44</v>
      </c>
      <c r="G15">
        <f t="shared" si="0"/>
        <v>44</v>
      </c>
    </row>
    <row r="16" spans="1:7">
      <c r="B16">
        <v>5</v>
      </c>
      <c r="C16" t="s">
        <v>344</v>
      </c>
      <c r="D16">
        <v>25</v>
      </c>
      <c r="E16">
        <f t="shared" si="1"/>
        <v>125</v>
      </c>
      <c r="G16">
        <f t="shared" si="0"/>
        <v>169</v>
      </c>
    </row>
    <row r="17" spans="1:7">
      <c r="B17">
        <v>1</v>
      </c>
      <c r="C17" t="s">
        <v>2766</v>
      </c>
      <c r="D17">
        <v>69</v>
      </c>
      <c r="E17">
        <f t="shared" si="1"/>
        <v>69</v>
      </c>
      <c r="G17">
        <f t="shared" si="0"/>
        <v>238</v>
      </c>
    </row>
    <row r="18" spans="1:7">
      <c r="B18">
        <v>1</v>
      </c>
      <c r="C18" t="s">
        <v>2767</v>
      </c>
      <c r="D18">
        <v>48</v>
      </c>
      <c r="E18">
        <f t="shared" si="1"/>
        <v>48</v>
      </c>
      <c r="G18">
        <f t="shared" si="0"/>
        <v>286</v>
      </c>
    </row>
    <row r="19" spans="1:7">
      <c r="A19" s="6">
        <v>41582</v>
      </c>
      <c r="F19">
        <v>286</v>
      </c>
      <c r="G19">
        <f t="shared" si="0"/>
        <v>0</v>
      </c>
    </row>
    <row r="20" spans="1:7">
      <c r="G20">
        <f t="shared" si="0"/>
        <v>0</v>
      </c>
    </row>
    <row r="21" spans="1:7">
      <c r="G21">
        <f t="shared" si="0"/>
        <v>0</v>
      </c>
    </row>
    <row r="22" spans="1:7">
      <c r="G22">
        <f t="shared" si="0"/>
        <v>0</v>
      </c>
    </row>
  </sheetData>
  <hyperlinks>
    <hyperlink ref="A1" location="INDICE!A1" display="INDICE"/>
  </hyperlinks>
  <pageMargins left="0.7" right="0.7" top="0.75" bottom="0.75" header="0.3" footer="0.3"/>
  <pageSetup paperSize="9" orientation="portrait" horizontalDpi="0" verticalDpi="0" r:id="rId1"/>
</worksheet>
</file>

<file path=xl/worksheets/sheet142.xml><?xml version="1.0" encoding="utf-8"?>
<worksheet xmlns="http://schemas.openxmlformats.org/spreadsheetml/2006/main" xmlns:r="http://schemas.openxmlformats.org/officeDocument/2006/relationships">
  <dimension ref="A1:G18"/>
  <sheetViews>
    <sheetView workbookViewId="0"/>
  </sheetViews>
  <sheetFormatPr baseColWidth="10" defaultRowHeight="15"/>
  <cols>
    <col min="1" max="1" width="15.5703125" customWidth="1"/>
    <col min="2" max="2" width="5.5703125" customWidth="1"/>
    <col min="3" max="3" width="22.42578125" customWidth="1"/>
    <col min="4" max="4" width="7.140625" customWidth="1"/>
    <col min="5" max="5" width="10.140625" customWidth="1"/>
    <col min="6" max="6" width="9.140625" customWidth="1"/>
    <col min="7" max="7" width="12.5703125" customWidth="1"/>
  </cols>
  <sheetData>
    <row r="1" spans="1:7">
      <c r="A1" s="2" t="s">
        <v>122</v>
      </c>
      <c r="B1" s="1"/>
      <c r="C1" s="1" t="s">
        <v>294</v>
      </c>
      <c r="D1" s="1"/>
      <c r="E1" s="1" t="s">
        <v>253</v>
      </c>
      <c r="F1" s="1"/>
      <c r="G1" s="1">
        <f>SUM(E4:E264)-SUM(F4:F264)</f>
        <v>875</v>
      </c>
    </row>
    <row r="2" spans="1:7">
      <c r="A2" s="3" t="s">
        <v>254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259</v>
      </c>
      <c r="G2" s="3" t="s">
        <v>260</v>
      </c>
    </row>
    <row r="3" spans="1:7">
      <c r="A3" s="5"/>
      <c r="B3" s="1"/>
      <c r="C3" s="1"/>
      <c r="D3" s="1"/>
      <c r="E3" s="1"/>
      <c r="F3" s="1"/>
      <c r="G3" s="1"/>
    </row>
    <row r="4" spans="1:7">
      <c r="A4" s="6">
        <v>41321</v>
      </c>
      <c r="C4" t="s">
        <v>262</v>
      </c>
      <c r="E4">
        <v>-500</v>
      </c>
      <c r="G4">
        <v>-500</v>
      </c>
    </row>
    <row r="5" spans="1:7">
      <c r="A5" s="6">
        <v>41383</v>
      </c>
      <c r="B5">
        <v>6.5</v>
      </c>
      <c r="C5" t="s">
        <v>815</v>
      </c>
      <c r="D5">
        <v>27</v>
      </c>
      <c r="E5">
        <f t="shared" ref="E5:E10" si="0">B5*D5</f>
        <v>175.5</v>
      </c>
      <c r="G5">
        <f t="shared" ref="G5:G18" si="1">G4+E5-F5</f>
        <v>-324.5</v>
      </c>
    </row>
    <row r="6" spans="1:7">
      <c r="B6">
        <v>1</v>
      </c>
      <c r="C6" t="s">
        <v>1175</v>
      </c>
      <c r="D6">
        <v>72</v>
      </c>
      <c r="E6">
        <f t="shared" si="0"/>
        <v>72</v>
      </c>
      <c r="G6">
        <f t="shared" si="1"/>
        <v>-252.5</v>
      </c>
    </row>
    <row r="7" spans="1:7">
      <c r="B7">
        <v>1</v>
      </c>
      <c r="C7" t="s">
        <v>1176</v>
      </c>
      <c r="D7">
        <v>95</v>
      </c>
      <c r="E7">
        <f t="shared" si="0"/>
        <v>95</v>
      </c>
      <c r="G7">
        <f t="shared" si="1"/>
        <v>-157.5</v>
      </c>
    </row>
    <row r="8" spans="1:7">
      <c r="B8">
        <v>1</v>
      </c>
      <c r="C8" t="s">
        <v>1177</v>
      </c>
      <c r="D8">
        <v>182</v>
      </c>
      <c r="E8">
        <f t="shared" si="0"/>
        <v>182</v>
      </c>
      <c r="G8">
        <f t="shared" si="1"/>
        <v>24.5</v>
      </c>
    </row>
    <row r="9" spans="1:7">
      <c r="B9">
        <v>1</v>
      </c>
      <c r="C9" t="s">
        <v>1178</v>
      </c>
      <c r="D9">
        <v>25</v>
      </c>
      <c r="E9">
        <f t="shared" si="0"/>
        <v>25</v>
      </c>
      <c r="G9">
        <f t="shared" si="1"/>
        <v>49.5</v>
      </c>
    </row>
    <row r="10" spans="1:7">
      <c r="A10" s="6">
        <v>41421</v>
      </c>
      <c r="B10">
        <v>2</v>
      </c>
      <c r="C10" t="s">
        <v>1406</v>
      </c>
      <c r="D10">
        <v>44</v>
      </c>
      <c r="E10">
        <f t="shared" si="0"/>
        <v>88</v>
      </c>
      <c r="G10">
        <f t="shared" si="1"/>
        <v>137.5</v>
      </c>
    </row>
    <row r="11" spans="1:7">
      <c r="A11" s="6">
        <v>41421</v>
      </c>
      <c r="C11" t="s">
        <v>427</v>
      </c>
      <c r="F11">
        <v>137.5</v>
      </c>
      <c r="G11">
        <f t="shared" si="1"/>
        <v>0</v>
      </c>
    </row>
    <row r="12" spans="1:7">
      <c r="A12" s="6">
        <v>41472</v>
      </c>
      <c r="B12">
        <v>2</v>
      </c>
      <c r="C12" t="s">
        <v>1389</v>
      </c>
      <c r="D12">
        <v>50</v>
      </c>
      <c r="E12">
        <v>100</v>
      </c>
      <c r="G12">
        <f t="shared" si="1"/>
        <v>100</v>
      </c>
    </row>
    <row r="13" spans="1:7">
      <c r="A13" s="6">
        <v>41533</v>
      </c>
      <c r="B13">
        <v>7.5</v>
      </c>
      <c r="C13" t="s">
        <v>815</v>
      </c>
      <c r="D13">
        <v>30</v>
      </c>
      <c r="E13">
        <f t="shared" ref="E13:E18" si="2">B13*D13</f>
        <v>225</v>
      </c>
      <c r="G13">
        <f t="shared" si="1"/>
        <v>325</v>
      </c>
    </row>
    <row r="14" spans="1:7">
      <c r="B14">
        <v>1</v>
      </c>
      <c r="C14" t="s">
        <v>1175</v>
      </c>
      <c r="D14">
        <v>85</v>
      </c>
      <c r="E14">
        <f t="shared" si="2"/>
        <v>85</v>
      </c>
      <c r="G14">
        <f t="shared" si="1"/>
        <v>410</v>
      </c>
    </row>
    <row r="15" spans="1:7">
      <c r="B15">
        <v>1</v>
      </c>
      <c r="C15" t="s">
        <v>1176</v>
      </c>
      <c r="D15">
        <v>120</v>
      </c>
      <c r="E15">
        <f t="shared" si="2"/>
        <v>120</v>
      </c>
      <c r="G15">
        <f t="shared" si="1"/>
        <v>530</v>
      </c>
    </row>
    <row r="16" spans="1:7">
      <c r="B16">
        <v>1</v>
      </c>
      <c r="C16" t="s">
        <v>1177</v>
      </c>
      <c r="D16">
        <v>245</v>
      </c>
      <c r="E16">
        <f t="shared" si="2"/>
        <v>245</v>
      </c>
      <c r="G16">
        <f t="shared" si="1"/>
        <v>775</v>
      </c>
    </row>
    <row r="17" spans="1:7">
      <c r="B17">
        <v>1</v>
      </c>
      <c r="C17" t="s">
        <v>1178</v>
      </c>
      <c r="D17">
        <v>30</v>
      </c>
      <c r="E17">
        <f t="shared" si="2"/>
        <v>30</v>
      </c>
      <c r="G17">
        <f t="shared" si="1"/>
        <v>805</v>
      </c>
    </row>
    <row r="18" spans="1:7">
      <c r="A18" s="6">
        <v>41618</v>
      </c>
      <c r="B18">
        <v>2</v>
      </c>
      <c r="C18" t="s">
        <v>996</v>
      </c>
      <c r="D18">
        <v>35</v>
      </c>
      <c r="E18">
        <f t="shared" si="2"/>
        <v>70</v>
      </c>
      <c r="G18">
        <f t="shared" si="1"/>
        <v>875</v>
      </c>
    </row>
  </sheetData>
  <hyperlinks>
    <hyperlink ref="A1" location="INDICE!A1" display="INDICE"/>
  </hyperlinks>
  <pageMargins left="0.7" right="0.7" top="0.75" bottom="0.75" header="0.3" footer="0.3"/>
  <pageSetup paperSize="9" orientation="portrait" horizontalDpi="0" verticalDpi="0" r:id="rId1"/>
</worksheet>
</file>

<file path=xl/worksheets/sheet143.xml><?xml version="1.0" encoding="utf-8"?>
<worksheet xmlns="http://schemas.openxmlformats.org/spreadsheetml/2006/main" xmlns:r="http://schemas.openxmlformats.org/officeDocument/2006/relationships">
  <dimension ref="A1:G21"/>
  <sheetViews>
    <sheetView workbookViewId="0"/>
  </sheetViews>
  <sheetFormatPr baseColWidth="10" defaultRowHeight="15"/>
  <cols>
    <col min="1" max="1" width="15.5703125" customWidth="1"/>
    <col min="2" max="2" width="10.7109375" customWidth="1"/>
    <col min="3" max="3" width="20.7109375" customWidth="1"/>
    <col min="4" max="4" width="11.42578125" customWidth="1"/>
  </cols>
  <sheetData>
    <row r="1" spans="1:7">
      <c r="A1" s="2" t="s">
        <v>122</v>
      </c>
      <c r="B1" s="1"/>
      <c r="C1" s="1" t="s">
        <v>66</v>
      </c>
      <c r="D1" s="1"/>
      <c r="E1" s="1" t="s">
        <v>253</v>
      </c>
      <c r="F1" s="1"/>
      <c r="G1" s="1">
        <f>SUM(E4:E264)-SUM(F4:F264)</f>
        <v>6.7600000000002183</v>
      </c>
    </row>
    <row r="2" spans="1:7">
      <c r="A2" s="3" t="s">
        <v>254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259</v>
      </c>
      <c r="G2" s="3" t="s">
        <v>260</v>
      </c>
    </row>
    <row r="3" spans="1:7">
      <c r="A3" s="5"/>
      <c r="B3" s="1"/>
      <c r="C3" s="1"/>
      <c r="D3" s="1"/>
      <c r="E3" s="1"/>
      <c r="F3" s="1"/>
      <c r="G3" s="1"/>
    </row>
    <row r="4" spans="1:7">
      <c r="A4" s="6">
        <v>41321</v>
      </c>
      <c r="C4" t="s">
        <v>262</v>
      </c>
      <c r="E4">
        <v>-393</v>
      </c>
      <c r="G4">
        <v>-393</v>
      </c>
    </row>
    <row r="5" spans="1:7">
      <c r="A5" s="6">
        <v>41339</v>
      </c>
      <c r="B5">
        <v>20</v>
      </c>
      <c r="C5" t="s">
        <v>375</v>
      </c>
      <c r="D5">
        <v>27</v>
      </c>
      <c r="E5">
        <f>B5*D5</f>
        <v>540</v>
      </c>
      <c r="G5">
        <f>G4+E5-F5</f>
        <v>147</v>
      </c>
    </row>
    <row r="6" spans="1:7">
      <c r="A6" s="6">
        <v>41421</v>
      </c>
      <c r="B6">
        <v>5</v>
      </c>
      <c r="C6" t="s">
        <v>454</v>
      </c>
      <c r="D6">
        <v>24</v>
      </c>
      <c r="E6">
        <f t="shared" ref="E6:E17" si="0">B6*D6</f>
        <v>120</v>
      </c>
      <c r="G6">
        <f t="shared" ref="G6:G21" si="1">G5+E6-F6</f>
        <v>267</v>
      </c>
    </row>
    <row r="7" spans="1:7">
      <c r="A7" s="6">
        <v>41535</v>
      </c>
      <c r="B7">
        <v>1</v>
      </c>
      <c r="C7" t="s">
        <v>2339</v>
      </c>
      <c r="D7">
        <v>1350</v>
      </c>
      <c r="E7">
        <f t="shared" si="0"/>
        <v>1350</v>
      </c>
      <c r="G7">
        <f t="shared" si="1"/>
        <v>1617</v>
      </c>
    </row>
    <row r="8" spans="1:7">
      <c r="A8" s="6">
        <v>41570</v>
      </c>
      <c r="B8">
        <v>1</v>
      </c>
      <c r="C8" t="s">
        <v>2801</v>
      </c>
      <c r="D8">
        <v>1050</v>
      </c>
      <c r="E8">
        <f t="shared" si="0"/>
        <v>1050</v>
      </c>
      <c r="G8">
        <f t="shared" si="1"/>
        <v>2667</v>
      </c>
    </row>
    <row r="9" spans="1:7">
      <c r="B9">
        <v>4.5</v>
      </c>
      <c r="C9" t="s">
        <v>2802</v>
      </c>
      <c r="D9">
        <v>57.5</v>
      </c>
      <c r="E9">
        <f t="shared" si="0"/>
        <v>258.75</v>
      </c>
      <c r="G9">
        <f t="shared" si="1"/>
        <v>2925.75</v>
      </c>
    </row>
    <row r="10" spans="1:7">
      <c r="B10">
        <v>1</v>
      </c>
      <c r="C10" t="s">
        <v>692</v>
      </c>
      <c r="D10">
        <v>72</v>
      </c>
      <c r="E10">
        <f t="shared" si="0"/>
        <v>72</v>
      </c>
      <c r="G10">
        <f t="shared" si="1"/>
        <v>2997.75</v>
      </c>
    </row>
    <row r="11" spans="1:7">
      <c r="B11">
        <v>1</v>
      </c>
      <c r="C11" t="s">
        <v>694</v>
      </c>
      <c r="D11">
        <v>89</v>
      </c>
      <c r="E11">
        <f t="shared" si="0"/>
        <v>89</v>
      </c>
      <c r="G11">
        <f t="shared" si="1"/>
        <v>3086.75</v>
      </c>
    </row>
    <row r="12" spans="1:7">
      <c r="C12" t="s">
        <v>2803</v>
      </c>
      <c r="E12">
        <f t="shared" si="0"/>
        <v>0</v>
      </c>
      <c r="G12">
        <f t="shared" si="1"/>
        <v>3086.75</v>
      </c>
    </row>
    <row r="13" spans="1:7">
      <c r="A13" s="6">
        <v>41570</v>
      </c>
      <c r="C13" t="s">
        <v>2804</v>
      </c>
      <c r="E13">
        <f t="shared" si="0"/>
        <v>0</v>
      </c>
      <c r="F13">
        <v>1479.99</v>
      </c>
      <c r="G13">
        <f t="shared" si="1"/>
        <v>1606.76</v>
      </c>
    </row>
    <row r="14" spans="1:7">
      <c r="C14" t="s">
        <v>2804</v>
      </c>
      <c r="E14">
        <f t="shared" si="0"/>
        <v>0</v>
      </c>
      <c r="F14">
        <v>2000</v>
      </c>
      <c r="G14">
        <f t="shared" si="1"/>
        <v>-393.24</v>
      </c>
    </row>
    <row r="15" spans="1:7">
      <c r="A15" s="6">
        <v>41582</v>
      </c>
      <c r="B15">
        <v>10</v>
      </c>
      <c r="C15" t="s">
        <v>454</v>
      </c>
      <c r="D15">
        <v>25</v>
      </c>
      <c r="E15">
        <f t="shared" si="0"/>
        <v>250</v>
      </c>
      <c r="G15">
        <f t="shared" si="1"/>
        <v>-143.24</v>
      </c>
    </row>
    <row r="16" spans="1:7">
      <c r="B16">
        <v>5</v>
      </c>
      <c r="C16" t="s">
        <v>375</v>
      </c>
      <c r="D16">
        <v>30</v>
      </c>
      <c r="E16">
        <f t="shared" si="0"/>
        <v>150</v>
      </c>
      <c r="G16">
        <f t="shared" si="1"/>
        <v>6.7599999999999909</v>
      </c>
    </row>
    <row r="17" spans="5:7">
      <c r="E17">
        <f t="shared" si="0"/>
        <v>0</v>
      </c>
      <c r="G17">
        <f t="shared" si="1"/>
        <v>6.7599999999999909</v>
      </c>
    </row>
    <row r="18" spans="5:7">
      <c r="G18">
        <f t="shared" si="1"/>
        <v>6.7599999999999909</v>
      </c>
    </row>
    <row r="19" spans="5:7">
      <c r="G19">
        <f t="shared" si="1"/>
        <v>6.7599999999999909</v>
      </c>
    </row>
    <row r="20" spans="5:7">
      <c r="G20">
        <f t="shared" si="1"/>
        <v>6.7599999999999909</v>
      </c>
    </row>
    <row r="21" spans="5:7">
      <c r="G21">
        <f t="shared" si="1"/>
        <v>6.7599999999999909</v>
      </c>
    </row>
  </sheetData>
  <hyperlinks>
    <hyperlink ref="A1" location="INDICE!A1" display="INDICE"/>
  </hyperlinks>
  <pageMargins left="0.7" right="0.7" top="0.75" bottom="0.75" header="0.3" footer="0.3"/>
</worksheet>
</file>

<file path=xl/worksheets/sheet144.xml><?xml version="1.0" encoding="utf-8"?>
<worksheet xmlns="http://schemas.openxmlformats.org/spreadsheetml/2006/main" xmlns:r="http://schemas.openxmlformats.org/officeDocument/2006/relationships">
  <dimension ref="A1:G22"/>
  <sheetViews>
    <sheetView workbookViewId="0"/>
  </sheetViews>
  <sheetFormatPr baseColWidth="10" defaultRowHeight="15"/>
  <cols>
    <col min="1" max="1" width="15.5703125" customWidth="1"/>
    <col min="2" max="2" width="10.7109375" customWidth="1"/>
    <col min="3" max="3" width="20.7109375" customWidth="1"/>
    <col min="4" max="4" width="11.42578125" customWidth="1"/>
  </cols>
  <sheetData>
    <row r="1" spans="1:7">
      <c r="A1" s="2" t="s">
        <v>122</v>
      </c>
      <c r="B1" s="1"/>
      <c r="C1" s="1" t="s">
        <v>65</v>
      </c>
      <c r="D1" s="1"/>
      <c r="E1" s="1" t="s">
        <v>253</v>
      </c>
      <c r="F1" s="1"/>
      <c r="G1" s="1">
        <f>SUM(E4:E264)-SUM(F4:F264)</f>
        <v>589</v>
      </c>
    </row>
    <row r="2" spans="1:7">
      <c r="A2" s="3" t="s">
        <v>254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259</v>
      </c>
      <c r="G2" s="3" t="s">
        <v>260</v>
      </c>
    </row>
    <row r="3" spans="1:7">
      <c r="A3" s="5"/>
      <c r="B3" s="1"/>
      <c r="C3" s="1"/>
      <c r="D3" s="1"/>
      <c r="E3" s="1"/>
      <c r="F3" s="1"/>
      <c r="G3" s="1"/>
    </row>
    <row r="4" spans="1:7">
      <c r="A4" s="6">
        <v>41321</v>
      </c>
      <c r="C4" t="s">
        <v>262</v>
      </c>
      <c r="E4">
        <v>340</v>
      </c>
      <c r="G4">
        <v>340</v>
      </c>
    </row>
    <row r="5" spans="1:7">
      <c r="F5">
        <v>340</v>
      </c>
      <c r="G5">
        <v>0</v>
      </c>
    </row>
    <row r="6" spans="1:7">
      <c r="A6" s="6">
        <v>41375</v>
      </c>
      <c r="B6">
        <v>6</v>
      </c>
      <c r="C6" t="s">
        <v>329</v>
      </c>
      <c r="D6">
        <v>28</v>
      </c>
      <c r="E6">
        <f t="shared" ref="E6:E21" si="0">B6*D6</f>
        <v>168</v>
      </c>
      <c r="G6">
        <f>G5+E6-F6</f>
        <v>168</v>
      </c>
    </row>
    <row r="7" spans="1:7">
      <c r="B7">
        <v>1</v>
      </c>
      <c r="C7" t="s">
        <v>816</v>
      </c>
      <c r="D7">
        <v>40</v>
      </c>
      <c r="E7">
        <f t="shared" si="0"/>
        <v>40</v>
      </c>
      <c r="G7">
        <f t="shared" ref="G7:G22" si="1">G6+E7-F7</f>
        <v>208</v>
      </c>
    </row>
    <row r="8" spans="1:7">
      <c r="B8">
        <v>1</v>
      </c>
      <c r="C8" t="s">
        <v>1034</v>
      </c>
      <c r="D8">
        <v>72</v>
      </c>
      <c r="E8">
        <f t="shared" si="0"/>
        <v>72</v>
      </c>
      <c r="G8">
        <f t="shared" si="1"/>
        <v>280</v>
      </c>
    </row>
    <row r="9" spans="1:7">
      <c r="B9">
        <v>1</v>
      </c>
      <c r="C9" t="s">
        <v>668</v>
      </c>
      <c r="D9">
        <v>138</v>
      </c>
      <c r="E9">
        <f t="shared" si="0"/>
        <v>138</v>
      </c>
      <c r="G9">
        <f t="shared" si="1"/>
        <v>418</v>
      </c>
    </row>
    <row r="10" spans="1:7">
      <c r="B10">
        <v>1</v>
      </c>
      <c r="C10" t="s">
        <v>329</v>
      </c>
      <c r="D10">
        <v>28</v>
      </c>
      <c r="E10">
        <f t="shared" si="0"/>
        <v>28</v>
      </c>
      <c r="G10">
        <f t="shared" si="1"/>
        <v>446</v>
      </c>
    </row>
    <row r="11" spans="1:7">
      <c r="C11" s="6">
        <v>41481</v>
      </c>
      <c r="E11">
        <f t="shared" si="0"/>
        <v>0</v>
      </c>
      <c r="F11">
        <v>446</v>
      </c>
      <c r="G11">
        <f t="shared" si="1"/>
        <v>0</v>
      </c>
    </row>
    <row r="12" spans="1:7">
      <c r="A12" s="6">
        <v>41468</v>
      </c>
      <c r="B12">
        <v>5.5</v>
      </c>
      <c r="C12" t="s">
        <v>329</v>
      </c>
      <c r="D12">
        <v>28</v>
      </c>
      <c r="E12">
        <f t="shared" si="0"/>
        <v>154</v>
      </c>
      <c r="G12">
        <f t="shared" si="1"/>
        <v>154</v>
      </c>
    </row>
    <row r="13" spans="1:7">
      <c r="B13">
        <v>1</v>
      </c>
      <c r="C13" t="s">
        <v>816</v>
      </c>
      <c r="D13">
        <v>40</v>
      </c>
      <c r="E13">
        <f t="shared" si="0"/>
        <v>40</v>
      </c>
      <c r="G13">
        <f t="shared" si="1"/>
        <v>194</v>
      </c>
    </row>
    <row r="14" spans="1:7">
      <c r="A14" s="6">
        <v>41599</v>
      </c>
      <c r="C14" t="s">
        <v>259</v>
      </c>
      <c r="E14">
        <f t="shared" si="0"/>
        <v>0</v>
      </c>
      <c r="F14">
        <v>194</v>
      </c>
      <c r="G14">
        <f t="shared" si="1"/>
        <v>0</v>
      </c>
    </row>
    <row r="15" spans="1:7">
      <c r="E15">
        <f t="shared" si="0"/>
        <v>0</v>
      </c>
      <c r="G15">
        <f t="shared" si="1"/>
        <v>0</v>
      </c>
    </row>
    <row r="16" spans="1:7">
      <c r="B16">
        <v>6</v>
      </c>
      <c r="C16" t="s">
        <v>329</v>
      </c>
      <c r="D16">
        <v>30</v>
      </c>
      <c r="E16">
        <f t="shared" si="0"/>
        <v>180</v>
      </c>
      <c r="G16">
        <f t="shared" si="1"/>
        <v>180</v>
      </c>
    </row>
    <row r="17" spans="2:7">
      <c r="B17">
        <v>1</v>
      </c>
      <c r="C17" t="s">
        <v>816</v>
      </c>
      <c r="D17">
        <v>80</v>
      </c>
      <c r="E17">
        <f t="shared" si="0"/>
        <v>80</v>
      </c>
      <c r="G17">
        <f t="shared" si="1"/>
        <v>260</v>
      </c>
    </row>
    <row r="18" spans="2:7">
      <c r="B18">
        <v>1</v>
      </c>
      <c r="C18" t="s">
        <v>1034</v>
      </c>
      <c r="D18">
        <v>85</v>
      </c>
      <c r="E18">
        <f t="shared" si="0"/>
        <v>85</v>
      </c>
      <c r="G18">
        <f t="shared" si="1"/>
        <v>345</v>
      </c>
    </row>
    <row r="19" spans="2:7">
      <c r="B19">
        <v>1</v>
      </c>
      <c r="C19" t="s">
        <v>668</v>
      </c>
      <c r="D19">
        <v>168</v>
      </c>
      <c r="E19">
        <f t="shared" si="0"/>
        <v>168</v>
      </c>
      <c r="G19">
        <f t="shared" si="1"/>
        <v>513</v>
      </c>
    </row>
    <row r="20" spans="2:7">
      <c r="B20">
        <v>1</v>
      </c>
      <c r="C20" t="s">
        <v>847</v>
      </c>
      <c r="E20">
        <f t="shared" si="0"/>
        <v>0</v>
      </c>
      <c r="G20">
        <f t="shared" si="1"/>
        <v>513</v>
      </c>
    </row>
    <row r="21" spans="2:7">
      <c r="B21">
        <v>1</v>
      </c>
      <c r="C21" t="s">
        <v>3109</v>
      </c>
      <c r="D21">
        <v>76</v>
      </c>
      <c r="E21">
        <f t="shared" si="0"/>
        <v>76</v>
      </c>
      <c r="G21">
        <f t="shared" si="1"/>
        <v>589</v>
      </c>
    </row>
    <row r="22" spans="2:7">
      <c r="G22">
        <f t="shared" si="1"/>
        <v>589</v>
      </c>
    </row>
  </sheetData>
  <hyperlinks>
    <hyperlink ref="A1" location="INDICE!A1" display="INDICE"/>
  </hyperlinks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>
  <dimension ref="A1:G26"/>
  <sheetViews>
    <sheetView workbookViewId="0"/>
  </sheetViews>
  <sheetFormatPr baseColWidth="10" defaultRowHeight="15"/>
  <cols>
    <col min="1" max="1" width="15.5703125" customWidth="1"/>
    <col min="2" max="2" width="5.5703125" customWidth="1"/>
    <col min="3" max="3" width="20.7109375" customWidth="1"/>
    <col min="4" max="4" width="11.42578125" customWidth="1"/>
  </cols>
  <sheetData>
    <row r="1" spans="1:7">
      <c r="A1" s="2" t="s">
        <v>122</v>
      </c>
      <c r="B1" s="1"/>
      <c r="C1" s="1" t="s">
        <v>183</v>
      </c>
      <c r="D1" s="1"/>
      <c r="E1" s="1" t="s">
        <v>253</v>
      </c>
      <c r="F1" s="1"/>
      <c r="G1" s="1">
        <f>SUM(E4:E264)-SUM(F4:F264)</f>
        <v>421.375</v>
      </c>
    </row>
    <row r="2" spans="1:7">
      <c r="A2" s="3" t="s">
        <v>254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259</v>
      </c>
      <c r="G2" s="3" t="s">
        <v>260</v>
      </c>
    </row>
    <row r="3" spans="1:7">
      <c r="A3" s="5"/>
      <c r="B3" s="1"/>
      <c r="C3" s="1"/>
      <c r="D3" s="1"/>
      <c r="E3" s="1"/>
      <c r="F3" s="1"/>
      <c r="G3" s="1"/>
    </row>
    <row r="4" spans="1:7">
      <c r="A4" s="6">
        <v>41321</v>
      </c>
      <c r="C4" t="s">
        <v>262</v>
      </c>
      <c r="E4">
        <v>0</v>
      </c>
    </row>
    <row r="5" spans="1:7">
      <c r="A5" s="6">
        <v>41327</v>
      </c>
      <c r="B5">
        <v>1</v>
      </c>
      <c r="C5" t="s">
        <v>475</v>
      </c>
      <c r="D5">
        <v>72</v>
      </c>
      <c r="E5">
        <f>B5*D5</f>
        <v>72</v>
      </c>
      <c r="G5">
        <f>G4+E5-F5</f>
        <v>72</v>
      </c>
    </row>
    <row r="6" spans="1:7">
      <c r="B6">
        <v>1</v>
      </c>
      <c r="C6" t="s">
        <v>476</v>
      </c>
      <c r="D6">
        <v>95</v>
      </c>
      <c r="E6">
        <f>B6*D6</f>
        <v>95</v>
      </c>
      <c r="G6">
        <f>G5+E6-F6</f>
        <v>167</v>
      </c>
    </row>
    <row r="7" spans="1:7">
      <c r="C7" t="s">
        <v>699</v>
      </c>
      <c r="E7">
        <f t="shared" ref="E7:E26" si="0">B7*D7</f>
        <v>0</v>
      </c>
      <c r="F7">
        <v>167</v>
      </c>
      <c r="G7">
        <f t="shared" ref="G7:G25" si="1">G6+E7-F7</f>
        <v>0</v>
      </c>
    </row>
    <row r="8" spans="1:7">
      <c r="A8" s="6">
        <v>41459</v>
      </c>
      <c r="B8">
        <v>3</v>
      </c>
      <c r="C8" t="s">
        <v>1821</v>
      </c>
      <c r="D8">
        <v>71.25</v>
      </c>
      <c r="E8">
        <f t="shared" si="0"/>
        <v>213.75</v>
      </c>
      <c r="G8">
        <f t="shared" si="1"/>
        <v>213.75</v>
      </c>
    </row>
    <row r="9" spans="1:7">
      <c r="B9">
        <v>1</v>
      </c>
      <c r="C9" t="s">
        <v>692</v>
      </c>
      <c r="D9">
        <v>54</v>
      </c>
      <c r="E9">
        <f t="shared" si="0"/>
        <v>54</v>
      </c>
      <c r="G9">
        <f t="shared" si="1"/>
        <v>267.75</v>
      </c>
    </row>
    <row r="10" spans="1:7">
      <c r="B10">
        <v>1</v>
      </c>
      <c r="C10" t="s">
        <v>1477</v>
      </c>
      <c r="D10">
        <v>58</v>
      </c>
      <c r="E10">
        <f t="shared" si="0"/>
        <v>58</v>
      </c>
      <c r="G10">
        <f t="shared" si="1"/>
        <v>325.75</v>
      </c>
    </row>
    <row r="11" spans="1:7">
      <c r="E11">
        <f t="shared" si="0"/>
        <v>0</v>
      </c>
      <c r="G11">
        <f t="shared" si="1"/>
        <v>325.75</v>
      </c>
    </row>
    <row r="12" spans="1:7">
      <c r="A12" s="6">
        <v>41459</v>
      </c>
      <c r="B12">
        <v>1</v>
      </c>
      <c r="C12" t="s">
        <v>1288</v>
      </c>
      <c r="D12">
        <v>440</v>
      </c>
      <c r="E12">
        <f t="shared" si="0"/>
        <v>440</v>
      </c>
      <c r="G12">
        <f t="shared" si="1"/>
        <v>765.75</v>
      </c>
    </row>
    <row r="13" spans="1:7">
      <c r="C13" t="s">
        <v>1911</v>
      </c>
      <c r="E13">
        <f t="shared" si="0"/>
        <v>0</v>
      </c>
      <c r="F13">
        <v>765.75</v>
      </c>
      <c r="G13">
        <f t="shared" si="1"/>
        <v>0</v>
      </c>
    </row>
    <row r="14" spans="1:7">
      <c r="A14" s="6">
        <v>41485</v>
      </c>
      <c r="B14">
        <v>0.5</v>
      </c>
      <c r="C14" t="s">
        <v>2303</v>
      </c>
      <c r="D14">
        <v>78.75</v>
      </c>
      <c r="E14">
        <f t="shared" si="0"/>
        <v>39.375</v>
      </c>
      <c r="G14">
        <f t="shared" si="1"/>
        <v>39.375</v>
      </c>
    </row>
    <row r="15" spans="1:7">
      <c r="G15">
        <f t="shared" si="1"/>
        <v>39.375</v>
      </c>
    </row>
    <row r="16" spans="1:7">
      <c r="A16" s="6">
        <v>41513</v>
      </c>
      <c r="B16">
        <v>3</v>
      </c>
      <c r="C16" t="s">
        <v>1821</v>
      </c>
      <c r="D16">
        <v>78.75</v>
      </c>
      <c r="E16">
        <f t="shared" si="0"/>
        <v>236.25</v>
      </c>
      <c r="G16">
        <f t="shared" si="1"/>
        <v>275.625</v>
      </c>
    </row>
    <row r="17" spans="1:7">
      <c r="B17">
        <v>1</v>
      </c>
      <c r="C17" t="s">
        <v>692</v>
      </c>
      <c r="D17">
        <v>67</v>
      </c>
      <c r="E17">
        <f t="shared" si="0"/>
        <v>67</v>
      </c>
      <c r="G17">
        <f t="shared" si="1"/>
        <v>342.625</v>
      </c>
    </row>
    <row r="18" spans="1:7">
      <c r="B18">
        <v>1</v>
      </c>
      <c r="C18" t="s">
        <v>694</v>
      </c>
      <c r="D18">
        <v>71</v>
      </c>
      <c r="E18">
        <f t="shared" si="0"/>
        <v>71</v>
      </c>
      <c r="G18">
        <f t="shared" si="1"/>
        <v>413.625</v>
      </c>
    </row>
    <row r="19" spans="1:7">
      <c r="C19" t="s">
        <v>606</v>
      </c>
      <c r="E19">
        <f t="shared" si="0"/>
        <v>0</v>
      </c>
      <c r="G19">
        <f t="shared" si="1"/>
        <v>413.625</v>
      </c>
    </row>
    <row r="20" spans="1:7">
      <c r="A20" s="6">
        <v>41576</v>
      </c>
      <c r="B20">
        <v>1</v>
      </c>
      <c r="C20" t="s">
        <v>1821</v>
      </c>
      <c r="D20">
        <v>78.75</v>
      </c>
      <c r="E20">
        <f t="shared" si="0"/>
        <v>78.75</v>
      </c>
      <c r="G20">
        <f t="shared" si="1"/>
        <v>492.375</v>
      </c>
    </row>
    <row r="21" spans="1:7">
      <c r="C21" t="s">
        <v>2578</v>
      </c>
      <c r="E21">
        <f t="shared" si="0"/>
        <v>0</v>
      </c>
      <c r="F21">
        <v>492</v>
      </c>
      <c r="G21">
        <v>0</v>
      </c>
    </row>
    <row r="22" spans="1:7">
      <c r="A22" s="6">
        <v>41592</v>
      </c>
      <c r="B22">
        <v>3</v>
      </c>
      <c r="C22" t="s">
        <v>1821</v>
      </c>
      <c r="D22">
        <v>85</v>
      </c>
      <c r="E22">
        <f t="shared" si="0"/>
        <v>255</v>
      </c>
      <c r="G22">
        <f t="shared" si="1"/>
        <v>255</v>
      </c>
    </row>
    <row r="23" spans="1:7">
      <c r="B23">
        <v>1</v>
      </c>
      <c r="C23" t="s">
        <v>1744</v>
      </c>
      <c r="D23">
        <v>74</v>
      </c>
      <c r="E23">
        <f t="shared" si="0"/>
        <v>74</v>
      </c>
      <c r="G23">
        <f t="shared" si="1"/>
        <v>329</v>
      </c>
    </row>
    <row r="24" spans="1:7">
      <c r="B24">
        <v>1</v>
      </c>
      <c r="C24" t="s">
        <v>847</v>
      </c>
      <c r="D24">
        <v>92</v>
      </c>
      <c r="E24">
        <f t="shared" si="0"/>
        <v>92</v>
      </c>
      <c r="G24">
        <f t="shared" si="1"/>
        <v>421</v>
      </c>
    </row>
    <row r="25" spans="1:7">
      <c r="E25">
        <f t="shared" si="0"/>
        <v>0</v>
      </c>
      <c r="G25">
        <f t="shared" si="1"/>
        <v>421</v>
      </c>
    </row>
    <row r="26" spans="1:7">
      <c r="E26">
        <f t="shared" si="0"/>
        <v>0</v>
      </c>
    </row>
  </sheetData>
  <hyperlinks>
    <hyperlink ref="A1" location="INDICE!A1" display="INDICE"/>
  </hyperlinks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>
  <dimension ref="A1:G5"/>
  <sheetViews>
    <sheetView workbookViewId="0">
      <selection activeCell="F78" sqref="F78"/>
    </sheetView>
  </sheetViews>
  <sheetFormatPr baseColWidth="10" defaultRowHeight="15"/>
  <cols>
    <col min="1" max="1" width="15.5703125" customWidth="1"/>
    <col min="2" max="2" width="10.7109375" customWidth="1"/>
    <col min="3" max="3" width="20.7109375" customWidth="1"/>
    <col min="4" max="4" width="11.42578125" customWidth="1"/>
  </cols>
  <sheetData>
    <row r="1" spans="1:7">
      <c r="A1" s="2" t="s">
        <v>122</v>
      </c>
      <c r="B1" s="1"/>
      <c r="C1" s="1" t="s">
        <v>13</v>
      </c>
      <c r="D1" s="1"/>
      <c r="E1" s="1" t="s">
        <v>253</v>
      </c>
      <c r="F1" s="1"/>
      <c r="G1" s="1">
        <f>SUM(E4:E264)-SUM(F4:F264)</f>
        <v>0</v>
      </c>
    </row>
    <row r="2" spans="1:7">
      <c r="A2" s="3" t="s">
        <v>254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259</v>
      </c>
      <c r="G2" s="3" t="s">
        <v>260</v>
      </c>
    </row>
    <row r="3" spans="1:7">
      <c r="A3" s="5"/>
      <c r="B3" s="1"/>
      <c r="C3" s="1"/>
      <c r="D3" s="1"/>
      <c r="E3" s="1"/>
      <c r="F3" s="1"/>
      <c r="G3" s="1"/>
    </row>
    <row r="4" spans="1:7">
      <c r="A4" s="6">
        <v>41321</v>
      </c>
      <c r="C4" t="s">
        <v>262</v>
      </c>
    </row>
    <row r="5" spans="1:7">
      <c r="E5">
        <f>B5*D5</f>
        <v>0</v>
      </c>
      <c r="G5">
        <f>G4+E5-F5</f>
        <v>0</v>
      </c>
    </row>
  </sheetData>
  <hyperlinks>
    <hyperlink ref="A1" location="INDICE!A1" display="INDICE"/>
  </hyperlinks>
  <pageMargins left="0.7" right="0.7" top="0.75" bottom="0.75" header="0.3" footer="0.3"/>
</worksheet>
</file>

<file path=xl/worksheets/sheet147.xml><?xml version="1.0" encoding="utf-8"?>
<worksheet xmlns="http://schemas.openxmlformats.org/spreadsheetml/2006/main" xmlns:r="http://schemas.openxmlformats.org/officeDocument/2006/relationships">
  <dimension ref="A1:G25"/>
  <sheetViews>
    <sheetView workbookViewId="0"/>
  </sheetViews>
  <sheetFormatPr baseColWidth="10" defaultRowHeight="15"/>
  <cols>
    <col min="1" max="1" width="15.5703125" customWidth="1"/>
    <col min="2" max="2" width="10.7109375" customWidth="1"/>
    <col min="3" max="3" width="20.7109375" customWidth="1"/>
    <col min="4" max="4" width="11.42578125" customWidth="1"/>
  </cols>
  <sheetData>
    <row r="1" spans="1:7">
      <c r="A1" s="2" t="s">
        <v>122</v>
      </c>
      <c r="B1" s="1"/>
      <c r="C1" s="1" t="s">
        <v>176</v>
      </c>
      <c r="D1" s="1"/>
      <c r="E1" s="1" t="s">
        <v>253</v>
      </c>
      <c r="F1" s="1"/>
      <c r="G1" s="1">
        <f>SUM(E4:E264)-SUM(F4:F264)</f>
        <v>-1692</v>
      </c>
    </row>
    <row r="2" spans="1:7">
      <c r="A2" s="3" t="s">
        <v>254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259</v>
      </c>
      <c r="G2" s="3" t="s">
        <v>260</v>
      </c>
    </row>
    <row r="3" spans="1:7">
      <c r="A3" s="5"/>
      <c r="B3" s="1"/>
      <c r="C3" s="1"/>
      <c r="D3" s="1"/>
      <c r="E3" s="1"/>
      <c r="F3" s="1"/>
      <c r="G3" s="1"/>
    </row>
    <row r="4" spans="1:7">
      <c r="A4" s="6">
        <v>41321</v>
      </c>
      <c r="C4" t="s">
        <v>262</v>
      </c>
      <c r="E4">
        <v>0</v>
      </c>
    </row>
    <row r="5" spans="1:7">
      <c r="A5" s="6">
        <v>41484</v>
      </c>
      <c r="B5">
        <v>1</v>
      </c>
      <c r="C5" t="s">
        <v>1642</v>
      </c>
      <c r="D5">
        <v>100</v>
      </c>
      <c r="E5">
        <f>B5*D5</f>
        <v>100</v>
      </c>
      <c r="G5">
        <f>G4+E5-F5</f>
        <v>100</v>
      </c>
    </row>
    <row r="6" spans="1:7">
      <c r="B6">
        <v>4</v>
      </c>
      <c r="C6" t="s">
        <v>2393</v>
      </c>
      <c r="D6">
        <v>53.75</v>
      </c>
      <c r="E6">
        <f t="shared" ref="E6:E8" si="0">B6*D6</f>
        <v>215</v>
      </c>
      <c r="G6">
        <f t="shared" ref="G6:G20" si="1">G5+E6-F6</f>
        <v>315</v>
      </c>
    </row>
    <row r="7" spans="1:7">
      <c r="B7">
        <v>1</v>
      </c>
      <c r="C7" t="s">
        <v>692</v>
      </c>
      <c r="D7">
        <v>47</v>
      </c>
      <c r="E7">
        <f t="shared" si="0"/>
        <v>47</v>
      </c>
      <c r="G7">
        <f t="shared" si="1"/>
        <v>362</v>
      </c>
    </row>
    <row r="8" spans="1:7">
      <c r="B8">
        <v>1</v>
      </c>
      <c r="C8" t="s">
        <v>885</v>
      </c>
      <c r="D8">
        <v>104</v>
      </c>
      <c r="E8">
        <f t="shared" si="0"/>
        <v>104</v>
      </c>
      <c r="G8">
        <f t="shared" si="1"/>
        <v>466</v>
      </c>
    </row>
    <row r="9" spans="1:7">
      <c r="C9" t="s">
        <v>1038</v>
      </c>
      <c r="E9">
        <f t="shared" ref="E9:E19" si="2">B9*D9</f>
        <v>0</v>
      </c>
      <c r="G9">
        <f t="shared" si="1"/>
        <v>466</v>
      </c>
    </row>
    <row r="10" spans="1:7">
      <c r="B10">
        <v>6</v>
      </c>
      <c r="C10" t="s">
        <v>459</v>
      </c>
      <c r="D10">
        <v>28</v>
      </c>
      <c r="E10">
        <f t="shared" si="2"/>
        <v>168</v>
      </c>
      <c r="G10">
        <f t="shared" si="1"/>
        <v>634</v>
      </c>
    </row>
    <row r="11" spans="1:7">
      <c r="B11">
        <v>1</v>
      </c>
      <c r="C11" t="s">
        <v>692</v>
      </c>
      <c r="D11">
        <v>207</v>
      </c>
      <c r="E11">
        <f t="shared" si="2"/>
        <v>207</v>
      </c>
      <c r="G11">
        <f t="shared" si="1"/>
        <v>841</v>
      </c>
    </row>
    <row r="12" spans="1:7">
      <c r="B12">
        <v>1</v>
      </c>
      <c r="C12" t="s">
        <v>885</v>
      </c>
      <c r="D12">
        <v>175</v>
      </c>
      <c r="E12">
        <f t="shared" si="2"/>
        <v>175</v>
      </c>
      <c r="G12">
        <f t="shared" si="1"/>
        <v>1016</v>
      </c>
    </row>
    <row r="13" spans="1:7">
      <c r="B13">
        <v>1</v>
      </c>
      <c r="C13" t="s">
        <v>693</v>
      </c>
      <c r="D13">
        <v>84</v>
      </c>
      <c r="E13">
        <f t="shared" si="2"/>
        <v>84</v>
      </c>
      <c r="G13">
        <f t="shared" si="1"/>
        <v>1100</v>
      </c>
    </row>
    <row r="14" spans="1:7">
      <c r="C14" t="s">
        <v>2171</v>
      </c>
      <c r="E14">
        <f t="shared" si="2"/>
        <v>0</v>
      </c>
      <c r="G14">
        <f t="shared" si="1"/>
        <v>1100</v>
      </c>
    </row>
    <row r="15" spans="1:7">
      <c r="B15">
        <v>1</v>
      </c>
      <c r="C15" t="s">
        <v>1492</v>
      </c>
      <c r="D15">
        <v>23</v>
      </c>
      <c r="E15">
        <f t="shared" si="2"/>
        <v>23</v>
      </c>
      <c r="G15">
        <f t="shared" si="1"/>
        <v>1123</v>
      </c>
    </row>
    <row r="16" spans="1:7">
      <c r="C16" t="s">
        <v>1928</v>
      </c>
      <c r="E16">
        <f t="shared" si="2"/>
        <v>0</v>
      </c>
      <c r="F16">
        <v>1400</v>
      </c>
      <c r="G16">
        <f t="shared" si="1"/>
        <v>-277</v>
      </c>
    </row>
    <row r="17" spans="1:7">
      <c r="A17" s="6">
        <v>41625</v>
      </c>
      <c r="E17">
        <f t="shared" si="2"/>
        <v>0</v>
      </c>
      <c r="F17">
        <v>1445</v>
      </c>
      <c r="G17">
        <f t="shared" si="1"/>
        <v>-1722</v>
      </c>
    </row>
    <row r="18" spans="1:7">
      <c r="A18" s="6">
        <v>41598</v>
      </c>
      <c r="B18">
        <v>1</v>
      </c>
      <c r="C18" t="s">
        <v>459</v>
      </c>
      <c r="D18">
        <v>30</v>
      </c>
      <c r="E18">
        <f t="shared" si="2"/>
        <v>30</v>
      </c>
      <c r="G18">
        <f t="shared" si="1"/>
        <v>-1692</v>
      </c>
    </row>
    <row r="19" spans="1:7">
      <c r="B19">
        <v>1</v>
      </c>
      <c r="C19" t="s">
        <v>3292</v>
      </c>
      <c r="E19">
        <f t="shared" si="2"/>
        <v>0</v>
      </c>
      <c r="G19">
        <f t="shared" si="1"/>
        <v>-1692</v>
      </c>
    </row>
    <row r="20" spans="1:7">
      <c r="B20">
        <v>4</v>
      </c>
      <c r="C20" t="s">
        <v>2393</v>
      </c>
      <c r="D20">
        <v>53.75</v>
      </c>
      <c r="G20">
        <f t="shared" si="1"/>
        <v>-1692</v>
      </c>
    </row>
    <row r="21" spans="1:7">
      <c r="B21">
        <v>1</v>
      </c>
      <c r="C21" t="s">
        <v>692</v>
      </c>
      <c r="D21">
        <v>47</v>
      </c>
    </row>
    <row r="22" spans="1:7">
      <c r="B22">
        <v>1</v>
      </c>
      <c r="C22" t="s">
        <v>885</v>
      </c>
      <c r="D22">
        <v>104</v>
      </c>
    </row>
    <row r="24" spans="1:7">
      <c r="B24">
        <v>1</v>
      </c>
      <c r="C24" t="s">
        <v>3293</v>
      </c>
    </row>
    <row r="25" spans="1:7">
      <c r="C25" t="s">
        <v>1220</v>
      </c>
    </row>
  </sheetData>
  <hyperlinks>
    <hyperlink ref="A1" location="INDICE!A1" display="INDICE"/>
  </hyperlinks>
  <pageMargins left="0.7" right="0.7" top="0.75" bottom="0.75" header="0.3" footer="0.3"/>
</worksheet>
</file>

<file path=xl/worksheets/sheet148.xml><?xml version="1.0" encoding="utf-8"?>
<worksheet xmlns="http://schemas.openxmlformats.org/spreadsheetml/2006/main" xmlns:r="http://schemas.openxmlformats.org/officeDocument/2006/relationships">
  <dimension ref="A1:G20"/>
  <sheetViews>
    <sheetView workbookViewId="0"/>
  </sheetViews>
  <sheetFormatPr baseColWidth="10" defaultRowHeight="15"/>
  <cols>
    <col min="1" max="1" width="11.5703125" customWidth="1"/>
    <col min="2" max="2" width="5.42578125" customWidth="1"/>
    <col min="3" max="3" width="20.7109375" customWidth="1"/>
    <col min="4" max="4" width="8.28515625" customWidth="1"/>
    <col min="7" max="7" width="13.140625" customWidth="1"/>
  </cols>
  <sheetData>
    <row r="1" spans="1:7">
      <c r="A1" s="9" t="s">
        <v>122</v>
      </c>
      <c r="B1" s="7"/>
      <c r="C1" s="7" t="s">
        <v>295</v>
      </c>
      <c r="D1" s="7"/>
      <c r="E1" s="7" t="s">
        <v>253</v>
      </c>
      <c r="F1" s="7"/>
      <c r="G1" s="7">
        <v>0</v>
      </c>
    </row>
    <row r="2" spans="1:7">
      <c r="A2" s="10" t="s">
        <v>254</v>
      </c>
      <c r="B2" s="10" t="s">
        <v>255</v>
      </c>
      <c r="C2" s="10" t="s">
        <v>256</v>
      </c>
      <c r="D2" s="10" t="s">
        <v>257</v>
      </c>
      <c r="E2" s="10" t="s">
        <v>258</v>
      </c>
      <c r="F2" s="10" t="s">
        <v>259</v>
      </c>
      <c r="G2" s="10" t="s">
        <v>260</v>
      </c>
    </row>
    <row r="3" spans="1:7">
      <c r="A3" s="11"/>
      <c r="B3" s="7"/>
      <c r="C3" s="7"/>
      <c r="D3" s="7"/>
      <c r="E3" s="7"/>
      <c r="F3" s="7"/>
      <c r="G3" s="7"/>
    </row>
    <row r="4" spans="1:7">
      <c r="A4" s="12">
        <v>41284</v>
      </c>
      <c r="B4" s="7">
        <v>4</v>
      </c>
      <c r="C4" s="7" t="s">
        <v>666</v>
      </c>
      <c r="D4" s="7">
        <v>61.25</v>
      </c>
      <c r="E4" s="7">
        <f>B4*D4</f>
        <v>245</v>
      </c>
      <c r="F4" s="7"/>
      <c r="G4" s="7">
        <f>G3+E4-F4</f>
        <v>245</v>
      </c>
    </row>
    <row r="5" spans="1:7">
      <c r="A5" s="7"/>
      <c r="B5" s="7">
        <v>1</v>
      </c>
      <c r="C5" s="7" t="s">
        <v>666</v>
      </c>
      <c r="D5" s="7">
        <v>72</v>
      </c>
      <c r="E5" s="7">
        <f>B5*D5</f>
        <v>72</v>
      </c>
      <c r="F5" s="7"/>
      <c r="G5" s="7">
        <f t="shared" ref="G5:G20" si="0">G4+E5-F5</f>
        <v>317</v>
      </c>
    </row>
    <row r="6" spans="1:7">
      <c r="A6" s="7"/>
      <c r="B6" s="7">
        <v>1</v>
      </c>
      <c r="C6" s="7" t="s">
        <v>667</v>
      </c>
      <c r="D6" s="7">
        <v>68</v>
      </c>
      <c r="E6" s="7">
        <f t="shared" ref="E6:E16" si="1">B6*D6</f>
        <v>68</v>
      </c>
      <c r="F6" s="7"/>
      <c r="G6" s="7">
        <f t="shared" si="0"/>
        <v>385</v>
      </c>
    </row>
    <row r="7" spans="1:7">
      <c r="A7" s="7"/>
      <c r="B7" s="7">
        <v>1</v>
      </c>
      <c r="C7" s="7" t="s">
        <v>668</v>
      </c>
      <c r="D7" s="7">
        <v>209</v>
      </c>
      <c r="E7" s="7">
        <f t="shared" si="1"/>
        <v>209</v>
      </c>
      <c r="F7" s="7"/>
      <c r="G7" s="7">
        <f t="shared" si="0"/>
        <v>594</v>
      </c>
    </row>
    <row r="8" spans="1:7">
      <c r="A8" s="7"/>
      <c r="B8" s="7"/>
      <c r="C8" s="7" t="s">
        <v>669</v>
      </c>
      <c r="D8" s="7"/>
      <c r="E8" s="7">
        <f t="shared" si="1"/>
        <v>0</v>
      </c>
      <c r="F8" s="7"/>
      <c r="G8" s="7">
        <f t="shared" si="0"/>
        <v>594</v>
      </c>
    </row>
    <row r="9" spans="1:7">
      <c r="A9" s="12">
        <v>41408</v>
      </c>
      <c r="B9" s="7">
        <v>6.5</v>
      </c>
      <c r="C9" s="7" t="s">
        <v>330</v>
      </c>
      <c r="D9" s="7">
        <v>29</v>
      </c>
      <c r="E9" s="7">
        <f t="shared" si="1"/>
        <v>188.5</v>
      </c>
      <c r="F9" s="7"/>
      <c r="G9" s="7">
        <f t="shared" si="0"/>
        <v>782.5</v>
      </c>
    </row>
    <row r="10" spans="1:7">
      <c r="A10" s="7"/>
      <c r="B10" s="7">
        <v>1</v>
      </c>
      <c r="C10" s="7" t="s">
        <v>1223</v>
      </c>
      <c r="D10" s="7">
        <v>68</v>
      </c>
      <c r="E10" s="7">
        <f t="shared" si="1"/>
        <v>68</v>
      </c>
      <c r="F10" s="7"/>
      <c r="G10" s="7">
        <f t="shared" si="0"/>
        <v>850.5</v>
      </c>
    </row>
    <row r="11" spans="1:7">
      <c r="A11" s="7"/>
      <c r="B11" s="7">
        <v>1</v>
      </c>
      <c r="C11" s="7" t="s">
        <v>1224</v>
      </c>
      <c r="D11" s="7">
        <v>95</v>
      </c>
      <c r="E11" s="7">
        <f t="shared" si="1"/>
        <v>95</v>
      </c>
      <c r="F11" s="7"/>
      <c r="G11" s="7">
        <f t="shared" si="0"/>
        <v>945.5</v>
      </c>
    </row>
    <row r="12" spans="1:7">
      <c r="A12" s="7"/>
      <c r="B12" s="7">
        <v>1</v>
      </c>
      <c r="C12" s="7" t="s">
        <v>1535</v>
      </c>
      <c r="D12" s="7">
        <v>93</v>
      </c>
      <c r="E12" s="7">
        <f t="shared" si="1"/>
        <v>93</v>
      </c>
      <c r="F12" s="7"/>
      <c r="G12" s="7">
        <f t="shared" si="0"/>
        <v>1038.5</v>
      </c>
    </row>
    <row r="13" spans="1:7">
      <c r="A13" s="7"/>
      <c r="B13" s="7"/>
      <c r="C13" s="22" t="s">
        <v>427</v>
      </c>
      <c r="D13" s="7"/>
      <c r="E13" s="7">
        <f t="shared" si="1"/>
        <v>0</v>
      </c>
      <c r="F13" s="7">
        <v>1038.5</v>
      </c>
      <c r="G13" s="7">
        <f t="shared" si="0"/>
        <v>0</v>
      </c>
    </row>
    <row r="14" spans="1:7">
      <c r="A14" s="6">
        <v>41604</v>
      </c>
      <c r="B14" s="22">
        <v>5</v>
      </c>
      <c r="C14" s="22" t="s">
        <v>666</v>
      </c>
      <c r="D14" s="22">
        <v>80</v>
      </c>
      <c r="E14">
        <f t="shared" si="1"/>
        <v>400</v>
      </c>
      <c r="G14">
        <f t="shared" si="0"/>
        <v>400</v>
      </c>
    </row>
    <row r="15" spans="1:7">
      <c r="B15" s="22">
        <v>1</v>
      </c>
      <c r="C15" s="22" t="s">
        <v>1025</v>
      </c>
      <c r="D15" s="22">
        <v>69</v>
      </c>
      <c r="E15">
        <f t="shared" si="1"/>
        <v>69</v>
      </c>
      <c r="G15">
        <f t="shared" si="0"/>
        <v>469</v>
      </c>
    </row>
    <row r="16" spans="1:7">
      <c r="B16" s="22">
        <v>1</v>
      </c>
      <c r="C16" s="22" t="s">
        <v>3262</v>
      </c>
      <c r="D16" s="22">
        <v>95</v>
      </c>
      <c r="E16">
        <f t="shared" si="1"/>
        <v>95</v>
      </c>
      <c r="G16">
        <f t="shared" si="0"/>
        <v>564</v>
      </c>
    </row>
    <row r="17" spans="7:7">
      <c r="G17">
        <f t="shared" si="0"/>
        <v>564</v>
      </c>
    </row>
    <row r="18" spans="7:7">
      <c r="G18">
        <f t="shared" si="0"/>
        <v>564</v>
      </c>
    </row>
    <row r="19" spans="7:7">
      <c r="G19">
        <f t="shared" si="0"/>
        <v>564</v>
      </c>
    </row>
    <row r="20" spans="7:7">
      <c r="G20">
        <f t="shared" si="0"/>
        <v>564</v>
      </c>
    </row>
  </sheetData>
  <hyperlinks>
    <hyperlink ref="A1" location="INDICE!A1" display="INDICE"/>
  </hyperlinks>
  <pageMargins left="0.7" right="0.7" top="0.75" bottom="0.75" header="0.3" footer="0.3"/>
  <pageSetup orientation="portrait" horizontalDpi="4294967293" verticalDpi="0" r:id="rId1"/>
</worksheet>
</file>

<file path=xl/worksheets/sheet149.xml><?xml version="1.0" encoding="utf-8"?>
<worksheet xmlns="http://schemas.openxmlformats.org/spreadsheetml/2006/main" xmlns:r="http://schemas.openxmlformats.org/officeDocument/2006/relationships">
  <dimension ref="A1:G42"/>
  <sheetViews>
    <sheetView workbookViewId="0"/>
  </sheetViews>
  <sheetFormatPr baseColWidth="10" defaultRowHeight="15"/>
  <cols>
    <col min="1" max="1" width="12" customWidth="1"/>
    <col min="2" max="2" width="5.5703125" customWidth="1"/>
    <col min="3" max="3" width="20.7109375" customWidth="1"/>
    <col min="4" max="4" width="6.85546875" customWidth="1"/>
    <col min="5" max="5" width="8.85546875" customWidth="1"/>
    <col min="6" max="6" width="9.140625" customWidth="1"/>
  </cols>
  <sheetData>
    <row r="1" spans="1:7">
      <c r="A1" s="2" t="s">
        <v>122</v>
      </c>
      <c r="B1" s="1"/>
      <c r="C1" s="1" t="s">
        <v>200</v>
      </c>
      <c r="D1" s="1"/>
      <c r="E1" s="1" t="s">
        <v>253</v>
      </c>
      <c r="F1" s="1"/>
      <c r="G1" s="1">
        <f>SUM(E4:E272)-SUM(F4:F272)</f>
        <v>0.5</v>
      </c>
    </row>
    <row r="2" spans="1:7">
      <c r="A2" s="3" t="s">
        <v>254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259</v>
      </c>
      <c r="G2" s="3" t="s">
        <v>260</v>
      </c>
    </row>
    <row r="3" spans="1:7">
      <c r="A3" s="5"/>
      <c r="B3" s="1"/>
      <c r="C3" s="1"/>
      <c r="D3" s="1"/>
      <c r="E3" s="1"/>
      <c r="F3" s="1"/>
      <c r="G3" s="1"/>
    </row>
    <row r="4" spans="1:7" hidden="1">
      <c r="A4" s="6">
        <v>41321</v>
      </c>
      <c r="C4" t="s">
        <v>262</v>
      </c>
      <c r="E4">
        <v>196.2</v>
      </c>
      <c r="G4">
        <f>G3+E4-F4</f>
        <v>196.2</v>
      </c>
    </row>
    <row r="5" spans="1:7" hidden="1">
      <c r="A5" s="6">
        <v>41337</v>
      </c>
      <c r="B5">
        <v>1.5</v>
      </c>
      <c r="C5" t="s">
        <v>329</v>
      </c>
      <c r="D5">
        <v>26</v>
      </c>
      <c r="E5">
        <f>B5*D5</f>
        <v>39</v>
      </c>
      <c r="G5">
        <f t="shared" ref="G5:G42" si="0">G4+E5-F5</f>
        <v>235.2</v>
      </c>
    </row>
    <row r="6" spans="1:7" hidden="1">
      <c r="A6" s="6">
        <v>41292</v>
      </c>
      <c r="B6">
        <v>1</v>
      </c>
      <c r="C6" t="s">
        <v>773</v>
      </c>
      <c r="D6">
        <v>40</v>
      </c>
      <c r="E6">
        <f>B6*D6</f>
        <v>40</v>
      </c>
      <c r="G6">
        <f t="shared" si="0"/>
        <v>275.2</v>
      </c>
    </row>
    <row r="7" spans="1:7" hidden="1">
      <c r="B7">
        <v>0.3</v>
      </c>
      <c r="C7" t="s">
        <v>774</v>
      </c>
      <c r="D7">
        <v>35</v>
      </c>
      <c r="E7">
        <f t="shared" ref="E7:E39" si="1">B7*D7</f>
        <v>10.5</v>
      </c>
      <c r="G7">
        <f t="shared" si="0"/>
        <v>285.7</v>
      </c>
    </row>
    <row r="8" spans="1:7" hidden="1">
      <c r="A8" s="6">
        <v>41388</v>
      </c>
      <c r="B8">
        <v>1</v>
      </c>
      <c r="C8" t="s">
        <v>758</v>
      </c>
      <c r="D8">
        <v>15</v>
      </c>
      <c r="E8">
        <f t="shared" si="1"/>
        <v>15</v>
      </c>
      <c r="F8">
        <v>282.7</v>
      </c>
      <c r="G8">
        <f t="shared" si="0"/>
        <v>18</v>
      </c>
    </row>
    <row r="9" spans="1:7" hidden="1">
      <c r="B9">
        <v>0.2</v>
      </c>
      <c r="C9" t="s">
        <v>384</v>
      </c>
      <c r="D9">
        <v>38</v>
      </c>
      <c r="E9">
        <f t="shared" si="1"/>
        <v>7.6000000000000005</v>
      </c>
      <c r="G9">
        <f t="shared" si="0"/>
        <v>25.6</v>
      </c>
    </row>
    <row r="10" spans="1:7" hidden="1">
      <c r="A10" s="6">
        <v>41396</v>
      </c>
      <c r="B10">
        <v>0.5</v>
      </c>
      <c r="C10" t="s">
        <v>329</v>
      </c>
      <c r="D10">
        <v>28</v>
      </c>
      <c r="E10">
        <f t="shared" si="1"/>
        <v>14</v>
      </c>
      <c r="G10">
        <f t="shared" si="0"/>
        <v>39.6</v>
      </c>
    </row>
    <row r="11" spans="1:7" hidden="1">
      <c r="B11">
        <v>2</v>
      </c>
      <c r="C11" t="s">
        <v>996</v>
      </c>
      <c r="D11">
        <v>30</v>
      </c>
      <c r="E11">
        <f t="shared" si="1"/>
        <v>60</v>
      </c>
      <c r="G11">
        <f t="shared" si="0"/>
        <v>99.6</v>
      </c>
    </row>
    <row r="12" spans="1:7" hidden="1">
      <c r="A12" s="6">
        <v>41403</v>
      </c>
      <c r="B12">
        <v>0.5</v>
      </c>
      <c r="C12" t="s">
        <v>420</v>
      </c>
      <c r="D12">
        <v>22</v>
      </c>
      <c r="E12">
        <f t="shared" si="1"/>
        <v>11</v>
      </c>
      <c r="G12">
        <f t="shared" si="0"/>
        <v>110.6</v>
      </c>
    </row>
    <row r="13" spans="1:7" hidden="1">
      <c r="B13">
        <v>1</v>
      </c>
      <c r="C13" t="s">
        <v>392</v>
      </c>
      <c r="D13">
        <v>35</v>
      </c>
      <c r="E13">
        <f t="shared" si="1"/>
        <v>35</v>
      </c>
      <c r="G13">
        <f t="shared" si="0"/>
        <v>145.6</v>
      </c>
    </row>
    <row r="14" spans="1:7" hidden="1">
      <c r="A14" s="6">
        <v>41443</v>
      </c>
      <c r="B14">
        <v>2</v>
      </c>
      <c r="C14" t="s">
        <v>843</v>
      </c>
      <c r="D14">
        <v>22</v>
      </c>
      <c r="E14">
        <f t="shared" si="1"/>
        <v>44</v>
      </c>
      <c r="G14">
        <f t="shared" si="0"/>
        <v>189.6</v>
      </c>
    </row>
    <row r="15" spans="1:7" hidden="1">
      <c r="A15" s="6">
        <v>41456</v>
      </c>
      <c r="B15">
        <v>0.5</v>
      </c>
      <c r="C15" t="s">
        <v>758</v>
      </c>
      <c r="D15">
        <v>37</v>
      </c>
      <c r="E15">
        <f t="shared" si="1"/>
        <v>18.5</v>
      </c>
      <c r="G15">
        <f t="shared" si="0"/>
        <v>208.1</v>
      </c>
    </row>
    <row r="16" spans="1:7" hidden="1">
      <c r="B16">
        <v>0.3</v>
      </c>
      <c r="C16" t="s">
        <v>1897</v>
      </c>
      <c r="D16">
        <v>38</v>
      </c>
      <c r="E16">
        <f t="shared" si="1"/>
        <v>11.4</v>
      </c>
      <c r="G16">
        <f t="shared" si="0"/>
        <v>219.5</v>
      </c>
    </row>
    <row r="17" spans="1:7" hidden="1">
      <c r="A17" s="6">
        <v>41470</v>
      </c>
      <c r="B17">
        <v>1</v>
      </c>
      <c r="C17" t="s">
        <v>814</v>
      </c>
      <c r="D17">
        <v>62</v>
      </c>
      <c r="E17">
        <f t="shared" si="1"/>
        <v>62</v>
      </c>
      <c r="G17">
        <f t="shared" si="0"/>
        <v>281.5</v>
      </c>
    </row>
    <row r="18" spans="1:7" hidden="1">
      <c r="A18" s="6">
        <v>41488</v>
      </c>
      <c r="B18">
        <v>3.5</v>
      </c>
      <c r="C18" t="s">
        <v>2180</v>
      </c>
      <c r="D18">
        <v>28</v>
      </c>
      <c r="E18">
        <f t="shared" si="1"/>
        <v>98</v>
      </c>
      <c r="G18">
        <f t="shared" si="0"/>
        <v>379.5</v>
      </c>
    </row>
    <row r="19" spans="1:7" hidden="1">
      <c r="B19">
        <v>1</v>
      </c>
      <c r="C19" t="s">
        <v>2181</v>
      </c>
      <c r="D19">
        <v>62</v>
      </c>
      <c r="E19">
        <f t="shared" si="1"/>
        <v>62</v>
      </c>
      <c r="G19">
        <f t="shared" si="0"/>
        <v>441.5</v>
      </c>
    </row>
    <row r="20" spans="1:7" hidden="1">
      <c r="B20">
        <v>1</v>
      </c>
      <c r="C20" t="s">
        <v>1049</v>
      </c>
      <c r="D20">
        <v>40</v>
      </c>
      <c r="E20">
        <f t="shared" si="1"/>
        <v>40</v>
      </c>
      <c r="G20">
        <f t="shared" si="0"/>
        <v>481.5</v>
      </c>
    </row>
    <row r="21" spans="1:7" hidden="1">
      <c r="A21" s="6">
        <v>41498</v>
      </c>
      <c r="B21">
        <v>1</v>
      </c>
      <c r="C21" t="s">
        <v>1399</v>
      </c>
      <c r="D21">
        <v>30</v>
      </c>
      <c r="E21">
        <f>B21*D21</f>
        <v>30</v>
      </c>
      <c r="G21">
        <f t="shared" si="0"/>
        <v>511.5</v>
      </c>
    </row>
    <row r="22" spans="1:7" hidden="1">
      <c r="A22" s="6">
        <v>41502</v>
      </c>
      <c r="B22">
        <v>5</v>
      </c>
      <c r="C22" t="s">
        <v>1399</v>
      </c>
      <c r="D22">
        <v>28</v>
      </c>
      <c r="E22">
        <f>B22*D22</f>
        <v>140</v>
      </c>
      <c r="G22">
        <f t="shared" si="0"/>
        <v>651.5</v>
      </c>
    </row>
    <row r="23" spans="1:7" hidden="1">
      <c r="B23">
        <v>1</v>
      </c>
      <c r="C23" t="s">
        <v>816</v>
      </c>
      <c r="D23">
        <v>45</v>
      </c>
      <c r="E23">
        <f>B23*D23</f>
        <v>45</v>
      </c>
      <c r="G23">
        <f t="shared" si="0"/>
        <v>696.5</v>
      </c>
    </row>
    <row r="24" spans="1:7">
      <c r="B24">
        <v>1</v>
      </c>
      <c r="C24" t="s">
        <v>2182</v>
      </c>
      <c r="D24">
        <v>36</v>
      </c>
      <c r="E24">
        <f>B24*D24</f>
        <v>36</v>
      </c>
      <c r="G24">
        <f t="shared" si="0"/>
        <v>732.5</v>
      </c>
    </row>
    <row r="25" spans="1:7">
      <c r="A25" s="6">
        <v>41498</v>
      </c>
      <c r="C25" t="s">
        <v>2151</v>
      </c>
      <c r="E25">
        <f t="shared" si="1"/>
        <v>0</v>
      </c>
      <c r="F25">
        <v>800</v>
      </c>
      <c r="G25">
        <f t="shared" si="0"/>
        <v>-67.5</v>
      </c>
    </row>
    <row r="26" spans="1:7">
      <c r="A26" s="6">
        <v>41517</v>
      </c>
      <c r="B26">
        <v>5</v>
      </c>
      <c r="C26" t="s">
        <v>1399</v>
      </c>
      <c r="D26">
        <v>30</v>
      </c>
      <c r="E26">
        <f t="shared" si="1"/>
        <v>150</v>
      </c>
      <c r="G26">
        <f t="shared" si="0"/>
        <v>82.5</v>
      </c>
    </row>
    <row r="27" spans="1:7">
      <c r="B27">
        <v>1</v>
      </c>
      <c r="C27" t="s">
        <v>788</v>
      </c>
      <c r="D27">
        <v>37</v>
      </c>
      <c r="E27">
        <f t="shared" si="1"/>
        <v>37</v>
      </c>
      <c r="G27">
        <f t="shared" si="0"/>
        <v>119.5</v>
      </c>
    </row>
    <row r="28" spans="1:7">
      <c r="A28" s="6">
        <v>41519</v>
      </c>
      <c r="B28">
        <v>1</v>
      </c>
      <c r="C28" t="s">
        <v>814</v>
      </c>
      <c r="D28">
        <v>70</v>
      </c>
      <c r="E28">
        <f t="shared" si="1"/>
        <v>70</v>
      </c>
      <c r="G28">
        <f t="shared" si="0"/>
        <v>189.5</v>
      </c>
    </row>
    <row r="29" spans="1:7">
      <c r="A29" s="6">
        <v>41528</v>
      </c>
      <c r="B29">
        <v>2</v>
      </c>
      <c r="C29" t="s">
        <v>1399</v>
      </c>
      <c r="D29">
        <v>30</v>
      </c>
      <c r="E29">
        <f t="shared" si="1"/>
        <v>60</v>
      </c>
      <c r="G29">
        <f t="shared" si="0"/>
        <v>249.5</v>
      </c>
    </row>
    <row r="30" spans="1:7">
      <c r="B30">
        <v>1</v>
      </c>
      <c r="C30" t="s">
        <v>816</v>
      </c>
      <c r="D30">
        <v>45</v>
      </c>
      <c r="E30">
        <f t="shared" si="1"/>
        <v>45</v>
      </c>
      <c r="G30">
        <f t="shared" si="0"/>
        <v>294.5</v>
      </c>
    </row>
    <row r="31" spans="1:7">
      <c r="A31" s="6">
        <v>41551</v>
      </c>
      <c r="B31">
        <v>3</v>
      </c>
      <c r="C31" t="s">
        <v>1399</v>
      </c>
      <c r="D31">
        <v>30</v>
      </c>
      <c r="E31">
        <f t="shared" si="1"/>
        <v>90</v>
      </c>
      <c r="G31">
        <f t="shared" si="0"/>
        <v>384.5</v>
      </c>
    </row>
    <row r="32" spans="1:7">
      <c r="A32" s="6">
        <v>41573</v>
      </c>
      <c r="B32">
        <v>1</v>
      </c>
      <c r="C32" t="s">
        <v>329</v>
      </c>
      <c r="D32">
        <v>30</v>
      </c>
      <c r="E32">
        <f t="shared" si="1"/>
        <v>30</v>
      </c>
      <c r="G32">
        <f t="shared" si="0"/>
        <v>414.5</v>
      </c>
    </row>
    <row r="33" spans="1:7">
      <c r="A33" s="6">
        <v>41600</v>
      </c>
      <c r="B33">
        <v>1.5</v>
      </c>
      <c r="C33" t="s">
        <v>329</v>
      </c>
      <c r="D33">
        <v>30</v>
      </c>
      <c r="E33">
        <f t="shared" si="1"/>
        <v>45</v>
      </c>
      <c r="G33">
        <f t="shared" si="0"/>
        <v>459.5</v>
      </c>
    </row>
    <row r="34" spans="1:7">
      <c r="B34">
        <v>1</v>
      </c>
      <c r="C34" t="s">
        <v>2349</v>
      </c>
      <c r="D34">
        <v>70</v>
      </c>
      <c r="E34">
        <f t="shared" si="1"/>
        <v>70</v>
      </c>
      <c r="G34">
        <f t="shared" si="0"/>
        <v>529.5</v>
      </c>
    </row>
    <row r="35" spans="1:7">
      <c r="A35" s="6">
        <v>41611</v>
      </c>
      <c r="B35">
        <v>7</v>
      </c>
      <c r="C35" t="s">
        <v>329</v>
      </c>
      <c r="D35">
        <v>30</v>
      </c>
      <c r="E35">
        <f t="shared" si="1"/>
        <v>210</v>
      </c>
      <c r="G35">
        <f t="shared" si="0"/>
        <v>739.5</v>
      </c>
    </row>
    <row r="36" spans="1:7">
      <c r="B36">
        <v>1</v>
      </c>
      <c r="C36" t="s">
        <v>816</v>
      </c>
      <c r="D36">
        <v>45</v>
      </c>
      <c r="E36">
        <f t="shared" si="1"/>
        <v>45</v>
      </c>
      <c r="G36">
        <f t="shared" si="0"/>
        <v>784.5</v>
      </c>
    </row>
    <row r="37" spans="1:7">
      <c r="A37" s="6">
        <v>41619</v>
      </c>
      <c r="B37">
        <v>1</v>
      </c>
      <c r="C37" t="s">
        <v>1510</v>
      </c>
      <c r="D37">
        <v>70</v>
      </c>
      <c r="E37">
        <f t="shared" si="1"/>
        <v>70</v>
      </c>
      <c r="G37">
        <f t="shared" si="0"/>
        <v>854.5</v>
      </c>
    </row>
    <row r="38" spans="1:7">
      <c r="B38">
        <v>1</v>
      </c>
      <c r="C38" t="s">
        <v>329</v>
      </c>
      <c r="D38">
        <v>30</v>
      </c>
      <c r="E38">
        <f t="shared" si="1"/>
        <v>30</v>
      </c>
      <c r="G38">
        <f t="shared" si="0"/>
        <v>884.5</v>
      </c>
    </row>
    <row r="39" spans="1:7">
      <c r="A39" s="6">
        <v>41634</v>
      </c>
      <c r="B39">
        <v>1</v>
      </c>
      <c r="C39" t="s">
        <v>814</v>
      </c>
      <c r="D39">
        <v>70</v>
      </c>
      <c r="E39">
        <f t="shared" si="1"/>
        <v>70</v>
      </c>
      <c r="G39">
        <f t="shared" si="0"/>
        <v>954.5</v>
      </c>
    </row>
    <row r="40" spans="1:7">
      <c r="C40" t="s">
        <v>3335</v>
      </c>
      <c r="F40">
        <v>954</v>
      </c>
      <c r="G40">
        <f t="shared" si="0"/>
        <v>0.5</v>
      </c>
    </row>
    <row r="41" spans="1:7">
      <c r="G41">
        <f t="shared" si="0"/>
        <v>0.5</v>
      </c>
    </row>
    <row r="42" spans="1:7">
      <c r="G42">
        <f t="shared" si="0"/>
        <v>0.5</v>
      </c>
    </row>
  </sheetData>
  <hyperlinks>
    <hyperlink ref="A1" location="INDICE!A1" display="INDICE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O51"/>
  <sheetViews>
    <sheetView workbookViewId="0"/>
  </sheetViews>
  <sheetFormatPr baseColWidth="10" defaultRowHeight="15"/>
  <cols>
    <col min="1" max="1" width="10.42578125" customWidth="1"/>
    <col min="2" max="2" width="5.5703125" customWidth="1"/>
    <col min="3" max="3" width="20.5703125" customWidth="1"/>
    <col min="4" max="4" width="7.7109375" customWidth="1"/>
    <col min="5" max="5" width="9" style="16" customWidth="1"/>
    <col min="6" max="6" width="9.42578125" customWidth="1"/>
    <col min="7" max="7" width="13" customWidth="1"/>
  </cols>
  <sheetData>
    <row r="1" spans="1:15">
      <c r="A1" s="2" t="s">
        <v>122</v>
      </c>
      <c r="B1" s="1"/>
      <c r="C1" s="1" t="s">
        <v>187</v>
      </c>
      <c r="D1" s="1"/>
      <c r="E1" s="15"/>
      <c r="F1" s="1"/>
      <c r="G1" s="15">
        <f>SUM(E3:E305)-SUM(F4:F268)</f>
        <v>335.3905999999979</v>
      </c>
    </row>
    <row r="2" spans="1:15">
      <c r="A2" s="3" t="s">
        <v>254</v>
      </c>
      <c r="B2" s="3" t="s">
        <v>255</v>
      </c>
      <c r="C2" s="3" t="s">
        <v>256</v>
      </c>
      <c r="D2" s="3" t="s">
        <v>257</v>
      </c>
      <c r="E2" s="50" t="s">
        <v>1962</v>
      </c>
      <c r="F2" s="3" t="s">
        <v>259</v>
      </c>
      <c r="G2" s="3" t="s">
        <v>260</v>
      </c>
    </row>
    <row r="3" spans="1:15">
      <c r="A3" s="5"/>
      <c r="B3" s="1"/>
      <c r="C3" s="1"/>
      <c r="D3" s="1"/>
      <c r="E3" s="15"/>
      <c r="F3" s="1"/>
      <c r="G3" s="1"/>
    </row>
    <row r="4" spans="1:15" hidden="1">
      <c r="A4" s="6"/>
      <c r="C4" t="s">
        <v>261</v>
      </c>
      <c r="G4">
        <v>0</v>
      </c>
    </row>
    <row r="5" spans="1:15" hidden="1">
      <c r="A5" s="6">
        <v>41418</v>
      </c>
      <c r="B5">
        <v>1</v>
      </c>
      <c r="C5" t="s">
        <v>827</v>
      </c>
      <c r="D5">
        <v>41.32</v>
      </c>
      <c r="E5" s="16">
        <f>(D5+(D5*21%))*B5</f>
        <v>49.997199999999999</v>
      </c>
      <c r="G5" s="16">
        <f>G4+E5-F5</f>
        <v>49.997199999999999</v>
      </c>
      <c r="I5" s="6">
        <v>41387</v>
      </c>
      <c r="J5">
        <v>1</v>
      </c>
      <c r="K5" t="s">
        <v>1889</v>
      </c>
      <c r="L5">
        <v>193.55</v>
      </c>
      <c r="M5" s="16">
        <f>(L5+(L5*21%))*J5</f>
        <v>234.19550000000001</v>
      </c>
      <c r="O5" s="16">
        <f>G4+M5-N5</f>
        <v>234.19550000000001</v>
      </c>
    </row>
    <row r="6" spans="1:15" hidden="1">
      <c r="B6">
        <v>4</v>
      </c>
      <c r="C6" t="s">
        <v>1049</v>
      </c>
      <c r="D6">
        <v>27.65</v>
      </c>
      <c r="E6" s="16">
        <f>(D6+(D6*21%))*B6</f>
        <v>133.82599999999999</v>
      </c>
      <c r="G6" s="16">
        <f t="shared" ref="G6:G51" si="0">G5+E6-F6</f>
        <v>183.82319999999999</v>
      </c>
      <c r="J6">
        <v>7.5</v>
      </c>
      <c r="K6" t="s">
        <v>330</v>
      </c>
      <c r="L6">
        <v>22.91</v>
      </c>
      <c r="M6" s="16">
        <f>(L6+(L6*21%))*J6</f>
        <v>207.90825000000001</v>
      </c>
      <c r="O6" s="16">
        <f>O5+M6-N6</f>
        <v>442.10374999999999</v>
      </c>
    </row>
    <row r="7" spans="1:15" hidden="1">
      <c r="C7" t="s">
        <v>1483</v>
      </c>
      <c r="G7" s="16">
        <f t="shared" si="0"/>
        <v>183.82319999999999</v>
      </c>
      <c r="K7" t="s">
        <v>2263</v>
      </c>
      <c r="M7" s="16"/>
      <c r="O7" s="16">
        <f>O6+M7-N7</f>
        <v>442.10374999999999</v>
      </c>
    </row>
    <row r="8" spans="1:15" hidden="1">
      <c r="G8" s="16">
        <f t="shared" si="0"/>
        <v>183.82319999999999</v>
      </c>
    </row>
    <row r="9" spans="1:15" hidden="1">
      <c r="A9" s="6">
        <v>41456</v>
      </c>
      <c r="B9">
        <v>1</v>
      </c>
      <c r="C9" t="s">
        <v>1883</v>
      </c>
      <c r="D9">
        <v>479.33</v>
      </c>
      <c r="E9" s="16">
        <f>(D9+(D9*21%))*B9</f>
        <v>579.98929999999996</v>
      </c>
      <c r="G9" s="16">
        <f t="shared" si="0"/>
        <v>763.8125</v>
      </c>
    </row>
    <row r="10" spans="1:15" hidden="1">
      <c r="B10">
        <v>1</v>
      </c>
      <c r="C10" t="s">
        <v>1882</v>
      </c>
      <c r="D10">
        <v>41.32</v>
      </c>
      <c r="E10" s="16">
        <f>(D10+(D10*21%))*B10</f>
        <v>49.997199999999999</v>
      </c>
      <c r="G10" s="16">
        <f t="shared" si="0"/>
        <v>813.80970000000002</v>
      </c>
    </row>
    <row r="11" spans="1:15" hidden="1">
      <c r="C11" t="s">
        <v>2229</v>
      </c>
      <c r="G11" s="16">
        <f t="shared" si="0"/>
        <v>813.80970000000002</v>
      </c>
    </row>
    <row r="12" spans="1:15" hidden="1">
      <c r="C12" t="s">
        <v>2264</v>
      </c>
      <c r="G12" s="16">
        <f t="shared" si="0"/>
        <v>813.80970000000002</v>
      </c>
    </row>
    <row r="13" spans="1:15" hidden="1">
      <c r="A13" s="6">
        <v>41458</v>
      </c>
      <c r="B13">
        <v>1</v>
      </c>
      <c r="C13" t="s">
        <v>1883</v>
      </c>
      <c r="D13">
        <v>479.33</v>
      </c>
      <c r="E13" s="16">
        <f t="shared" ref="E13:E20" si="1">(D13+(D13*21%))*B13</f>
        <v>579.98929999999996</v>
      </c>
      <c r="G13" s="16">
        <f t="shared" si="0"/>
        <v>1393.799</v>
      </c>
    </row>
    <row r="14" spans="1:15" hidden="1">
      <c r="B14">
        <v>1</v>
      </c>
      <c r="C14" t="s">
        <v>1884</v>
      </c>
      <c r="D14">
        <v>343.8</v>
      </c>
      <c r="E14" s="16">
        <f t="shared" si="1"/>
        <v>415.99799999999999</v>
      </c>
      <c r="G14" s="16">
        <f t="shared" si="0"/>
        <v>1809.797</v>
      </c>
    </row>
    <row r="15" spans="1:15" hidden="1">
      <c r="B15">
        <v>1</v>
      </c>
      <c r="C15" t="s">
        <v>728</v>
      </c>
      <c r="D15">
        <v>56.19</v>
      </c>
      <c r="E15" s="16">
        <f t="shared" si="1"/>
        <v>67.989899999999992</v>
      </c>
      <c r="G15" s="16">
        <f t="shared" si="0"/>
        <v>1877.7869000000001</v>
      </c>
    </row>
    <row r="16" spans="1:15" hidden="1">
      <c r="B16">
        <v>1</v>
      </c>
      <c r="C16" t="s">
        <v>715</v>
      </c>
      <c r="D16">
        <v>128.91999999999999</v>
      </c>
      <c r="E16" s="16">
        <f t="shared" si="1"/>
        <v>155.99319999999997</v>
      </c>
      <c r="G16" s="16">
        <f t="shared" si="0"/>
        <v>2033.7800999999999</v>
      </c>
    </row>
    <row r="17" spans="1:7" hidden="1">
      <c r="B17">
        <v>3</v>
      </c>
      <c r="C17" t="s">
        <v>397</v>
      </c>
      <c r="D17">
        <v>28.97</v>
      </c>
      <c r="E17" s="16">
        <f t="shared" si="1"/>
        <v>105.1611</v>
      </c>
      <c r="G17" s="16">
        <f t="shared" si="0"/>
        <v>2138.9411999999998</v>
      </c>
    </row>
    <row r="18" spans="1:7" hidden="1">
      <c r="B18">
        <v>7</v>
      </c>
      <c r="C18" t="s">
        <v>1049</v>
      </c>
      <c r="D18">
        <v>28.92</v>
      </c>
      <c r="E18" s="16">
        <f t="shared" si="1"/>
        <v>244.95240000000001</v>
      </c>
      <c r="G18" s="16">
        <f t="shared" si="0"/>
        <v>2383.8935999999999</v>
      </c>
    </row>
    <row r="19" spans="1:7" hidden="1">
      <c r="B19">
        <v>1</v>
      </c>
      <c r="C19" t="s">
        <v>827</v>
      </c>
      <c r="D19">
        <v>41.32</v>
      </c>
      <c r="E19" s="16">
        <f t="shared" si="1"/>
        <v>49.997199999999999</v>
      </c>
      <c r="G19" s="16">
        <f t="shared" si="0"/>
        <v>2433.8907999999997</v>
      </c>
    </row>
    <row r="20" spans="1:7" hidden="1">
      <c r="B20">
        <v>1</v>
      </c>
      <c r="C20" t="s">
        <v>1886</v>
      </c>
      <c r="D20">
        <v>8.26</v>
      </c>
      <c r="E20" s="16">
        <f t="shared" si="1"/>
        <v>9.9946000000000002</v>
      </c>
      <c r="G20" s="16">
        <f t="shared" si="0"/>
        <v>2443.8853999999997</v>
      </c>
    </row>
    <row r="21" spans="1:7" hidden="1">
      <c r="C21" t="s">
        <v>1887</v>
      </c>
      <c r="G21" s="16">
        <f t="shared" si="0"/>
        <v>2443.8853999999997</v>
      </c>
    </row>
    <row r="22" spans="1:7" hidden="1">
      <c r="C22" t="s">
        <v>1888</v>
      </c>
      <c r="G22" s="16">
        <f t="shared" si="0"/>
        <v>2443.8853999999997</v>
      </c>
    </row>
    <row r="23" spans="1:7" hidden="1">
      <c r="C23" t="s">
        <v>2235</v>
      </c>
      <c r="G23" s="16">
        <f t="shared" si="0"/>
        <v>2443.8853999999997</v>
      </c>
    </row>
    <row r="24" spans="1:7" hidden="1">
      <c r="G24" s="16">
        <f t="shared" si="0"/>
        <v>2443.8853999999997</v>
      </c>
    </row>
    <row r="25" spans="1:7" hidden="1">
      <c r="A25" s="6">
        <v>41478</v>
      </c>
      <c r="B25">
        <v>1</v>
      </c>
      <c r="C25" t="s">
        <v>1883</v>
      </c>
      <c r="D25">
        <v>479.33</v>
      </c>
      <c r="E25" s="16">
        <f t="shared" ref="E25:E31" si="2">(D25+(D25*21%))*B25</f>
        <v>579.98929999999996</v>
      </c>
      <c r="G25" s="16">
        <f t="shared" si="0"/>
        <v>3023.8746999999994</v>
      </c>
    </row>
    <row r="26" spans="1:7" hidden="1">
      <c r="B26">
        <v>1</v>
      </c>
      <c r="C26" t="s">
        <v>1884</v>
      </c>
      <c r="D26">
        <v>343.8</v>
      </c>
      <c r="E26" s="16">
        <f t="shared" si="2"/>
        <v>415.99799999999999</v>
      </c>
      <c r="G26" s="16">
        <f t="shared" si="0"/>
        <v>3439.8726999999994</v>
      </c>
    </row>
    <row r="27" spans="1:7" hidden="1">
      <c r="B27">
        <v>1</v>
      </c>
      <c r="C27" t="s">
        <v>728</v>
      </c>
      <c r="D27">
        <v>56.19</v>
      </c>
      <c r="E27" s="16">
        <f t="shared" si="2"/>
        <v>67.989899999999992</v>
      </c>
      <c r="G27" s="16">
        <f t="shared" si="0"/>
        <v>3507.8625999999995</v>
      </c>
    </row>
    <row r="28" spans="1:7" hidden="1">
      <c r="B28">
        <v>1</v>
      </c>
      <c r="C28" t="s">
        <v>867</v>
      </c>
      <c r="D28">
        <v>157.02000000000001</v>
      </c>
      <c r="E28" s="16">
        <f t="shared" si="2"/>
        <v>189.99420000000001</v>
      </c>
      <c r="G28" s="16">
        <f t="shared" si="0"/>
        <v>3697.8567999999996</v>
      </c>
    </row>
    <row r="29" spans="1:7" hidden="1">
      <c r="B29">
        <v>1</v>
      </c>
      <c r="C29" t="s">
        <v>2230</v>
      </c>
      <c r="D29">
        <v>260.02999999999997</v>
      </c>
      <c r="E29" s="16">
        <f t="shared" si="2"/>
        <v>314.63629999999995</v>
      </c>
      <c r="G29" s="16">
        <f t="shared" si="0"/>
        <v>4012.4930999999997</v>
      </c>
    </row>
    <row r="30" spans="1:7" hidden="1">
      <c r="B30">
        <v>1</v>
      </c>
      <c r="C30" t="s">
        <v>2231</v>
      </c>
      <c r="D30">
        <v>107.43</v>
      </c>
      <c r="E30" s="16">
        <f t="shared" si="2"/>
        <v>129.99030000000002</v>
      </c>
      <c r="G30" s="16">
        <f t="shared" si="0"/>
        <v>4142.4834000000001</v>
      </c>
    </row>
    <row r="31" spans="1:7" hidden="1">
      <c r="B31">
        <v>1</v>
      </c>
      <c r="C31" t="s">
        <v>381</v>
      </c>
      <c r="D31">
        <v>41.32</v>
      </c>
      <c r="E31" s="16">
        <f t="shared" si="2"/>
        <v>49.997199999999999</v>
      </c>
      <c r="G31" s="16">
        <f t="shared" si="0"/>
        <v>4192.4805999999999</v>
      </c>
    </row>
    <row r="32" spans="1:7" hidden="1">
      <c r="C32" t="s">
        <v>2232</v>
      </c>
      <c r="G32" s="16">
        <f t="shared" si="0"/>
        <v>4192.4805999999999</v>
      </c>
    </row>
    <row r="33" spans="1:7" hidden="1">
      <c r="C33" t="s">
        <v>2233</v>
      </c>
      <c r="G33" s="16">
        <f t="shared" si="0"/>
        <v>4192.4805999999999</v>
      </c>
    </row>
    <row r="34" spans="1:7" hidden="1">
      <c r="C34" t="s">
        <v>2234</v>
      </c>
      <c r="G34" s="16">
        <f t="shared" si="0"/>
        <v>4192.4805999999999</v>
      </c>
    </row>
    <row r="35" spans="1:7">
      <c r="F35">
        <v>4274.6899999999996</v>
      </c>
      <c r="G35" s="16">
        <f t="shared" si="0"/>
        <v>-82.209399999999732</v>
      </c>
    </row>
    <row r="36" spans="1:7">
      <c r="F36">
        <v>82.21</v>
      </c>
      <c r="G36" s="16">
        <f t="shared" si="0"/>
        <v>-164.41939999999971</v>
      </c>
    </row>
    <row r="37" spans="1:7">
      <c r="A37" s="6">
        <v>41513</v>
      </c>
      <c r="B37">
        <v>1</v>
      </c>
      <c r="C37" t="s">
        <v>2380</v>
      </c>
      <c r="D37">
        <v>390</v>
      </c>
      <c r="E37" s="16">
        <f t="shared" ref="E37:E38" si="3">(D37+(D37*21%))*B37</f>
        <v>471.9</v>
      </c>
      <c r="G37" s="16">
        <f t="shared" si="0"/>
        <v>307.48060000000027</v>
      </c>
    </row>
    <row r="38" spans="1:7">
      <c r="B38">
        <v>1</v>
      </c>
      <c r="C38" t="s">
        <v>476</v>
      </c>
      <c r="D38">
        <v>105</v>
      </c>
      <c r="E38" s="16">
        <f t="shared" si="3"/>
        <v>127.05</v>
      </c>
      <c r="G38" s="16">
        <f t="shared" si="0"/>
        <v>434.53060000000028</v>
      </c>
    </row>
    <row r="39" spans="1:7">
      <c r="C39" t="s">
        <v>604</v>
      </c>
      <c r="G39" s="16">
        <f t="shared" si="0"/>
        <v>434.53060000000028</v>
      </c>
    </row>
    <row r="40" spans="1:7">
      <c r="A40" s="6">
        <v>41515</v>
      </c>
      <c r="B40">
        <v>16</v>
      </c>
      <c r="C40" t="s">
        <v>375</v>
      </c>
      <c r="D40">
        <v>28</v>
      </c>
      <c r="E40" s="16">
        <f t="shared" ref="E40:E48" si="4">(D40+(D40*21%))*B40</f>
        <v>542.08000000000004</v>
      </c>
      <c r="G40" s="16">
        <f t="shared" si="0"/>
        <v>976.61060000000032</v>
      </c>
    </row>
    <row r="41" spans="1:7">
      <c r="B41">
        <v>1</v>
      </c>
      <c r="C41" t="s">
        <v>2379</v>
      </c>
      <c r="D41">
        <v>100</v>
      </c>
      <c r="E41" s="16">
        <f t="shared" si="4"/>
        <v>121</v>
      </c>
      <c r="G41" s="16">
        <f t="shared" si="0"/>
        <v>1097.6106000000004</v>
      </c>
    </row>
    <row r="42" spans="1:7">
      <c r="B42">
        <v>1</v>
      </c>
      <c r="C42" t="s">
        <v>764</v>
      </c>
      <c r="D42">
        <v>191</v>
      </c>
      <c r="E42" s="16">
        <f t="shared" si="4"/>
        <v>231.11</v>
      </c>
      <c r="G42" s="16">
        <f t="shared" si="0"/>
        <v>1328.7206000000006</v>
      </c>
    </row>
    <row r="43" spans="1:7">
      <c r="B43">
        <v>4</v>
      </c>
      <c r="C43" t="s">
        <v>2002</v>
      </c>
      <c r="D43">
        <v>36</v>
      </c>
      <c r="E43" s="16">
        <f t="shared" si="4"/>
        <v>174.24</v>
      </c>
      <c r="G43" s="16">
        <f t="shared" si="0"/>
        <v>1502.9606000000006</v>
      </c>
    </row>
    <row r="44" spans="1:7">
      <c r="C44" t="s">
        <v>2787</v>
      </c>
      <c r="G44" s="16">
        <f t="shared" si="0"/>
        <v>1502.9606000000006</v>
      </c>
    </row>
    <row r="45" spans="1:7">
      <c r="A45" s="6">
        <v>41531</v>
      </c>
      <c r="B45">
        <v>5</v>
      </c>
      <c r="C45" t="s">
        <v>375</v>
      </c>
      <c r="D45">
        <v>28</v>
      </c>
      <c r="E45" s="16">
        <f t="shared" si="4"/>
        <v>169.4</v>
      </c>
      <c r="G45" s="16">
        <f t="shared" si="0"/>
        <v>1672.3606000000007</v>
      </c>
    </row>
    <row r="46" spans="1:7">
      <c r="B46">
        <v>1</v>
      </c>
      <c r="C46" t="s">
        <v>2544</v>
      </c>
      <c r="D46">
        <v>79</v>
      </c>
      <c r="E46" s="16">
        <f t="shared" si="4"/>
        <v>95.59</v>
      </c>
      <c r="G46" s="16">
        <f t="shared" si="0"/>
        <v>1767.9506000000006</v>
      </c>
    </row>
    <row r="47" spans="1:7">
      <c r="B47">
        <v>1</v>
      </c>
      <c r="C47" t="s">
        <v>2545</v>
      </c>
      <c r="D47">
        <v>38</v>
      </c>
      <c r="E47" s="16">
        <f t="shared" si="4"/>
        <v>45.98</v>
      </c>
      <c r="G47" s="16">
        <f t="shared" si="0"/>
        <v>1813.9306000000006</v>
      </c>
    </row>
    <row r="48" spans="1:7">
      <c r="B48">
        <v>1</v>
      </c>
      <c r="C48" t="s">
        <v>819</v>
      </c>
      <c r="D48">
        <v>40</v>
      </c>
      <c r="E48" s="16">
        <f t="shared" si="4"/>
        <v>48.4</v>
      </c>
      <c r="G48" s="16">
        <f t="shared" si="0"/>
        <v>1862.3306000000007</v>
      </c>
    </row>
    <row r="49" spans="1:7">
      <c r="C49" t="s">
        <v>2788</v>
      </c>
      <c r="G49" s="16">
        <f t="shared" si="0"/>
        <v>1862.3306000000007</v>
      </c>
    </row>
    <row r="50" spans="1:7">
      <c r="A50" s="6">
        <v>41569</v>
      </c>
      <c r="C50" t="s">
        <v>2789</v>
      </c>
      <c r="F50">
        <v>1526.94</v>
      </c>
      <c r="G50" s="16">
        <f t="shared" si="0"/>
        <v>335.39060000000063</v>
      </c>
    </row>
    <row r="51" spans="1:7">
      <c r="G51" s="16">
        <f t="shared" si="0"/>
        <v>335.39060000000063</v>
      </c>
    </row>
  </sheetData>
  <hyperlinks>
    <hyperlink ref="A1" location="INDICE!A1" display="INDICE"/>
  </hyperlinks>
  <pageMargins left="0.7" right="0.7" top="0.75" bottom="0.75" header="0.3" footer="0.3"/>
  <pageSetup paperSize="9" orientation="portrait" horizontalDpi="0" verticalDpi="0" r:id="rId1"/>
</worksheet>
</file>

<file path=xl/worksheets/sheet150.xml><?xml version="1.0" encoding="utf-8"?>
<worksheet xmlns="http://schemas.openxmlformats.org/spreadsheetml/2006/main" xmlns:r="http://schemas.openxmlformats.org/officeDocument/2006/relationships">
  <dimension ref="A1:G47"/>
  <sheetViews>
    <sheetView workbookViewId="0"/>
  </sheetViews>
  <sheetFormatPr baseColWidth="10" defaultRowHeight="15"/>
  <cols>
    <col min="1" max="1" width="15.5703125" customWidth="1"/>
    <col min="2" max="2" width="10.7109375" customWidth="1"/>
    <col min="3" max="3" width="20.7109375" customWidth="1"/>
    <col min="4" max="4" width="11.42578125" customWidth="1"/>
  </cols>
  <sheetData>
    <row r="1" spans="1:7">
      <c r="A1" s="2" t="s">
        <v>122</v>
      </c>
      <c r="B1" s="1"/>
      <c r="C1" s="1" t="s">
        <v>106</v>
      </c>
      <c r="D1" s="1"/>
      <c r="E1" s="1" t="s">
        <v>253</v>
      </c>
      <c r="F1" s="1"/>
      <c r="G1" s="1">
        <f>SUM(E4:E265)-SUM(F4:F265)</f>
        <v>10</v>
      </c>
    </row>
    <row r="2" spans="1:7">
      <c r="A2" s="3" t="s">
        <v>254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259</v>
      </c>
      <c r="G2" s="3" t="s">
        <v>260</v>
      </c>
    </row>
    <row r="3" spans="1:7">
      <c r="A3" s="5"/>
      <c r="B3" s="1"/>
      <c r="C3" s="1"/>
      <c r="D3" s="1"/>
      <c r="E3" s="1"/>
      <c r="F3" s="1"/>
      <c r="G3" s="1"/>
    </row>
    <row r="4" spans="1:7" hidden="1">
      <c r="A4" s="6">
        <v>41321</v>
      </c>
      <c r="C4" t="s">
        <v>262</v>
      </c>
      <c r="E4">
        <v>7931</v>
      </c>
      <c r="G4">
        <v>7931</v>
      </c>
    </row>
    <row r="5" spans="1:7" hidden="1">
      <c r="A5" s="6">
        <v>41334</v>
      </c>
      <c r="C5" t="s">
        <v>39</v>
      </c>
      <c r="E5">
        <f>B5*D5</f>
        <v>0</v>
      </c>
      <c r="F5">
        <v>3600</v>
      </c>
      <c r="G5">
        <f>G4+E5-F5</f>
        <v>4331</v>
      </c>
    </row>
    <row r="6" spans="1:7" hidden="1">
      <c r="C6" t="s">
        <v>447</v>
      </c>
      <c r="E6">
        <f t="shared" ref="E6:E15" si="0">B6*D6</f>
        <v>0</v>
      </c>
      <c r="F6">
        <v>2166</v>
      </c>
      <c r="G6">
        <f t="shared" ref="G6:G47" si="1">G5+E6-F6</f>
        <v>2165</v>
      </c>
    </row>
    <row r="7" spans="1:7" hidden="1">
      <c r="C7" t="s">
        <v>39</v>
      </c>
      <c r="E7">
        <v>0</v>
      </c>
      <c r="F7">
        <v>2166</v>
      </c>
      <c r="G7">
        <f t="shared" si="1"/>
        <v>-1</v>
      </c>
    </row>
    <row r="8" spans="1:7" hidden="1">
      <c r="A8" s="6">
        <v>41342</v>
      </c>
      <c r="B8">
        <v>60</v>
      </c>
      <c r="C8" t="s">
        <v>703</v>
      </c>
      <c r="D8">
        <v>19</v>
      </c>
      <c r="E8">
        <f t="shared" si="0"/>
        <v>1140</v>
      </c>
      <c r="G8">
        <f t="shared" si="1"/>
        <v>1139</v>
      </c>
    </row>
    <row r="9" spans="1:7" hidden="1">
      <c r="B9">
        <v>1</v>
      </c>
      <c r="C9" t="s">
        <v>430</v>
      </c>
      <c r="D9">
        <v>60</v>
      </c>
      <c r="E9">
        <f t="shared" si="0"/>
        <v>60</v>
      </c>
      <c r="G9">
        <f t="shared" si="1"/>
        <v>1199</v>
      </c>
    </row>
    <row r="10" spans="1:7" hidden="1">
      <c r="A10" s="6">
        <v>41418</v>
      </c>
      <c r="C10" t="s">
        <v>39</v>
      </c>
      <c r="E10">
        <f t="shared" si="0"/>
        <v>0</v>
      </c>
      <c r="F10">
        <v>9585</v>
      </c>
      <c r="G10">
        <f t="shared" si="1"/>
        <v>-8386</v>
      </c>
    </row>
    <row r="11" spans="1:7" hidden="1">
      <c r="A11" s="6">
        <v>41425</v>
      </c>
      <c r="B11">
        <v>2</v>
      </c>
      <c r="C11" t="s">
        <v>1545</v>
      </c>
      <c r="D11">
        <v>44</v>
      </c>
      <c r="E11">
        <f t="shared" si="0"/>
        <v>88</v>
      </c>
      <c r="G11">
        <f t="shared" si="1"/>
        <v>-8298</v>
      </c>
    </row>
    <row r="12" spans="1:7" hidden="1">
      <c r="B12">
        <v>2</v>
      </c>
      <c r="C12" t="s">
        <v>1544</v>
      </c>
      <c r="D12">
        <v>44</v>
      </c>
      <c r="E12">
        <f t="shared" si="0"/>
        <v>88</v>
      </c>
      <c r="G12">
        <f t="shared" si="1"/>
        <v>-8210</v>
      </c>
    </row>
    <row r="13" spans="1:7" hidden="1">
      <c r="A13" s="6">
        <v>41425</v>
      </c>
      <c r="B13">
        <v>1</v>
      </c>
      <c r="C13" t="s">
        <v>1546</v>
      </c>
      <c r="D13">
        <v>334</v>
      </c>
      <c r="E13">
        <f t="shared" si="0"/>
        <v>334</v>
      </c>
      <c r="G13">
        <f t="shared" si="1"/>
        <v>-7876</v>
      </c>
    </row>
    <row r="14" spans="1:7" hidden="1">
      <c r="A14" s="6">
        <v>41429</v>
      </c>
      <c r="B14">
        <v>1</v>
      </c>
      <c r="C14" t="s">
        <v>1459</v>
      </c>
      <c r="D14">
        <v>50</v>
      </c>
      <c r="E14">
        <f t="shared" si="0"/>
        <v>50</v>
      </c>
      <c r="G14">
        <f t="shared" si="1"/>
        <v>-7826</v>
      </c>
    </row>
    <row r="15" spans="1:7" hidden="1">
      <c r="B15">
        <v>20</v>
      </c>
      <c r="C15" t="s">
        <v>1547</v>
      </c>
      <c r="D15">
        <v>7.5</v>
      </c>
      <c r="E15">
        <f t="shared" si="0"/>
        <v>150</v>
      </c>
      <c r="G15">
        <f t="shared" si="1"/>
        <v>-7676</v>
      </c>
    </row>
    <row r="16" spans="1:7" hidden="1">
      <c r="A16" s="6">
        <v>41430</v>
      </c>
      <c r="B16">
        <v>20</v>
      </c>
      <c r="C16" t="s">
        <v>1000</v>
      </c>
      <c r="D16">
        <v>20</v>
      </c>
      <c r="E16">
        <v>400</v>
      </c>
      <c r="G16">
        <f t="shared" si="1"/>
        <v>-7276</v>
      </c>
    </row>
    <row r="17" spans="1:7" hidden="1">
      <c r="A17" s="6">
        <v>41432</v>
      </c>
      <c r="C17" t="s">
        <v>1572</v>
      </c>
      <c r="E17">
        <v>3824</v>
      </c>
      <c r="G17">
        <f t="shared" si="1"/>
        <v>-3452</v>
      </c>
    </row>
    <row r="18" spans="1:7" hidden="1">
      <c r="A18" s="6">
        <v>41442</v>
      </c>
      <c r="C18" t="s">
        <v>433</v>
      </c>
      <c r="E18">
        <v>1416</v>
      </c>
      <c r="G18">
        <f t="shared" si="1"/>
        <v>-2036</v>
      </c>
    </row>
    <row r="19" spans="1:7" hidden="1">
      <c r="A19" s="6">
        <v>41457</v>
      </c>
      <c r="C19" t="s">
        <v>39</v>
      </c>
      <c r="F19">
        <v>450</v>
      </c>
      <c r="G19">
        <f t="shared" si="1"/>
        <v>-2486</v>
      </c>
    </row>
    <row r="20" spans="1:7" hidden="1">
      <c r="A20" s="6">
        <v>41479</v>
      </c>
      <c r="C20" t="s">
        <v>39</v>
      </c>
      <c r="F20">
        <v>700</v>
      </c>
      <c r="G20">
        <f t="shared" si="1"/>
        <v>-3186</v>
      </c>
    </row>
    <row r="21" spans="1:7" hidden="1">
      <c r="C21" t="s">
        <v>39</v>
      </c>
      <c r="F21">
        <v>900</v>
      </c>
      <c r="G21">
        <f t="shared" si="1"/>
        <v>-4086</v>
      </c>
    </row>
    <row r="22" spans="1:7" hidden="1">
      <c r="A22" s="6">
        <v>41484</v>
      </c>
      <c r="C22" t="s">
        <v>430</v>
      </c>
      <c r="E22">
        <v>2000</v>
      </c>
      <c r="G22">
        <f t="shared" si="1"/>
        <v>-2086</v>
      </c>
    </row>
    <row r="23" spans="1:7" hidden="1">
      <c r="C23" t="s">
        <v>1686</v>
      </c>
      <c r="E23">
        <v>2000</v>
      </c>
      <c r="G23">
        <f t="shared" si="1"/>
        <v>-86</v>
      </c>
    </row>
    <row r="24" spans="1:7" hidden="1">
      <c r="A24" s="6">
        <v>41502</v>
      </c>
      <c r="C24" t="s">
        <v>2173</v>
      </c>
      <c r="F24">
        <v>9940</v>
      </c>
      <c r="G24">
        <f t="shared" si="1"/>
        <v>-10026</v>
      </c>
    </row>
    <row r="25" spans="1:7" hidden="1">
      <c r="A25" s="6">
        <v>41502</v>
      </c>
      <c r="C25" t="s">
        <v>2174</v>
      </c>
      <c r="F25">
        <v>11011</v>
      </c>
      <c r="G25">
        <f t="shared" si="1"/>
        <v>-21037</v>
      </c>
    </row>
    <row r="26" spans="1:7" hidden="1">
      <c r="A26" s="6">
        <v>41523</v>
      </c>
      <c r="C26" t="s">
        <v>39</v>
      </c>
      <c r="E26">
        <v>1200</v>
      </c>
      <c r="G26">
        <f t="shared" si="1"/>
        <v>-19837</v>
      </c>
    </row>
    <row r="27" spans="1:7" hidden="1">
      <c r="A27" s="6">
        <v>41523</v>
      </c>
      <c r="C27" t="s">
        <v>39</v>
      </c>
      <c r="E27">
        <v>2650</v>
      </c>
      <c r="G27">
        <f t="shared" si="1"/>
        <v>-17187</v>
      </c>
    </row>
    <row r="28" spans="1:7" hidden="1">
      <c r="A28" s="6">
        <v>41523</v>
      </c>
      <c r="C28" t="s">
        <v>1642</v>
      </c>
      <c r="E28">
        <v>3150</v>
      </c>
      <c r="G28">
        <f t="shared" si="1"/>
        <v>-14037</v>
      </c>
    </row>
    <row r="29" spans="1:7" hidden="1">
      <c r="A29" s="6">
        <v>41523</v>
      </c>
      <c r="C29" t="s">
        <v>1642</v>
      </c>
      <c r="E29">
        <v>1100</v>
      </c>
      <c r="G29">
        <f t="shared" si="1"/>
        <v>-12937</v>
      </c>
    </row>
    <row r="30" spans="1:7" hidden="1">
      <c r="E30">
        <v>1500</v>
      </c>
      <c r="G30">
        <f t="shared" si="1"/>
        <v>-11437</v>
      </c>
    </row>
    <row r="31" spans="1:7" hidden="1">
      <c r="A31" s="6">
        <v>41544</v>
      </c>
      <c r="C31" t="s">
        <v>1642</v>
      </c>
      <c r="E31">
        <v>3000</v>
      </c>
      <c r="G31">
        <f t="shared" si="1"/>
        <v>-8437</v>
      </c>
    </row>
    <row r="32" spans="1:7" hidden="1">
      <c r="A32" s="6">
        <v>41545</v>
      </c>
      <c r="C32" t="s">
        <v>1642</v>
      </c>
      <c r="E32">
        <v>1000</v>
      </c>
      <c r="G32">
        <f t="shared" si="1"/>
        <v>-7437</v>
      </c>
    </row>
    <row r="33" spans="1:7" hidden="1">
      <c r="G33">
        <f t="shared" si="1"/>
        <v>-7437</v>
      </c>
    </row>
    <row r="34" spans="1:7" hidden="1">
      <c r="A34" s="6">
        <v>41556</v>
      </c>
      <c r="C34" t="s">
        <v>39</v>
      </c>
      <c r="F34">
        <v>7000</v>
      </c>
      <c r="G34">
        <f t="shared" si="1"/>
        <v>-14437</v>
      </c>
    </row>
    <row r="35" spans="1:7" hidden="1">
      <c r="C35" t="s">
        <v>1642</v>
      </c>
      <c r="E35">
        <v>3300</v>
      </c>
      <c r="G35">
        <f t="shared" si="1"/>
        <v>-11137</v>
      </c>
    </row>
    <row r="36" spans="1:7" hidden="1">
      <c r="C36" t="s">
        <v>1642</v>
      </c>
      <c r="E36">
        <v>2500</v>
      </c>
      <c r="G36">
        <f t="shared" si="1"/>
        <v>-8637</v>
      </c>
    </row>
    <row r="37" spans="1:7" hidden="1">
      <c r="E37">
        <v>2084</v>
      </c>
      <c r="G37">
        <f t="shared" si="1"/>
        <v>-6553</v>
      </c>
    </row>
    <row r="38" spans="1:7" hidden="1">
      <c r="E38">
        <v>16</v>
      </c>
      <c r="G38">
        <f t="shared" si="1"/>
        <v>-6537</v>
      </c>
    </row>
    <row r="39" spans="1:7" hidden="1">
      <c r="E39">
        <v>4900</v>
      </c>
      <c r="G39">
        <f t="shared" si="1"/>
        <v>-1637</v>
      </c>
    </row>
    <row r="40" spans="1:7" hidden="1">
      <c r="C40" t="s">
        <v>2825</v>
      </c>
      <c r="E40">
        <v>37</v>
      </c>
      <c r="G40">
        <f t="shared" si="1"/>
        <v>-1600</v>
      </c>
    </row>
    <row r="41" spans="1:7">
      <c r="C41" t="s">
        <v>1642</v>
      </c>
      <c r="E41">
        <v>1600</v>
      </c>
      <c r="G41">
        <f t="shared" si="1"/>
        <v>0</v>
      </c>
    </row>
    <row r="42" spans="1:7">
      <c r="A42" s="6">
        <v>41578</v>
      </c>
      <c r="C42" t="s">
        <v>39</v>
      </c>
      <c r="F42">
        <v>7690</v>
      </c>
      <c r="G42">
        <f t="shared" si="1"/>
        <v>-7690</v>
      </c>
    </row>
    <row r="43" spans="1:7">
      <c r="A43" s="6">
        <v>41584</v>
      </c>
      <c r="C43" t="s">
        <v>1642</v>
      </c>
      <c r="E43">
        <v>2500</v>
      </c>
      <c r="G43">
        <f t="shared" si="1"/>
        <v>-5190</v>
      </c>
    </row>
    <row r="44" spans="1:7">
      <c r="A44" s="6">
        <v>41592</v>
      </c>
      <c r="C44" t="s">
        <v>1642</v>
      </c>
      <c r="E44">
        <v>1500</v>
      </c>
      <c r="G44">
        <f t="shared" si="1"/>
        <v>-3690</v>
      </c>
    </row>
    <row r="45" spans="1:7">
      <c r="A45" s="6">
        <v>41596</v>
      </c>
      <c r="C45" t="s">
        <v>1642</v>
      </c>
      <c r="E45">
        <v>1000</v>
      </c>
      <c r="G45">
        <f t="shared" si="1"/>
        <v>-2690</v>
      </c>
    </row>
    <row r="46" spans="1:7">
      <c r="A46" s="6">
        <v>41240</v>
      </c>
      <c r="C46" t="s">
        <v>1642</v>
      </c>
      <c r="E46">
        <v>2700</v>
      </c>
      <c r="G46">
        <f t="shared" si="1"/>
        <v>10</v>
      </c>
    </row>
    <row r="47" spans="1:7">
      <c r="G47">
        <f t="shared" si="1"/>
        <v>10</v>
      </c>
    </row>
  </sheetData>
  <hyperlinks>
    <hyperlink ref="A1" location="INDICE!A1" display="INDICE"/>
  </hyperlinks>
  <pageMargins left="0.7" right="0.7" top="0.75" bottom="0.75" header="0.3" footer="0.3"/>
</worksheet>
</file>

<file path=xl/worksheets/sheet151.xml><?xml version="1.0" encoding="utf-8"?>
<worksheet xmlns="http://schemas.openxmlformats.org/spreadsheetml/2006/main" xmlns:r="http://schemas.openxmlformats.org/officeDocument/2006/relationships">
  <dimension ref="A1:G5"/>
  <sheetViews>
    <sheetView workbookViewId="0"/>
  </sheetViews>
  <sheetFormatPr baseColWidth="10" defaultRowHeight="15"/>
  <cols>
    <col min="1" max="1" width="15.5703125" customWidth="1"/>
    <col min="2" max="2" width="10.7109375" customWidth="1"/>
    <col min="3" max="3" width="20.7109375" customWidth="1"/>
    <col min="4" max="4" width="11.42578125" customWidth="1"/>
  </cols>
  <sheetData>
    <row r="1" spans="1:7">
      <c r="A1" s="2" t="s">
        <v>122</v>
      </c>
      <c r="B1" s="1"/>
      <c r="C1" s="1" t="s">
        <v>211</v>
      </c>
      <c r="D1" s="1"/>
      <c r="E1" s="1" t="s">
        <v>253</v>
      </c>
      <c r="F1" s="1"/>
      <c r="G1" s="1">
        <f>SUM(E4:E262)-SUM(F4:F262)</f>
        <v>116</v>
      </c>
    </row>
    <row r="2" spans="1:7">
      <c r="A2" s="3" t="s">
        <v>254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259</v>
      </c>
      <c r="G2" s="3" t="s">
        <v>260</v>
      </c>
    </row>
    <row r="3" spans="1:7">
      <c r="A3" s="5"/>
      <c r="B3" s="1"/>
      <c r="C3" s="1"/>
      <c r="D3" s="1"/>
      <c r="E3" s="1"/>
      <c r="F3" s="1"/>
      <c r="G3" s="1"/>
    </row>
    <row r="4" spans="1:7">
      <c r="A4" s="6">
        <v>41321</v>
      </c>
      <c r="C4" t="s">
        <v>262</v>
      </c>
      <c r="E4">
        <v>116</v>
      </c>
      <c r="G4">
        <v>116</v>
      </c>
    </row>
    <row r="5" spans="1:7">
      <c r="G5" t="e">
        <f>#REF!+E5-F5</f>
        <v>#REF!</v>
      </c>
    </row>
  </sheetData>
  <hyperlinks>
    <hyperlink ref="A1" location="INDICE!A1" display="INDICE"/>
  </hyperlinks>
  <pageMargins left="0.7" right="0.7" top="0.75" bottom="0.75" header="0.3" footer="0.3"/>
</worksheet>
</file>

<file path=xl/worksheets/sheet152.xml><?xml version="1.0" encoding="utf-8"?>
<worksheet xmlns="http://schemas.openxmlformats.org/spreadsheetml/2006/main" xmlns:r="http://schemas.openxmlformats.org/officeDocument/2006/relationships">
  <dimension ref="A1:H27"/>
  <sheetViews>
    <sheetView workbookViewId="0"/>
  </sheetViews>
  <sheetFormatPr baseColWidth="10" defaultRowHeight="15"/>
  <cols>
    <col min="1" max="1" width="15.5703125" customWidth="1"/>
    <col min="2" max="2" width="10.7109375" customWidth="1"/>
    <col min="3" max="3" width="20.7109375" customWidth="1"/>
    <col min="4" max="4" width="11.42578125" customWidth="1"/>
  </cols>
  <sheetData>
    <row r="1" spans="1:8">
      <c r="A1" s="2" t="s">
        <v>122</v>
      </c>
      <c r="B1" s="1"/>
      <c r="C1" s="1" t="s">
        <v>152</v>
      </c>
      <c r="D1" s="1"/>
      <c r="E1" s="1" t="s">
        <v>253</v>
      </c>
      <c r="F1" s="1"/>
      <c r="G1" s="1">
        <f>SUM(E4:E266)-SUM(F4:F266)</f>
        <v>1221.0100000000002</v>
      </c>
    </row>
    <row r="2" spans="1:8">
      <c r="A2" s="3" t="s">
        <v>254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259</v>
      </c>
      <c r="G2" s="3" t="s">
        <v>260</v>
      </c>
    </row>
    <row r="3" spans="1:8">
      <c r="A3" s="5"/>
      <c r="B3" s="1"/>
      <c r="C3" s="1"/>
      <c r="D3" s="1"/>
      <c r="E3" s="1"/>
      <c r="F3" s="1"/>
      <c r="G3" s="1"/>
    </row>
    <row r="4" spans="1:8">
      <c r="A4" s="6">
        <v>41607</v>
      </c>
      <c r="B4">
        <v>1</v>
      </c>
      <c r="C4" t="s">
        <v>775</v>
      </c>
      <c r="D4">
        <v>35</v>
      </c>
      <c r="E4">
        <f>B4*D4</f>
        <v>35</v>
      </c>
      <c r="F4">
        <v>0</v>
      </c>
      <c r="G4">
        <f>G3+E4-F4</f>
        <v>35</v>
      </c>
    </row>
    <row r="5" spans="1:8">
      <c r="B5">
        <v>1</v>
      </c>
      <c r="C5" t="s">
        <v>777</v>
      </c>
      <c r="D5">
        <v>8</v>
      </c>
      <c r="E5">
        <f t="shared" ref="E5:E27" si="0">B5*D5</f>
        <v>8</v>
      </c>
      <c r="F5">
        <v>0</v>
      </c>
      <c r="G5">
        <f t="shared" ref="G5:G26" si="1">G4+E5-F5</f>
        <v>43</v>
      </c>
    </row>
    <row r="6" spans="1:8">
      <c r="B6">
        <v>1</v>
      </c>
      <c r="C6" t="s">
        <v>776</v>
      </c>
      <c r="D6">
        <v>30</v>
      </c>
      <c r="E6">
        <f t="shared" si="0"/>
        <v>30</v>
      </c>
      <c r="F6">
        <v>0</v>
      </c>
      <c r="G6">
        <f t="shared" si="1"/>
        <v>73</v>
      </c>
    </row>
    <row r="7" spans="1:8">
      <c r="A7" s="6">
        <v>41416</v>
      </c>
      <c r="B7">
        <v>1</v>
      </c>
      <c r="C7" t="s">
        <v>1288</v>
      </c>
      <c r="D7">
        <v>420</v>
      </c>
      <c r="E7">
        <f>B7*D7</f>
        <v>420</v>
      </c>
      <c r="F7">
        <v>0</v>
      </c>
      <c r="G7">
        <f t="shared" si="1"/>
        <v>493</v>
      </c>
    </row>
    <row r="8" spans="1:8">
      <c r="C8" t="s">
        <v>1422</v>
      </c>
      <c r="D8">
        <v>768.97</v>
      </c>
      <c r="G8">
        <f t="shared" si="1"/>
        <v>493</v>
      </c>
    </row>
    <row r="9" spans="1:8">
      <c r="A9" s="6">
        <v>41332</v>
      </c>
      <c r="B9">
        <v>4</v>
      </c>
      <c r="C9" t="s">
        <v>728</v>
      </c>
      <c r="D9">
        <v>68</v>
      </c>
      <c r="E9">
        <f t="shared" si="0"/>
        <v>272</v>
      </c>
      <c r="F9">
        <v>0</v>
      </c>
      <c r="G9">
        <f t="shared" si="1"/>
        <v>765</v>
      </c>
    </row>
    <row r="10" spans="1:8">
      <c r="A10" s="6">
        <v>41375</v>
      </c>
      <c r="B10">
        <v>1</v>
      </c>
      <c r="C10" t="s">
        <v>1011</v>
      </c>
      <c r="D10">
        <v>389.99</v>
      </c>
      <c r="E10">
        <f t="shared" si="0"/>
        <v>389.99</v>
      </c>
      <c r="F10">
        <v>0</v>
      </c>
      <c r="G10">
        <f t="shared" si="1"/>
        <v>1154.99</v>
      </c>
    </row>
    <row r="11" spans="1:8">
      <c r="A11" s="6"/>
      <c r="C11" t="s">
        <v>1421</v>
      </c>
      <c r="D11">
        <v>389.99</v>
      </c>
      <c r="F11">
        <v>1154</v>
      </c>
      <c r="G11">
        <f t="shared" si="1"/>
        <v>0.99000000000000909</v>
      </c>
    </row>
    <row r="12" spans="1:8">
      <c r="A12" s="6">
        <v>41414</v>
      </c>
      <c r="B12">
        <v>1</v>
      </c>
      <c r="C12" t="s">
        <v>1287</v>
      </c>
      <c r="D12">
        <v>1729.98</v>
      </c>
      <c r="E12">
        <f t="shared" si="0"/>
        <v>1729.98</v>
      </c>
      <c r="F12">
        <v>1729.98</v>
      </c>
      <c r="G12">
        <f t="shared" si="1"/>
        <v>0.99000000000000909</v>
      </c>
      <c r="H12" s="6">
        <v>41422</v>
      </c>
    </row>
    <row r="13" spans="1:8">
      <c r="E13">
        <f t="shared" si="0"/>
        <v>0</v>
      </c>
      <c r="F13">
        <v>0</v>
      </c>
      <c r="G13">
        <f t="shared" si="1"/>
        <v>0.99000000000000909</v>
      </c>
    </row>
    <row r="14" spans="1:8">
      <c r="A14" s="6">
        <v>41442</v>
      </c>
      <c r="B14">
        <v>2</v>
      </c>
      <c r="C14" t="s">
        <v>1802</v>
      </c>
      <c r="D14">
        <v>24</v>
      </c>
      <c r="E14">
        <f t="shared" si="0"/>
        <v>48</v>
      </c>
      <c r="F14">
        <v>0</v>
      </c>
      <c r="G14">
        <f t="shared" si="1"/>
        <v>48.990000000000009</v>
      </c>
    </row>
    <row r="15" spans="1:8">
      <c r="A15" s="6">
        <v>41557</v>
      </c>
      <c r="B15">
        <v>2</v>
      </c>
      <c r="C15" t="s">
        <v>2737</v>
      </c>
      <c r="D15">
        <v>74</v>
      </c>
      <c r="E15">
        <f t="shared" si="0"/>
        <v>148</v>
      </c>
      <c r="G15">
        <f t="shared" si="1"/>
        <v>196.99</v>
      </c>
    </row>
    <row r="16" spans="1:8">
      <c r="B16">
        <v>1</v>
      </c>
      <c r="C16" t="s">
        <v>2738</v>
      </c>
      <c r="D16">
        <v>45</v>
      </c>
      <c r="E16">
        <f t="shared" si="0"/>
        <v>45</v>
      </c>
      <c r="G16">
        <f t="shared" si="1"/>
        <v>241.99</v>
      </c>
    </row>
    <row r="17" spans="1:8">
      <c r="A17" s="6">
        <v>41558</v>
      </c>
      <c r="B17">
        <v>3</v>
      </c>
      <c r="C17" t="s">
        <v>1165</v>
      </c>
      <c r="D17">
        <v>78</v>
      </c>
      <c r="E17">
        <f t="shared" si="0"/>
        <v>234</v>
      </c>
      <c r="G17">
        <f t="shared" si="1"/>
        <v>475.99</v>
      </c>
    </row>
    <row r="18" spans="1:8">
      <c r="B18">
        <v>2</v>
      </c>
      <c r="C18" t="s">
        <v>728</v>
      </c>
      <c r="D18">
        <v>83</v>
      </c>
      <c r="E18">
        <f t="shared" si="0"/>
        <v>166</v>
      </c>
      <c r="G18">
        <f t="shared" si="1"/>
        <v>641.99</v>
      </c>
    </row>
    <row r="19" spans="1:8">
      <c r="C19" t="s">
        <v>2792</v>
      </c>
      <c r="F19">
        <v>640.98</v>
      </c>
      <c r="G19">
        <f t="shared" si="1"/>
        <v>1.0099999999999909</v>
      </c>
      <c r="H19" s="6">
        <v>41582</v>
      </c>
    </row>
    <row r="20" spans="1:8">
      <c r="A20" s="6">
        <v>41611</v>
      </c>
      <c r="B20">
        <v>20</v>
      </c>
      <c r="C20" t="s">
        <v>459</v>
      </c>
      <c r="D20">
        <v>28</v>
      </c>
      <c r="E20">
        <f t="shared" si="0"/>
        <v>560</v>
      </c>
      <c r="G20">
        <f t="shared" si="1"/>
        <v>561.01</v>
      </c>
    </row>
    <row r="21" spans="1:8">
      <c r="C21" t="s">
        <v>3157</v>
      </c>
      <c r="E21">
        <f t="shared" si="0"/>
        <v>0</v>
      </c>
      <c r="G21">
        <f t="shared" si="1"/>
        <v>561.01</v>
      </c>
    </row>
    <row r="22" spans="1:8">
      <c r="A22" s="6">
        <v>41606</v>
      </c>
      <c r="B22">
        <v>2</v>
      </c>
      <c r="C22" t="s">
        <v>3255</v>
      </c>
      <c r="D22">
        <v>50</v>
      </c>
      <c r="E22">
        <f t="shared" si="0"/>
        <v>100</v>
      </c>
      <c r="G22">
        <f t="shared" si="1"/>
        <v>661.01</v>
      </c>
    </row>
    <row r="23" spans="1:8">
      <c r="B23">
        <v>1</v>
      </c>
      <c r="C23" t="s">
        <v>3257</v>
      </c>
      <c r="D23">
        <v>60</v>
      </c>
      <c r="E23">
        <f t="shared" si="0"/>
        <v>60</v>
      </c>
      <c r="G23">
        <f t="shared" si="1"/>
        <v>721.01</v>
      </c>
    </row>
    <row r="24" spans="1:8">
      <c r="B24">
        <v>20</v>
      </c>
      <c r="C24" t="s">
        <v>3256</v>
      </c>
      <c r="D24">
        <v>25</v>
      </c>
      <c r="E24">
        <f t="shared" si="0"/>
        <v>500</v>
      </c>
      <c r="G24">
        <f t="shared" si="1"/>
        <v>1221.01</v>
      </c>
    </row>
    <row r="25" spans="1:8">
      <c r="E25">
        <f t="shared" si="0"/>
        <v>0</v>
      </c>
      <c r="G25">
        <f t="shared" si="1"/>
        <v>1221.01</v>
      </c>
    </row>
    <row r="26" spans="1:8">
      <c r="E26">
        <f t="shared" si="0"/>
        <v>0</v>
      </c>
      <c r="G26">
        <f t="shared" si="1"/>
        <v>1221.01</v>
      </c>
    </row>
    <row r="27" spans="1:8">
      <c r="E27">
        <f t="shared" si="0"/>
        <v>0</v>
      </c>
    </row>
  </sheetData>
  <hyperlinks>
    <hyperlink ref="A1" location="INDICE!A1" display="INDICE"/>
  </hyperlinks>
  <pageMargins left="0.7" right="0.7" top="0.75" bottom="0.75" header="0.3" footer="0.3"/>
</worksheet>
</file>

<file path=xl/worksheets/sheet153.xml><?xml version="1.0" encoding="utf-8"?>
<worksheet xmlns="http://schemas.openxmlformats.org/spreadsheetml/2006/main" xmlns:r="http://schemas.openxmlformats.org/officeDocument/2006/relationships">
  <dimension ref="A1:H38"/>
  <sheetViews>
    <sheetView workbookViewId="0"/>
  </sheetViews>
  <sheetFormatPr baseColWidth="10" defaultRowHeight="15"/>
  <cols>
    <col min="1" max="1" width="15.5703125" customWidth="1"/>
    <col min="2" max="2" width="10.7109375" customWidth="1"/>
    <col min="3" max="3" width="20.7109375" customWidth="1"/>
    <col min="4" max="4" width="11.42578125" customWidth="1"/>
  </cols>
  <sheetData>
    <row r="1" spans="1:8">
      <c r="A1" s="2" t="s">
        <v>122</v>
      </c>
      <c r="B1" s="1"/>
      <c r="C1" s="1" t="s">
        <v>296</v>
      </c>
      <c r="D1" s="1"/>
      <c r="E1" s="1" t="s">
        <v>253</v>
      </c>
      <c r="F1" s="1"/>
      <c r="G1" s="1">
        <f>SUM(E4:E264)-SUM(F4:F264)</f>
        <v>0</v>
      </c>
    </row>
    <row r="2" spans="1:8">
      <c r="A2" s="3" t="s">
        <v>254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259</v>
      </c>
      <c r="G2" s="3" t="s">
        <v>260</v>
      </c>
    </row>
    <row r="3" spans="1:8">
      <c r="A3" s="5"/>
      <c r="B3" s="1"/>
      <c r="C3" s="1"/>
      <c r="D3" s="1"/>
      <c r="E3" s="1"/>
      <c r="F3" s="1"/>
      <c r="G3" s="1"/>
    </row>
    <row r="4" spans="1:8">
      <c r="A4" s="6">
        <v>41321</v>
      </c>
      <c r="C4" t="s">
        <v>262</v>
      </c>
      <c r="E4">
        <v>0</v>
      </c>
    </row>
    <row r="5" spans="1:8">
      <c r="A5" s="6">
        <v>41377</v>
      </c>
      <c r="B5">
        <v>4</v>
      </c>
      <c r="C5" t="s">
        <v>375</v>
      </c>
      <c r="D5">
        <v>28</v>
      </c>
      <c r="E5">
        <f>B5*D5</f>
        <v>112</v>
      </c>
      <c r="G5">
        <f>G4+E5-F5</f>
        <v>112</v>
      </c>
    </row>
    <row r="6" spans="1:8">
      <c r="B6">
        <v>2</v>
      </c>
      <c r="C6" t="s">
        <v>384</v>
      </c>
      <c r="D6">
        <v>40</v>
      </c>
      <c r="E6">
        <f t="shared" ref="E6:E13" si="0">B6*D6</f>
        <v>80</v>
      </c>
      <c r="G6">
        <f>G5+E6-F6</f>
        <v>192</v>
      </c>
    </row>
    <row r="7" spans="1:8">
      <c r="A7" s="6">
        <v>41460</v>
      </c>
      <c r="B7">
        <v>1</v>
      </c>
      <c r="C7" t="s">
        <v>1892</v>
      </c>
      <c r="D7">
        <v>58</v>
      </c>
      <c r="E7">
        <f t="shared" si="0"/>
        <v>58</v>
      </c>
      <c r="G7">
        <f>G6+E7-F7</f>
        <v>250</v>
      </c>
    </row>
    <row r="8" spans="1:8">
      <c r="C8" t="s">
        <v>1893</v>
      </c>
      <c r="E8">
        <f t="shared" si="0"/>
        <v>0</v>
      </c>
      <c r="G8">
        <f t="shared" ref="G8:G13" si="1">G7+E8-F8</f>
        <v>250</v>
      </c>
    </row>
    <row r="9" spans="1:8">
      <c r="A9" s="6">
        <v>41487</v>
      </c>
      <c r="B9">
        <v>4</v>
      </c>
      <c r="C9" t="s">
        <v>375</v>
      </c>
      <c r="D9">
        <v>28</v>
      </c>
      <c r="E9">
        <f t="shared" si="0"/>
        <v>112</v>
      </c>
      <c r="G9">
        <f t="shared" si="1"/>
        <v>362</v>
      </c>
    </row>
    <row r="10" spans="1:8">
      <c r="B10">
        <v>1</v>
      </c>
      <c r="C10" t="s">
        <v>460</v>
      </c>
      <c r="D10">
        <v>4</v>
      </c>
      <c r="E10">
        <f t="shared" si="0"/>
        <v>4</v>
      </c>
      <c r="G10">
        <f t="shared" si="1"/>
        <v>366</v>
      </c>
    </row>
    <row r="11" spans="1:8">
      <c r="B11">
        <v>1</v>
      </c>
      <c r="C11" t="s">
        <v>2088</v>
      </c>
      <c r="D11">
        <v>50</v>
      </c>
      <c r="E11">
        <f t="shared" si="0"/>
        <v>50</v>
      </c>
      <c r="G11">
        <f t="shared" si="1"/>
        <v>416</v>
      </c>
    </row>
    <row r="12" spans="1:8">
      <c r="A12" s="6">
        <v>41487</v>
      </c>
      <c r="C12" t="s">
        <v>1472</v>
      </c>
      <c r="E12">
        <f t="shared" si="0"/>
        <v>0</v>
      </c>
      <c r="F12">
        <v>416</v>
      </c>
      <c r="G12">
        <f>G11+E12-F12</f>
        <v>0</v>
      </c>
    </row>
    <row r="13" spans="1:8">
      <c r="A13" s="6">
        <v>41517</v>
      </c>
      <c r="B13">
        <v>12</v>
      </c>
      <c r="C13" t="s">
        <v>382</v>
      </c>
      <c r="D13">
        <v>7</v>
      </c>
      <c r="E13">
        <f t="shared" si="0"/>
        <v>84</v>
      </c>
      <c r="G13">
        <f t="shared" si="1"/>
        <v>84</v>
      </c>
      <c r="H13">
        <f t="shared" ref="H13:H15" si="2">E13-(E13*21%)</f>
        <v>66.36</v>
      </c>
    </row>
    <row r="14" spans="1:8">
      <c r="E14">
        <f t="shared" ref="E14:E20" si="3">B14*D14</f>
        <v>0</v>
      </c>
      <c r="G14">
        <f t="shared" ref="G14:G38" si="4">G13+E14-F14</f>
        <v>84</v>
      </c>
    </row>
    <row r="15" spans="1:8">
      <c r="A15" s="6">
        <v>41461</v>
      </c>
      <c r="B15">
        <v>2.5</v>
      </c>
      <c r="C15" t="s">
        <v>1049</v>
      </c>
      <c r="D15">
        <v>40</v>
      </c>
      <c r="E15">
        <f t="shared" si="3"/>
        <v>100</v>
      </c>
      <c r="G15">
        <f t="shared" si="4"/>
        <v>184</v>
      </c>
      <c r="H15">
        <f t="shared" si="2"/>
        <v>79</v>
      </c>
    </row>
    <row r="16" spans="1:8">
      <c r="C16" t="s">
        <v>2451</v>
      </c>
      <c r="G16">
        <f t="shared" si="4"/>
        <v>184</v>
      </c>
    </row>
    <row r="17" spans="1:8">
      <c r="A17" s="6">
        <v>41550</v>
      </c>
      <c r="B17">
        <v>5</v>
      </c>
      <c r="C17" t="s">
        <v>2603</v>
      </c>
      <c r="D17">
        <v>6</v>
      </c>
      <c r="E17">
        <f t="shared" si="3"/>
        <v>30</v>
      </c>
      <c r="G17">
        <f t="shared" si="4"/>
        <v>214</v>
      </c>
      <c r="H17" s="40">
        <f>E17/1.21</f>
        <v>24.793388429752067</v>
      </c>
    </row>
    <row r="18" spans="1:8">
      <c r="B18">
        <v>1</v>
      </c>
      <c r="C18" t="s">
        <v>2604</v>
      </c>
      <c r="D18">
        <v>35</v>
      </c>
      <c r="E18">
        <f t="shared" si="3"/>
        <v>35</v>
      </c>
      <c r="G18">
        <f t="shared" si="4"/>
        <v>249</v>
      </c>
      <c r="H18" s="40">
        <f t="shared" ref="H18:H30" si="5">E18/1.21</f>
        <v>28.925619834710744</v>
      </c>
    </row>
    <row r="19" spans="1:8">
      <c r="B19">
        <v>1</v>
      </c>
      <c r="C19" t="s">
        <v>1382</v>
      </c>
      <c r="D19">
        <v>55</v>
      </c>
      <c r="E19">
        <f t="shared" si="3"/>
        <v>55</v>
      </c>
      <c r="G19">
        <f t="shared" si="4"/>
        <v>304</v>
      </c>
      <c r="H19" s="40">
        <f t="shared" si="5"/>
        <v>45.454545454545453</v>
      </c>
    </row>
    <row r="20" spans="1:8">
      <c r="B20">
        <v>2</v>
      </c>
      <c r="C20" t="s">
        <v>996</v>
      </c>
      <c r="D20">
        <v>20</v>
      </c>
      <c r="E20">
        <f t="shared" si="3"/>
        <v>40</v>
      </c>
      <c r="G20">
        <f t="shared" si="4"/>
        <v>344</v>
      </c>
      <c r="H20" s="40">
        <f t="shared" si="5"/>
        <v>33.057851239669425</v>
      </c>
    </row>
    <row r="21" spans="1:8">
      <c r="A21" s="6">
        <v>41576</v>
      </c>
      <c r="B21">
        <v>10</v>
      </c>
      <c r="C21" t="s">
        <v>375</v>
      </c>
      <c r="G21">
        <f t="shared" si="4"/>
        <v>344</v>
      </c>
      <c r="H21" s="40"/>
    </row>
    <row r="22" spans="1:8">
      <c r="B22">
        <v>1</v>
      </c>
      <c r="C22" t="s">
        <v>1705</v>
      </c>
      <c r="G22">
        <f t="shared" si="4"/>
        <v>344</v>
      </c>
      <c r="H22" s="40"/>
    </row>
    <row r="23" spans="1:8">
      <c r="B23">
        <v>1</v>
      </c>
      <c r="C23" t="s">
        <v>759</v>
      </c>
      <c r="G23">
        <f t="shared" si="4"/>
        <v>344</v>
      </c>
      <c r="H23" s="40"/>
    </row>
    <row r="24" spans="1:8">
      <c r="B24">
        <v>1</v>
      </c>
      <c r="C24" t="s">
        <v>760</v>
      </c>
      <c r="G24">
        <f t="shared" si="4"/>
        <v>344</v>
      </c>
      <c r="H24" s="40"/>
    </row>
    <row r="25" spans="1:8">
      <c r="B25">
        <v>2</v>
      </c>
      <c r="C25" t="s">
        <v>728</v>
      </c>
      <c r="G25">
        <f t="shared" si="4"/>
        <v>344</v>
      </c>
      <c r="H25" s="40"/>
    </row>
    <row r="26" spans="1:8">
      <c r="B26">
        <v>1</v>
      </c>
      <c r="C26" t="s">
        <v>381</v>
      </c>
      <c r="G26">
        <f t="shared" si="4"/>
        <v>344</v>
      </c>
      <c r="H26" s="40"/>
    </row>
    <row r="27" spans="1:8">
      <c r="B27">
        <v>1</v>
      </c>
      <c r="C27" t="s">
        <v>2913</v>
      </c>
      <c r="E27">
        <v>851.97</v>
      </c>
      <c r="F27">
        <v>851.97</v>
      </c>
      <c r="G27">
        <f t="shared" si="4"/>
        <v>344</v>
      </c>
      <c r="H27" s="40"/>
    </row>
    <row r="28" spans="1:8">
      <c r="A28" s="6">
        <v>41583</v>
      </c>
      <c r="B28">
        <v>1</v>
      </c>
      <c r="C28" t="s">
        <v>2914</v>
      </c>
      <c r="E28">
        <v>550</v>
      </c>
      <c r="G28">
        <f t="shared" si="4"/>
        <v>894</v>
      </c>
      <c r="H28" s="40">
        <f t="shared" si="5"/>
        <v>454.54545454545456</v>
      </c>
    </row>
    <row r="29" spans="1:8">
      <c r="G29">
        <f t="shared" si="4"/>
        <v>894</v>
      </c>
      <c r="H29" s="40"/>
    </row>
    <row r="30" spans="1:8">
      <c r="A30" s="6">
        <v>41600</v>
      </c>
      <c r="B30">
        <v>2</v>
      </c>
      <c r="C30" t="s">
        <v>338</v>
      </c>
      <c r="D30">
        <v>72</v>
      </c>
      <c r="E30">
        <f t="shared" ref="E30:E34" si="6">B30*D30</f>
        <v>144</v>
      </c>
      <c r="G30">
        <f t="shared" si="4"/>
        <v>1038</v>
      </c>
      <c r="H30" s="40">
        <f t="shared" si="5"/>
        <v>119.00826446280992</v>
      </c>
    </row>
    <row r="31" spans="1:8">
      <c r="E31">
        <f t="shared" si="6"/>
        <v>0</v>
      </c>
      <c r="G31">
        <f t="shared" si="4"/>
        <v>1038</v>
      </c>
      <c r="H31" s="40"/>
    </row>
    <row r="32" spans="1:8">
      <c r="A32" s="6">
        <v>41610</v>
      </c>
      <c r="B32">
        <v>3</v>
      </c>
      <c r="C32" t="s">
        <v>3124</v>
      </c>
      <c r="D32">
        <v>45</v>
      </c>
      <c r="E32">
        <f t="shared" si="6"/>
        <v>135</v>
      </c>
      <c r="G32">
        <f t="shared" si="4"/>
        <v>1173</v>
      </c>
    </row>
    <row r="33" spans="1:7">
      <c r="B33">
        <v>4</v>
      </c>
      <c r="C33" t="s">
        <v>1201</v>
      </c>
      <c r="D33">
        <v>30</v>
      </c>
      <c r="E33">
        <f t="shared" si="6"/>
        <v>120</v>
      </c>
      <c r="G33">
        <f t="shared" si="4"/>
        <v>1293</v>
      </c>
    </row>
    <row r="34" spans="1:7">
      <c r="A34" s="6">
        <v>41610</v>
      </c>
      <c r="C34" t="s">
        <v>259</v>
      </c>
      <c r="E34">
        <f t="shared" si="6"/>
        <v>0</v>
      </c>
      <c r="F34">
        <v>1293</v>
      </c>
      <c r="G34">
        <f t="shared" si="4"/>
        <v>0</v>
      </c>
    </row>
    <row r="35" spans="1:7">
      <c r="G35">
        <f t="shared" si="4"/>
        <v>0</v>
      </c>
    </row>
    <row r="36" spans="1:7">
      <c r="G36">
        <f t="shared" si="4"/>
        <v>0</v>
      </c>
    </row>
    <row r="37" spans="1:7">
      <c r="G37">
        <f t="shared" si="4"/>
        <v>0</v>
      </c>
    </row>
    <row r="38" spans="1:7">
      <c r="G38">
        <f t="shared" si="4"/>
        <v>0</v>
      </c>
    </row>
  </sheetData>
  <hyperlinks>
    <hyperlink ref="A1" location="INDICE!A1" display="INDICE"/>
  </hyperlinks>
  <pageMargins left="0.7" right="0.7" top="0.75" bottom="0.75" header="0.3" footer="0.3"/>
  <pageSetup paperSize="9" orientation="portrait" horizontalDpi="0" verticalDpi="0" r:id="rId1"/>
</worksheet>
</file>

<file path=xl/worksheets/sheet154.xml><?xml version="1.0" encoding="utf-8"?>
<worksheet xmlns="http://schemas.openxmlformats.org/spreadsheetml/2006/main" xmlns:r="http://schemas.openxmlformats.org/officeDocument/2006/relationships">
  <dimension ref="A1:G7"/>
  <sheetViews>
    <sheetView workbookViewId="0"/>
  </sheetViews>
  <sheetFormatPr baseColWidth="10" defaultRowHeight="15"/>
  <cols>
    <col min="1" max="1" width="15.5703125" customWidth="1"/>
    <col min="2" max="2" width="10.7109375" customWidth="1"/>
    <col min="3" max="3" width="20.7109375" customWidth="1"/>
    <col min="4" max="4" width="11.42578125" customWidth="1"/>
  </cols>
  <sheetData>
    <row r="1" spans="1:7">
      <c r="A1" s="2" t="s">
        <v>122</v>
      </c>
      <c r="B1" s="1"/>
      <c r="C1" s="1" t="s">
        <v>20</v>
      </c>
      <c r="D1" s="1"/>
      <c r="E1" s="1" t="s">
        <v>253</v>
      </c>
      <c r="F1" s="1"/>
      <c r="G1" s="1">
        <f>SUM(E4:E264)-SUM(F4:F264)</f>
        <v>0</v>
      </c>
    </row>
    <row r="2" spans="1:7">
      <c r="A2" s="3" t="s">
        <v>254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259</v>
      </c>
      <c r="G2" s="3" t="s">
        <v>260</v>
      </c>
    </row>
    <row r="3" spans="1:7">
      <c r="A3" s="5"/>
      <c r="B3" s="1"/>
      <c r="C3" s="1"/>
      <c r="D3" s="1"/>
      <c r="E3" s="1"/>
      <c r="F3" s="1"/>
      <c r="G3" s="1"/>
    </row>
    <row r="4" spans="1:7">
      <c r="A4" s="6">
        <v>41321</v>
      </c>
      <c r="C4" t="s">
        <v>262</v>
      </c>
      <c r="E4">
        <v>0</v>
      </c>
      <c r="G4">
        <v>0</v>
      </c>
    </row>
    <row r="5" spans="1:7">
      <c r="E5">
        <f>B5*D5</f>
        <v>0</v>
      </c>
      <c r="G5">
        <f>G4+E5-F5</f>
        <v>0</v>
      </c>
    </row>
    <row r="6" spans="1:7">
      <c r="A6" s="6">
        <v>41493</v>
      </c>
      <c r="B6">
        <v>1</v>
      </c>
      <c r="C6" t="s">
        <v>2104</v>
      </c>
      <c r="D6">
        <v>1319.99</v>
      </c>
      <c r="E6">
        <f>B6*D6</f>
        <v>1319.99</v>
      </c>
      <c r="G6">
        <f>G5+E6-F6</f>
        <v>1319.99</v>
      </c>
    </row>
    <row r="7" spans="1:7">
      <c r="A7" s="6">
        <v>41518</v>
      </c>
      <c r="E7">
        <f>B7*D7</f>
        <v>0</v>
      </c>
      <c r="F7">
        <v>1319.99</v>
      </c>
      <c r="G7">
        <f>G6+E7-F7</f>
        <v>0</v>
      </c>
    </row>
  </sheetData>
  <hyperlinks>
    <hyperlink ref="A1" location="INDICE!A1" display="INDICE"/>
  </hyperlinks>
  <pageMargins left="0.7" right="0.7" top="0.75" bottom="0.75" header="0.3" footer="0.3"/>
</worksheet>
</file>

<file path=xl/worksheets/sheet155.xml><?xml version="1.0" encoding="utf-8"?>
<worksheet xmlns="http://schemas.openxmlformats.org/spreadsheetml/2006/main" xmlns:r="http://schemas.openxmlformats.org/officeDocument/2006/relationships">
  <dimension ref="A1:G20"/>
  <sheetViews>
    <sheetView workbookViewId="0">
      <selection sqref="A1:G10"/>
    </sheetView>
  </sheetViews>
  <sheetFormatPr baseColWidth="10" defaultRowHeight="15"/>
  <cols>
    <col min="1" max="1" width="14.28515625" customWidth="1"/>
    <col min="2" max="2" width="5.28515625" customWidth="1"/>
    <col min="3" max="3" width="20.7109375" customWidth="1"/>
    <col min="4" max="4" width="6.85546875" customWidth="1"/>
    <col min="7" max="7" width="13.5703125" customWidth="1"/>
  </cols>
  <sheetData>
    <row r="1" spans="1:7">
      <c r="A1" s="2" t="s">
        <v>122</v>
      </c>
      <c r="B1" s="1"/>
      <c r="C1" s="1" t="s">
        <v>4</v>
      </c>
      <c r="D1" s="1"/>
      <c r="E1" s="1" t="s">
        <v>253</v>
      </c>
      <c r="F1" s="1"/>
      <c r="G1" s="1">
        <f>SUM(E4:E264)-SUM(F4:F264)</f>
        <v>405</v>
      </c>
    </row>
    <row r="2" spans="1:7">
      <c r="A2" s="3" t="s">
        <v>254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259</v>
      </c>
      <c r="G2" s="3" t="s">
        <v>260</v>
      </c>
    </row>
    <row r="3" spans="1:7" hidden="1">
      <c r="A3" s="5"/>
      <c r="B3" s="1"/>
      <c r="C3" s="1"/>
      <c r="D3" s="1"/>
      <c r="E3" s="1"/>
      <c r="F3" s="1"/>
      <c r="G3" s="1"/>
    </row>
    <row r="4" spans="1:7" hidden="1">
      <c r="A4" s="6">
        <v>41321</v>
      </c>
      <c r="C4" t="s">
        <v>262</v>
      </c>
      <c r="E4">
        <v>599.5</v>
      </c>
      <c r="G4">
        <v>599.5</v>
      </c>
    </row>
    <row r="5" spans="1:7" hidden="1">
      <c r="A5" s="6">
        <v>41310</v>
      </c>
      <c r="B5">
        <v>2.5</v>
      </c>
      <c r="C5" t="s">
        <v>419</v>
      </c>
      <c r="D5">
        <v>25</v>
      </c>
      <c r="E5">
        <f>B5*D5</f>
        <v>62.5</v>
      </c>
      <c r="G5">
        <f t="shared" ref="G5:G20" si="0">G4+E5-F5</f>
        <v>662</v>
      </c>
    </row>
    <row r="6" spans="1:7" hidden="1">
      <c r="A6" s="6">
        <v>41312</v>
      </c>
      <c r="B6">
        <v>10</v>
      </c>
      <c r="C6" t="s">
        <v>420</v>
      </c>
      <c r="D6">
        <v>20</v>
      </c>
      <c r="E6">
        <f>B6*D6</f>
        <v>200</v>
      </c>
      <c r="G6">
        <f t="shared" si="0"/>
        <v>862</v>
      </c>
    </row>
    <row r="7" spans="1:7" hidden="1">
      <c r="A7" s="6">
        <v>41340</v>
      </c>
      <c r="B7">
        <v>10</v>
      </c>
      <c r="C7" t="s">
        <v>712</v>
      </c>
      <c r="D7">
        <v>22</v>
      </c>
      <c r="E7">
        <f>B7*D7</f>
        <v>220</v>
      </c>
      <c r="G7">
        <f t="shared" si="0"/>
        <v>1082</v>
      </c>
    </row>
    <row r="8" spans="1:7" hidden="1">
      <c r="C8" t="s">
        <v>713</v>
      </c>
      <c r="E8">
        <f>B8*D8</f>
        <v>0</v>
      </c>
      <c r="F8">
        <v>200</v>
      </c>
      <c r="G8">
        <f t="shared" si="0"/>
        <v>882</v>
      </c>
    </row>
    <row r="9" spans="1:7">
      <c r="A9" s="6">
        <v>41351</v>
      </c>
      <c r="C9" t="s">
        <v>259</v>
      </c>
      <c r="F9">
        <v>882</v>
      </c>
      <c r="G9">
        <f t="shared" si="0"/>
        <v>0</v>
      </c>
    </row>
    <row r="10" spans="1:7">
      <c r="A10" s="6">
        <v>41361</v>
      </c>
      <c r="B10">
        <v>2.25</v>
      </c>
      <c r="C10" t="s">
        <v>879</v>
      </c>
      <c r="D10">
        <v>20</v>
      </c>
      <c r="E10">
        <f t="shared" ref="E10:E19" si="1">B10*D10</f>
        <v>45</v>
      </c>
      <c r="G10">
        <f t="shared" si="0"/>
        <v>45</v>
      </c>
    </row>
    <row r="11" spans="1:7">
      <c r="A11" s="6">
        <v>41369</v>
      </c>
      <c r="B11">
        <v>1</v>
      </c>
      <c r="C11" t="s">
        <v>419</v>
      </c>
      <c r="D11">
        <v>25</v>
      </c>
      <c r="E11">
        <f t="shared" si="1"/>
        <v>25</v>
      </c>
      <c r="G11">
        <f t="shared" si="0"/>
        <v>70</v>
      </c>
    </row>
    <row r="12" spans="1:7">
      <c r="B12">
        <v>5</v>
      </c>
      <c r="C12" t="s">
        <v>879</v>
      </c>
      <c r="D12">
        <v>20</v>
      </c>
      <c r="E12">
        <f t="shared" si="1"/>
        <v>100</v>
      </c>
      <c r="G12">
        <f t="shared" si="0"/>
        <v>170</v>
      </c>
    </row>
    <row r="13" spans="1:7">
      <c r="A13" s="6">
        <v>41383</v>
      </c>
      <c r="B13">
        <v>5</v>
      </c>
      <c r="C13" t="s">
        <v>419</v>
      </c>
      <c r="D13">
        <v>25</v>
      </c>
      <c r="E13">
        <f t="shared" si="1"/>
        <v>125</v>
      </c>
      <c r="G13">
        <f t="shared" si="0"/>
        <v>295</v>
      </c>
    </row>
    <row r="14" spans="1:7">
      <c r="A14" s="6">
        <v>41388</v>
      </c>
      <c r="B14">
        <v>5</v>
      </c>
      <c r="C14" t="s">
        <v>344</v>
      </c>
      <c r="D14">
        <v>22</v>
      </c>
      <c r="E14">
        <f t="shared" si="1"/>
        <v>110</v>
      </c>
      <c r="G14">
        <f t="shared" si="0"/>
        <v>405</v>
      </c>
    </row>
    <row r="15" spans="1:7">
      <c r="E15">
        <f t="shared" si="1"/>
        <v>0</v>
      </c>
      <c r="G15">
        <f t="shared" si="0"/>
        <v>405</v>
      </c>
    </row>
    <row r="16" spans="1:7">
      <c r="E16">
        <f t="shared" si="1"/>
        <v>0</v>
      </c>
      <c r="G16">
        <f t="shared" si="0"/>
        <v>405</v>
      </c>
    </row>
    <row r="17" spans="5:7">
      <c r="E17">
        <f t="shared" si="1"/>
        <v>0</v>
      </c>
      <c r="G17">
        <f t="shared" si="0"/>
        <v>405</v>
      </c>
    </row>
    <row r="18" spans="5:7">
      <c r="E18">
        <f t="shared" si="1"/>
        <v>0</v>
      </c>
      <c r="G18">
        <f t="shared" si="0"/>
        <v>405</v>
      </c>
    </row>
    <row r="19" spans="5:7">
      <c r="E19">
        <f t="shared" si="1"/>
        <v>0</v>
      </c>
      <c r="G19">
        <f t="shared" si="0"/>
        <v>405</v>
      </c>
    </row>
    <row r="20" spans="5:7">
      <c r="G20">
        <f t="shared" si="0"/>
        <v>405</v>
      </c>
    </row>
  </sheetData>
  <hyperlinks>
    <hyperlink ref="A1" location="INDICE!A1" display="INDICE"/>
  </hyperlinks>
  <pageMargins left="0.7" right="0.7" top="0.75" bottom="0.75" header="0.3" footer="0.3"/>
  <pageSetup paperSize="9" orientation="portrait" horizontalDpi="4294967293" verticalDpi="0" r:id="rId1"/>
</worksheet>
</file>

<file path=xl/worksheets/sheet156.xml><?xml version="1.0" encoding="utf-8"?>
<worksheet xmlns="http://schemas.openxmlformats.org/spreadsheetml/2006/main" xmlns:r="http://schemas.openxmlformats.org/officeDocument/2006/relationships">
  <dimension ref="A1:G23"/>
  <sheetViews>
    <sheetView workbookViewId="0"/>
  </sheetViews>
  <sheetFormatPr baseColWidth="10" defaultRowHeight="15"/>
  <cols>
    <col min="1" max="1" width="14.42578125" customWidth="1"/>
    <col min="2" max="2" width="5.42578125" customWidth="1"/>
    <col min="3" max="3" width="20.7109375" customWidth="1"/>
    <col min="4" max="4" width="7.28515625" customWidth="1"/>
    <col min="5" max="6" width="9" customWidth="1"/>
  </cols>
  <sheetData>
    <row r="1" spans="1:7">
      <c r="A1" s="2" t="s">
        <v>122</v>
      </c>
      <c r="B1" s="1"/>
      <c r="C1" s="1" t="s">
        <v>84</v>
      </c>
      <c r="D1" s="1"/>
      <c r="E1" s="1" t="s">
        <v>253</v>
      </c>
      <c r="F1" s="1"/>
      <c r="G1" s="1">
        <f>SUM(E4:E264)-SUM(F4:F264)</f>
        <v>4165.5</v>
      </c>
    </row>
    <row r="2" spans="1:7">
      <c r="A2" s="3" t="s">
        <v>254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259</v>
      </c>
      <c r="G2" s="3" t="s">
        <v>260</v>
      </c>
    </row>
    <row r="3" spans="1:7">
      <c r="A3" s="5"/>
      <c r="B3" s="1"/>
      <c r="C3" s="1"/>
      <c r="D3" s="1"/>
      <c r="E3" s="1"/>
      <c r="F3" s="1"/>
      <c r="G3" s="1"/>
    </row>
    <row r="4" spans="1:7">
      <c r="A4" s="6">
        <v>41296</v>
      </c>
      <c r="C4" t="s">
        <v>262</v>
      </c>
      <c r="E4">
        <v>2811.5</v>
      </c>
      <c r="G4">
        <v>2811.5</v>
      </c>
    </row>
    <row r="5" spans="1:7">
      <c r="E5">
        <f>B5*D5</f>
        <v>0</v>
      </c>
      <c r="G5">
        <f>G4+E5-F5</f>
        <v>2811.5</v>
      </c>
    </row>
    <row r="6" spans="1:7">
      <c r="A6" s="6">
        <v>41372</v>
      </c>
      <c r="B6">
        <v>1</v>
      </c>
      <c r="C6" t="s">
        <v>925</v>
      </c>
      <c r="D6">
        <v>96.5</v>
      </c>
      <c r="E6">
        <f t="shared" ref="E6:E19" si="0">B6*D6</f>
        <v>96.5</v>
      </c>
      <c r="G6">
        <f t="shared" ref="G6:G23" si="1">G5+E6-F6</f>
        <v>2908</v>
      </c>
    </row>
    <row r="7" spans="1:7">
      <c r="B7">
        <v>1</v>
      </c>
      <c r="C7" t="s">
        <v>926</v>
      </c>
      <c r="D7">
        <v>143.5</v>
      </c>
      <c r="E7">
        <f t="shared" si="0"/>
        <v>143.5</v>
      </c>
      <c r="G7">
        <f t="shared" si="1"/>
        <v>3051.5</v>
      </c>
    </row>
    <row r="8" spans="1:7">
      <c r="B8">
        <v>1</v>
      </c>
      <c r="C8" t="s">
        <v>927</v>
      </c>
      <c r="D8">
        <v>72</v>
      </c>
      <c r="E8">
        <f t="shared" si="0"/>
        <v>72</v>
      </c>
      <c r="G8">
        <f t="shared" si="1"/>
        <v>3123.5</v>
      </c>
    </row>
    <row r="9" spans="1:7">
      <c r="A9" s="6">
        <v>41374</v>
      </c>
      <c r="B9">
        <v>1</v>
      </c>
      <c r="C9" t="s">
        <v>1035</v>
      </c>
      <c r="D9">
        <v>88</v>
      </c>
      <c r="E9">
        <f t="shared" si="0"/>
        <v>88</v>
      </c>
      <c r="G9">
        <f t="shared" si="1"/>
        <v>3211.5</v>
      </c>
    </row>
    <row r="10" spans="1:7">
      <c r="B10">
        <v>1</v>
      </c>
      <c r="C10" t="s">
        <v>1036</v>
      </c>
      <c r="D10">
        <v>72</v>
      </c>
      <c r="E10">
        <f t="shared" si="0"/>
        <v>72</v>
      </c>
      <c r="G10">
        <f t="shared" si="1"/>
        <v>3283.5</v>
      </c>
    </row>
    <row r="11" spans="1:7">
      <c r="A11" s="6">
        <v>41377</v>
      </c>
      <c r="B11">
        <v>2</v>
      </c>
      <c r="C11" t="s">
        <v>763</v>
      </c>
      <c r="D11">
        <v>33</v>
      </c>
      <c r="E11">
        <f t="shared" si="0"/>
        <v>66</v>
      </c>
      <c r="G11">
        <f t="shared" si="1"/>
        <v>3349.5</v>
      </c>
    </row>
    <row r="12" spans="1:7">
      <c r="A12" s="6">
        <v>41387</v>
      </c>
      <c r="B12">
        <v>1</v>
      </c>
      <c r="C12" t="s">
        <v>1037</v>
      </c>
      <c r="D12">
        <v>285</v>
      </c>
      <c r="E12">
        <f t="shared" si="0"/>
        <v>285</v>
      </c>
      <c r="G12">
        <f t="shared" si="1"/>
        <v>3634.5</v>
      </c>
    </row>
    <row r="13" spans="1:7">
      <c r="B13">
        <v>1</v>
      </c>
      <c r="C13" t="s">
        <v>393</v>
      </c>
      <c r="D13">
        <v>42</v>
      </c>
      <c r="E13">
        <f t="shared" si="0"/>
        <v>42</v>
      </c>
      <c r="G13">
        <f t="shared" si="1"/>
        <v>3676.5</v>
      </c>
    </row>
    <row r="14" spans="1:7">
      <c r="B14">
        <v>1</v>
      </c>
      <c r="C14" t="s">
        <v>392</v>
      </c>
      <c r="D14">
        <v>58</v>
      </c>
      <c r="E14">
        <f t="shared" si="0"/>
        <v>58</v>
      </c>
      <c r="G14">
        <f t="shared" si="1"/>
        <v>3734.5</v>
      </c>
    </row>
    <row r="15" spans="1:7">
      <c r="C15" t="s">
        <v>1038</v>
      </c>
      <c r="E15">
        <f t="shared" si="0"/>
        <v>0</v>
      </c>
      <c r="G15">
        <f t="shared" si="1"/>
        <v>3734.5</v>
      </c>
    </row>
    <row r="16" spans="1:7">
      <c r="A16" s="6">
        <v>41398</v>
      </c>
      <c r="B16">
        <v>1</v>
      </c>
      <c r="C16" t="s">
        <v>1161</v>
      </c>
      <c r="D16">
        <v>124</v>
      </c>
      <c r="E16">
        <f t="shared" si="0"/>
        <v>124</v>
      </c>
      <c r="G16">
        <f t="shared" si="1"/>
        <v>3858.5</v>
      </c>
    </row>
    <row r="17" spans="1:7">
      <c r="E17">
        <f t="shared" si="0"/>
        <v>0</v>
      </c>
      <c r="G17">
        <f t="shared" si="1"/>
        <v>3858.5</v>
      </c>
    </row>
    <row r="18" spans="1:7">
      <c r="A18" s="6">
        <v>41496</v>
      </c>
      <c r="B18">
        <v>1</v>
      </c>
      <c r="C18" t="s">
        <v>1933</v>
      </c>
      <c r="D18">
        <v>165</v>
      </c>
      <c r="E18">
        <f t="shared" si="0"/>
        <v>165</v>
      </c>
      <c r="G18">
        <f t="shared" si="1"/>
        <v>4023.5</v>
      </c>
    </row>
    <row r="19" spans="1:7">
      <c r="C19" t="s">
        <v>2408</v>
      </c>
      <c r="E19">
        <f t="shared" si="0"/>
        <v>0</v>
      </c>
      <c r="G19">
        <f t="shared" si="1"/>
        <v>4023.5</v>
      </c>
    </row>
    <row r="20" spans="1:7">
      <c r="A20" s="6">
        <v>41608</v>
      </c>
      <c r="B20">
        <v>2</v>
      </c>
      <c r="C20" t="s">
        <v>3282</v>
      </c>
      <c r="D20">
        <v>71</v>
      </c>
      <c r="E20">
        <v>142</v>
      </c>
      <c r="G20">
        <f t="shared" si="1"/>
        <v>4165.5</v>
      </c>
    </row>
    <row r="21" spans="1:7">
      <c r="C21" t="s">
        <v>1050</v>
      </c>
      <c r="G21">
        <f t="shared" si="1"/>
        <v>4165.5</v>
      </c>
    </row>
    <row r="22" spans="1:7">
      <c r="G22">
        <f t="shared" si="1"/>
        <v>4165.5</v>
      </c>
    </row>
    <row r="23" spans="1:7">
      <c r="G23">
        <f t="shared" si="1"/>
        <v>4165.5</v>
      </c>
    </row>
  </sheetData>
  <hyperlinks>
    <hyperlink ref="A1" location="INDICE!A1" display="INDICE"/>
  </hyperlinks>
  <pageMargins left="0.7" right="0.7" top="0.75" bottom="0.75" header="0.3" footer="0.3"/>
  <pageSetup paperSize="9" orientation="portrait" horizontalDpi="0" verticalDpi="0" r:id="rId1"/>
</worksheet>
</file>

<file path=xl/worksheets/sheet157.xml><?xml version="1.0" encoding="utf-8"?>
<worksheet xmlns="http://schemas.openxmlformats.org/spreadsheetml/2006/main" xmlns:r="http://schemas.openxmlformats.org/officeDocument/2006/relationships">
  <dimension ref="A1:G5"/>
  <sheetViews>
    <sheetView workbookViewId="0"/>
  </sheetViews>
  <sheetFormatPr baseColWidth="10" defaultRowHeight="15"/>
  <cols>
    <col min="1" max="1" width="15.5703125" customWidth="1"/>
    <col min="2" max="2" width="10.7109375" customWidth="1"/>
    <col min="3" max="3" width="20.7109375" customWidth="1"/>
    <col min="4" max="4" width="11.42578125" customWidth="1"/>
  </cols>
  <sheetData>
    <row r="1" spans="1:7">
      <c r="A1" s="2" t="s">
        <v>122</v>
      </c>
      <c r="B1" s="1"/>
      <c r="C1" s="1" t="s">
        <v>195</v>
      </c>
      <c r="D1" s="1"/>
      <c r="E1" s="1" t="s">
        <v>253</v>
      </c>
      <c r="F1" s="1"/>
      <c r="G1" s="1">
        <f>SUM(E4:E264)-SUM(F4:F264)</f>
        <v>322</v>
      </c>
    </row>
    <row r="2" spans="1:7">
      <c r="A2" s="3" t="s">
        <v>254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259</v>
      </c>
      <c r="G2" s="3" t="s">
        <v>260</v>
      </c>
    </row>
    <row r="3" spans="1:7">
      <c r="A3" s="5"/>
      <c r="B3" s="1"/>
      <c r="C3" s="1"/>
      <c r="D3" s="1"/>
      <c r="E3" s="1"/>
      <c r="F3" s="1"/>
      <c r="G3" s="1"/>
    </row>
    <row r="4" spans="1:7">
      <c r="A4" s="6">
        <v>41321</v>
      </c>
      <c r="C4" t="s">
        <v>262</v>
      </c>
      <c r="E4">
        <v>322</v>
      </c>
      <c r="G4">
        <v>322</v>
      </c>
    </row>
    <row r="5" spans="1:7">
      <c r="E5">
        <f>B5*D5</f>
        <v>0</v>
      </c>
      <c r="G5">
        <f>G4+E5-F5</f>
        <v>322</v>
      </c>
    </row>
  </sheetData>
  <hyperlinks>
    <hyperlink ref="A1" location="INDICE!A1" display="INDICE"/>
  </hyperlinks>
  <pageMargins left="0.7" right="0.7" top="0.75" bottom="0.75" header="0.3" footer="0.3"/>
</worksheet>
</file>

<file path=xl/worksheets/sheet158.xml><?xml version="1.0" encoding="utf-8"?>
<worksheet xmlns="http://schemas.openxmlformats.org/spreadsheetml/2006/main" xmlns:r="http://schemas.openxmlformats.org/officeDocument/2006/relationships">
  <dimension ref="A1:G5"/>
  <sheetViews>
    <sheetView workbookViewId="0"/>
  </sheetViews>
  <sheetFormatPr baseColWidth="10" defaultRowHeight="15"/>
  <cols>
    <col min="1" max="1" width="15.5703125" customWidth="1"/>
    <col min="2" max="2" width="10.7109375" customWidth="1"/>
    <col min="3" max="3" width="20.7109375" customWidth="1"/>
    <col min="4" max="4" width="11.42578125" customWidth="1"/>
  </cols>
  <sheetData>
    <row r="1" spans="1:7">
      <c r="A1" s="2" t="s">
        <v>122</v>
      </c>
      <c r="B1" s="1"/>
      <c r="C1" s="1" t="s">
        <v>7</v>
      </c>
      <c r="D1" s="1"/>
      <c r="E1" s="1" t="s">
        <v>253</v>
      </c>
      <c r="F1" s="1"/>
      <c r="G1" s="1">
        <f>SUM(E4:E264)-SUM(F4:F264)</f>
        <v>201.5</v>
      </c>
    </row>
    <row r="2" spans="1:7">
      <c r="A2" s="3" t="s">
        <v>254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259</v>
      </c>
      <c r="G2" s="3" t="s">
        <v>260</v>
      </c>
    </row>
    <row r="3" spans="1:7">
      <c r="A3" s="5"/>
      <c r="B3" s="1"/>
      <c r="C3" s="1"/>
      <c r="D3" s="1"/>
      <c r="E3" s="1"/>
      <c r="F3" s="1"/>
      <c r="G3" s="1"/>
    </row>
    <row r="4" spans="1:7">
      <c r="A4" s="6">
        <v>41321</v>
      </c>
      <c r="C4" t="s">
        <v>262</v>
      </c>
      <c r="E4">
        <v>301.5</v>
      </c>
      <c r="G4">
        <v>301.5</v>
      </c>
    </row>
    <row r="5" spans="1:7">
      <c r="E5">
        <f>B5*D5</f>
        <v>0</v>
      </c>
      <c r="F5">
        <v>100</v>
      </c>
      <c r="G5">
        <f>G4+E5-F5</f>
        <v>201.5</v>
      </c>
    </row>
  </sheetData>
  <hyperlinks>
    <hyperlink ref="A1" location="INDICE!A1" display="INDICE"/>
  </hyperlinks>
  <pageMargins left="0.7" right="0.7" top="0.75" bottom="0.75" header="0.3" footer="0.3"/>
</worksheet>
</file>

<file path=xl/worksheets/sheet159.xml><?xml version="1.0" encoding="utf-8"?>
<worksheet xmlns="http://schemas.openxmlformats.org/spreadsheetml/2006/main" xmlns:r="http://schemas.openxmlformats.org/officeDocument/2006/relationships">
  <dimension ref="A1:G14"/>
  <sheetViews>
    <sheetView workbookViewId="0"/>
  </sheetViews>
  <sheetFormatPr baseColWidth="10" defaultRowHeight="15"/>
  <cols>
    <col min="1" max="1" width="15.5703125" customWidth="1"/>
    <col min="2" max="2" width="10.7109375" customWidth="1"/>
    <col min="3" max="3" width="20.7109375" customWidth="1"/>
    <col min="4" max="4" width="11.42578125" customWidth="1"/>
  </cols>
  <sheetData>
    <row r="1" spans="1:7">
      <c r="A1" s="2" t="s">
        <v>122</v>
      </c>
      <c r="B1" s="1"/>
      <c r="C1" s="1" t="s">
        <v>297</v>
      </c>
      <c r="D1" s="1"/>
      <c r="E1" s="1" t="s">
        <v>253</v>
      </c>
      <c r="F1" s="1"/>
      <c r="G1" s="1">
        <f>SUM(E4:E264)-SUM(F4:F264)</f>
        <v>668.5</v>
      </c>
    </row>
    <row r="2" spans="1:7">
      <c r="A2" s="3" t="s">
        <v>254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259</v>
      </c>
      <c r="G2" s="3" t="s">
        <v>260</v>
      </c>
    </row>
    <row r="3" spans="1:7">
      <c r="A3" s="5"/>
      <c r="B3" s="1"/>
      <c r="C3" s="1"/>
      <c r="D3" s="1"/>
      <c r="E3" s="1"/>
      <c r="F3" s="1"/>
      <c r="G3" s="1"/>
    </row>
    <row r="4" spans="1:7">
      <c r="A4" s="6">
        <v>41321</v>
      </c>
      <c r="C4" t="s">
        <v>262</v>
      </c>
      <c r="E4">
        <v>170</v>
      </c>
      <c r="G4">
        <v>170</v>
      </c>
    </row>
    <row r="5" spans="1:7">
      <c r="E5">
        <f>B5*D5</f>
        <v>0</v>
      </c>
      <c r="G5">
        <f>G4+E5-F5</f>
        <v>170</v>
      </c>
    </row>
    <row r="6" spans="1:7">
      <c r="A6" s="6">
        <v>41621</v>
      </c>
      <c r="B6">
        <v>4.5</v>
      </c>
      <c r="C6" t="s">
        <v>1201</v>
      </c>
      <c r="D6">
        <v>33</v>
      </c>
      <c r="E6">
        <f t="shared" ref="E6:E14" si="0">B6*D6</f>
        <v>148.5</v>
      </c>
      <c r="G6">
        <f t="shared" ref="G6:G14" si="1">G5+E6-F6</f>
        <v>318.5</v>
      </c>
    </row>
    <row r="7" spans="1:7">
      <c r="B7">
        <v>1</v>
      </c>
      <c r="C7" t="s">
        <v>2251</v>
      </c>
      <c r="D7">
        <v>117</v>
      </c>
      <c r="E7">
        <f t="shared" si="0"/>
        <v>117</v>
      </c>
      <c r="G7">
        <f t="shared" si="1"/>
        <v>435.5</v>
      </c>
    </row>
    <row r="8" spans="1:7">
      <c r="B8">
        <v>1</v>
      </c>
      <c r="C8" t="s">
        <v>2458</v>
      </c>
      <c r="D8">
        <v>130</v>
      </c>
      <c r="E8">
        <f t="shared" si="0"/>
        <v>130</v>
      </c>
      <c r="G8">
        <f t="shared" si="1"/>
        <v>565.5</v>
      </c>
    </row>
    <row r="9" spans="1:7">
      <c r="B9">
        <v>1</v>
      </c>
      <c r="C9" t="s">
        <v>3253</v>
      </c>
      <c r="D9">
        <v>35</v>
      </c>
      <c r="E9">
        <f t="shared" si="0"/>
        <v>35</v>
      </c>
      <c r="G9">
        <f t="shared" si="1"/>
        <v>600.5</v>
      </c>
    </row>
    <row r="10" spans="1:7">
      <c r="B10">
        <v>1</v>
      </c>
      <c r="C10" t="s">
        <v>3254</v>
      </c>
      <c r="D10">
        <v>68</v>
      </c>
      <c r="E10">
        <f t="shared" si="0"/>
        <v>68</v>
      </c>
      <c r="G10">
        <f t="shared" si="1"/>
        <v>668.5</v>
      </c>
    </row>
    <row r="11" spans="1:7">
      <c r="E11">
        <f t="shared" si="0"/>
        <v>0</v>
      </c>
      <c r="G11">
        <f t="shared" si="1"/>
        <v>668.5</v>
      </c>
    </row>
    <row r="12" spans="1:7">
      <c r="E12">
        <f t="shared" si="0"/>
        <v>0</v>
      </c>
      <c r="G12">
        <f t="shared" si="1"/>
        <v>668.5</v>
      </c>
    </row>
    <row r="13" spans="1:7">
      <c r="E13">
        <f t="shared" si="0"/>
        <v>0</v>
      </c>
      <c r="G13">
        <f t="shared" si="1"/>
        <v>668.5</v>
      </c>
    </row>
    <row r="14" spans="1:7">
      <c r="E14">
        <f t="shared" si="0"/>
        <v>0</v>
      </c>
      <c r="G14">
        <f t="shared" si="1"/>
        <v>668.5</v>
      </c>
    </row>
  </sheetData>
  <hyperlinks>
    <hyperlink ref="A1" location="INDICE!A1" display="INDICE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16"/>
  <sheetViews>
    <sheetView workbookViewId="0"/>
  </sheetViews>
  <sheetFormatPr baseColWidth="10" defaultRowHeight="15"/>
  <sheetData>
    <row r="1" spans="1:7">
      <c r="A1" s="9" t="s">
        <v>122</v>
      </c>
      <c r="B1" s="7"/>
      <c r="C1" s="7" t="s">
        <v>203</v>
      </c>
      <c r="D1" s="7"/>
      <c r="E1" s="7" t="s">
        <v>253</v>
      </c>
      <c r="F1" s="7"/>
      <c r="G1" s="7">
        <f>SUM(E4:E264)-SUM(F4:F264)</f>
        <v>473.5</v>
      </c>
    </row>
    <row r="2" spans="1:7">
      <c r="A2" s="10" t="s">
        <v>254</v>
      </c>
      <c r="B2" s="10" t="s">
        <v>255</v>
      </c>
      <c r="C2" s="10" t="s">
        <v>256</v>
      </c>
      <c r="D2" s="10" t="s">
        <v>257</v>
      </c>
      <c r="E2" s="10" t="s">
        <v>258</v>
      </c>
      <c r="F2" s="10" t="s">
        <v>259</v>
      </c>
      <c r="G2" s="10" t="s">
        <v>260</v>
      </c>
    </row>
    <row r="3" spans="1:7">
      <c r="A3" s="11"/>
      <c r="B3" s="7"/>
      <c r="C3" s="7"/>
      <c r="D3" s="7"/>
      <c r="E3" s="7"/>
      <c r="F3" s="7"/>
      <c r="G3" s="7"/>
    </row>
    <row r="4" spans="1:7">
      <c r="A4" s="12">
        <v>40957</v>
      </c>
      <c r="B4" s="7">
        <v>6.5</v>
      </c>
      <c r="C4" s="7" t="s">
        <v>330</v>
      </c>
      <c r="D4" s="7">
        <v>27</v>
      </c>
      <c r="E4" s="7">
        <f>B4*D4</f>
        <v>175.5</v>
      </c>
      <c r="F4" s="7"/>
      <c r="G4" s="7">
        <f>G3+E4-F4</f>
        <v>175.5</v>
      </c>
    </row>
    <row r="5" spans="1:7">
      <c r="A5" s="12"/>
      <c r="B5" s="7">
        <v>1</v>
      </c>
      <c r="C5" s="7" t="s">
        <v>1034</v>
      </c>
      <c r="D5" s="7">
        <v>67</v>
      </c>
      <c r="E5" s="7">
        <f>B5*D5</f>
        <v>67</v>
      </c>
      <c r="F5" s="7"/>
      <c r="G5" s="7">
        <f t="shared" ref="G5:G16" si="0">G4+E5-F5</f>
        <v>242.5</v>
      </c>
    </row>
    <row r="6" spans="1:7">
      <c r="B6">
        <v>1</v>
      </c>
      <c r="C6" s="22" t="s">
        <v>728</v>
      </c>
      <c r="D6">
        <v>65</v>
      </c>
      <c r="E6" s="7">
        <f t="shared" ref="E6:E11" si="1">B6*D6</f>
        <v>65</v>
      </c>
      <c r="G6" s="7">
        <f t="shared" si="0"/>
        <v>307.5</v>
      </c>
    </row>
    <row r="7" spans="1:7">
      <c r="B7">
        <v>1</v>
      </c>
      <c r="C7" s="22" t="s">
        <v>363</v>
      </c>
      <c r="D7">
        <v>112</v>
      </c>
      <c r="E7" s="7">
        <f t="shared" si="1"/>
        <v>112</v>
      </c>
      <c r="G7" s="7">
        <f t="shared" si="0"/>
        <v>419.5</v>
      </c>
    </row>
    <row r="8" spans="1:7">
      <c r="A8" s="6">
        <v>41421</v>
      </c>
      <c r="B8">
        <v>2</v>
      </c>
      <c r="C8" s="22" t="s">
        <v>330</v>
      </c>
      <c r="D8">
        <v>27</v>
      </c>
      <c r="E8" s="7">
        <f t="shared" si="1"/>
        <v>54</v>
      </c>
      <c r="G8" s="7">
        <f t="shared" si="0"/>
        <v>473.5</v>
      </c>
    </row>
    <row r="9" spans="1:7">
      <c r="E9" s="7">
        <f t="shared" si="1"/>
        <v>0</v>
      </c>
      <c r="G9" s="7">
        <f t="shared" si="0"/>
        <v>473.5</v>
      </c>
    </row>
    <row r="10" spans="1:7">
      <c r="E10" s="7">
        <f t="shared" si="1"/>
        <v>0</v>
      </c>
      <c r="G10" s="7">
        <f t="shared" si="0"/>
        <v>473.5</v>
      </c>
    </row>
    <row r="11" spans="1:7">
      <c r="E11" s="7">
        <f t="shared" si="1"/>
        <v>0</v>
      </c>
      <c r="G11" s="7">
        <f t="shared" si="0"/>
        <v>473.5</v>
      </c>
    </row>
    <row r="12" spans="1:7">
      <c r="G12" s="7">
        <f t="shared" si="0"/>
        <v>473.5</v>
      </c>
    </row>
    <row r="13" spans="1:7">
      <c r="G13" s="7">
        <f t="shared" si="0"/>
        <v>473.5</v>
      </c>
    </row>
    <row r="14" spans="1:7">
      <c r="G14" s="7">
        <f t="shared" si="0"/>
        <v>473.5</v>
      </c>
    </row>
    <row r="15" spans="1:7">
      <c r="G15" s="7">
        <f t="shared" si="0"/>
        <v>473.5</v>
      </c>
    </row>
    <row r="16" spans="1:7">
      <c r="G16" s="7">
        <f t="shared" si="0"/>
        <v>473.5</v>
      </c>
    </row>
  </sheetData>
  <hyperlinks>
    <hyperlink ref="A1" location="INDICE!A1" display="INDICE"/>
  </hyperlinks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>
  <dimension ref="A1:G18"/>
  <sheetViews>
    <sheetView workbookViewId="0"/>
  </sheetViews>
  <sheetFormatPr baseColWidth="10" defaultRowHeight="15"/>
  <cols>
    <col min="1" max="1" width="15.5703125" customWidth="1"/>
    <col min="2" max="2" width="10.7109375" customWidth="1"/>
    <col min="3" max="3" width="20.7109375" customWidth="1"/>
    <col min="4" max="4" width="11.42578125" customWidth="1"/>
  </cols>
  <sheetData>
    <row r="1" spans="1:7">
      <c r="A1" s="2" t="s">
        <v>122</v>
      </c>
      <c r="B1" s="1"/>
      <c r="C1" s="1" t="s">
        <v>111</v>
      </c>
      <c r="D1" s="1"/>
      <c r="E1" s="1" t="s">
        <v>253</v>
      </c>
      <c r="F1" s="1"/>
      <c r="G1" s="1">
        <f>SUM(E4:E264)-SUM(F4:F264)</f>
        <v>0</v>
      </c>
    </row>
    <row r="2" spans="1:7">
      <c r="A2" s="3" t="s">
        <v>254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259</v>
      </c>
      <c r="G2" s="3" t="s">
        <v>260</v>
      </c>
    </row>
    <row r="3" spans="1:7">
      <c r="A3" s="5"/>
      <c r="B3" s="1"/>
      <c r="C3" s="1"/>
      <c r="D3" s="1"/>
      <c r="E3" s="1"/>
      <c r="F3" s="1"/>
      <c r="G3" s="1"/>
    </row>
    <row r="4" spans="1:7">
      <c r="A4" s="6">
        <v>41321</v>
      </c>
      <c r="C4" t="s">
        <v>262</v>
      </c>
      <c r="E4">
        <v>70</v>
      </c>
      <c r="G4">
        <v>70</v>
      </c>
    </row>
    <row r="5" spans="1:7">
      <c r="E5">
        <f>B5*D5</f>
        <v>0</v>
      </c>
      <c r="G5">
        <f>G4+E5-F5</f>
        <v>70</v>
      </c>
    </row>
    <row r="6" spans="1:7">
      <c r="A6" s="6">
        <v>41372</v>
      </c>
      <c r="B6">
        <v>1</v>
      </c>
      <c r="C6" t="s">
        <v>922</v>
      </c>
      <c r="D6">
        <v>875</v>
      </c>
      <c r="E6">
        <f>B6*D6</f>
        <v>875</v>
      </c>
      <c r="F6">
        <v>500</v>
      </c>
      <c r="G6">
        <f>G5+E6-F6</f>
        <v>445</v>
      </c>
    </row>
    <row r="7" spans="1:7">
      <c r="A7" s="6">
        <v>41405</v>
      </c>
      <c r="C7" t="s">
        <v>259</v>
      </c>
      <c r="F7">
        <v>400</v>
      </c>
      <c r="G7">
        <f>G6+E7-F7</f>
        <v>45</v>
      </c>
    </row>
    <row r="8" spans="1:7">
      <c r="A8" s="6">
        <v>41416</v>
      </c>
      <c r="C8" t="s">
        <v>259</v>
      </c>
      <c r="F8">
        <v>45</v>
      </c>
      <c r="G8">
        <f>G7+E8-F8</f>
        <v>0</v>
      </c>
    </row>
    <row r="9" spans="1:7">
      <c r="A9" s="6">
        <v>41422</v>
      </c>
      <c r="B9">
        <v>1</v>
      </c>
      <c r="C9" t="s">
        <v>1469</v>
      </c>
      <c r="D9">
        <v>30</v>
      </c>
      <c r="E9">
        <f t="shared" ref="E9:E17" si="0">B9*D9</f>
        <v>30</v>
      </c>
      <c r="G9">
        <f>G8+E9-F9</f>
        <v>30</v>
      </c>
    </row>
    <row r="10" spans="1:7">
      <c r="A10" s="6">
        <v>41446</v>
      </c>
      <c r="B10">
        <v>1</v>
      </c>
      <c r="C10" t="s">
        <v>1814</v>
      </c>
      <c r="D10">
        <v>59</v>
      </c>
      <c r="E10">
        <f t="shared" si="0"/>
        <v>59</v>
      </c>
      <c r="G10">
        <f t="shared" ref="G10:G18" si="1">G9+E10-F10</f>
        <v>89</v>
      </c>
    </row>
    <row r="11" spans="1:7">
      <c r="B11">
        <v>1</v>
      </c>
      <c r="C11" t="s">
        <v>871</v>
      </c>
      <c r="D11">
        <v>45</v>
      </c>
      <c r="E11">
        <f t="shared" si="0"/>
        <v>45</v>
      </c>
      <c r="G11">
        <f t="shared" si="1"/>
        <v>134</v>
      </c>
    </row>
    <row r="12" spans="1:7">
      <c r="B12">
        <v>1</v>
      </c>
      <c r="C12" t="s">
        <v>1815</v>
      </c>
      <c r="D12">
        <v>26</v>
      </c>
      <c r="E12">
        <f t="shared" si="0"/>
        <v>26</v>
      </c>
      <c r="G12">
        <f t="shared" si="1"/>
        <v>160</v>
      </c>
    </row>
    <row r="13" spans="1:7">
      <c r="B13">
        <v>1</v>
      </c>
      <c r="C13" t="s">
        <v>1816</v>
      </c>
      <c r="D13">
        <v>28</v>
      </c>
      <c r="E13">
        <f t="shared" si="0"/>
        <v>28</v>
      </c>
      <c r="G13">
        <f t="shared" si="1"/>
        <v>188</v>
      </c>
    </row>
    <row r="14" spans="1:7">
      <c r="B14">
        <v>1</v>
      </c>
      <c r="C14" t="s">
        <v>1469</v>
      </c>
      <c r="D14">
        <v>30</v>
      </c>
      <c r="E14">
        <f t="shared" si="0"/>
        <v>30</v>
      </c>
      <c r="G14">
        <f t="shared" si="1"/>
        <v>218</v>
      </c>
    </row>
    <row r="15" spans="1:7">
      <c r="E15">
        <f t="shared" si="0"/>
        <v>0</v>
      </c>
      <c r="F15">
        <v>218</v>
      </c>
      <c r="G15">
        <f t="shared" si="1"/>
        <v>0</v>
      </c>
    </row>
    <row r="16" spans="1:7">
      <c r="A16" s="6">
        <v>41545</v>
      </c>
      <c r="B16">
        <v>1</v>
      </c>
      <c r="C16" t="s">
        <v>1169</v>
      </c>
      <c r="D16">
        <v>480</v>
      </c>
      <c r="E16">
        <f t="shared" si="0"/>
        <v>480</v>
      </c>
      <c r="G16">
        <f t="shared" si="1"/>
        <v>480</v>
      </c>
    </row>
    <row r="17" spans="3:7">
      <c r="C17" s="6">
        <v>41562</v>
      </c>
      <c r="E17">
        <f t="shared" si="0"/>
        <v>0</v>
      </c>
      <c r="F17">
        <v>480</v>
      </c>
      <c r="G17">
        <f t="shared" si="1"/>
        <v>0</v>
      </c>
    </row>
    <row r="18" spans="3:7">
      <c r="G18">
        <f t="shared" si="1"/>
        <v>0</v>
      </c>
    </row>
  </sheetData>
  <hyperlinks>
    <hyperlink ref="A1" location="INDICE!A1" display="INDICE"/>
  </hyperlinks>
  <pageMargins left="0.7" right="0.7" top="0.75" bottom="0.75" header="0.3" footer="0.3"/>
</worksheet>
</file>

<file path=xl/worksheets/sheet161.xml><?xml version="1.0" encoding="utf-8"?>
<worksheet xmlns="http://schemas.openxmlformats.org/spreadsheetml/2006/main" xmlns:r="http://schemas.openxmlformats.org/officeDocument/2006/relationships">
  <dimension ref="A1:G18"/>
  <sheetViews>
    <sheetView workbookViewId="0"/>
  </sheetViews>
  <sheetFormatPr baseColWidth="10" defaultRowHeight="15"/>
  <cols>
    <col min="1" max="1" width="15.5703125" style="7" customWidth="1"/>
    <col min="2" max="2" width="5.5703125" style="7" customWidth="1"/>
    <col min="3" max="3" width="20.7109375" style="7" customWidth="1"/>
    <col min="4" max="4" width="7.28515625" style="7" customWidth="1"/>
    <col min="5" max="5" width="9.28515625" style="7" customWidth="1"/>
    <col min="6" max="6" width="9.7109375" style="7" customWidth="1"/>
    <col min="7" max="16384" width="11.42578125" style="7"/>
  </cols>
  <sheetData>
    <row r="1" spans="1:7">
      <c r="A1" s="9" t="s">
        <v>122</v>
      </c>
      <c r="C1" s="7" t="s">
        <v>298</v>
      </c>
      <c r="E1" s="7" t="s">
        <v>253</v>
      </c>
      <c r="G1" s="7">
        <f>SUM(E4:E268)-SUM(F4:F268)</f>
        <v>444</v>
      </c>
    </row>
    <row r="2" spans="1:7">
      <c r="A2" s="10" t="s">
        <v>254</v>
      </c>
      <c r="B2" s="10" t="s">
        <v>255</v>
      </c>
      <c r="C2" s="10" t="s">
        <v>256</v>
      </c>
      <c r="D2" s="10" t="s">
        <v>257</v>
      </c>
      <c r="E2" s="10" t="s">
        <v>258</v>
      </c>
      <c r="F2" s="10" t="s">
        <v>259</v>
      </c>
      <c r="G2" s="10" t="s">
        <v>260</v>
      </c>
    </row>
    <row r="3" spans="1:7">
      <c r="A3" s="11"/>
    </row>
    <row r="4" spans="1:7">
      <c r="A4" s="12">
        <v>41321</v>
      </c>
      <c r="C4" s="7" t="s">
        <v>262</v>
      </c>
      <c r="G4" s="7">
        <f>G3+E4-F4</f>
        <v>0</v>
      </c>
    </row>
    <row r="5" spans="1:7">
      <c r="A5" s="12"/>
      <c r="B5" s="7">
        <v>1</v>
      </c>
      <c r="C5" s="7" t="s">
        <v>727</v>
      </c>
      <c r="D5" s="7">
        <v>19</v>
      </c>
      <c r="E5" s="7">
        <f>D5*B5</f>
        <v>19</v>
      </c>
      <c r="G5" s="7">
        <f t="shared" ref="G5:G18" si="0">G4+E5-F5</f>
        <v>19</v>
      </c>
    </row>
    <row r="6" spans="1:7">
      <c r="A6" s="12"/>
      <c r="B6" s="7">
        <v>6</v>
      </c>
      <c r="C6" s="7" t="s">
        <v>1610</v>
      </c>
      <c r="D6" s="7">
        <v>28</v>
      </c>
      <c r="E6" s="7">
        <f>D6*B6</f>
        <v>168</v>
      </c>
      <c r="G6" s="7">
        <f t="shared" si="0"/>
        <v>187</v>
      </c>
    </row>
    <row r="7" spans="1:7">
      <c r="A7" s="12"/>
      <c r="B7" s="7">
        <v>1</v>
      </c>
      <c r="C7" s="7" t="s">
        <v>1933</v>
      </c>
      <c r="D7" s="7">
        <v>150</v>
      </c>
      <c r="E7" s="7">
        <f>D7*B7</f>
        <v>150</v>
      </c>
      <c r="G7" s="7">
        <f t="shared" si="0"/>
        <v>337</v>
      </c>
    </row>
    <row r="8" spans="1:7">
      <c r="A8" s="12"/>
      <c r="B8" s="7">
        <v>1</v>
      </c>
      <c r="C8" s="7" t="s">
        <v>1610</v>
      </c>
      <c r="D8" s="7">
        <v>28</v>
      </c>
      <c r="E8" s="7">
        <f>D8*B8</f>
        <v>28</v>
      </c>
      <c r="G8" s="7">
        <f t="shared" si="0"/>
        <v>365</v>
      </c>
    </row>
    <row r="9" spans="1:7">
      <c r="A9" s="12"/>
      <c r="E9" s="7">
        <f>D9*B9</f>
        <v>0</v>
      </c>
      <c r="G9" s="7">
        <f t="shared" si="0"/>
        <v>365</v>
      </c>
    </row>
    <row r="10" spans="1:7">
      <c r="A10" s="12">
        <v>41439</v>
      </c>
      <c r="B10" s="7">
        <v>3</v>
      </c>
      <c r="C10" s="7" t="s">
        <v>459</v>
      </c>
      <c r="D10" s="7">
        <v>26</v>
      </c>
      <c r="E10" s="7">
        <f t="shared" ref="E10:E18" si="1">B10*D10</f>
        <v>78</v>
      </c>
      <c r="G10" s="7">
        <f t="shared" si="0"/>
        <v>443</v>
      </c>
    </row>
    <row r="11" spans="1:7">
      <c r="A11" s="12">
        <v>41458</v>
      </c>
      <c r="B11" s="7">
        <v>3.5</v>
      </c>
      <c r="C11" s="7" t="s">
        <v>459</v>
      </c>
      <c r="D11" s="7">
        <v>26</v>
      </c>
      <c r="E11" s="7">
        <f t="shared" si="1"/>
        <v>91</v>
      </c>
      <c r="G11" s="7">
        <f t="shared" si="0"/>
        <v>534</v>
      </c>
    </row>
    <row r="12" spans="1:7">
      <c r="A12" s="12">
        <v>41472</v>
      </c>
      <c r="B12" s="7">
        <v>1</v>
      </c>
      <c r="C12" s="7" t="s">
        <v>1934</v>
      </c>
      <c r="D12" s="7">
        <v>125</v>
      </c>
      <c r="E12" s="7">
        <f t="shared" si="1"/>
        <v>125</v>
      </c>
      <c r="G12" s="7">
        <f t="shared" si="0"/>
        <v>659</v>
      </c>
    </row>
    <row r="13" spans="1:7">
      <c r="B13" s="7">
        <v>1</v>
      </c>
      <c r="C13" s="7" t="s">
        <v>1935</v>
      </c>
      <c r="D13" s="7">
        <v>69</v>
      </c>
      <c r="E13" s="7">
        <f t="shared" si="1"/>
        <v>69</v>
      </c>
      <c r="G13" s="7">
        <f t="shared" si="0"/>
        <v>728</v>
      </c>
    </row>
    <row r="14" spans="1:7">
      <c r="A14" s="12">
        <v>41472</v>
      </c>
      <c r="C14" s="22" t="s">
        <v>427</v>
      </c>
      <c r="E14" s="7">
        <f t="shared" si="1"/>
        <v>0</v>
      </c>
      <c r="F14" s="7">
        <v>728</v>
      </c>
      <c r="G14" s="7">
        <f t="shared" si="0"/>
        <v>0</v>
      </c>
    </row>
    <row r="15" spans="1:7">
      <c r="E15" s="7">
        <f t="shared" si="1"/>
        <v>0</v>
      </c>
      <c r="G15" s="7">
        <f t="shared" si="0"/>
        <v>0</v>
      </c>
    </row>
    <row r="16" spans="1:7">
      <c r="A16" s="12">
        <v>41502</v>
      </c>
      <c r="B16" s="22">
        <v>4</v>
      </c>
      <c r="C16" s="22" t="s">
        <v>459</v>
      </c>
      <c r="D16" s="22">
        <v>28</v>
      </c>
      <c r="E16" s="7">
        <f t="shared" si="1"/>
        <v>112</v>
      </c>
      <c r="G16" s="7">
        <f t="shared" si="0"/>
        <v>112</v>
      </c>
    </row>
    <row r="17" spans="1:7">
      <c r="A17" s="22" t="s">
        <v>13</v>
      </c>
      <c r="B17" s="22">
        <v>2</v>
      </c>
      <c r="C17" s="22" t="s">
        <v>3070</v>
      </c>
      <c r="D17" s="22">
        <v>166</v>
      </c>
      <c r="E17" s="7">
        <f t="shared" si="1"/>
        <v>332</v>
      </c>
      <c r="G17" s="7">
        <f t="shared" si="0"/>
        <v>444</v>
      </c>
    </row>
    <row r="18" spans="1:7">
      <c r="E18" s="7">
        <f t="shared" si="1"/>
        <v>0</v>
      </c>
      <c r="G18" s="7">
        <f t="shared" si="0"/>
        <v>444</v>
      </c>
    </row>
  </sheetData>
  <hyperlinks>
    <hyperlink ref="A1" location="INDICE!A1" display="INDICE"/>
  </hyperlinks>
  <pageMargins left="0.7" right="0.7" top="0.75" bottom="0.75" header="0.3" footer="0.3"/>
  <pageSetup paperSize="9" orientation="portrait" horizontalDpi="0" verticalDpi="0" r:id="rId1"/>
</worksheet>
</file>

<file path=xl/worksheets/sheet162.xml><?xml version="1.0" encoding="utf-8"?>
<worksheet xmlns="http://schemas.openxmlformats.org/spreadsheetml/2006/main" xmlns:r="http://schemas.openxmlformats.org/officeDocument/2006/relationships">
  <dimension ref="A1:Q207"/>
  <sheetViews>
    <sheetView workbookViewId="0"/>
  </sheetViews>
  <sheetFormatPr baseColWidth="10" defaultRowHeight="15"/>
  <cols>
    <col min="1" max="1" width="13.42578125" style="7" customWidth="1"/>
    <col min="2" max="2" width="5.5703125" style="7" hidden="1" customWidth="1"/>
    <col min="3" max="3" width="17.28515625" style="7" customWidth="1"/>
    <col min="4" max="4" width="8" style="7" hidden="1" customWidth="1"/>
    <col min="5" max="5" width="9.5703125" style="7" hidden="1" customWidth="1"/>
    <col min="6" max="6" width="13" style="7" customWidth="1"/>
    <col min="7" max="7" width="8.5703125" style="7" customWidth="1"/>
    <col min="8" max="8" width="13.42578125" style="7" customWidth="1"/>
    <col min="9" max="9" width="5.140625" style="7" customWidth="1"/>
    <col min="10" max="10" width="11.42578125" style="7"/>
    <col min="11" max="11" width="5.42578125" style="7" customWidth="1"/>
    <col min="12" max="12" width="28.42578125" style="7" customWidth="1"/>
    <col min="13" max="13" width="12.85546875" style="7" customWidth="1"/>
    <col min="14" max="14" width="12.5703125" style="7" customWidth="1"/>
    <col min="15" max="15" width="11.42578125" style="7"/>
    <col min="16" max="16" width="12.28515625" style="7" customWidth="1"/>
    <col min="17" max="16384" width="11.42578125" style="7"/>
  </cols>
  <sheetData>
    <row r="1" spans="1:16" ht="16.5" customHeight="1">
      <c r="A1" s="76" t="s">
        <v>122</v>
      </c>
      <c r="B1" s="77"/>
      <c r="C1" s="77" t="s">
        <v>299</v>
      </c>
      <c r="D1" s="77"/>
      <c r="E1" s="77" t="s">
        <v>253</v>
      </c>
      <c r="F1" s="77"/>
      <c r="G1" s="77"/>
      <c r="H1" s="77">
        <f>SUM(F138:F998)-SUM(G138:G998)</f>
        <v>11960.760000000002</v>
      </c>
      <c r="J1" s="76" t="s">
        <v>122</v>
      </c>
      <c r="K1" s="77"/>
      <c r="L1" s="77" t="s">
        <v>299</v>
      </c>
      <c r="M1" s="77"/>
      <c r="N1" s="77" t="s">
        <v>253</v>
      </c>
      <c r="O1" s="77"/>
      <c r="P1" s="77">
        <f>SUM(O140:O145)</f>
        <v>1248</v>
      </c>
    </row>
    <row r="2" spans="1:16">
      <c r="A2" s="78" t="s">
        <v>254</v>
      </c>
      <c r="B2" s="78" t="s">
        <v>255</v>
      </c>
      <c r="C2" s="78" t="s">
        <v>2883</v>
      </c>
      <c r="D2" s="78" t="s">
        <v>257</v>
      </c>
      <c r="E2" s="78" t="s">
        <v>258</v>
      </c>
      <c r="F2" s="78" t="s">
        <v>1445</v>
      </c>
      <c r="G2" s="78" t="s">
        <v>259</v>
      </c>
      <c r="H2" s="78" t="s">
        <v>260</v>
      </c>
      <c r="J2" s="78" t="s">
        <v>254</v>
      </c>
      <c r="K2" s="78" t="s">
        <v>255</v>
      </c>
      <c r="L2" s="78" t="s">
        <v>256</v>
      </c>
      <c r="M2" s="78" t="s">
        <v>2881</v>
      </c>
      <c r="N2" s="78" t="s">
        <v>2882</v>
      </c>
      <c r="O2" s="78" t="s">
        <v>942</v>
      </c>
      <c r="P2" s="78" t="s">
        <v>260</v>
      </c>
    </row>
    <row r="3" spans="1:16" ht="18" customHeight="1">
      <c r="A3" s="79"/>
      <c r="B3" s="77"/>
      <c r="C3" s="77"/>
      <c r="D3" s="77"/>
      <c r="E3" s="77"/>
      <c r="F3" s="77"/>
      <c r="G3" s="77"/>
      <c r="H3" s="77"/>
      <c r="J3" s="79"/>
      <c r="K3" s="77"/>
      <c r="L3" s="77"/>
      <c r="M3" s="77"/>
      <c r="N3" s="77"/>
      <c r="O3" s="77"/>
      <c r="P3" s="77"/>
    </row>
    <row r="4" spans="1:16">
      <c r="A4" s="80">
        <v>41321</v>
      </c>
      <c r="B4" s="77"/>
      <c r="C4" s="77" t="s">
        <v>262</v>
      </c>
      <c r="D4" s="77"/>
      <c r="E4" s="77">
        <v>5108.5600000000004</v>
      </c>
      <c r="F4" s="77"/>
      <c r="G4" s="77"/>
      <c r="H4" s="77">
        <v>5108.5600000000004</v>
      </c>
      <c r="P4" s="77"/>
    </row>
    <row r="5" spans="1:16">
      <c r="A5" s="77"/>
      <c r="B5" s="77"/>
      <c r="C5" s="77"/>
      <c r="D5" s="77"/>
      <c r="E5" s="77">
        <f>B5*D5</f>
        <v>0</v>
      </c>
      <c r="F5" s="77"/>
      <c r="G5" s="77">
        <v>5108.5600000000004</v>
      </c>
      <c r="H5" s="77">
        <f t="shared" ref="H5:H11" si="0">H4+E5-G5</f>
        <v>0</v>
      </c>
      <c r="P5" s="77"/>
    </row>
    <row r="6" spans="1:16">
      <c r="A6" s="80">
        <v>41351</v>
      </c>
      <c r="B6" s="77">
        <v>1</v>
      </c>
      <c r="C6" s="77" t="s">
        <v>1465</v>
      </c>
      <c r="D6" s="77">
        <v>388.8</v>
      </c>
      <c r="E6" s="77">
        <f>B6*D6</f>
        <v>388.8</v>
      </c>
      <c r="F6" s="77"/>
      <c r="G6" s="77"/>
      <c r="H6" s="77">
        <f t="shared" si="0"/>
        <v>388.8</v>
      </c>
      <c r="P6" s="77"/>
    </row>
    <row r="7" spans="1:16">
      <c r="A7" s="80">
        <v>41337</v>
      </c>
      <c r="B7" s="77">
        <v>1</v>
      </c>
      <c r="C7" s="77" t="s">
        <v>1129</v>
      </c>
      <c r="D7" s="77">
        <v>362</v>
      </c>
      <c r="E7" s="77">
        <f>B7*D7</f>
        <v>362</v>
      </c>
      <c r="F7" s="77"/>
      <c r="G7" s="77"/>
      <c r="H7" s="77">
        <f t="shared" si="0"/>
        <v>750.8</v>
      </c>
      <c r="P7" s="77"/>
    </row>
    <row r="8" spans="1:16">
      <c r="A8" s="77"/>
      <c r="B8" s="77">
        <v>1</v>
      </c>
      <c r="C8" s="77" t="s">
        <v>1129</v>
      </c>
      <c r="D8" s="77">
        <v>1242.75</v>
      </c>
      <c r="E8" s="77">
        <f>B8*D8</f>
        <v>1242.75</v>
      </c>
      <c r="F8" s="77"/>
      <c r="G8" s="77"/>
      <c r="H8" s="77">
        <f t="shared" si="0"/>
        <v>1993.55</v>
      </c>
      <c r="P8" s="77"/>
    </row>
    <row r="9" spans="1:16">
      <c r="A9" s="80">
        <v>41436</v>
      </c>
      <c r="B9" s="77"/>
      <c r="C9" s="77" t="s">
        <v>259</v>
      </c>
      <c r="D9" s="77"/>
      <c r="E9" s="77"/>
      <c r="F9" s="77"/>
      <c r="G9" s="77">
        <v>1995</v>
      </c>
      <c r="H9" s="77">
        <f t="shared" si="0"/>
        <v>-1.4500000000000455</v>
      </c>
      <c r="P9" s="77"/>
    </row>
    <row r="10" spans="1:16">
      <c r="A10" s="77"/>
      <c r="B10" s="77"/>
      <c r="C10" s="77"/>
      <c r="D10" s="77"/>
      <c r="E10" s="77"/>
      <c r="F10" s="77"/>
      <c r="G10" s="77"/>
      <c r="H10" s="77">
        <f t="shared" si="0"/>
        <v>-1.4500000000000455</v>
      </c>
      <c r="P10" s="77"/>
    </row>
    <row r="11" spans="1:16">
      <c r="A11" s="80">
        <v>41436</v>
      </c>
      <c r="B11" s="77">
        <v>1</v>
      </c>
      <c r="C11" s="77" t="s">
        <v>1129</v>
      </c>
      <c r="D11" s="77">
        <v>1596.3</v>
      </c>
      <c r="E11" s="77">
        <v>1596.3</v>
      </c>
      <c r="F11" s="77"/>
      <c r="G11" s="77"/>
      <c r="H11" s="77">
        <f t="shared" si="0"/>
        <v>1594.85</v>
      </c>
      <c r="P11" s="77"/>
    </row>
    <row r="12" spans="1:16">
      <c r="A12" s="77"/>
      <c r="B12" s="77"/>
      <c r="C12" s="77"/>
      <c r="D12" s="77"/>
      <c r="E12" s="77"/>
      <c r="F12" s="77"/>
      <c r="G12" s="77"/>
      <c r="H12" s="77">
        <f>H11+E12-G12</f>
        <v>1594.85</v>
      </c>
      <c r="P12" s="77"/>
    </row>
    <row r="13" spans="1:16">
      <c r="A13" s="80">
        <v>41390</v>
      </c>
      <c r="B13" s="77">
        <v>5</v>
      </c>
      <c r="C13" s="77" t="s">
        <v>1839</v>
      </c>
      <c r="D13" s="77">
        <v>30</v>
      </c>
      <c r="E13" s="77">
        <f>B13*D13</f>
        <v>150</v>
      </c>
      <c r="F13" s="77"/>
      <c r="G13" s="77"/>
      <c r="H13" s="77">
        <f t="shared" ref="H13:H76" si="1">H12+E13-G13</f>
        <v>1744.85</v>
      </c>
      <c r="P13" s="77"/>
    </row>
    <row r="14" spans="1:16">
      <c r="A14" s="80"/>
      <c r="B14" s="77"/>
      <c r="C14" s="77"/>
      <c r="D14" s="77"/>
      <c r="E14" s="77"/>
      <c r="F14" s="77"/>
      <c r="G14" s="77"/>
      <c r="H14" s="77">
        <f t="shared" si="1"/>
        <v>1744.85</v>
      </c>
      <c r="P14" s="77"/>
    </row>
    <row r="15" spans="1:16">
      <c r="A15" s="77"/>
      <c r="B15" s="77"/>
      <c r="C15" s="77"/>
      <c r="D15" s="77"/>
      <c r="E15" s="77"/>
      <c r="F15" s="77"/>
      <c r="G15" s="77">
        <v>1744.85</v>
      </c>
      <c r="H15" s="77">
        <f t="shared" si="1"/>
        <v>0</v>
      </c>
      <c r="P15" s="77"/>
    </row>
    <row r="16" spans="1:16">
      <c r="A16" s="80">
        <v>41485</v>
      </c>
      <c r="B16" s="77">
        <v>2</v>
      </c>
      <c r="C16" s="77" t="s">
        <v>2084</v>
      </c>
      <c r="D16" s="77">
        <v>67.150000000000006</v>
      </c>
      <c r="E16" s="77">
        <f t="shared" ref="E16:E23" si="2">B16*D16</f>
        <v>134.30000000000001</v>
      </c>
      <c r="F16" s="77"/>
      <c r="G16" s="77"/>
      <c r="H16" s="77">
        <f t="shared" si="1"/>
        <v>134.30000000000001</v>
      </c>
      <c r="P16" s="77"/>
    </row>
    <row r="17" spans="1:16">
      <c r="A17" s="77"/>
      <c r="B17" s="77">
        <v>2</v>
      </c>
      <c r="C17" s="77" t="s">
        <v>2066</v>
      </c>
      <c r="D17" s="77">
        <v>48.45</v>
      </c>
      <c r="E17" s="77">
        <f t="shared" si="2"/>
        <v>96.9</v>
      </c>
      <c r="F17" s="77"/>
      <c r="G17" s="77"/>
      <c r="H17" s="77">
        <f t="shared" si="1"/>
        <v>231.20000000000002</v>
      </c>
      <c r="P17" s="77"/>
    </row>
    <row r="18" spans="1:16">
      <c r="A18" s="77"/>
      <c r="B18" s="77">
        <v>1</v>
      </c>
      <c r="C18" s="77" t="s">
        <v>2067</v>
      </c>
      <c r="D18" s="77">
        <v>107.1</v>
      </c>
      <c r="E18" s="77">
        <f t="shared" si="2"/>
        <v>107.1</v>
      </c>
      <c r="F18" s="77"/>
      <c r="G18" s="77"/>
      <c r="H18" s="77">
        <f t="shared" si="1"/>
        <v>338.3</v>
      </c>
      <c r="P18" s="77"/>
    </row>
    <row r="19" spans="1:16">
      <c r="A19" s="77"/>
      <c r="B19" s="77">
        <v>2</v>
      </c>
      <c r="C19" s="77" t="s">
        <v>2069</v>
      </c>
      <c r="D19" s="77">
        <v>83.3</v>
      </c>
      <c r="E19" s="77">
        <f t="shared" si="2"/>
        <v>166.6</v>
      </c>
      <c r="F19" s="77"/>
      <c r="G19" s="77"/>
      <c r="H19" s="77">
        <f t="shared" si="1"/>
        <v>504.9</v>
      </c>
      <c r="P19" s="77"/>
    </row>
    <row r="20" spans="1:16">
      <c r="A20" s="77"/>
      <c r="B20" s="77">
        <v>1</v>
      </c>
      <c r="C20" s="77" t="s">
        <v>2070</v>
      </c>
      <c r="D20" s="77">
        <v>41.65</v>
      </c>
      <c r="E20" s="77">
        <f t="shared" si="2"/>
        <v>41.65</v>
      </c>
      <c r="F20" s="77"/>
      <c r="G20" s="77"/>
      <c r="H20" s="77">
        <f t="shared" si="1"/>
        <v>546.54999999999995</v>
      </c>
      <c r="P20" s="77"/>
    </row>
    <row r="21" spans="1:16">
      <c r="A21" s="77"/>
      <c r="B21" s="77">
        <v>1</v>
      </c>
      <c r="C21" s="77" t="s">
        <v>2071</v>
      </c>
      <c r="D21" s="77">
        <v>98.6</v>
      </c>
      <c r="E21" s="77">
        <f t="shared" si="2"/>
        <v>98.6</v>
      </c>
      <c r="F21" s="77"/>
      <c r="G21" s="77"/>
      <c r="H21" s="77">
        <f t="shared" si="1"/>
        <v>645.15</v>
      </c>
      <c r="P21" s="77"/>
    </row>
    <row r="22" spans="1:16">
      <c r="A22" s="77"/>
      <c r="B22" s="77">
        <v>2</v>
      </c>
      <c r="C22" s="77" t="s">
        <v>2083</v>
      </c>
      <c r="D22" s="77">
        <v>111.35</v>
      </c>
      <c r="E22" s="77">
        <f t="shared" si="2"/>
        <v>222.7</v>
      </c>
      <c r="F22" s="77"/>
      <c r="G22" s="77"/>
      <c r="H22" s="77">
        <f t="shared" si="1"/>
        <v>867.84999999999991</v>
      </c>
      <c r="P22" s="77"/>
    </row>
    <row r="23" spans="1:16">
      <c r="A23" s="77"/>
      <c r="B23" s="77">
        <v>2</v>
      </c>
      <c r="C23" s="77" t="s">
        <v>2085</v>
      </c>
      <c r="D23" s="77">
        <v>81.599999999999994</v>
      </c>
      <c r="E23" s="77">
        <f t="shared" si="2"/>
        <v>163.19999999999999</v>
      </c>
      <c r="F23" s="77"/>
      <c r="G23" s="77"/>
      <c r="H23" s="77">
        <f t="shared" si="1"/>
        <v>1031.05</v>
      </c>
      <c r="P23" s="77"/>
    </row>
    <row r="24" spans="1:16">
      <c r="A24" s="77"/>
      <c r="B24" s="77"/>
      <c r="C24" s="77" t="s">
        <v>2316</v>
      </c>
      <c r="D24" s="77"/>
      <c r="E24" s="64"/>
      <c r="F24" s="64"/>
      <c r="G24" s="77"/>
      <c r="H24" s="77">
        <f t="shared" si="1"/>
        <v>1031.05</v>
      </c>
      <c r="P24" s="77"/>
    </row>
    <row r="25" spans="1:16">
      <c r="A25" s="77"/>
      <c r="B25" s="77"/>
      <c r="C25" s="77"/>
      <c r="D25" s="77"/>
      <c r="E25" s="77"/>
      <c r="F25" s="77"/>
      <c r="G25" s="77"/>
      <c r="H25" s="77">
        <f t="shared" si="1"/>
        <v>1031.05</v>
      </c>
      <c r="P25" s="77"/>
    </row>
    <row r="26" spans="1:16">
      <c r="A26" s="80">
        <v>41493</v>
      </c>
      <c r="B26" s="77">
        <v>1</v>
      </c>
      <c r="C26" s="77" t="s">
        <v>2093</v>
      </c>
      <c r="D26" s="77">
        <v>139</v>
      </c>
      <c r="E26" s="77">
        <f t="shared" ref="E26:E33" si="3">B26*D26</f>
        <v>139</v>
      </c>
      <c r="F26" s="77"/>
      <c r="G26" s="77"/>
      <c r="H26" s="77">
        <f t="shared" si="1"/>
        <v>1170.05</v>
      </c>
      <c r="P26" s="77"/>
    </row>
    <row r="27" spans="1:16">
      <c r="A27" s="77"/>
      <c r="B27" s="77">
        <v>1</v>
      </c>
      <c r="C27" s="77" t="s">
        <v>2094</v>
      </c>
      <c r="D27" s="77">
        <v>362</v>
      </c>
      <c r="E27" s="77">
        <f t="shared" si="3"/>
        <v>362</v>
      </c>
      <c r="F27" s="77"/>
      <c r="G27" s="77"/>
      <c r="H27" s="77">
        <f t="shared" si="1"/>
        <v>1532.05</v>
      </c>
      <c r="P27" s="77"/>
    </row>
    <row r="28" spans="1:16">
      <c r="A28" s="77"/>
      <c r="B28" s="77">
        <v>1</v>
      </c>
      <c r="C28" s="77" t="s">
        <v>2095</v>
      </c>
      <c r="D28" s="77">
        <v>469</v>
      </c>
      <c r="E28" s="77">
        <f t="shared" si="3"/>
        <v>469</v>
      </c>
      <c r="F28" s="77"/>
      <c r="H28" s="77">
        <f t="shared" si="1"/>
        <v>2001.05</v>
      </c>
      <c r="P28" s="77"/>
    </row>
    <row r="29" spans="1:16">
      <c r="A29" s="77"/>
      <c r="B29" s="77">
        <v>4</v>
      </c>
      <c r="C29" s="77" t="s">
        <v>2096</v>
      </c>
      <c r="D29" s="77">
        <v>615</v>
      </c>
      <c r="E29" s="77">
        <f t="shared" si="3"/>
        <v>2460</v>
      </c>
      <c r="F29" s="77"/>
      <c r="G29" s="77"/>
      <c r="H29" s="77">
        <f t="shared" si="1"/>
        <v>4461.05</v>
      </c>
      <c r="P29" s="77"/>
    </row>
    <row r="30" spans="1:16">
      <c r="A30" s="77"/>
      <c r="B30" s="77">
        <v>3</v>
      </c>
      <c r="C30" s="77" t="s">
        <v>2097</v>
      </c>
      <c r="D30" s="77">
        <v>125</v>
      </c>
      <c r="E30" s="77">
        <f t="shared" si="3"/>
        <v>375</v>
      </c>
      <c r="F30" s="77"/>
      <c r="G30" s="77"/>
      <c r="H30" s="77">
        <f t="shared" si="1"/>
        <v>4836.05</v>
      </c>
      <c r="P30" s="77"/>
    </row>
    <row r="31" spans="1:16">
      <c r="A31" s="77"/>
      <c r="B31" s="77">
        <v>3</v>
      </c>
      <c r="C31" s="77" t="s">
        <v>2098</v>
      </c>
      <c r="D31" s="77">
        <v>114</v>
      </c>
      <c r="E31" s="77">
        <f t="shared" si="3"/>
        <v>342</v>
      </c>
      <c r="F31" s="77"/>
      <c r="G31" s="77"/>
      <c r="H31" s="77">
        <f t="shared" si="1"/>
        <v>5178.05</v>
      </c>
      <c r="P31" s="77"/>
    </row>
    <row r="32" spans="1:16">
      <c r="A32" s="77"/>
      <c r="B32" s="77">
        <v>3</v>
      </c>
      <c r="C32" s="77" t="s">
        <v>2099</v>
      </c>
      <c r="D32" s="77">
        <v>215</v>
      </c>
      <c r="E32" s="77">
        <f t="shared" si="3"/>
        <v>645</v>
      </c>
      <c r="F32" s="77"/>
      <c r="G32" s="77"/>
      <c r="H32" s="77">
        <f t="shared" si="1"/>
        <v>5823.05</v>
      </c>
      <c r="P32" s="77"/>
    </row>
    <row r="33" spans="1:16">
      <c r="A33" s="77"/>
      <c r="B33" s="77">
        <v>1</v>
      </c>
      <c r="C33" s="77" t="s">
        <v>2103</v>
      </c>
      <c r="D33" s="77">
        <v>93</v>
      </c>
      <c r="E33" s="77">
        <f t="shared" si="3"/>
        <v>93</v>
      </c>
      <c r="F33" s="77"/>
      <c r="G33" s="77"/>
      <c r="H33" s="77">
        <f t="shared" si="1"/>
        <v>5916.05</v>
      </c>
      <c r="P33" s="77"/>
    </row>
    <row r="34" spans="1:16">
      <c r="A34" s="77"/>
      <c r="B34" s="77"/>
      <c r="C34" s="77" t="s">
        <v>2318</v>
      </c>
      <c r="D34" s="77"/>
      <c r="E34" s="77"/>
      <c r="F34" s="77"/>
      <c r="G34" s="77"/>
      <c r="H34" s="77">
        <f t="shared" si="1"/>
        <v>5916.05</v>
      </c>
      <c r="P34" s="77"/>
    </row>
    <row r="35" spans="1:16">
      <c r="A35" s="77"/>
      <c r="B35" s="77"/>
      <c r="C35" s="77" t="s">
        <v>2317</v>
      </c>
      <c r="D35" s="77"/>
      <c r="E35" s="77"/>
      <c r="F35" s="77"/>
      <c r="G35" s="77">
        <v>469</v>
      </c>
      <c r="H35" s="77">
        <f t="shared" si="1"/>
        <v>5447.05</v>
      </c>
      <c r="P35" s="77"/>
    </row>
    <row r="36" spans="1:16">
      <c r="A36" s="77"/>
      <c r="B36" s="77"/>
      <c r="C36" s="77"/>
      <c r="D36" s="77"/>
      <c r="E36" s="77"/>
      <c r="F36" s="77"/>
      <c r="G36" s="77"/>
      <c r="H36" s="77">
        <f t="shared" si="1"/>
        <v>5447.05</v>
      </c>
      <c r="P36" s="77"/>
    </row>
    <row r="37" spans="1:16">
      <c r="A37" s="12">
        <v>41494</v>
      </c>
      <c r="B37" s="77">
        <v>1</v>
      </c>
      <c r="C37" s="77" t="s">
        <v>2123</v>
      </c>
      <c r="D37" s="77">
        <v>146</v>
      </c>
      <c r="E37" s="77">
        <f>B37*D37</f>
        <v>146</v>
      </c>
      <c r="F37" s="77"/>
      <c r="G37" s="77"/>
      <c r="H37" s="77">
        <f t="shared" si="1"/>
        <v>5593.05</v>
      </c>
      <c r="P37" s="77"/>
    </row>
    <row r="38" spans="1:16">
      <c r="B38" s="77">
        <v>1</v>
      </c>
      <c r="C38" s="77" t="s">
        <v>2124</v>
      </c>
      <c r="D38" s="77">
        <v>590</v>
      </c>
      <c r="E38" s="77">
        <f>B38*D38</f>
        <v>590</v>
      </c>
      <c r="F38" s="77"/>
      <c r="G38" s="77"/>
      <c r="H38" s="77">
        <f t="shared" si="1"/>
        <v>6183.05</v>
      </c>
      <c r="P38" s="77"/>
    </row>
    <row r="39" spans="1:16">
      <c r="C39" s="77" t="s">
        <v>2319</v>
      </c>
      <c r="E39" s="77">
        <f>B39*D39</f>
        <v>0</v>
      </c>
      <c r="F39" s="77"/>
      <c r="G39" s="77"/>
      <c r="H39" s="77">
        <f t="shared" si="1"/>
        <v>6183.05</v>
      </c>
      <c r="P39" s="77"/>
    </row>
    <row r="40" spans="1:16">
      <c r="E40" s="77"/>
      <c r="F40" s="77"/>
      <c r="G40" s="77"/>
      <c r="H40" s="77">
        <f t="shared" si="1"/>
        <v>6183.05</v>
      </c>
      <c r="P40" s="77"/>
    </row>
    <row r="41" spans="1:16">
      <c r="A41" s="12">
        <v>41500</v>
      </c>
      <c r="B41" s="77">
        <v>2</v>
      </c>
      <c r="C41" s="77" t="s">
        <v>2164</v>
      </c>
      <c r="D41" s="77">
        <v>130</v>
      </c>
      <c r="E41" s="77">
        <f t="shared" ref="E41:E46" si="4">B41*D41</f>
        <v>260</v>
      </c>
      <c r="F41" s="77"/>
      <c r="G41" s="77"/>
      <c r="H41" s="77">
        <f t="shared" si="1"/>
        <v>6443.05</v>
      </c>
      <c r="P41" s="77"/>
    </row>
    <row r="42" spans="1:16">
      <c r="B42" s="77">
        <v>2</v>
      </c>
      <c r="C42" s="77" t="s">
        <v>715</v>
      </c>
      <c r="D42" s="77">
        <v>132</v>
      </c>
      <c r="E42" s="77">
        <f t="shared" si="4"/>
        <v>264</v>
      </c>
      <c r="F42" s="77"/>
      <c r="G42" s="77"/>
      <c r="H42" s="77">
        <f t="shared" si="1"/>
        <v>6707.05</v>
      </c>
      <c r="P42" s="77"/>
    </row>
    <row r="43" spans="1:16">
      <c r="B43" s="77">
        <v>1</v>
      </c>
      <c r="C43" s="77" t="s">
        <v>2165</v>
      </c>
      <c r="D43" s="77">
        <v>72</v>
      </c>
      <c r="E43" s="77">
        <f t="shared" si="4"/>
        <v>72</v>
      </c>
      <c r="F43" s="77"/>
      <c r="G43" s="77"/>
      <c r="H43" s="77">
        <f t="shared" si="1"/>
        <v>6779.05</v>
      </c>
      <c r="P43" s="77"/>
    </row>
    <row r="44" spans="1:16">
      <c r="B44" s="77">
        <v>1</v>
      </c>
      <c r="C44" s="77" t="s">
        <v>2166</v>
      </c>
      <c r="D44" s="77">
        <v>283</v>
      </c>
      <c r="E44" s="77">
        <f t="shared" si="4"/>
        <v>283</v>
      </c>
      <c r="F44" s="77"/>
      <c r="G44" s="77"/>
      <c r="H44" s="77">
        <f t="shared" si="1"/>
        <v>7062.05</v>
      </c>
      <c r="P44" s="77"/>
    </row>
    <row r="45" spans="1:16">
      <c r="B45" s="77">
        <v>1</v>
      </c>
      <c r="C45" s="77" t="s">
        <v>2167</v>
      </c>
      <c r="D45" s="77">
        <v>73</v>
      </c>
      <c r="E45" s="77">
        <f t="shared" si="4"/>
        <v>73</v>
      </c>
      <c r="F45" s="77"/>
      <c r="G45" s="77"/>
      <c r="H45" s="77">
        <f t="shared" si="1"/>
        <v>7135.05</v>
      </c>
      <c r="P45" s="77"/>
    </row>
    <row r="46" spans="1:16">
      <c r="C46" s="77" t="s">
        <v>2320</v>
      </c>
      <c r="E46" s="77">
        <f t="shared" si="4"/>
        <v>0</v>
      </c>
      <c r="F46" s="77"/>
      <c r="G46" s="77"/>
      <c r="H46" s="77">
        <f t="shared" si="1"/>
        <v>7135.05</v>
      </c>
      <c r="P46" s="77"/>
    </row>
    <row r="47" spans="1:16">
      <c r="C47" s="77"/>
      <c r="E47" s="77"/>
      <c r="F47" s="77"/>
      <c r="G47" s="77"/>
      <c r="H47" s="77">
        <f t="shared" si="1"/>
        <v>7135.05</v>
      </c>
      <c r="P47" s="77"/>
    </row>
    <row r="48" spans="1:16">
      <c r="A48" s="12">
        <v>41501</v>
      </c>
      <c r="B48" s="77">
        <v>2</v>
      </c>
      <c r="C48" s="77" t="s">
        <v>731</v>
      </c>
      <c r="D48" s="77">
        <v>206</v>
      </c>
      <c r="E48" s="77">
        <f t="shared" ref="E48:E53" si="5">B48*D48</f>
        <v>412</v>
      </c>
      <c r="F48" s="77"/>
      <c r="G48" s="77"/>
      <c r="H48" s="77">
        <f t="shared" si="1"/>
        <v>7547.05</v>
      </c>
      <c r="P48" s="77"/>
    </row>
    <row r="49" spans="1:16">
      <c r="B49" s="77">
        <v>2</v>
      </c>
      <c r="C49" s="77" t="s">
        <v>867</v>
      </c>
      <c r="D49" s="77">
        <v>160</v>
      </c>
      <c r="E49" s="77">
        <f t="shared" si="5"/>
        <v>320</v>
      </c>
      <c r="F49" s="77"/>
      <c r="G49" s="77"/>
      <c r="H49" s="77">
        <f t="shared" si="1"/>
        <v>7867.05</v>
      </c>
      <c r="P49" s="77"/>
    </row>
    <row r="50" spans="1:16">
      <c r="B50" s="77">
        <v>2</v>
      </c>
      <c r="C50" s="77" t="s">
        <v>734</v>
      </c>
      <c r="D50" s="7">
        <v>102</v>
      </c>
      <c r="E50" s="77">
        <f t="shared" si="5"/>
        <v>204</v>
      </c>
      <c r="F50" s="77"/>
      <c r="G50" s="77"/>
      <c r="H50" s="77">
        <f t="shared" si="1"/>
        <v>8071.05</v>
      </c>
      <c r="P50" s="77"/>
    </row>
    <row r="51" spans="1:16">
      <c r="B51" s="77">
        <v>2</v>
      </c>
      <c r="C51" s="77" t="s">
        <v>2169</v>
      </c>
      <c r="D51" s="7">
        <v>290</v>
      </c>
      <c r="E51" s="77">
        <f t="shared" si="5"/>
        <v>580</v>
      </c>
      <c r="F51" s="77"/>
      <c r="G51" s="77"/>
      <c r="H51" s="77">
        <f t="shared" si="1"/>
        <v>8651.0499999999993</v>
      </c>
      <c r="P51" s="77"/>
    </row>
    <row r="52" spans="1:16">
      <c r="B52" s="77">
        <v>2</v>
      </c>
      <c r="C52" s="77" t="s">
        <v>2178</v>
      </c>
      <c r="D52" s="7">
        <v>160</v>
      </c>
      <c r="E52" s="77">
        <f t="shared" si="5"/>
        <v>320</v>
      </c>
      <c r="F52" s="77"/>
      <c r="G52" s="77"/>
      <c r="H52" s="77">
        <f t="shared" si="1"/>
        <v>8971.0499999999993</v>
      </c>
      <c r="I52" s="7">
        <v>228</v>
      </c>
      <c r="P52" s="77"/>
    </row>
    <row r="53" spans="1:16">
      <c r="B53" s="77">
        <v>2</v>
      </c>
      <c r="C53" s="77" t="s">
        <v>2179</v>
      </c>
      <c r="D53" s="7">
        <v>215</v>
      </c>
      <c r="E53" s="77">
        <f t="shared" si="5"/>
        <v>430</v>
      </c>
      <c r="F53" s="77"/>
      <c r="G53" s="77">
        <v>430</v>
      </c>
      <c r="H53" s="77">
        <f t="shared" si="1"/>
        <v>8971.0499999999993</v>
      </c>
      <c r="I53" s="7">
        <v>219</v>
      </c>
      <c r="P53" s="77"/>
    </row>
    <row r="54" spans="1:16">
      <c r="B54" s="77"/>
      <c r="C54" s="77"/>
      <c r="E54" s="77"/>
      <c r="F54" s="77"/>
      <c r="G54" s="77"/>
      <c r="H54" s="77">
        <f t="shared" si="1"/>
        <v>8971.0499999999993</v>
      </c>
      <c r="P54" s="77"/>
    </row>
    <row r="55" spans="1:16">
      <c r="A55" s="12">
        <v>41502</v>
      </c>
      <c r="B55" s="77">
        <v>2</v>
      </c>
      <c r="C55" s="7" t="s">
        <v>2176</v>
      </c>
      <c r="D55" s="7">
        <v>600</v>
      </c>
      <c r="E55" s="77">
        <f t="shared" ref="E55:E58" si="6">B55*D55</f>
        <v>1200</v>
      </c>
      <c r="F55" s="77"/>
      <c r="G55" s="77"/>
      <c r="H55" s="77">
        <f t="shared" si="1"/>
        <v>10171.049999999999</v>
      </c>
      <c r="I55" s="7">
        <v>717</v>
      </c>
      <c r="P55" s="77"/>
    </row>
    <row r="56" spans="1:16">
      <c r="B56" s="77">
        <v>2</v>
      </c>
      <c r="C56" s="77" t="s">
        <v>2177</v>
      </c>
      <c r="D56" s="7">
        <v>246</v>
      </c>
      <c r="E56" s="77">
        <f t="shared" si="6"/>
        <v>492</v>
      </c>
      <c r="F56" s="77"/>
      <c r="H56" s="77">
        <f t="shared" si="1"/>
        <v>10663.05</v>
      </c>
      <c r="I56" s="7">
        <v>295</v>
      </c>
      <c r="P56" s="77"/>
    </row>
    <row r="57" spans="1:16">
      <c r="C57" s="77" t="s">
        <v>2291</v>
      </c>
      <c r="E57" s="77">
        <f t="shared" si="6"/>
        <v>0</v>
      </c>
      <c r="F57" s="77"/>
      <c r="G57" s="77">
        <v>1692</v>
      </c>
      <c r="H57" s="77">
        <f t="shared" si="1"/>
        <v>8971.0499999999993</v>
      </c>
      <c r="P57" s="77"/>
    </row>
    <row r="58" spans="1:16">
      <c r="A58" s="12">
        <v>41502</v>
      </c>
      <c r="C58" s="7" t="s">
        <v>1928</v>
      </c>
      <c r="E58" s="77">
        <f t="shared" si="6"/>
        <v>0</v>
      </c>
      <c r="F58" s="77"/>
      <c r="G58" s="77">
        <v>4750</v>
      </c>
      <c r="H58" s="77">
        <f t="shared" si="1"/>
        <v>4221.0499999999993</v>
      </c>
      <c r="P58" s="77"/>
    </row>
    <row r="59" spans="1:16">
      <c r="H59" s="77">
        <f t="shared" si="1"/>
        <v>4221.0499999999993</v>
      </c>
      <c r="P59" s="77"/>
    </row>
    <row r="60" spans="1:16">
      <c r="A60" s="12">
        <v>41514</v>
      </c>
      <c r="B60" s="7">
        <v>2</v>
      </c>
      <c r="C60" s="7" t="s">
        <v>2292</v>
      </c>
      <c r="D60" s="7">
        <v>246</v>
      </c>
      <c r="E60" s="77">
        <f t="shared" ref="E60:E78" si="7">B60*D60</f>
        <v>492</v>
      </c>
      <c r="F60" s="77"/>
      <c r="H60" s="77">
        <f t="shared" si="1"/>
        <v>4713.0499999999993</v>
      </c>
      <c r="P60" s="77"/>
    </row>
    <row r="61" spans="1:16">
      <c r="B61" s="7">
        <v>2</v>
      </c>
      <c r="C61" s="7" t="s">
        <v>2293</v>
      </c>
      <c r="D61" s="7">
        <v>46.4</v>
      </c>
      <c r="E61" s="77">
        <f t="shared" si="7"/>
        <v>92.8</v>
      </c>
      <c r="F61" s="77"/>
      <c r="H61" s="77">
        <f t="shared" si="1"/>
        <v>4805.8499999999995</v>
      </c>
      <c r="P61" s="77"/>
    </row>
    <row r="62" spans="1:16">
      <c r="B62" s="7">
        <v>2</v>
      </c>
      <c r="C62" s="7" t="s">
        <v>2294</v>
      </c>
      <c r="D62" s="7">
        <v>47.8</v>
      </c>
      <c r="E62" s="77">
        <f t="shared" si="7"/>
        <v>95.6</v>
      </c>
      <c r="F62" s="77"/>
      <c r="H62" s="77">
        <f t="shared" si="1"/>
        <v>4901.45</v>
      </c>
      <c r="P62" s="77"/>
    </row>
    <row r="63" spans="1:16">
      <c r="H63" s="77">
        <f t="shared" si="1"/>
        <v>4901.45</v>
      </c>
      <c r="P63" s="77"/>
    </row>
    <row r="64" spans="1:16">
      <c r="A64" s="12">
        <v>41521</v>
      </c>
      <c r="B64" s="7">
        <v>2</v>
      </c>
      <c r="C64" s="7" t="s">
        <v>2314</v>
      </c>
      <c r="D64" s="7">
        <v>79</v>
      </c>
      <c r="E64" s="77">
        <f t="shared" si="7"/>
        <v>158</v>
      </c>
      <c r="F64" s="77"/>
      <c r="H64" s="77">
        <f t="shared" si="1"/>
        <v>5059.45</v>
      </c>
      <c r="P64" s="77"/>
    </row>
    <row r="65" spans="1:16">
      <c r="B65" s="7">
        <v>2</v>
      </c>
      <c r="C65" s="7" t="s">
        <v>2315</v>
      </c>
      <c r="D65" s="7">
        <v>82.4</v>
      </c>
      <c r="E65" s="77">
        <f t="shared" si="7"/>
        <v>164.8</v>
      </c>
      <c r="F65" s="77"/>
      <c r="H65" s="77">
        <f t="shared" si="1"/>
        <v>5224.25</v>
      </c>
      <c r="P65" s="77"/>
    </row>
    <row r="66" spans="1:16">
      <c r="B66" s="7">
        <v>2</v>
      </c>
      <c r="C66" s="7" t="s">
        <v>702</v>
      </c>
      <c r="D66" s="7">
        <v>52.5</v>
      </c>
      <c r="E66" s="77">
        <f t="shared" si="7"/>
        <v>105</v>
      </c>
      <c r="F66" s="77"/>
      <c r="H66" s="77">
        <f t="shared" si="1"/>
        <v>5329.25</v>
      </c>
      <c r="P66" s="77"/>
    </row>
    <row r="67" spans="1:16">
      <c r="H67" s="77">
        <f t="shared" si="1"/>
        <v>5329.25</v>
      </c>
      <c r="P67" s="77"/>
    </row>
    <row r="68" spans="1:16">
      <c r="A68" s="12">
        <v>41518</v>
      </c>
      <c r="B68" s="7">
        <v>2</v>
      </c>
      <c r="C68" s="7" t="s">
        <v>730</v>
      </c>
      <c r="D68" s="7">
        <v>151.30000000000001</v>
      </c>
      <c r="E68" s="77">
        <f t="shared" si="7"/>
        <v>302.60000000000002</v>
      </c>
      <c r="F68" s="77"/>
      <c r="H68" s="77">
        <f t="shared" si="1"/>
        <v>5631.85</v>
      </c>
      <c r="P68" s="77"/>
    </row>
    <row r="69" spans="1:16">
      <c r="B69" s="7">
        <v>2</v>
      </c>
      <c r="C69" s="7" t="s">
        <v>867</v>
      </c>
      <c r="D69" s="7">
        <v>170</v>
      </c>
      <c r="E69" s="77">
        <f t="shared" si="7"/>
        <v>340</v>
      </c>
      <c r="F69" s="77"/>
      <c r="H69" s="77">
        <f t="shared" si="1"/>
        <v>5971.85</v>
      </c>
      <c r="P69" s="77"/>
    </row>
    <row r="70" spans="1:16">
      <c r="B70" s="7">
        <v>2</v>
      </c>
      <c r="C70" s="7" t="s">
        <v>731</v>
      </c>
      <c r="D70" s="7">
        <v>219.3</v>
      </c>
      <c r="E70" s="77">
        <f t="shared" si="7"/>
        <v>438.6</v>
      </c>
      <c r="F70" s="77"/>
      <c r="H70" s="77">
        <f t="shared" si="1"/>
        <v>6410.4500000000007</v>
      </c>
      <c r="P70" s="77"/>
    </row>
    <row r="71" spans="1:16">
      <c r="B71" s="7">
        <v>3</v>
      </c>
      <c r="C71" s="7" t="s">
        <v>2295</v>
      </c>
      <c r="D71" s="7">
        <v>182</v>
      </c>
      <c r="E71" s="77">
        <f t="shared" si="7"/>
        <v>546</v>
      </c>
      <c r="F71" s="77"/>
      <c r="H71" s="77">
        <f t="shared" si="1"/>
        <v>6956.4500000000007</v>
      </c>
      <c r="P71" s="77"/>
    </row>
    <row r="72" spans="1:16">
      <c r="B72" s="7">
        <v>2</v>
      </c>
      <c r="C72" s="7" t="s">
        <v>720</v>
      </c>
      <c r="D72" s="7">
        <v>223</v>
      </c>
      <c r="E72" s="77">
        <f t="shared" si="7"/>
        <v>446</v>
      </c>
      <c r="F72" s="77"/>
      <c r="H72" s="77">
        <f t="shared" si="1"/>
        <v>7402.4500000000007</v>
      </c>
      <c r="P72" s="77"/>
    </row>
    <row r="73" spans="1:16">
      <c r="B73" s="7">
        <v>1</v>
      </c>
      <c r="C73" s="7" t="s">
        <v>2296</v>
      </c>
      <c r="D73" s="7">
        <v>145</v>
      </c>
      <c r="E73" s="77">
        <f t="shared" si="7"/>
        <v>145</v>
      </c>
      <c r="F73" s="77"/>
      <c r="H73" s="77">
        <f t="shared" si="1"/>
        <v>7547.4500000000007</v>
      </c>
      <c r="P73" s="77"/>
    </row>
    <row r="74" spans="1:16">
      <c r="C74" s="7" t="s">
        <v>2297</v>
      </c>
      <c r="E74" s="77">
        <f t="shared" si="7"/>
        <v>0</v>
      </c>
      <c r="F74" s="77"/>
      <c r="H74" s="77">
        <f t="shared" si="1"/>
        <v>7547.4500000000007</v>
      </c>
      <c r="P74" s="77"/>
    </row>
    <row r="75" spans="1:16">
      <c r="B75" s="7">
        <v>1</v>
      </c>
      <c r="C75" s="7" t="s">
        <v>2298</v>
      </c>
      <c r="D75" s="7">
        <v>82.4</v>
      </c>
      <c r="E75" s="77">
        <f t="shared" si="7"/>
        <v>82.4</v>
      </c>
      <c r="F75" s="77"/>
      <c r="H75" s="77">
        <f t="shared" si="1"/>
        <v>7629.85</v>
      </c>
      <c r="P75" s="77"/>
    </row>
    <row r="76" spans="1:16">
      <c r="B76" s="7">
        <v>2</v>
      </c>
      <c r="C76" s="7" t="s">
        <v>2299</v>
      </c>
      <c r="D76" s="7">
        <v>92.4</v>
      </c>
      <c r="E76" s="77">
        <f t="shared" si="7"/>
        <v>184.8</v>
      </c>
      <c r="F76" s="77"/>
      <c r="H76" s="77">
        <f t="shared" si="1"/>
        <v>7814.6500000000005</v>
      </c>
      <c r="P76" s="77"/>
    </row>
    <row r="77" spans="1:16">
      <c r="B77" s="7">
        <v>2</v>
      </c>
      <c r="C77" s="7" t="s">
        <v>2101</v>
      </c>
      <c r="D77" s="7">
        <v>114</v>
      </c>
      <c r="E77" s="77">
        <f t="shared" si="7"/>
        <v>228</v>
      </c>
      <c r="F77" s="77"/>
      <c r="H77" s="77">
        <f t="shared" ref="H77:H83" si="8">H76+E77-G77</f>
        <v>8042.6500000000005</v>
      </c>
      <c r="P77" s="77"/>
    </row>
    <row r="78" spans="1:16">
      <c r="B78" s="7">
        <v>2</v>
      </c>
      <c r="C78" s="7" t="s">
        <v>2097</v>
      </c>
      <c r="D78" s="7">
        <v>125</v>
      </c>
      <c r="E78" s="77">
        <f t="shared" si="7"/>
        <v>250</v>
      </c>
      <c r="F78" s="77"/>
      <c r="H78" s="77">
        <f t="shared" si="8"/>
        <v>8292.6500000000015</v>
      </c>
      <c r="P78" s="77"/>
    </row>
    <row r="79" spans="1:16">
      <c r="E79" s="77">
        <f t="shared" ref="E79:E81" si="9">B79*D79</f>
        <v>0</v>
      </c>
      <c r="F79" s="77"/>
      <c r="H79" s="77">
        <f t="shared" si="8"/>
        <v>8292.6500000000015</v>
      </c>
      <c r="P79" s="77"/>
    </row>
    <row r="80" spans="1:16">
      <c r="A80" s="12">
        <v>41518</v>
      </c>
      <c r="B80" s="7">
        <v>1</v>
      </c>
      <c r="C80" s="7" t="s">
        <v>2300</v>
      </c>
      <c r="D80" s="7">
        <v>530</v>
      </c>
      <c r="E80" s="77">
        <f t="shared" si="9"/>
        <v>530</v>
      </c>
      <c r="F80" s="77"/>
      <c r="H80" s="77">
        <f t="shared" si="8"/>
        <v>8822.6500000000015</v>
      </c>
      <c r="P80" s="77"/>
    </row>
    <row r="81" spans="1:16">
      <c r="B81" s="7">
        <v>1</v>
      </c>
      <c r="C81" s="7" t="s">
        <v>2301</v>
      </c>
      <c r="D81" s="7">
        <v>540</v>
      </c>
      <c r="E81" s="77">
        <f t="shared" si="9"/>
        <v>540</v>
      </c>
      <c r="F81" s="77"/>
      <c r="H81" s="77">
        <f t="shared" si="8"/>
        <v>9362.6500000000015</v>
      </c>
      <c r="P81" s="77"/>
    </row>
    <row r="82" spans="1:16">
      <c r="A82" s="12">
        <v>41526</v>
      </c>
      <c r="C82" s="7" t="s">
        <v>1928</v>
      </c>
      <c r="E82" s="77"/>
      <c r="F82" s="77"/>
      <c r="G82" s="7">
        <v>5000</v>
      </c>
      <c r="H82" s="77">
        <f t="shared" si="8"/>
        <v>4362.6500000000015</v>
      </c>
      <c r="P82" s="77"/>
    </row>
    <row r="83" spans="1:16">
      <c r="A83" s="12">
        <v>41526</v>
      </c>
      <c r="D83" s="7">
        <v>545</v>
      </c>
      <c r="E83" s="77">
        <f>B84*D83</f>
        <v>1090</v>
      </c>
      <c r="F83" s="77"/>
      <c r="H83" s="77">
        <f t="shared" si="8"/>
        <v>5452.6500000000015</v>
      </c>
      <c r="P83" s="77"/>
    </row>
    <row r="84" spans="1:16">
      <c r="B84" s="7">
        <v>2</v>
      </c>
      <c r="C84" s="7" t="s">
        <v>669</v>
      </c>
      <c r="E84" s="77"/>
      <c r="F84" s="77"/>
      <c r="H84" s="77">
        <f>H83+F84-G84</f>
        <v>5452.6500000000015</v>
      </c>
      <c r="P84" s="77"/>
    </row>
    <row r="85" spans="1:16">
      <c r="C85" s="7" t="s">
        <v>2426</v>
      </c>
      <c r="H85" s="77">
        <f t="shared" ref="H85:H149" si="10">H84+F85-G85</f>
        <v>5452.6500000000015</v>
      </c>
      <c r="P85" s="77"/>
    </row>
    <row r="86" spans="1:16">
      <c r="H86" s="77">
        <f t="shared" si="10"/>
        <v>5452.6500000000015</v>
      </c>
      <c r="P86" s="77"/>
    </row>
    <row r="87" spans="1:16">
      <c r="A87" s="12">
        <v>41558</v>
      </c>
      <c r="H87" s="77">
        <f t="shared" si="10"/>
        <v>5452.6500000000015</v>
      </c>
      <c r="I87" s="7" t="s">
        <v>2656</v>
      </c>
      <c r="P87" s="77"/>
    </row>
    <row r="88" spans="1:16">
      <c r="B88" s="7">
        <v>2</v>
      </c>
      <c r="C88" s="7" t="s">
        <v>2653</v>
      </c>
      <c r="D88" s="7">
        <f t="shared" ref="D88:D109" si="11">I88-(I88*20%)</f>
        <v>68.8</v>
      </c>
      <c r="E88" s="77">
        <f t="shared" ref="E88:E109" si="12">B88*D88</f>
        <v>137.6</v>
      </c>
      <c r="F88" s="77"/>
      <c r="H88" s="77">
        <f t="shared" si="10"/>
        <v>5452.6500000000015</v>
      </c>
      <c r="I88" s="7">
        <v>86</v>
      </c>
      <c r="P88" s="77"/>
    </row>
    <row r="89" spans="1:16">
      <c r="B89" s="7">
        <v>4</v>
      </c>
      <c r="C89" s="7" t="s">
        <v>1025</v>
      </c>
      <c r="D89" s="7">
        <f t="shared" si="11"/>
        <v>52</v>
      </c>
      <c r="E89" s="77">
        <f t="shared" si="12"/>
        <v>208</v>
      </c>
      <c r="F89" s="77"/>
      <c r="H89" s="77">
        <f t="shared" si="10"/>
        <v>5452.6500000000015</v>
      </c>
      <c r="I89" s="7">
        <v>65</v>
      </c>
      <c r="P89" s="77"/>
    </row>
    <row r="90" spans="1:16">
      <c r="B90" s="7">
        <v>2</v>
      </c>
      <c r="C90" s="7" t="s">
        <v>2639</v>
      </c>
      <c r="D90" s="7">
        <f t="shared" si="11"/>
        <v>55.2</v>
      </c>
      <c r="E90" s="77">
        <f t="shared" si="12"/>
        <v>110.4</v>
      </c>
      <c r="F90" s="77"/>
      <c r="H90" s="77">
        <f t="shared" si="10"/>
        <v>5452.6500000000015</v>
      </c>
      <c r="I90" s="7">
        <v>69</v>
      </c>
      <c r="P90" s="77"/>
    </row>
    <row r="91" spans="1:16">
      <c r="B91" s="7">
        <v>3</v>
      </c>
      <c r="C91" s="7" t="s">
        <v>1283</v>
      </c>
      <c r="D91" s="7">
        <f t="shared" si="11"/>
        <v>39.200000000000003</v>
      </c>
      <c r="E91" s="77">
        <f t="shared" si="12"/>
        <v>117.60000000000001</v>
      </c>
      <c r="F91" s="77"/>
      <c r="H91" s="77">
        <f t="shared" si="10"/>
        <v>5452.6500000000015</v>
      </c>
      <c r="I91" s="7">
        <v>49</v>
      </c>
      <c r="P91" s="77"/>
    </row>
    <row r="92" spans="1:16">
      <c r="B92" s="7">
        <v>2</v>
      </c>
      <c r="C92" s="7" t="s">
        <v>1034</v>
      </c>
      <c r="D92" s="7">
        <f t="shared" si="11"/>
        <v>68</v>
      </c>
      <c r="E92" s="77">
        <f t="shared" si="12"/>
        <v>136</v>
      </c>
      <c r="F92" s="77"/>
      <c r="H92" s="77">
        <f t="shared" si="10"/>
        <v>5452.6500000000015</v>
      </c>
      <c r="I92" s="7">
        <v>85</v>
      </c>
      <c r="P92" s="77"/>
    </row>
    <row r="93" spans="1:16">
      <c r="B93" s="7">
        <v>1</v>
      </c>
      <c r="C93" s="7" t="s">
        <v>2640</v>
      </c>
      <c r="D93" s="7">
        <f t="shared" si="11"/>
        <v>204</v>
      </c>
      <c r="E93" s="77">
        <f t="shared" si="12"/>
        <v>204</v>
      </c>
      <c r="F93" s="77"/>
      <c r="H93" s="77">
        <f t="shared" si="10"/>
        <v>5452.6500000000015</v>
      </c>
      <c r="I93" s="7">
        <v>255</v>
      </c>
      <c r="P93" s="77"/>
    </row>
    <row r="94" spans="1:16">
      <c r="B94" s="7">
        <v>1</v>
      </c>
      <c r="C94" s="7" t="s">
        <v>2641</v>
      </c>
      <c r="D94" s="7">
        <f t="shared" si="11"/>
        <v>92.8</v>
      </c>
      <c r="E94" s="77">
        <f t="shared" si="12"/>
        <v>92.8</v>
      </c>
      <c r="F94" s="77"/>
      <c r="H94" s="77">
        <f t="shared" si="10"/>
        <v>5452.6500000000015</v>
      </c>
      <c r="I94" s="7">
        <v>116</v>
      </c>
      <c r="P94" s="77"/>
    </row>
    <row r="95" spans="1:16">
      <c r="B95" s="7">
        <v>2</v>
      </c>
      <c r="C95" s="7" t="s">
        <v>2642</v>
      </c>
      <c r="D95" s="7">
        <f t="shared" si="11"/>
        <v>129.6</v>
      </c>
      <c r="E95" s="77">
        <f t="shared" si="12"/>
        <v>259.2</v>
      </c>
      <c r="F95" s="77"/>
      <c r="H95" s="77">
        <f t="shared" si="10"/>
        <v>5452.6500000000015</v>
      </c>
      <c r="I95" s="7">
        <v>162</v>
      </c>
      <c r="P95" s="77"/>
    </row>
    <row r="96" spans="1:16">
      <c r="B96" s="7">
        <v>2</v>
      </c>
      <c r="C96" s="7" t="s">
        <v>2643</v>
      </c>
      <c r="D96" s="7">
        <f t="shared" si="11"/>
        <v>72</v>
      </c>
      <c r="E96" s="77">
        <f t="shared" si="12"/>
        <v>144</v>
      </c>
      <c r="F96" s="77"/>
      <c r="H96" s="77">
        <f t="shared" si="10"/>
        <v>5452.6500000000015</v>
      </c>
      <c r="I96" s="7">
        <v>90</v>
      </c>
      <c r="P96" s="77"/>
    </row>
    <row r="97" spans="1:16">
      <c r="B97" s="7">
        <v>1</v>
      </c>
      <c r="C97" s="7" t="s">
        <v>2644</v>
      </c>
      <c r="D97" s="7">
        <f t="shared" si="11"/>
        <v>64</v>
      </c>
      <c r="E97" s="77">
        <f t="shared" si="12"/>
        <v>64</v>
      </c>
      <c r="F97" s="77"/>
      <c r="H97" s="77">
        <f t="shared" si="10"/>
        <v>5452.6500000000015</v>
      </c>
      <c r="I97" s="7">
        <v>80</v>
      </c>
      <c r="P97" s="77"/>
    </row>
    <row r="98" spans="1:16">
      <c r="B98" s="7">
        <v>1</v>
      </c>
      <c r="C98" s="7" t="s">
        <v>2645</v>
      </c>
      <c r="D98" s="7">
        <f t="shared" si="11"/>
        <v>86.4</v>
      </c>
      <c r="E98" s="77">
        <f t="shared" si="12"/>
        <v>86.4</v>
      </c>
      <c r="F98" s="77"/>
      <c r="H98" s="77">
        <f t="shared" si="10"/>
        <v>5452.6500000000015</v>
      </c>
      <c r="I98" s="7">
        <v>108</v>
      </c>
      <c r="P98" s="77"/>
    </row>
    <row r="99" spans="1:16">
      <c r="B99" s="7">
        <v>1</v>
      </c>
      <c r="C99" s="7" t="s">
        <v>2646</v>
      </c>
      <c r="D99" s="7">
        <f t="shared" si="11"/>
        <v>68</v>
      </c>
      <c r="E99" s="77">
        <f t="shared" si="12"/>
        <v>68</v>
      </c>
      <c r="F99" s="77"/>
      <c r="H99" s="77">
        <f t="shared" si="10"/>
        <v>5452.6500000000015</v>
      </c>
      <c r="I99" s="7">
        <v>85</v>
      </c>
      <c r="P99" s="77"/>
    </row>
    <row r="100" spans="1:16">
      <c r="B100" s="7">
        <v>1</v>
      </c>
      <c r="C100" s="7" t="s">
        <v>2647</v>
      </c>
      <c r="D100" s="7">
        <f t="shared" si="11"/>
        <v>81.599999999999994</v>
      </c>
      <c r="E100" s="77">
        <f t="shared" si="12"/>
        <v>81.599999999999994</v>
      </c>
      <c r="F100" s="77"/>
      <c r="H100" s="77">
        <f t="shared" si="10"/>
        <v>5452.6500000000015</v>
      </c>
      <c r="I100" s="7">
        <v>102</v>
      </c>
      <c r="P100" s="77"/>
    </row>
    <row r="101" spans="1:16">
      <c r="B101" s="7">
        <v>1</v>
      </c>
      <c r="C101" s="7" t="s">
        <v>2648</v>
      </c>
      <c r="D101" s="7">
        <f t="shared" si="11"/>
        <v>128</v>
      </c>
      <c r="E101" s="77">
        <f t="shared" si="12"/>
        <v>128</v>
      </c>
      <c r="F101" s="77"/>
      <c r="H101" s="77">
        <f t="shared" si="10"/>
        <v>5452.6500000000015</v>
      </c>
      <c r="I101" s="7">
        <v>160</v>
      </c>
      <c r="P101" s="77"/>
    </row>
    <row r="102" spans="1:16">
      <c r="B102" s="7">
        <v>1</v>
      </c>
      <c r="C102" s="7" t="s">
        <v>2649</v>
      </c>
      <c r="D102" s="7">
        <f t="shared" si="11"/>
        <v>84</v>
      </c>
      <c r="E102" s="77">
        <f t="shared" si="12"/>
        <v>84</v>
      </c>
      <c r="F102" s="77"/>
      <c r="H102" s="77">
        <f t="shared" si="10"/>
        <v>5452.6500000000015</v>
      </c>
      <c r="I102" s="7">
        <v>105</v>
      </c>
      <c r="P102" s="77"/>
    </row>
    <row r="103" spans="1:16">
      <c r="B103" s="7">
        <v>1</v>
      </c>
      <c r="C103" s="7" t="s">
        <v>2650</v>
      </c>
      <c r="D103" s="7">
        <f t="shared" si="11"/>
        <v>293.60000000000002</v>
      </c>
      <c r="E103" s="77">
        <f t="shared" si="12"/>
        <v>293.60000000000002</v>
      </c>
      <c r="F103" s="77"/>
      <c r="H103" s="77">
        <f t="shared" si="10"/>
        <v>5452.6500000000015</v>
      </c>
      <c r="I103" s="7">
        <v>367</v>
      </c>
      <c r="P103" s="77"/>
    </row>
    <row r="104" spans="1:16">
      <c r="B104" s="7">
        <v>3</v>
      </c>
      <c r="C104" s="7" t="s">
        <v>2655</v>
      </c>
      <c r="D104" s="7">
        <f t="shared" si="11"/>
        <v>59.2</v>
      </c>
      <c r="E104" s="77">
        <f t="shared" si="12"/>
        <v>177.60000000000002</v>
      </c>
      <c r="F104" s="77"/>
      <c r="H104" s="77">
        <f t="shared" si="10"/>
        <v>5452.6500000000015</v>
      </c>
      <c r="I104" s="7">
        <v>74</v>
      </c>
      <c r="P104" s="77"/>
    </row>
    <row r="105" spans="1:16">
      <c r="B105" s="7">
        <v>1</v>
      </c>
      <c r="C105" s="7" t="s">
        <v>2651</v>
      </c>
      <c r="D105" s="7">
        <f t="shared" si="11"/>
        <v>137.6</v>
      </c>
      <c r="E105" s="77">
        <f t="shared" si="12"/>
        <v>137.6</v>
      </c>
      <c r="F105" s="77"/>
      <c r="H105" s="77">
        <f t="shared" si="10"/>
        <v>5452.6500000000015</v>
      </c>
      <c r="I105" s="7">
        <v>172</v>
      </c>
      <c r="P105" s="77"/>
    </row>
    <row r="106" spans="1:16">
      <c r="B106" s="7">
        <v>1</v>
      </c>
      <c r="C106" s="7" t="s">
        <v>2652</v>
      </c>
      <c r="D106" s="7">
        <f t="shared" si="11"/>
        <v>62.4</v>
      </c>
      <c r="E106" s="77">
        <f t="shared" si="12"/>
        <v>62.4</v>
      </c>
      <c r="F106" s="77"/>
      <c r="H106" s="77">
        <f t="shared" si="10"/>
        <v>5452.6500000000015</v>
      </c>
      <c r="I106" s="7">
        <v>78</v>
      </c>
      <c r="P106" s="77"/>
    </row>
    <row r="107" spans="1:16">
      <c r="B107" s="7">
        <v>1</v>
      </c>
      <c r="C107" s="7" t="s">
        <v>2654</v>
      </c>
      <c r="D107" s="7">
        <f t="shared" si="11"/>
        <v>80.8</v>
      </c>
      <c r="E107" s="77">
        <f t="shared" si="12"/>
        <v>80.8</v>
      </c>
      <c r="F107" s="77"/>
      <c r="H107" s="77">
        <f t="shared" si="10"/>
        <v>5452.6500000000015</v>
      </c>
      <c r="I107" s="7">
        <v>101</v>
      </c>
      <c r="P107" s="77"/>
    </row>
    <row r="108" spans="1:16">
      <c r="B108" s="7">
        <v>2</v>
      </c>
      <c r="C108" s="7" t="s">
        <v>2657</v>
      </c>
      <c r="D108" s="7">
        <f t="shared" si="11"/>
        <v>159.19999999999999</v>
      </c>
      <c r="E108" s="77">
        <f t="shared" si="12"/>
        <v>318.39999999999998</v>
      </c>
      <c r="F108" s="77"/>
      <c r="H108" s="77">
        <f t="shared" si="10"/>
        <v>5452.6500000000015</v>
      </c>
      <c r="I108" s="7">
        <v>199</v>
      </c>
      <c r="P108" s="77"/>
    </row>
    <row r="109" spans="1:16">
      <c r="B109" s="22">
        <v>1</v>
      </c>
      <c r="C109" s="22" t="s">
        <v>1228</v>
      </c>
      <c r="D109" s="22">
        <f t="shared" si="11"/>
        <v>86.4</v>
      </c>
      <c r="E109" s="81">
        <f t="shared" si="12"/>
        <v>86.4</v>
      </c>
      <c r="F109" s="81"/>
      <c r="H109" s="77">
        <f t="shared" si="10"/>
        <v>5452.6500000000015</v>
      </c>
      <c r="I109" s="22">
        <v>108</v>
      </c>
      <c r="P109" s="77"/>
    </row>
    <row r="110" spans="1:16">
      <c r="F110" s="7">
        <v>3078.4</v>
      </c>
      <c r="H110" s="77">
        <f t="shared" si="10"/>
        <v>8531.0500000000011</v>
      </c>
      <c r="P110" s="77"/>
    </row>
    <row r="111" spans="1:16">
      <c r="A111" s="12">
        <v>41564</v>
      </c>
      <c r="C111" s="22" t="s">
        <v>259</v>
      </c>
      <c r="G111" s="7">
        <v>2883.15</v>
      </c>
      <c r="H111" s="77">
        <f t="shared" si="10"/>
        <v>5647.9000000000015</v>
      </c>
      <c r="P111" s="77"/>
    </row>
    <row r="112" spans="1:16">
      <c r="B112" s="22">
        <v>12</v>
      </c>
      <c r="C112" s="22" t="s">
        <v>2717</v>
      </c>
      <c r="D112" s="7">
        <v>42.5</v>
      </c>
      <c r="E112" s="81">
        <f t="shared" ref="E112" si="13">B112*D112</f>
        <v>510</v>
      </c>
      <c r="F112" s="81"/>
      <c r="H112" s="77">
        <f t="shared" si="10"/>
        <v>5647.9000000000015</v>
      </c>
      <c r="P112" s="77"/>
    </row>
    <row r="113" spans="1:16">
      <c r="F113" s="7">
        <v>510</v>
      </c>
      <c r="H113" s="77">
        <f t="shared" si="10"/>
        <v>6157.9000000000015</v>
      </c>
      <c r="P113" s="77"/>
    </row>
    <row r="114" spans="1:16">
      <c r="A114" s="12">
        <v>41577</v>
      </c>
      <c r="C114" s="22" t="s">
        <v>2854</v>
      </c>
      <c r="F114" s="7">
        <v>480</v>
      </c>
      <c r="H114" s="77">
        <f t="shared" si="10"/>
        <v>6637.9000000000015</v>
      </c>
      <c r="P114" s="77"/>
    </row>
    <row r="115" spans="1:16">
      <c r="A115" s="12">
        <v>41577</v>
      </c>
      <c r="C115" s="22"/>
      <c r="H115" s="77">
        <f t="shared" si="10"/>
        <v>6637.9000000000015</v>
      </c>
      <c r="P115" s="77"/>
    </row>
    <row r="116" spans="1:16">
      <c r="B116" s="7">
        <v>2</v>
      </c>
      <c r="C116" s="22" t="s">
        <v>2841</v>
      </c>
      <c r="D116" s="22">
        <f t="shared" ref="D116:D137" si="14">I116-(I116*20%)</f>
        <v>123.2</v>
      </c>
      <c r="E116" s="81">
        <f t="shared" ref="E116:E137" si="15">B116*D116</f>
        <v>246.4</v>
      </c>
      <c r="F116" s="81"/>
      <c r="H116" s="77">
        <f t="shared" si="10"/>
        <v>6637.9000000000015</v>
      </c>
      <c r="I116" s="7">
        <v>154</v>
      </c>
      <c r="P116" s="77"/>
    </row>
    <row r="117" spans="1:16">
      <c r="B117" s="7">
        <v>2</v>
      </c>
      <c r="C117" s="22" t="s">
        <v>2842</v>
      </c>
      <c r="D117" s="22">
        <f t="shared" si="14"/>
        <v>124.8</v>
      </c>
      <c r="E117" s="81">
        <f t="shared" si="15"/>
        <v>249.6</v>
      </c>
      <c r="F117" s="81"/>
      <c r="H117" s="77">
        <f t="shared" si="10"/>
        <v>6637.9000000000015</v>
      </c>
      <c r="I117" s="7">
        <v>156</v>
      </c>
      <c r="P117" s="77"/>
    </row>
    <row r="118" spans="1:16">
      <c r="B118" s="22">
        <v>2</v>
      </c>
      <c r="C118" s="22" t="s">
        <v>1745</v>
      </c>
      <c r="D118" s="22">
        <f t="shared" si="14"/>
        <v>107.2</v>
      </c>
      <c r="E118" s="81">
        <f t="shared" si="15"/>
        <v>214.4</v>
      </c>
      <c r="F118" s="81"/>
      <c r="H118" s="77">
        <f t="shared" si="10"/>
        <v>6637.9000000000015</v>
      </c>
      <c r="I118" s="7">
        <v>134</v>
      </c>
      <c r="P118" s="77"/>
    </row>
    <row r="119" spans="1:16">
      <c r="B119" s="22">
        <v>1</v>
      </c>
      <c r="C119" s="22" t="s">
        <v>2843</v>
      </c>
      <c r="D119" s="22">
        <f t="shared" si="14"/>
        <v>77.599999999999994</v>
      </c>
      <c r="E119" s="81">
        <f t="shared" si="15"/>
        <v>77.599999999999994</v>
      </c>
      <c r="F119" s="81"/>
      <c r="H119" s="77">
        <f t="shared" si="10"/>
        <v>6637.9000000000015</v>
      </c>
      <c r="I119" s="22">
        <v>97</v>
      </c>
      <c r="P119" s="77"/>
    </row>
    <row r="120" spans="1:16">
      <c r="B120" s="22">
        <v>1</v>
      </c>
      <c r="C120" s="22" t="s">
        <v>2844</v>
      </c>
      <c r="D120" s="22">
        <f t="shared" si="14"/>
        <v>148</v>
      </c>
      <c r="E120" s="81">
        <f t="shared" si="15"/>
        <v>148</v>
      </c>
      <c r="F120" s="81"/>
      <c r="H120" s="77">
        <f t="shared" si="10"/>
        <v>6637.9000000000015</v>
      </c>
      <c r="I120" s="22">
        <v>185</v>
      </c>
      <c r="P120" s="77"/>
    </row>
    <row r="121" spans="1:16">
      <c r="B121" s="22">
        <v>1</v>
      </c>
      <c r="C121" s="7" t="s">
        <v>2845</v>
      </c>
      <c r="D121" s="22">
        <f t="shared" si="14"/>
        <v>54.4</v>
      </c>
      <c r="E121" s="81">
        <f t="shared" si="15"/>
        <v>54.4</v>
      </c>
      <c r="F121" s="81"/>
      <c r="H121" s="77">
        <f t="shared" si="10"/>
        <v>6637.9000000000015</v>
      </c>
      <c r="I121" s="22">
        <v>68</v>
      </c>
      <c r="P121" s="77"/>
    </row>
    <row r="122" spans="1:16">
      <c r="B122" s="22">
        <v>2</v>
      </c>
      <c r="C122" s="22" t="s">
        <v>2058</v>
      </c>
      <c r="D122" s="22">
        <f t="shared" si="14"/>
        <v>71.2</v>
      </c>
      <c r="E122" s="81">
        <f t="shared" si="15"/>
        <v>142.4</v>
      </c>
      <c r="F122" s="81"/>
      <c r="H122" s="77">
        <f t="shared" si="10"/>
        <v>6637.9000000000015</v>
      </c>
      <c r="I122" s="22">
        <v>89</v>
      </c>
      <c r="P122" s="77"/>
    </row>
    <row r="123" spans="1:16">
      <c r="B123" s="22">
        <v>2</v>
      </c>
      <c r="C123" s="22" t="s">
        <v>471</v>
      </c>
      <c r="D123" s="22">
        <f t="shared" si="14"/>
        <v>113.6</v>
      </c>
      <c r="E123" s="81">
        <f t="shared" si="15"/>
        <v>227.2</v>
      </c>
      <c r="F123" s="81"/>
      <c r="H123" s="77">
        <f t="shared" si="10"/>
        <v>6637.9000000000015</v>
      </c>
      <c r="I123" s="22">
        <v>142</v>
      </c>
      <c r="P123" s="77"/>
    </row>
    <row r="124" spans="1:16">
      <c r="B124" s="22">
        <v>1</v>
      </c>
      <c r="C124" s="22" t="s">
        <v>2846</v>
      </c>
      <c r="D124" s="22">
        <f t="shared" si="14"/>
        <v>96</v>
      </c>
      <c r="E124" s="81">
        <f t="shared" si="15"/>
        <v>96</v>
      </c>
      <c r="F124" s="81"/>
      <c r="H124" s="77">
        <f t="shared" si="10"/>
        <v>6637.9000000000015</v>
      </c>
      <c r="I124" s="22">
        <v>120</v>
      </c>
      <c r="P124" s="77"/>
    </row>
    <row r="125" spans="1:16">
      <c r="B125" s="22">
        <v>2</v>
      </c>
      <c r="C125" s="22" t="s">
        <v>2847</v>
      </c>
      <c r="D125" s="22">
        <f t="shared" si="14"/>
        <v>68</v>
      </c>
      <c r="E125" s="81">
        <f t="shared" si="15"/>
        <v>136</v>
      </c>
      <c r="F125" s="81"/>
      <c r="H125" s="77">
        <f t="shared" si="10"/>
        <v>6637.9000000000015</v>
      </c>
      <c r="I125" s="22">
        <v>85</v>
      </c>
      <c r="P125" s="77"/>
    </row>
    <row r="126" spans="1:16">
      <c r="B126" s="22">
        <v>2</v>
      </c>
      <c r="C126" s="22" t="s">
        <v>2848</v>
      </c>
      <c r="D126" s="22">
        <f t="shared" si="14"/>
        <v>108</v>
      </c>
      <c r="E126" s="81">
        <f t="shared" si="15"/>
        <v>216</v>
      </c>
      <c r="F126" s="81"/>
      <c r="H126" s="77">
        <f t="shared" si="10"/>
        <v>6637.9000000000015</v>
      </c>
      <c r="I126" s="22">
        <v>135</v>
      </c>
      <c r="P126" s="77"/>
    </row>
    <row r="127" spans="1:16">
      <c r="B127" s="22">
        <v>1</v>
      </c>
      <c r="C127" s="22" t="s">
        <v>2849</v>
      </c>
      <c r="D127" s="22">
        <f t="shared" si="14"/>
        <v>96</v>
      </c>
      <c r="E127" s="81">
        <f t="shared" si="15"/>
        <v>96</v>
      </c>
      <c r="F127" s="81"/>
      <c r="H127" s="77">
        <f t="shared" si="10"/>
        <v>6637.9000000000015</v>
      </c>
      <c r="I127" s="22">
        <v>120</v>
      </c>
      <c r="P127" s="77"/>
    </row>
    <row r="128" spans="1:16">
      <c r="B128" s="22">
        <v>2</v>
      </c>
      <c r="C128" s="22" t="s">
        <v>2850</v>
      </c>
      <c r="D128" s="22">
        <f t="shared" si="14"/>
        <v>69.599999999999994</v>
      </c>
      <c r="E128" s="81">
        <f t="shared" si="15"/>
        <v>139.19999999999999</v>
      </c>
      <c r="F128" s="81"/>
      <c r="H128" s="77">
        <f t="shared" si="10"/>
        <v>6637.9000000000015</v>
      </c>
      <c r="I128" s="22">
        <v>87</v>
      </c>
      <c r="P128" s="77"/>
    </row>
    <row r="129" spans="1:16">
      <c r="B129" s="22">
        <v>2</v>
      </c>
      <c r="C129" s="22" t="s">
        <v>2853</v>
      </c>
      <c r="D129" s="22">
        <f t="shared" si="14"/>
        <v>72</v>
      </c>
      <c r="E129" s="81">
        <f t="shared" si="15"/>
        <v>144</v>
      </c>
      <c r="F129" s="81"/>
      <c r="H129" s="77">
        <f t="shared" si="10"/>
        <v>6637.9000000000015</v>
      </c>
      <c r="I129" s="22">
        <v>90</v>
      </c>
      <c r="P129" s="77"/>
    </row>
    <row r="130" spans="1:16">
      <c r="B130" s="22">
        <v>2</v>
      </c>
      <c r="C130" s="22" t="s">
        <v>2071</v>
      </c>
      <c r="D130" s="22">
        <f t="shared" si="14"/>
        <v>96</v>
      </c>
      <c r="E130" s="81">
        <f t="shared" si="15"/>
        <v>192</v>
      </c>
      <c r="F130" s="81"/>
      <c r="H130" s="77">
        <f t="shared" si="10"/>
        <v>6637.9000000000015</v>
      </c>
      <c r="I130" s="22">
        <v>120</v>
      </c>
      <c r="P130" s="77"/>
    </row>
    <row r="131" spans="1:16">
      <c r="B131" s="22">
        <v>3</v>
      </c>
      <c r="C131" s="22" t="s">
        <v>728</v>
      </c>
      <c r="D131" s="22">
        <f t="shared" si="14"/>
        <v>66.400000000000006</v>
      </c>
      <c r="E131" s="81">
        <f t="shared" si="15"/>
        <v>199.20000000000002</v>
      </c>
      <c r="F131" s="81"/>
      <c r="H131" s="77">
        <f t="shared" si="10"/>
        <v>6637.9000000000015</v>
      </c>
      <c r="I131" s="22">
        <v>83</v>
      </c>
      <c r="P131" s="77"/>
    </row>
    <row r="132" spans="1:16">
      <c r="B132" s="22">
        <v>2</v>
      </c>
      <c r="C132" s="22" t="s">
        <v>1639</v>
      </c>
      <c r="D132" s="22">
        <f t="shared" si="14"/>
        <v>51.2</v>
      </c>
      <c r="E132" s="81">
        <f t="shared" si="15"/>
        <v>102.4</v>
      </c>
      <c r="F132" s="81"/>
      <c r="H132" s="77">
        <f t="shared" si="10"/>
        <v>6637.9000000000015</v>
      </c>
      <c r="I132" s="22">
        <v>64</v>
      </c>
      <c r="P132" s="77"/>
    </row>
    <row r="133" spans="1:16">
      <c r="B133" s="22">
        <v>2</v>
      </c>
      <c r="C133" s="22" t="s">
        <v>2851</v>
      </c>
      <c r="D133" s="22">
        <f t="shared" si="14"/>
        <v>96</v>
      </c>
      <c r="E133" s="81">
        <f t="shared" si="15"/>
        <v>192</v>
      </c>
      <c r="F133" s="81"/>
      <c r="H133" s="77">
        <f t="shared" si="10"/>
        <v>6637.9000000000015</v>
      </c>
      <c r="I133" s="22">
        <v>120</v>
      </c>
      <c r="P133" s="77"/>
    </row>
    <row r="134" spans="1:16">
      <c r="B134" s="22">
        <v>1</v>
      </c>
      <c r="C134" s="22" t="s">
        <v>956</v>
      </c>
      <c r="D134" s="22">
        <f t="shared" si="14"/>
        <v>84</v>
      </c>
      <c r="E134" s="81">
        <f t="shared" si="15"/>
        <v>84</v>
      </c>
      <c r="F134" s="81"/>
      <c r="H134" s="77">
        <f t="shared" si="10"/>
        <v>6637.9000000000015</v>
      </c>
      <c r="I134" s="22">
        <v>105</v>
      </c>
      <c r="P134" s="77"/>
    </row>
    <row r="135" spans="1:16">
      <c r="B135" s="22">
        <v>1</v>
      </c>
      <c r="C135" s="22" t="s">
        <v>957</v>
      </c>
      <c r="D135" s="22">
        <f t="shared" si="14"/>
        <v>212</v>
      </c>
      <c r="E135" s="81">
        <f t="shared" si="15"/>
        <v>212</v>
      </c>
      <c r="F135" s="81"/>
      <c r="H135" s="77">
        <f t="shared" si="10"/>
        <v>6637.9000000000015</v>
      </c>
      <c r="I135" s="22">
        <v>265</v>
      </c>
      <c r="P135" s="77"/>
    </row>
    <row r="136" spans="1:16">
      <c r="B136" s="22">
        <v>1</v>
      </c>
      <c r="C136" s="22" t="s">
        <v>2852</v>
      </c>
      <c r="D136" s="22">
        <f t="shared" si="14"/>
        <v>236</v>
      </c>
      <c r="E136" s="81">
        <f t="shared" si="15"/>
        <v>236</v>
      </c>
      <c r="F136" s="81"/>
      <c r="H136" s="77">
        <f t="shared" si="10"/>
        <v>6637.9000000000015</v>
      </c>
      <c r="I136" s="22">
        <v>295</v>
      </c>
      <c r="P136" s="77"/>
    </row>
    <row r="137" spans="1:16">
      <c r="B137" s="22">
        <v>2</v>
      </c>
      <c r="C137" s="22" t="s">
        <v>2721</v>
      </c>
      <c r="D137" s="22">
        <f t="shared" si="14"/>
        <v>204</v>
      </c>
      <c r="E137" s="81">
        <f t="shared" si="15"/>
        <v>408</v>
      </c>
      <c r="F137" s="81"/>
      <c r="H137" s="77">
        <f t="shared" si="10"/>
        <v>6637.9000000000015</v>
      </c>
      <c r="I137" s="22">
        <v>255</v>
      </c>
      <c r="P137" s="77"/>
    </row>
    <row r="138" spans="1:16">
      <c r="B138" s="22"/>
      <c r="C138" s="22"/>
      <c r="D138" s="22"/>
      <c r="E138" s="81"/>
      <c r="F138" s="81"/>
      <c r="H138" s="77">
        <v>0</v>
      </c>
      <c r="I138" s="22"/>
      <c r="P138" s="77"/>
    </row>
    <row r="139" spans="1:16">
      <c r="B139" s="22"/>
      <c r="C139" s="22"/>
      <c r="D139" s="22"/>
      <c r="E139" s="81"/>
      <c r="F139" s="81">
        <v>6637.9</v>
      </c>
      <c r="H139" s="77">
        <f t="shared" si="10"/>
        <v>6637.9</v>
      </c>
      <c r="I139" s="22"/>
      <c r="P139" s="77"/>
    </row>
    <row r="140" spans="1:16">
      <c r="A140" s="12">
        <v>41577</v>
      </c>
      <c r="B140" s="22"/>
      <c r="C140" s="22" t="s">
        <v>1445</v>
      </c>
      <c r="F140" s="7">
        <v>3812.8</v>
      </c>
      <c r="H140" s="77">
        <f t="shared" si="10"/>
        <v>10450.700000000001</v>
      </c>
      <c r="J140" s="12">
        <v>41582</v>
      </c>
      <c r="K140" s="7">
        <v>1</v>
      </c>
      <c r="L140" s="7" t="s">
        <v>2877</v>
      </c>
      <c r="M140" s="7">
        <v>62</v>
      </c>
      <c r="N140" s="7">
        <f>M140-(M140*20%)</f>
        <v>49.6</v>
      </c>
      <c r="O140" s="7">
        <f>K140*N140</f>
        <v>49.6</v>
      </c>
      <c r="P140" s="77">
        <f>P138+O140</f>
        <v>49.6</v>
      </c>
    </row>
    <row r="141" spans="1:16">
      <c r="A141" s="12">
        <v>41577</v>
      </c>
      <c r="C141" s="22" t="s">
        <v>39</v>
      </c>
      <c r="G141" s="7">
        <v>1560</v>
      </c>
      <c r="H141" s="77">
        <f t="shared" si="10"/>
        <v>8890.7000000000007</v>
      </c>
      <c r="K141" s="7">
        <v>3</v>
      </c>
      <c r="L141" s="7" t="s">
        <v>2875</v>
      </c>
      <c r="M141" s="7">
        <v>25</v>
      </c>
      <c r="N141" s="7">
        <f t="shared" ref="N141:N150" si="16">M141-(M141*20%)</f>
        <v>20</v>
      </c>
      <c r="O141" s="7">
        <f t="shared" ref="O141:O145" si="17">K141*N141</f>
        <v>60</v>
      </c>
      <c r="P141" s="77">
        <f t="shared" ref="P141:P146" si="18">P140+O141</f>
        <v>109.6</v>
      </c>
    </row>
    <row r="142" spans="1:16">
      <c r="C142" s="22" t="s">
        <v>39</v>
      </c>
      <c r="G142" s="7">
        <v>1500</v>
      </c>
      <c r="H142" s="77">
        <f t="shared" si="10"/>
        <v>7390.7000000000007</v>
      </c>
      <c r="K142" s="7">
        <v>1</v>
      </c>
      <c r="L142" s="7" t="s">
        <v>2876</v>
      </c>
      <c r="M142" s="7">
        <v>1101</v>
      </c>
      <c r="N142" s="7">
        <f t="shared" si="16"/>
        <v>880.8</v>
      </c>
      <c r="O142" s="7">
        <f t="shared" si="17"/>
        <v>880.8</v>
      </c>
      <c r="P142" s="77">
        <f t="shared" si="18"/>
        <v>990.4</v>
      </c>
    </row>
    <row r="143" spans="1:16">
      <c r="C143" s="22" t="s">
        <v>39</v>
      </c>
      <c r="G143" s="7">
        <v>3000</v>
      </c>
      <c r="H143" s="77">
        <f t="shared" si="10"/>
        <v>4390.7000000000007</v>
      </c>
      <c r="K143" s="22">
        <v>1</v>
      </c>
      <c r="L143" s="22" t="s">
        <v>2878</v>
      </c>
      <c r="M143" s="22">
        <v>122</v>
      </c>
      <c r="N143" s="7">
        <f t="shared" si="16"/>
        <v>97.6</v>
      </c>
      <c r="O143" s="7">
        <f t="shared" si="17"/>
        <v>97.6</v>
      </c>
      <c r="P143" s="77">
        <f t="shared" si="18"/>
        <v>1088</v>
      </c>
    </row>
    <row r="144" spans="1:16">
      <c r="A144" s="12"/>
      <c r="H144" s="77">
        <f t="shared" si="10"/>
        <v>4390.7000000000007</v>
      </c>
      <c r="K144" s="22">
        <v>1</v>
      </c>
      <c r="L144" s="22" t="s">
        <v>2879</v>
      </c>
      <c r="M144" s="22">
        <v>88</v>
      </c>
      <c r="N144" s="7">
        <f t="shared" si="16"/>
        <v>70.400000000000006</v>
      </c>
      <c r="O144" s="7">
        <f t="shared" si="17"/>
        <v>70.400000000000006</v>
      </c>
      <c r="P144" s="77">
        <f t="shared" si="18"/>
        <v>1158.4000000000001</v>
      </c>
    </row>
    <row r="145" spans="1:16">
      <c r="A145" s="12">
        <v>41582</v>
      </c>
      <c r="C145" s="22" t="s">
        <v>1445</v>
      </c>
      <c r="F145" s="7">
        <v>1580.8</v>
      </c>
      <c r="H145" s="77">
        <f t="shared" si="10"/>
        <v>5971.5000000000009</v>
      </c>
      <c r="K145" s="22">
        <v>1</v>
      </c>
      <c r="L145" s="22" t="s">
        <v>2880</v>
      </c>
      <c r="M145" s="22">
        <v>112</v>
      </c>
      <c r="N145" s="7">
        <f t="shared" si="16"/>
        <v>89.6</v>
      </c>
      <c r="O145" s="7">
        <f t="shared" si="17"/>
        <v>89.6</v>
      </c>
      <c r="P145" s="77">
        <f t="shared" si="18"/>
        <v>1248</v>
      </c>
    </row>
    <row r="146" spans="1:16">
      <c r="C146" s="22" t="s">
        <v>2884</v>
      </c>
      <c r="H146" s="77">
        <f t="shared" si="10"/>
        <v>5971.5000000000009</v>
      </c>
      <c r="P146" s="77">
        <f t="shared" si="18"/>
        <v>1248</v>
      </c>
    </row>
    <row r="147" spans="1:16">
      <c r="H147" s="77">
        <f t="shared" si="10"/>
        <v>5971.5000000000009</v>
      </c>
      <c r="J147" s="12">
        <v>41582</v>
      </c>
      <c r="K147" s="22">
        <v>2</v>
      </c>
      <c r="L147" s="22" t="s">
        <v>2885</v>
      </c>
      <c r="M147" s="22">
        <v>193</v>
      </c>
      <c r="N147" s="7">
        <f t="shared" si="16"/>
        <v>154.4</v>
      </c>
      <c r="O147" s="7">
        <f t="shared" ref="O147:O157" si="19">K147*N147</f>
        <v>308.8</v>
      </c>
      <c r="P147" s="77">
        <f t="shared" ref="P147:P157" si="20">P146+O147</f>
        <v>1556.8</v>
      </c>
    </row>
    <row r="148" spans="1:16">
      <c r="A148" s="12">
        <v>41586</v>
      </c>
      <c r="C148" s="22" t="s">
        <v>1445</v>
      </c>
      <c r="F148" s="7">
        <v>330</v>
      </c>
      <c r="H148" s="77">
        <f t="shared" si="10"/>
        <v>6301.5000000000009</v>
      </c>
      <c r="K148" s="22">
        <v>1</v>
      </c>
      <c r="L148" s="22" t="s">
        <v>2886</v>
      </c>
      <c r="M148" s="22">
        <v>165</v>
      </c>
      <c r="N148" s="7">
        <f t="shared" si="16"/>
        <v>132</v>
      </c>
      <c r="O148" s="7">
        <f t="shared" si="19"/>
        <v>132</v>
      </c>
      <c r="P148" s="77">
        <f t="shared" si="20"/>
        <v>1688.8</v>
      </c>
    </row>
    <row r="149" spans="1:16">
      <c r="C149" s="22" t="s">
        <v>2884</v>
      </c>
      <c r="H149" s="77">
        <f t="shared" si="10"/>
        <v>6301.5000000000009</v>
      </c>
      <c r="K149" s="22">
        <v>1</v>
      </c>
      <c r="L149" s="22" t="s">
        <v>2887</v>
      </c>
      <c r="M149" s="22">
        <v>-135</v>
      </c>
      <c r="N149" s="7">
        <f t="shared" si="16"/>
        <v>-108</v>
      </c>
      <c r="O149" s="7">
        <f t="shared" si="19"/>
        <v>-108</v>
      </c>
      <c r="P149" s="77">
        <f t="shared" si="20"/>
        <v>1580.8</v>
      </c>
    </row>
    <row r="150" spans="1:16">
      <c r="H150" s="77">
        <f t="shared" ref="H150:H173" si="21">H149+F150-G150</f>
        <v>6301.5000000000009</v>
      </c>
      <c r="N150" s="7">
        <f t="shared" si="16"/>
        <v>0</v>
      </c>
      <c r="O150" s="7">
        <f t="shared" si="19"/>
        <v>0</v>
      </c>
      <c r="P150" s="77"/>
    </row>
    <row r="151" spans="1:16">
      <c r="A151" s="12">
        <v>41590</v>
      </c>
      <c r="C151" s="22" t="s">
        <v>2983</v>
      </c>
      <c r="F151" s="7">
        <v>704</v>
      </c>
      <c r="H151" s="77">
        <f t="shared" si="21"/>
        <v>7005.5000000000009</v>
      </c>
      <c r="J151" s="12">
        <v>41586</v>
      </c>
      <c r="K151" s="22">
        <v>6</v>
      </c>
      <c r="L151" s="22" t="s">
        <v>2961</v>
      </c>
      <c r="M151" s="22"/>
      <c r="N151" s="7">
        <v>35</v>
      </c>
      <c r="O151" s="7">
        <f t="shared" si="19"/>
        <v>210</v>
      </c>
      <c r="P151" s="77">
        <f t="shared" si="20"/>
        <v>210</v>
      </c>
    </row>
    <row r="152" spans="1:16">
      <c r="C152" s="22" t="s">
        <v>2884</v>
      </c>
      <c r="H152" s="77">
        <f t="shared" si="21"/>
        <v>7005.5000000000009</v>
      </c>
      <c r="K152" s="22">
        <v>4</v>
      </c>
      <c r="L152" s="22" t="s">
        <v>2962</v>
      </c>
      <c r="M152" s="22"/>
      <c r="N152" s="7">
        <v>30</v>
      </c>
      <c r="O152" s="22">
        <f t="shared" si="19"/>
        <v>120</v>
      </c>
      <c r="P152" s="77">
        <f t="shared" si="20"/>
        <v>330</v>
      </c>
    </row>
    <row r="153" spans="1:16">
      <c r="H153" s="77">
        <f t="shared" si="21"/>
        <v>7005.5000000000009</v>
      </c>
      <c r="P153" s="77"/>
    </row>
    <row r="154" spans="1:16">
      <c r="A154" s="12">
        <v>41593</v>
      </c>
      <c r="C154" s="22" t="s">
        <v>3035</v>
      </c>
      <c r="F154" s="7">
        <v>5504.8</v>
      </c>
      <c r="H154" s="77">
        <f t="shared" si="21"/>
        <v>12510.300000000001</v>
      </c>
      <c r="J154" s="12">
        <v>41590</v>
      </c>
      <c r="K154" s="22">
        <v>1</v>
      </c>
      <c r="L154" s="22" t="s">
        <v>2979</v>
      </c>
      <c r="M154" s="7">
        <v>650</v>
      </c>
      <c r="N154" s="7">
        <f t="shared" ref="N154:N170" si="22">M154-(M154*20%)</f>
        <v>520</v>
      </c>
      <c r="O154" s="7">
        <f t="shared" si="19"/>
        <v>520</v>
      </c>
      <c r="P154" s="77">
        <f t="shared" si="20"/>
        <v>520</v>
      </c>
    </row>
    <row r="155" spans="1:16">
      <c r="C155" s="22" t="s">
        <v>3036</v>
      </c>
      <c r="H155" s="77">
        <f t="shared" si="21"/>
        <v>12510.300000000001</v>
      </c>
      <c r="K155" s="22">
        <v>1</v>
      </c>
      <c r="L155" s="22" t="s">
        <v>2980</v>
      </c>
      <c r="M155" s="7">
        <v>68</v>
      </c>
      <c r="N155" s="7">
        <f t="shared" si="22"/>
        <v>54.4</v>
      </c>
      <c r="O155" s="7">
        <f t="shared" si="19"/>
        <v>54.4</v>
      </c>
      <c r="P155" s="77">
        <f t="shared" si="20"/>
        <v>574.4</v>
      </c>
    </row>
    <row r="156" spans="1:16">
      <c r="G156" s="7">
        <v>2200</v>
      </c>
      <c r="H156" s="77">
        <f t="shared" si="21"/>
        <v>10310.300000000001</v>
      </c>
      <c r="K156" s="22">
        <v>1</v>
      </c>
      <c r="L156" s="22" t="s">
        <v>1411</v>
      </c>
      <c r="M156" s="7">
        <v>79</v>
      </c>
      <c r="N156" s="7">
        <f t="shared" si="22"/>
        <v>63.2</v>
      </c>
      <c r="O156" s="7">
        <f t="shared" si="19"/>
        <v>63.2</v>
      </c>
      <c r="P156" s="77">
        <f t="shared" si="20"/>
        <v>637.6</v>
      </c>
    </row>
    <row r="157" spans="1:16">
      <c r="G157" s="7">
        <v>2200</v>
      </c>
      <c r="H157" s="77">
        <f t="shared" si="21"/>
        <v>8110.3000000000011</v>
      </c>
      <c r="K157" s="22">
        <v>1</v>
      </c>
      <c r="L157" s="22" t="s">
        <v>1036</v>
      </c>
      <c r="M157" s="7">
        <v>83</v>
      </c>
      <c r="N157" s="7">
        <f t="shared" si="22"/>
        <v>66.400000000000006</v>
      </c>
      <c r="O157" s="7">
        <f t="shared" si="19"/>
        <v>66.400000000000006</v>
      </c>
      <c r="P157" s="77">
        <f t="shared" si="20"/>
        <v>704</v>
      </c>
    </row>
    <row r="158" spans="1:16">
      <c r="G158" s="7">
        <v>2000</v>
      </c>
      <c r="H158" s="77">
        <f t="shared" si="21"/>
        <v>6110.3000000000011</v>
      </c>
      <c r="P158" s="77"/>
    </row>
    <row r="159" spans="1:16">
      <c r="G159" s="22">
        <v>2200</v>
      </c>
      <c r="H159" s="77">
        <f t="shared" si="21"/>
        <v>3910.3000000000011</v>
      </c>
      <c r="J159" s="12">
        <v>41593</v>
      </c>
      <c r="K159" s="22">
        <v>2</v>
      </c>
      <c r="L159" s="22" t="s">
        <v>3023</v>
      </c>
      <c r="M159" s="22">
        <v>85</v>
      </c>
      <c r="N159" s="7">
        <f t="shared" si="22"/>
        <v>68</v>
      </c>
      <c r="O159" s="7">
        <f t="shared" ref="O159:O170" si="23">K159*N159</f>
        <v>136</v>
      </c>
      <c r="P159" s="77">
        <f t="shared" ref="P159:P170" si="24">P158+O159</f>
        <v>136</v>
      </c>
    </row>
    <row r="160" spans="1:16">
      <c r="G160" s="22">
        <v>2300</v>
      </c>
      <c r="H160" s="77">
        <f t="shared" si="21"/>
        <v>1610.3000000000011</v>
      </c>
      <c r="K160" s="22">
        <v>1</v>
      </c>
      <c r="L160" s="22" t="s">
        <v>3024</v>
      </c>
      <c r="M160" s="22">
        <v>106</v>
      </c>
      <c r="N160" s="7">
        <f t="shared" si="22"/>
        <v>84.8</v>
      </c>
      <c r="O160" s="7">
        <f t="shared" si="23"/>
        <v>84.8</v>
      </c>
      <c r="P160" s="77">
        <f t="shared" si="24"/>
        <v>220.8</v>
      </c>
    </row>
    <row r="161" spans="1:16">
      <c r="A161" s="12">
        <v>41620</v>
      </c>
      <c r="C161" s="22" t="s">
        <v>3035</v>
      </c>
      <c r="F161" s="7">
        <v>1311.2</v>
      </c>
      <c r="H161" s="77">
        <f t="shared" si="21"/>
        <v>2921.5000000000009</v>
      </c>
      <c r="K161" s="22">
        <v>2</v>
      </c>
      <c r="L161" s="22" t="s">
        <v>3025</v>
      </c>
      <c r="M161" s="22">
        <v>109</v>
      </c>
      <c r="N161" s="7">
        <f t="shared" si="22"/>
        <v>87.2</v>
      </c>
      <c r="O161" s="7">
        <f t="shared" si="23"/>
        <v>174.4</v>
      </c>
      <c r="P161" s="77">
        <f t="shared" si="24"/>
        <v>395.20000000000005</v>
      </c>
    </row>
    <row r="162" spans="1:16">
      <c r="C162" s="22" t="s">
        <v>3036</v>
      </c>
      <c r="H162" s="77">
        <f t="shared" si="21"/>
        <v>2921.5000000000009</v>
      </c>
      <c r="K162" s="22">
        <v>2</v>
      </c>
      <c r="L162" s="22" t="s">
        <v>3026</v>
      </c>
      <c r="M162" s="22">
        <v>228</v>
      </c>
      <c r="N162" s="7">
        <f t="shared" si="22"/>
        <v>182.4</v>
      </c>
      <c r="O162" s="7">
        <f t="shared" si="23"/>
        <v>364.8</v>
      </c>
      <c r="P162" s="77">
        <f t="shared" si="24"/>
        <v>760</v>
      </c>
    </row>
    <row r="163" spans="1:16">
      <c r="H163" s="77">
        <f t="shared" si="21"/>
        <v>2921.5000000000009</v>
      </c>
      <c r="K163" s="22">
        <v>2</v>
      </c>
      <c r="L163" s="22" t="s">
        <v>3031</v>
      </c>
      <c r="M163" s="22">
        <v>97</v>
      </c>
      <c r="N163" s="7">
        <f t="shared" si="22"/>
        <v>77.599999999999994</v>
      </c>
      <c r="O163" s="7">
        <f t="shared" si="23"/>
        <v>155.19999999999999</v>
      </c>
      <c r="P163" s="77">
        <f t="shared" si="24"/>
        <v>915.2</v>
      </c>
    </row>
    <row r="164" spans="1:16">
      <c r="A164" s="12">
        <v>41647</v>
      </c>
      <c r="C164" s="7" t="s">
        <v>3381</v>
      </c>
      <c r="F164" s="7">
        <v>7443.26</v>
      </c>
      <c r="H164" s="77">
        <f t="shared" si="21"/>
        <v>10364.760000000002</v>
      </c>
      <c r="K164" s="22">
        <v>4</v>
      </c>
      <c r="L164" s="7" t="s">
        <v>3027</v>
      </c>
      <c r="M164" s="22">
        <v>820</v>
      </c>
      <c r="N164" s="7">
        <f t="shared" si="22"/>
        <v>656</v>
      </c>
      <c r="O164" s="7">
        <f t="shared" si="23"/>
        <v>2624</v>
      </c>
      <c r="P164" s="77">
        <f t="shared" si="24"/>
        <v>3539.2</v>
      </c>
    </row>
    <row r="165" spans="1:16">
      <c r="C165" s="22" t="s">
        <v>3036</v>
      </c>
      <c r="H165" s="77">
        <f t="shared" si="21"/>
        <v>10364.760000000002</v>
      </c>
      <c r="K165" s="22">
        <v>4</v>
      </c>
      <c r="L165" s="22" t="s">
        <v>3028</v>
      </c>
      <c r="M165" s="22">
        <v>83</v>
      </c>
      <c r="N165" s="7">
        <f t="shared" si="22"/>
        <v>66.400000000000006</v>
      </c>
      <c r="O165" s="7">
        <f t="shared" si="23"/>
        <v>265.60000000000002</v>
      </c>
      <c r="P165" s="77">
        <f t="shared" si="24"/>
        <v>3804.7999999999997</v>
      </c>
    </row>
    <row r="166" spans="1:16">
      <c r="H166" s="77">
        <f t="shared" si="21"/>
        <v>10364.760000000002</v>
      </c>
      <c r="K166" s="22">
        <v>4</v>
      </c>
      <c r="L166" s="22" t="s">
        <v>3029</v>
      </c>
      <c r="M166" s="22">
        <v>79</v>
      </c>
      <c r="N166" s="7">
        <f t="shared" si="22"/>
        <v>63.2</v>
      </c>
      <c r="O166" s="7">
        <f t="shared" si="23"/>
        <v>252.8</v>
      </c>
      <c r="P166" s="77">
        <f t="shared" si="24"/>
        <v>4057.6</v>
      </c>
    </row>
    <row r="167" spans="1:16">
      <c r="A167" s="12">
        <v>41627</v>
      </c>
      <c r="C167" s="7" t="s">
        <v>3505</v>
      </c>
      <c r="H167" s="77">
        <f t="shared" si="21"/>
        <v>10364.760000000002</v>
      </c>
      <c r="K167" s="22">
        <v>1</v>
      </c>
      <c r="L167" s="22" t="s">
        <v>3030</v>
      </c>
      <c r="M167" s="22">
        <v>94</v>
      </c>
      <c r="N167" s="7">
        <f t="shared" si="22"/>
        <v>75.2</v>
      </c>
      <c r="O167" s="7">
        <f t="shared" si="23"/>
        <v>75.2</v>
      </c>
      <c r="P167" s="77">
        <f t="shared" si="24"/>
        <v>4132.8</v>
      </c>
    </row>
    <row r="168" spans="1:16">
      <c r="F168" s="7">
        <v>1420</v>
      </c>
      <c r="H168" s="77">
        <f t="shared" si="21"/>
        <v>11784.760000000002</v>
      </c>
      <c r="K168" s="22">
        <v>4</v>
      </c>
      <c r="L168" s="22" t="s">
        <v>3032</v>
      </c>
      <c r="M168" s="22">
        <v>345</v>
      </c>
      <c r="N168" s="22">
        <f t="shared" si="22"/>
        <v>276</v>
      </c>
      <c r="O168" s="7">
        <f t="shared" si="23"/>
        <v>1104</v>
      </c>
      <c r="P168" s="77">
        <f t="shared" si="24"/>
        <v>5236.8</v>
      </c>
    </row>
    <row r="169" spans="1:16">
      <c r="A169" s="12">
        <v>41654</v>
      </c>
      <c r="C169" s="22" t="s">
        <v>3506</v>
      </c>
      <c r="H169" s="77">
        <f t="shared" si="21"/>
        <v>11784.760000000002</v>
      </c>
      <c r="K169" s="22">
        <v>2</v>
      </c>
      <c r="L169" s="22" t="s">
        <v>3033</v>
      </c>
      <c r="M169" s="22">
        <v>93.5</v>
      </c>
      <c r="N169" s="22">
        <f t="shared" si="22"/>
        <v>74.8</v>
      </c>
      <c r="O169" s="22">
        <f t="shared" si="23"/>
        <v>149.6</v>
      </c>
      <c r="P169" s="77">
        <f t="shared" si="24"/>
        <v>5386.4000000000005</v>
      </c>
    </row>
    <row r="170" spans="1:16">
      <c r="C170" s="22" t="s">
        <v>1367</v>
      </c>
      <c r="F170" s="7">
        <v>176</v>
      </c>
      <c r="H170" s="77">
        <f t="shared" si="21"/>
        <v>11960.760000000002</v>
      </c>
      <c r="K170" s="22">
        <v>2</v>
      </c>
      <c r="L170" s="22" t="s">
        <v>3034</v>
      </c>
      <c r="M170" s="22">
        <v>74</v>
      </c>
      <c r="N170" s="22">
        <f t="shared" si="22"/>
        <v>59.2</v>
      </c>
      <c r="O170" s="22">
        <f t="shared" si="23"/>
        <v>118.4</v>
      </c>
      <c r="P170" s="77">
        <f t="shared" si="24"/>
        <v>5504.8</v>
      </c>
    </row>
    <row r="171" spans="1:16">
      <c r="H171" s="77">
        <f t="shared" si="21"/>
        <v>11960.760000000002</v>
      </c>
      <c r="P171" s="77">
        <v>0</v>
      </c>
    </row>
    <row r="172" spans="1:16">
      <c r="H172" s="77">
        <f t="shared" si="21"/>
        <v>11960.760000000002</v>
      </c>
      <c r="J172" s="12">
        <v>41620</v>
      </c>
      <c r="K172" s="22">
        <v>2</v>
      </c>
      <c r="L172" s="22" t="s">
        <v>2842</v>
      </c>
      <c r="M172" s="22">
        <v>165</v>
      </c>
      <c r="N172" s="22">
        <f t="shared" ref="N172:N178" si="25">M172-(M172*20%)</f>
        <v>132</v>
      </c>
      <c r="O172" s="22">
        <f t="shared" ref="O172:O178" si="26">K172*N172</f>
        <v>264</v>
      </c>
      <c r="P172" s="77">
        <f t="shared" ref="P172:P178" si="27">P171+O172</f>
        <v>264</v>
      </c>
    </row>
    <row r="173" spans="1:16">
      <c r="H173" s="77">
        <f t="shared" si="21"/>
        <v>11960.760000000002</v>
      </c>
      <c r="K173" s="22">
        <v>2</v>
      </c>
      <c r="L173" s="22" t="s">
        <v>3204</v>
      </c>
      <c r="M173" s="22">
        <v>165</v>
      </c>
      <c r="N173" s="22">
        <f t="shared" si="25"/>
        <v>132</v>
      </c>
      <c r="O173" s="22">
        <f t="shared" si="26"/>
        <v>264</v>
      </c>
      <c r="P173" s="77">
        <f t="shared" si="27"/>
        <v>528</v>
      </c>
    </row>
    <row r="174" spans="1:16">
      <c r="K174" s="22">
        <v>3</v>
      </c>
      <c r="L174" s="22" t="s">
        <v>1283</v>
      </c>
      <c r="M174" s="22">
        <v>52</v>
      </c>
      <c r="N174" s="22">
        <f t="shared" si="25"/>
        <v>41.6</v>
      </c>
      <c r="O174" s="22">
        <f t="shared" si="26"/>
        <v>124.80000000000001</v>
      </c>
      <c r="P174" s="77">
        <f t="shared" si="27"/>
        <v>652.79999999999995</v>
      </c>
    </row>
    <row r="175" spans="1:16">
      <c r="K175" s="22">
        <v>3</v>
      </c>
      <c r="L175" s="22" t="s">
        <v>2251</v>
      </c>
      <c r="M175" s="22">
        <v>117</v>
      </c>
      <c r="N175" s="22">
        <f t="shared" si="25"/>
        <v>93.6</v>
      </c>
      <c r="O175" s="22">
        <f t="shared" si="26"/>
        <v>280.79999999999995</v>
      </c>
      <c r="P175" s="77">
        <f t="shared" si="27"/>
        <v>933.59999999999991</v>
      </c>
    </row>
    <row r="176" spans="1:16">
      <c r="K176" s="22">
        <v>2</v>
      </c>
      <c r="L176" s="7" t="s">
        <v>3205</v>
      </c>
      <c r="M176" s="22">
        <v>78</v>
      </c>
      <c r="N176" s="22">
        <f t="shared" si="25"/>
        <v>62.4</v>
      </c>
      <c r="O176" s="22">
        <f t="shared" si="26"/>
        <v>124.8</v>
      </c>
      <c r="P176" s="77">
        <f t="shared" si="27"/>
        <v>1058.3999999999999</v>
      </c>
    </row>
    <row r="177" spans="10:17">
      <c r="K177" s="22">
        <v>2</v>
      </c>
      <c r="L177" s="22" t="s">
        <v>2639</v>
      </c>
      <c r="M177" s="22">
        <v>73</v>
      </c>
      <c r="N177" s="22">
        <f t="shared" si="25"/>
        <v>58.4</v>
      </c>
      <c r="O177" s="22">
        <f t="shared" si="26"/>
        <v>116.8</v>
      </c>
      <c r="P177" s="77">
        <f t="shared" si="27"/>
        <v>1175.1999999999998</v>
      </c>
    </row>
    <row r="178" spans="10:17">
      <c r="K178" s="22">
        <v>2</v>
      </c>
      <c r="L178" s="22" t="s">
        <v>2216</v>
      </c>
      <c r="M178" s="22">
        <v>85</v>
      </c>
      <c r="N178" s="22">
        <f t="shared" si="25"/>
        <v>68</v>
      </c>
      <c r="O178" s="22">
        <f t="shared" si="26"/>
        <v>136</v>
      </c>
      <c r="P178" s="77">
        <f t="shared" si="27"/>
        <v>1311.1999999999998</v>
      </c>
    </row>
    <row r="181" spans="10:17">
      <c r="P181" s="7">
        <v>0</v>
      </c>
    </row>
    <row r="182" spans="10:17">
      <c r="J182" s="12">
        <v>41646</v>
      </c>
      <c r="K182" s="7">
        <v>3</v>
      </c>
      <c r="L182" s="7" t="s">
        <v>3364</v>
      </c>
      <c r="M182" s="7">
        <f>Q182+(Q182*8%)</f>
        <v>56.16</v>
      </c>
      <c r="N182" s="22">
        <f t="shared" ref="N182" si="28">M182-(M182*20%)</f>
        <v>44.927999999999997</v>
      </c>
      <c r="O182" s="22">
        <f t="shared" ref="O182" si="29">K182*N182</f>
        <v>134.78399999999999</v>
      </c>
      <c r="P182" s="77">
        <f t="shared" ref="P182" si="30">P181+O182</f>
        <v>134.78399999999999</v>
      </c>
      <c r="Q182" s="7">
        <v>52</v>
      </c>
    </row>
    <row r="183" spans="10:17">
      <c r="K183" s="7">
        <v>3</v>
      </c>
      <c r="L183" s="7" t="s">
        <v>3375</v>
      </c>
      <c r="M183" s="7">
        <f t="shared" ref="M183:M202" si="31">Q183+(Q183*8%)</f>
        <v>141.47999999999999</v>
      </c>
      <c r="N183" s="22">
        <f t="shared" ref="N183:N197" si="32">M183-(M183*20%)</f>
        <v>113.184</v>
      </c>
      <c r="O183" s="22">
        <f t="shared" ref="O183:O197" si="33">K183*N183</f>
        <v>339.55200000000002</v>
      </c>
      <c r="P183" s="77">
        <f t="shared" ref="P183:P197" si="34">P182+O183</f>
        <v>474.33600000000001</v>
      </c>
      <c r="Q183" s="7">
        <v>131</v>
      </c>
    </row>
    <row r="184" spans="10:17">
      <c r="K184" s="7">
        <v>6</v>
      </c>
      <c r="L184" s="7" t="s">
        <v>728</v>
      </c>
      <c r="M184" s="7">
        <f t="shared" si="31"/>
        <v>95.04</v>
      </c>
      <c r="N184" s="22">
        <f t="shared" si="32"/>
        <v>76.032000000000011</v>
      </c>
      <c r="O184" s="22">
        <f t="shared" si="33"/>
        <v>456.19200000000006</v>
      </c>
      <c r="P184" s="77">
        <f t="shared" si="34"/>
        <v>930.52800000000002</v>
      </c>
      <c r="Q184" s="7">
        <v>88</v>
      </c>
    </row>
    <row r="185" spans="10:17">
      <c r="K185" s="22">
        <v>2</v>
      </c>
      <c r="L185" s="22" t="s">
        <v>2085</v>
      </c>
      <c r="M185" s="7">
        <f t="shared" si="31"/>
        <v>114.48</v>
      </c>
      <c r="N185" s="22">
        <f t="shared" si="32"/>
        <v>91.584000000000003</v>
      </c>
      <c r="O185" s="22">
        <f t="shared" si="33"/>
        <v>183.16800000000001</v>
      </c>
      <c r="P185" s="77">
        <f t="shared" si="34"/>
        <v>1113.6959999999999</v>
      </c>
      <c r="Q185" s="7">
        <v>106</v>
      </c>
    </row>
    <row r="186" spans="10:17">
      <c r="K186" s="22">
        <v>2</v>
      </c>
      <c r="L186" s="22" t="s">
        <v>1034</v>
      </c>
      <c r="M186" s="7">
        <f t="shared" si="31"/>
        <v>98.28</v>
      </c>
      <c r="N186" s="22">
        <f t="shared" si="32"/>
        <v>78.623999999999995</v>
      </c>
      <c r="O186" s="22">
        <f t="shared" si="33"/>
        <v>157.24799999999999</v>
      </c>
      <c r="P186" s="77">
        <f t="shared" si="34"/>
        <v>1270.944</v>
      </c>
      <c r="Q186" s="7">
        <v>91</v>
      </c>
    </row>
    <row r="187" spans="10:17">
      <c r="K187" s="22">
        <v>2</v>
      </c>
      <c r="L187" s="22" t="s">
        <v>387</v>
      </c>
      <c r="M187" s="7">
        <f t="shared" si="31"/>
        <v>82.08</v>
      </c>
      <c r="N187" s="22">
        <f t="shared" si="32"/>
        <v>65.664000000000001</v>
      </c>
      <c r="O187" s="22">
        <f t="shared" si="33"/>
        <v>131.328</v>
      </c>
      <c r="P187" s="77">
        <f t="shared" si="34"/>
        <v>1402.2719999999999</v>
      </c>
      <c r="Q187" s="22">
        <v>76</v>
      </c>
    </row>
    <row r="188" spans="10:17">
      <c r="K188" s="22">
        <v>2</v>
      </c>
      <c r="L188" s="22" t="s">
        <v>2066</v>
      </c>
      <c r="M188" s="7">
        <f t="shared" si="31"/>
        <v>66.959999999999994</v>
      </c>
      <c r="N188" s="22">
        <f t="shared" si="32"/>
        <v>53.567999999999998</v>
      </c>
      <c r="O188" s="22">
        <f t="shared" si="33"/>
        <v>107.136</v>
      </c>
      <c r="P188" s="77">
        <f t="shared" si="34"/>
        <v>1509.4079999999999</v>
      </c>
      <c r="Q188" s="22">
        <v>62</v>
      </c>
    </row>
    <row r="189" spans="10:17">
      <c r="K189" s="22">
        <v>2</v>
      </c>
      <c r="L189" s="22" t="s">
        <v>1744</v>
      </c>
      <c r="M189" s="7">
        <f t="shared" si="31"/>
        <v>78.84</v>
      </c>
      <c r="N189" s="22">
        <f t="shared" si="32"/>
        <v>63.072000000000003</v>
      </c>
      <c r="O189" s="22">
        <f t="shared" si="33"/>
        <v>126.14400000000001</v>
      </c>
      <c r="P189" s="77">
        <f t="shared" si="34"/>
        <v>1635.5519999999999</v>
      </c>
      <c r="Q189" s="22">
        <v>73</v>
      </c>
    </row>
    <row r="190" spans="10:17">
      <c r="K190" s="22">
        <v>2</v>
      </c>
      <c r="L190" s="22" t="s">
        <v>3379</v>
      </c>
      <c r="M190" s="7">
        <f t="shared" si="31"/>
        <v>68.040000000000006</v>
      </c>
      <c r="N190" s="22">
        <f t="shared" si="32"/>
        <v>54.432000000000002</v>
      </c>
      <c r="O190" s="22">
        <f t="shared" si="33"/>
        <v>108.864</v>
      </c>
      <c r="P190" s="77">
        <f t="shared" si="34"/>
        <v>1744.4159999999999</v>
      </c>
      <c r="Q190" s="7">
        <v>63</v>
      </c>
    </row>
    <row r="191" spans="10:17">
      <c r="K191" s="22">
        <v>2</v>
      </c>
      <c r="L191" s="22" t="s">
        <v>2058</v>
      </c>
      <c r="M191" s="7">
        <f t="shared" si="31"/>
        <v>102.6</v>
      </c>
      <c r="N191" s="22">
        <f t="shared" si="32"/>
        <v>82.08</v>
      </c>
      <c r="O191" s="22">
        <f t="shared" si="33"/>
        <v>164.16</v>
      </c>
      <c r="P191" s="77">
        <f t="shared" si="34"/>
        <v>1908.576</v>
      </c>
      <c r="Q191" s="7">
        <v>95</v>
      </c>
    </row>
    <row r="192" spans="10:17">
      <c r="K192" s="22">
        <v>2</v>
      </c>
      <c r="L192" s="22" t="s">
        <v>3380</v>
      </c>
      <c r="M192" s="7">
        <f t="shared" si="31"/>
        <v>77.760000000000005</v>
      </c>
      <c r="N192" s="22">
        <f t="shared" si="32"/>
        <v>62.208000000000006</v>
      </c>
      <c r="O192" s="22">
        <f t="shared" si="33"/>
        <v>124.41600000000001</v>
      </c>
      <c r="P192" s="77">
        <f t="shared" si="34"/>
        <v>2032.992</v>
      </c>
      <c r="Q192" s="7">
        <v>72</v>
      </c>
    </row>
    <row r="193" spans="11:17">
      <c r="K193" s="22">
        <v>1</v>
      </c>
      <c r="L193" s="22" t="s">
        <v>2846</v>
      </c>
      <c r="M193" s="7">
        <f t="shared" si="31"/>
        <v>137.16</v>
      </c>
      <c r="N193" s="22">
        <f t="shared" si="32"/>
        <v>109.72799999999999</v>
      </c>
      <c r="O193" s="22">
        <f t="shared" si="33"/>
        <v>109.72799999999999</v>
      </c>
      <c r="P193" s="77">
        <f t="shared" si="34"/>
        <v>2142.7199999999998</v>
      </c>
      <c r="Q193" s="22">
        <v>127</v>
      </c>
    </row>
    <row r="194" spans="11:17">
      <c r="K194" s="22">
        <v>1</v>
      </c>
      <c r="L194" s="22" t="s">
        <v>3365</v>
      </c>
      <c r="M194" s="7">
        <f t="shared" si="31"/>
        <v>132.84</v>
      </c>
      <c r="N194" s="22">
        <f t="shared" si="32"/>
        <v>106.27200000000001</v>
      </c>
      <c r="O194" s="22">
        <f t="shared" si="33"/>
        <v>106.27200000000001</v>
      </c>
      <c r="P194" s="77">
        <f t="shared" si="34"/>
        <v>2248.9919999999997</v>
      </c>
      <c r="Q194" s="22">
        <v>123</v>
      </c>
    </row>
    <row r="195" spans="11:17">
      <c r="K195" s="22">
        <v>2</v>
      </c>
      <c r="L195" s="22" t="s">
        <v>3376</v>
      </c>
      <c r="M195" s="7">
        <f t="shared" si="31"/>
        <v>93.96</v>
      </c>
      <c r="N195" s="22">
        <f t="shared" si="32"/>
        <v>75.167999999999992</v>
      </c>
      <c r="O195" s="22">
        <f t="shared" si="33"/>
        <v>150.33599999999998</v>
      </c>
      <c r="P195" s="77">
        <f t="shared" si="34"/>
        <v>2399.3279999999995</v>
      </c>
      <c r="Q195" s="22">
        <v>87</v>
      </c>
    </row>
    <row r="196" spans="11:17">
      <c r="K196" s="22">
        <v>2</v>
      </c>
      <c r="L196" s="22" t="s">
        <v>3372</v>
      </c>
      <c r="M196" s="7">
        <f t="shared" si="31"/>
        <v>146.88</v>
      </c>
      <c r="N196" s="22">
        <f t="shared" si="32"/>
        <v>117.50399999999999</v>
      </c>
      <c r="O196" s="22">
        <f t="shared" si="33"/>
        <v>235.00799999999998</v>
      </c>
      <c r="P196" s="77">
        <f t="shared" si="34"/>
        <v>2634.3359999999993</v>
      </c>
      <c r="Q196" s="22">
        <v>136</v>
      </c>
    </row>
    <row r="197" spans="11:17">
      <c r="K197" s="22">
        <v>1</v>
      </c>
      <c r="L197" s="22" t="s">
        <v>3366</v>
      </c>
      <c r="M197" s="7">
        <f t="shared" si="31"/>
        <v>138.24</v>
      </c>
      <c r="N197" s="22">
        <f t="shared" si="32"/>
        <v>110.59200000000001</v>
      </c>
      <c r="O197" s="22">
        <f t="shared" si="33"/>
        <v>110.59200000000001</v>
      </c>
      <c r="P197" s="77">
        <f t="shared" si="34"/>
        <v>2744.9279999999994</v>
      </c>
      <c r="Q197" s="22">
        <v>128</v>
      </c>
    </row>
    <row r="198" spans="11:17">
      <c r="K198" s="22">
        <v>2</v>
      </c>
      <c r="L198" s="22" t="s">
        <v>2458</v>
      </c>
      <c r="M198" s="7">
        <f t="shared" si="31"/>
        <v>141.47999999999999</v>
      </c>
      <c r="N198" s="22">
        <f t="shared" ref="N198:N207" si="35">M198-(M198*20%)</f>
        <v>113.184</v>
      </c>
      <c r="O198" s="22">
        <f t="shared" ref="O198:O207" si="36">K198*N198</f>
        <v>226.36799999999999</v>
      </c>
      <c r="P198" s="77">
        <f t="shared" ref="P198:P207" si="37">P197+O198</f>
        <v>2971.2959999999994</v>
      </c>
      <c r="Q198" s="22">
        <v>131</v>
      </c>
    </row>
    <row r="199" spans="11:17">
      <c r="K199" s="22">
        <v>4</v>
      </c>
      <c r="L199" s="22" t="s">
        <v>3367</v>
      </c>
      <c r="M199" s="7">
        <f t="shared" si="31"/>
        <v>66.959999999999994</v>
      </c>
      <c r="N199" s="22">
        <f t="shared" si="35"/>
        <v>53.567999999999998</v>
      </c>
      <c r="O199" s="22">
        <f t="shared" si="36"/>
        <v>214.27199999999999</v>
      </c>
      <c r="P199" s="77">
        <f t="shared" si="37"/>
        <v>3185.5679999999993</v>
      </c>
      <c r="Q199" s="22">
        <v>62</v>
      </c>
    </row>
    <row r="200" spans="11:17">
      <c r="K200" s="22">
        <v>2</v>
      </c>
      <c r="L200" s="22" t="s">
        <v>3368</v>
      </c>
      <c r="M200" s="7">
        <f t="shared" si="31"/>
        <v>104.76</v>
      </c>
      <c r="N200" s="22">
        <f t="shared" si="35"/>
        <v>83.808000000000007</v>
      </c>
      <c r="O200" s="22">
        <f t="shared" si="36"/>
        <v>167.61600000000001</v>
      </c>
      <c r="P200" s="77">
        <f t="shared" si="37"/>
        <v>3353.1839999999993</v>
      </c>
      <c r="Q200" s="22">
        <v>97</v>
      </c>
    </row>
    <row r="201" spans="11:17">
      <c r="K201" s="22">
        <v>3</v>
      </c>
      <c r="L201" s="22" t="s">
        <v>3377</v>
      </c>
      <c r="M201" s="7">
        <f t="shared" si="31"/>
        <v>84.24</v>
      </c>
      <c r="N201" s="22">
        <f t="shared" si="35"/>
        <v>67.391999999999996</v>
      </c>
      <c r="O201" s="22">
        <f t="shared" si="36"/>
        <v>202.17599999999999</v>
      </c>
      <c r="P201" s="77">
        <f t="shared" si="37"/>
        <v>3555.3599999999992</v>
      </c>
      <c r="Q201" s="22">
        <v>78</v>
      </c>
    </row>
    <row r="202" spans="11:17">
      <c r="K202" s="22">
        <v>3</v>
      </c>
      <c r="L202" s="22" t="s">
        <v>3369</v>
      </c>
      <c r="M202" s="7">
        <f t="shared" si="31"/>
        <v>66.959999999999994</v>
      </c>
      <c r="N202" s="22">
        <f t="shared" si="35"/>
        <v>53.567999999999998</v>
      </c>
      <c r="O202" s="22">
        <f t="shared" si="36"/>
        <v>160.70400000000001</v>
      </c>
      <c r="P202" s="77">
        <f t="shared" si="37"/>
        <v>3716.0639999999994</v>
      </c>
      <c r="Q202" s="22">
        <v>62</v>
      </c>
    </row>
    <row r="203" spans="11:17">
      <c r="K203" s="22">
        <v>1</v>
      </c>
      <c r="L203" s="22" t="s">
        <v>3370</v>
      </c>
      <c r="M203" s="7">
        <v>250</v>
      </c>
      <c r="N203" s="22">
        <f t="shared" si="35"/>
        <v>200</v>
      </c>
      <c r="O203" s="22">
        <f t="shared" si="36"/>
        <v>200</v>
      </c>
      <c r="P203" s="77">
        <f t="shared" si="37"/>
        <v>3916.0639999999994</v>
      </c>
    </row>
    <row r="204" spans="11:17">
      <c r="K204" s="22">
        <v>8</v>
      </c>
      <c r="L204" s="22" t="s">
        <v>3371</v>
      </c>
      <c r="M204" s="7">
        <v>500</v>
      </c>
      <c r="N204" s="22">
        <v>415</v>
      </c>
      <c r="O204" s="22">
        <f t="shared" si="36"/>
        <v>3320</v>
      </c>
      <c r="P204" s="77">
        <f t="shared" si="37"/>
        <v>7236.0639999999994</v>
      </c>
      <c r="Q204" s="7">
        <v>501</v>
      </c>
    </row>
    <row r="205" spans="11:17">
      <c r="K205" s="22">
        <v>2</v>
      </c>
      <c r="L205" s="22" t="s">
        <v>3378</v>
      </c>
      <c r="M205" s="7">
        <v>129.5</v>
      </c>
      <c r="N205" s="22">
        <f t="shared" si="35"/>
        <v>103.6</v>
      </c>
      <c r="O205" s="22">
        <f t="shared" si="36"/>
        <v>207.2</v>
      </c>
      <c r="P205" s="77">
        <f t="shared" si="37"/>
        <v>7443.2639999999992</v>
      </c>
    </row>
    <row r="206" spans="11:17">
      <c r="N206" s="22">
        <f t="shared" si="35"/>
        <v>0</v>
      </c>
      <c r="O206" s="22">
        <f t="shared" si="36"/>
        <v>0</v>
      </c>
      <c r="P206" s="77">
        <f t="shared" si="37"/>
        <v>7443.2639999999992</v>
      </c>
    </row>
    <row r="207" spans="11:17">
      <c r="N207" s="22">
        <f t="shared" si="35"/>
        <v>0</v>
      </c>
      <c r="O207" s="22">
        <f t="shared" si="36"/>
        <v>0</v>
      </c>
      <c r="P207" s="77">
        <f t="shared" si="37"/>
        <v>7443.2639999999992</v>
      </c>
    </row>
  </sheetData>
  <hyperlinks>
    <hyperlink ref="A1" location="INDICE!A1" display="INDICE"/>
    <hyperlink ref="J1" location="INDICE!A1" display="INDICE"/>
  </hyperlink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163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selection activeCell="E30" sqref="E30"/>
    </sheetView>
  </sheetViews>
  <sheetFormatPr baseColWidth="10" defaultRowHeight="15"/>
  <cols>
    <col min="1" max="1" width="15.5703125" customWidth="1"/>
    <col min="2" max="2" width="10.7109375" customWidth="1"/>
    <col min="3" max="3" width="20.7109375" customWidth="1"/>
    <col min="4" max="4" width="11.42578125" customWidth="1"/>
  </cols>
  <sheetData>
    <row r="1" spans="1:7">
      <c r="A1" s="2" t="s">
        <v>122</v>
      </c>
      <c r="B1" s="1"/>
      <c r="C1" s="1" t="s">
        <v>300</v>
      </c>
      <c r="D1" s="1"/>
      <c r="E1" s="1" t="s">
        <v>253</v>
      </c>
      <c r="F1" s="1"/>
      <c r="G1" s="1">
        <f>SUM(E4:E264)-SUM(F4:F264)</f>
        <v>100</v>
      </c>
    </row>
    <row r="2" spans="1:7">
      <c r="A2" s="3" t="s">
        <v>254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259</v>
      </c>
      <c r="G2" s="3" t="s">
        <v>260</v>
      </c>
    </row>
    <row r="3" spans="1:7">
      <c r="A3" s="5"/>
      <c r="B3" s="1"/>
      <c r="C3" s="1"/>
      <c r="D3" s="1"/>
      <c r="E3" s="1"/>
      <c r="F3" s="1"/>
      <c r="G3" s="1"/>
    </row>
    <row r="4" spans="1:7">
      <c r="A4" s="6">
        <v>41321</v>
      </c>
      <c r="C4" t="s">
        <v>262</v>
      </c>
      <c r="E4">
        <v>123</v>
      </c>
      <c r="G4">
        <v>123</v>
      </c>
    </row>
    <row r="5" spans="1:7">
      <c r="E5">
        <f>B5*D5</f>
        <v>0</v>
      </c>
      <c r="F5">
        <v>123</v>
      </c>
      <c r="G5">
        <f>G4+E5-F5</f>
        <v>0</v>
      </c>
    </row>
    <row r="6" spans="1:7">
      <c r="A6" s="6">
        <v>41411</v>
      </c>
      <c r="B6">
        <v>5</v>
      </c>
      <c r="C6" t="s">
        <v>843</v>
      </c>
      <c r="D6">
        <v>20</v>
      </c>
      <c r="E6">
        <f>B6*D6</f>
        <v>100</v>
      </c>
      <c r="G6">
        <f>G5+E6-F6</f>
        <v>100</v>
      </c>
    </row>
    <row r="7" spans="1:7">
      <c r="E7">
        <f>B7*D7</f>
        <v>0</v>
      </c>
      <c r="G7">
        <f>G6+E7-F7</f>
        <v>100</v>
      </c>
    </row>
    <row r="8" spans="1:7">
      <c r="E8">
        <f>B8*D8</f>
        <v>0</v>
      </c>
    </row>
  </sheetData>
  <hyperlinks>
    <hyperlink ref="A1" location="INDICE!A1" display="INDICE"/>
  </hyperlinks>
  <pageMargins left="0.7" right="0.7" top="0.75" bottom="0.75" header="0.3" footer="0.3"/>
</worksheet>
</file>

<file path=xl/worksheets/sheet164.xml><?xml version="1.0" encoding="utf-8"?>
<worksheet xmlns="http://schemas.openxmlformats.org/spreadsheetml/2006/main" xmlns:r="http://schemas.openxmlformats.org/officeDocument/2006/relationships">
  <dimension ref="A1:G5"/>
  <sheetViews>
    <sheetView workbookViewId="0"/>
  </sheetViews>
  <sheetFormatPr baseColWidth="10" defaultRowHeight="15"/>
  <cols>
    <col min="1" max="1" width="15.5703125" customWidth="1"/>
    <col min="2" max="2" width="10.7109375" customWidth="1"/>
    <col min="3" max="3" width="20.7109375" customWidth="1"/>
    <col min="4" max="4" width="11.42578125" customWidth="1"/>
  </cols>
  <sheetData>
    <row r="1" spans="1:7">
      <c r="A1" s="2" t="s">
        <v>122</v>
      </c>
      <c r="B1" s="1"/>
      <c r="C1" s="1" t="s">
        <v>109</v>
      </c>
      <c r="D1" s="1"/>
      <c r="E1" s="1" t="s">
        <v>253</v>
      </c>
      <c r="F1" s="1"/>
      <c r="G1" s="1">
        <f>SUM(E4:E264)-SUM(F4:F264)</f>
        <v>1747</v>
      </c>
    </row>
    <row r="2" spans="1:7">
      <c r="A2" s="3" t="s">
        <v>254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259</v>
      </c>
      <c r="G2" s="3" t="s">
        <v>260</v>
      </c>
    </row>
    <row r="3" spans="1:7">
      <c r="A3" s="5"/>
      <c r="B3" s="1"/>
      <c r="C3" s="1"/>
      <c r="D3" s="1"/>
      <c r="E3" s="1"/>
      <c r="F3" s="1"/>
      <c r="G3" s="1"/>
    </row>
    <row r="4" spans="1:7">
      <c r="A4" s="6">
        <v>41321</v>
      </c>
      <c r="C4" t="s">
        <v>262</v>
      </c>
      <c r="E4">
        <v>1114</v>
      </c>
      <c r="G4">
        <v>1114</v>
      </c>
    </row>
    <row r="5" spans="1:7">
      <c r="A5" s="6">
        <v>41380</v>
      </c>
      <c r="B5">
        <v>1</v>
      </c>
      <c r="C5" t="s">
        <v>1169</v>
      </c>
      <c r="D5">
        <v>633</v>
      </c>
      <c r="E5">
        <f>B5*D5</f>
        <v>633</v>
      </c>
      <c r="G5">
        <f>G4+E5-F5</f>
        <v>1747</v>
      </c>
    </row>
  </sheetData>
  <hyperlinks>
    <hyperlink ref="A1" location="INDICE!A1" display="INDICE"/>
  </hyperlinks>
  <pageMargins left="0.7" right="0.7" top="0.75" bottom="0.75" header="0.3" footer="0.3"/>
</worksheet>
</file>

<file path=xl/worksheets/sheet165.xml><?xml version="1.0" encoding="utf-8"?>
<worksheet xmlns="http://schemas.openxmlformats.org/spreadsheetml/2006/main" xmlns:r="http://schemas.openxmlformats.org/officeDocument/2006/relationships">
  <dimension ref="A1:G39"/>
  <sheetViews>
    <sheetView workbookViewId="0"/>
  </sheetViews>
  <sheetFormatPr baseColWidth="10" defaultRowHeight="15"/>
  <cols>
    <col min="1" max="1" width="15.5703125" customWidth="1"/>
    <col min="2" max="2" width="5.5703125" customWidth="1"/>
    <col min="3" max="3" width="20.7109375" customWidth="1"/>
    <col min="4" max="4" width="11.42578125" customWidth="1"/>
    <col min="5" max="5" width="8.85546875" customWidth="1"/>
    <col min="6" max="6" width="9" customWidth="1"/>
    <col min="7" max="7" width="13.28515625" customWidth="1"/>
  </cols>
  <sheetData>
    <row r="1" spans="1:7">
      <c r="A1" s="2" t="s">
        <v>122</v>
      </c>
      <c r="B1" s="1"/>
      <c r="C1" s="1" t="s">
        <v>164</v>
      </c>
      <c r="D1" s="1"/>
      <c r="E1" s="1" t="s">
        <v>253</v>
      </c>
      <c r="F1" s="1"/>
      <c r="G1" s="1">
        <f>SUM(E4:E265)-SUM(F4:F265)</f>
        <v>120</v>
      </c>
    </row>
    <row r="2" spans="1:7">
      <c r="A2" s="3" t="s">
        <v>254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259</v>
      </c>
      <c r="G2" s="3" t="s">
        <v>260</v>
      </c>
    </row>
    <row r="3" spans="1:7">
      <c r="A3" s="5"/>
      <c r="B3" s="1"/>
      <c r="C3" s="1"/>
      <c r="D3" s="1"/>
      <c r="E3" s="1"/>
      <c r="F3" s="1"/>
      <c r="G3" s="1"/>
    </row>
    <row r="4" spans="1:7" hidden="1">
      <c r="A4" s="6">
        <v>41321</v>
      </c>
      <c r="C4" t="s">
        <v>262</v>
      </c>
      <c r="E4">
        <v>935</v>
      </c>
      <c r="G4">
        <v>935</v>
      </c>
    </row>
    <row r="5" spans="1:7" hidden="1">
      <c r="A5" s="6">
        <v>41334</v>
      </c>
      <c r="C5" t="s">
        <v>521</v>
      </c>
      <c r="F5">
        <v>500</v>
      </c>
      <c r="G5">
        <f>G4+E5-F5</f>
        <v>435</v>
      </c>
    </row>
    <row r="6" spans="1:7" hidden="1">
      <c r="A6" s="6">
        <v>41363</v>
      </c>
      <c r="B6">
        <v>1</v>
      </c>
      <c r="C6" t="s">
        <v>867</v>
      </c>
      <c r="D6">
        <v>179</v>
      </c>
      <c r="E6">
        <f>B6*D6</f>
        <v>179</v>
      </c>
      <c r="G6">
        <f t="shared" ref="G6:G39" si="0">G5+E6-F6</f>
        <v>614</v>
      </c>
    </row>
    <row r="7" spans="1:7" hidden="1">
      <c r="B7">
        <v>3</v>
      </c>
      <c r="C7" t="s">
        <v>324</v>
      </c>
      <c r="D7">
        <v>38</v>
      </c>
      <c r="E7">
        <f t="shared" ref="E7:E38" si="1">B7*D7</f>
        <v>114</v>
      </c>
      <c r="G7">
        <f t="shared" si="0"/>
        <v>728</v>
      </c>
    </row>
    <row r="8" spans="1:7" hidden="1">
      <c r="B8">
        <v>2</v>
      </c>
      <c r="C8" t="s">
        <v>868</v>
      </c>
      <c r="D8">
        <v>32</v>
      </c>
      <c r="E8">
        <f t="shared" si="1"/>
        <v>64</v>
      </c>
      <c r="G8">
        <f t="shared" si="0"/>
        <v>792</v>
      </c>
    </row>
    <row r="9" spans="1:7" hidden="1">
      <c r="A9" s="6">
        <v>41348</v>
      </c>
      <c r="C9" t="s">
        <v>1185</v>
      </c>
      <c r="E9">
        <f t="shared" si="1"/>
        <v>0</v>
      </c>
      <c r="G9">
        <f t="shared" si="0"/>
        <v>792</v>
      </c>
    </row>
    <row r="10" spans="1:7" hidden="1">
      <c r="A10" s="6">
        <v>41348</v>
      </c>
      <c r="C10" t="s">
        <v>521</v>
      </c>
      <c r="E10">
        <f t="shared" si="1"/>
        <v>0</v>
      </c>
      <c r="F10">
        <v>1000</v>
      </c>
      <c r="G10">
        <f t="shared" si="0"/>
        <v>-208</v>
      </c>
    </row>
    <row r="11" spans="1:7" hidden="1">
      <c r="A11" s="6">
        <v>41442</v>
      </c>
      <c r="B11">
        <v>3</v>
      </c>
      <c r="C11" t="s">
        <v>324</v>
      </c>
      <c r="D11">
        <v>36</v>
      </c>
      <c r="E11">
        <f t="shared" si="1"/>
        <v>108</v>
      </c>
      <c r="G11">
        <f t="shared" si="0"/>
        <v>-100</v>
      </c>
    </row>
    <row r="12" spans="1:7" hidden="1">
      <c r="B12">
        <v>2</v>
      </c>
      <c r="C12" t="s">
        <v>1662</v>
      </c>
      <c r="D12">
        <v>32</v>
      </c>
      <c r="E12">
        <f t="shared" si="1"/>
        <v>64</v>
      </c>
      <c r="G12">
        <f t="shared" si="0"/>
        <v>-36</v>
      </c>
    </row>
    <row r="13" spans="1:7" hidden="1">
      <c r="A13" s="6">
        <v>41453</v>
      </c>
      <c r="B13">
        <v>20</v>
      </c>
      <c r="C13" t="s">
        <v>483</v>
      </c>
      <c r="D13">
        <v>24</v>
      </c>
      <c r="E13">
        <f t="shared" si="1"/>
        <v>480</v>
      </c>
      <c r="G13">
        <f t="shared" si="0"/>
        <v>444</v>
      </c>
    </row>
    <row r="14" spans="1:7" hidden="1">
      <c r="B14">
        <v>7</v>
      </c>
      <c r="C14" t="s">
        <v>887</v>
      </c>
      <c r="D14">
        <v>28</v>
      </c>
      <c r="E14">
        <f t="shared" si="1"/>
        <v>196</v>
      </c>
      <c r="G14">
        <f t="shared" si="0"/>
        <v>640</v>
      </c>
    </row>
    <row r="15" spans="1:7" hidden="1">
      <c r="B15">
        <v>1</v>
      </c>
      <c r="C15" t="s">
        <v>762</v>
      </c>
      <c r="D15">
        <v>90</v>
      </c>
      <c r="E15">
        <f t="shared" si="1"/>
        <v>90</v>
      </c>
      <c r="G15">
        <f t="shared" si="0"/>
        <v>730</v>
      </c>
    </row>
    <row r="16" spans="1:7" hidden="1">
      <c r="B16">
        <v>1</v>
      </c>
      <c r="C16" t="s">
        <v>764</v>
      </c>
      <c r="D16">
        <v>205</v>
      </c>
      <c r="E16">
        <f t="shared" si="1"/>
        <v>205</v>
      </c>
      <c r="G16">
        <f t="shared" si="0"/>
        <v>935</v>
      </c>
    </row>
    <row r="17" spans="1:7" hidden="1">
      <c r="A17" s="6">
        <v>41453</v>
      </c>
      <c r="C17" t="s">
        <v>39</v>
      </c>
      <c r="F17">
        <v>1250</v>
      </c>
      <c r="G17">
        <f t="shared" si="0"/>
        <v>-315</v>
      </c>
    </row>
    <row r="18" spans="1:7" hidden="1">
      <c r="B18">
        <v>5.5</v>
      </c>
      <c r="C18" t="s">
        <v>1049</v>
      </c>
      <c r="D18">
        <v>38</v>
      </c>
      <c r="E18">
        <f t="shared" si="1"/>
        <v>209</v>
      </c>
      <c r="G18">
        <f t="shared" si="0"/>
        <v>-106</v>
      </c>
    </row>
    <row r="19" spans="1:7" hidden="1">
      <c r="B19">
        <v>3</v>
      </c>
      <c r="C19" t="s">
        <v>1201</v>
      </c>
      <c r="D19">
        <v>28</v>
      </c>
      <c r="E19">
        <f t="shared" si="1"/>
        <v>84</v>
      </c>
      <c r="G19">
        <f t="shared" si="0"/>
        <v>-22</v>
      </c>
    </row>
    <row r="20" spans="1:7" hidden="1">
      <c r="B20">
        <v>1</v>
      </c>
      <c r="C20" t="s">
        <v>2051</v>
      </c>
      <c r="D20">
        <v>110</v>
      </c>
      <c r="E20">
        <f t="shared" si="1"/>
        <v>110</v>
      </c>
      <c r="G20">
        <f t="shared" si="0"/>
        <v>88</v>
      </c>
    </row>
    <row r="21" spans="1:7" hidden="1">
      <c r="B21">
        <v>1</v>
      </c>
      <c r="C21" t="s">
        <v>1492</v>
      </c>
      <c r="D21">
        <v>15</v>
      </c>
      <c r="E21">
        <f t="shared" si="1"/>
        <v>15</v>
      </c>
      <c r="G21">
        <f t="shared" si="0"/>
        <v>103</v>
      </c>
    </row>
    <row r="22" spans="1:7">
      <c r="C22" t="s">
        <v>2052</v>
      </c>
      <c r="F22">
        <v>103</v>
      </c>
      <c r="G22">
        <f t="shared" si="0"/>
        <v>0</v>
      </c>
    </row>
    <row r="23" spans="1:7">
      <c r="G23">
        <f t="shared" si="0"/>
        <v>0</v>
      </c>
    </row>
    <row r="24" spans="1:7">
      <c r="A24" s="6">
        <v>41523</v>
      </c>
      <c r="B24">
        <v>16</v>
      </c>
      <c r="C24" t="s">
        <v>1201</v>
      </c>
      <c r="D24">
        <v>28</v>
      </c>
      <c r="E24">
        <f t="shared" si="1"/>
        <v>448</v>
      </c>
      <c r="G24">
        <f t="shared" si="0"/>
        <v>448</v>
      </c>
    </row>
    <row r="25" spans="1:7">
      <c r="B25">
        <v>1</v>
      </c>
      <c r="C25" t="s">
        <v>1134</v>
      </c>
      <c r="D25">
        <v>155</v>
      </c>
      <c r="E25">
        <f t="shared" si="1"/>
        <v>155</v>
      </c>
      <c r="G25">
        <f t="shared" si="0"/>
        <v>603</v>
      </c>
    </row>
    <row r="26" spans="1:7">
      <c r="B26">
        <v>4</v>
      </c>
      <c r="C26" t="s">
        <v>324</v>
      </c>
      <c r="D26">
        <v>42</v>
      </c>
      <c r="E26">
        <f t="shared" si="1"/>
        <v>168</v>
      </c>
      <c r="G26">
        <f t="shared" si="0"/>
        <v>771</v>
      </c>
    </row>
    <row r="27" spans="1:7">
      <c r="B27">
        <v>1</v>
      </c>
      <c r="C27" t="s">
        <v>381</v>
      </c>
      <c r="D27">
        <v>50</v>
      </c>
      <c r="E27">
        <f t="shared" si="1"/>
        <v>50</v>
      </c>
      <c r="G27">
        <f t="shared" si="0"/>
        <v>821</v>
      </c>
    </row>
    <row r="28" spans="1:7">
      <c r="B28">
        <v>1</v>
      </c>
      <c r="C28" t="s">
        <v>764</v>
      </c>
      <c r="D28">
        <v>212</v>
      </c>
      <c r="E28">
        <f t="shared" si="1"/>
        <v>212</v>
      </c>
      <c r="G28">
        <f t="shared" si="0"/>
        <v>1033</v>
      </c>
    </row>
    <row r="29" spans="1:7">
      <c r="B29">
        <v>1</v>
      </c>
      <c r="C29" t="s">
        <v>1949</v>
      </c>
      <c r="D29">
        <v>112</v>
      </c>
      <c r="E29">
        <f t="shared" si="1"/>
        <v>112</v>
      </c>
      <c r="G29">
        <f t="shared" si="0"/>
        <v>1145</v>
      </c>
    </row>
    <row r="30" spans="1:7">
      <c r="G30">
        <f t="shared" si="0"/>
        <v>1145</v>
      </c>
    </row>
    <row r="31" spans="1:7">
      <c r="A31" s="6">
        <v>41522</v>
      </c>
      <c r="B31">
        <v>5</v>
      </c>
      <c r="C31" t="s">
        <v>2400</v>
      </c>
      <c r="D31">
        <v>30</v>
      </c>
      <c r="E31">
        <f t="shared" si="1"/>
        <v>150</v>
      </c>
      <c r="G31">
        <f t="shared" si="0"/>
        <v>1295</v>
      </c>
    </row>
    <row r="32" spans="1:7">
      <c r="G32">
        <f t="shared" si="0"/>
        <v>1295</v>
      </c>
    </row>
    <row r="33" spans="1:7">
      <c r="A33" s="6">
        <v>41524</v>
      </c>
      <c r="B33">
        <v>5</v>
      </c>
      <c r="C33" t="s">
        <v>1201</v>
      </c>
      <c r="D33">
        <v>28</v>
      </c>
      <c r="E33">
        <f t="shared" si="1"/>
        <v>140</v>
      </c>
      <c r="G33">
        <f t="shared" si="0"/>
        <v>1435</v>
      </c>
    </row>
    <row r="34" spans="1:7">
      <c r="C34" t="s">
        <v>2401</v>
      </c>
      <c r="G34">
        <f t="shared" si="0"/>
        <v>1435</v>
      </c>
    </row>
    <row r="35" spans="1:7">
      <c r="A35" s="6">
        <v>41525</v>
      </c>
      <c r="B35">
        <v>1</v>
      </c>
      <c r="C35" t="s">
        <v>2339</v>
      </c>
      <c r="D35">
        <v>1500</v>
      </c>
      <c r="E35">
        <f t="shared" si="1"/>
        <v>1500</v>
      </c>
      <c r="G35">
        <f t="shared" si="0"/>
        <v>2935</v>
      </c>
    </row>
    <row r="36" spans="1:7">
      <c r="C36" t="s">
        <v>2809</v>
      </c>
      <c r="F36">
        <v>2935</v>
      </c>
      <c r="G36">
        <f t="shared" si="0"/>
        <v>0</v>
      </c>
    </row>
    <row r="37" spans="1:7">
      <c r="G37">
        <f t="shared" si="0"/>
        <v>0</v>
      </c>
    </row>
    <row r="38" spans="1:7">
      <c r="A38" s="6">
        <v>41620</v>
      </c>
      <c r="B38">
        <v>5</v>
      </c>
      <c r="C38" t="s">
        <v>3241</v>
      </c>
      <c r="D38">
        <v>24</v>
      </c>
      <c r="E38">
        <f t="shared" si="1"/>
        <v>120</v>
      </c>
      <c r="G38">
        <f t="shared" si="0"/>
        <v>120</v>
      </c>
    </row>
    <row r="39" spans="1:7">
      <c r="G39">
        <f t="shared" si="0"/>
        <v>120</v>
      </c>
    </row>
  </sheetData>
  <hyperlinks>
    <hyperlink ref="A1" location="INDICE!A1" display="INDICE"/>
  </hyperlinks>
  <pageMargins left="0.7" right="0.7" top="0.75" bottom="0.75" header="0.3" footer="0.3"/>
</worksheet>
</file>

<file path=xl/worksheets/sheet166.xml><?xml version="1.0" encoding="utf-8"?>
<worksheet xmlns="http://schemas.openxmlformats.org/spreadsheetml/2006/main" xmlns:r="http://schemas.openxmlformats.org/officeDocument/2006/relationships">
  <dimension ref="A1:G31"/>
  <sheetViews>
    <sheetView workbookViewId="0"/>
  </sheetViews>
  <sheetFormatPr baseColWidth="10" defaultRowHeight="15"/>
  <cols>
    <col min="1" max="1" width="15.5703125" style="7" customWidth="1"/>
    <col min="2" max="2" width="6.140625" style="7" customWidth="1"/>
    <col min="3" max="3" width="20.7109375" style="7" customWidth="1"/>
    <col min="4" max="4" width="7.140625" style="7" customWidth="1"/>
    <col min="5" max="5" width="9.140625" style="7" customWidth="1"/>
    <col min="6" max="6" width="9.42578125" style="7" customWidth="1"/>
    <col min="7" max="16384" width="11.42578125" style="7"/>
  </cols>
  <sheetData>
    <row r="1" spans="1:7">
      <c r="A1" s="9" t="s">
        <v>122</v>
      </c>
      <c r="C1" s="7" t="s">
        <v>1618</v>
      </c>
      <c r="E1" s="7" t="s">
        <v>253</v>
      </c>
      <c r="G1" s="7">
        <f>SUM(E4:E264)-SUM(F4:F264)</f>
        <v>326.03999999999996</v>
      </c>
    </row>
    <row r="2" spans="1:7">
      <c r="A2" s="10" t="s">
        <v>254</v>
      </c>
      <c r="B2" s="10" t="s">
        <v>255</v>
      </c>
      <c r="C2" s="10" t="s">
        <v>256</v>
      </c>
      <c r="D2" s="10" t="s">
        <v>257</v>
      </c>
      <c r="E2" s="10" t="s">
        <v>258</v>
      </c>
      <c r="F2" s="10" t="s">
        <v>259</v>
      </c>
      <c r="G2" s="10" t="s">
        <v>260</v>
      </c>
    </row>
    <row r="3" spans="1:7">
      <c r="A3" s="11"/>
    </row>
    <row r="4" spans="1:7">
      <c r="A4" s="12">
        <v>41431</v>
      </c>
      <c r="B4" s="7">
        <v>2</v>
      </c>
      <c r="C4" s="7" t="s">
        <v>459</v>
      </c>
      <c r="D4" s="7">
        <v>26</v>
      </c>
      <c r="E4" s="7">
        <f>B4*D4</f>
        <v>52</v>
      </c>
      <c r="G4" s="7">
        <f>G3+E4-F4</f>
        <v>52</v>
      </c>
    </row>
    <row r="5" spans="1:7">
      <c r="B5" s="7">
        <v>3</v>
      </c>
      <c r="C5" s="7" t="s">
        <v>801</v>
      </c>
      <c r="D5" s="7">
        <v>48</v>
      </c>
      <c r="E5" s="7">
        <f t="shared" ref="E5:E23" si="0">B5*D5</f>
        <v>144</v>
      </c>
      <c r="G5" s="7">
        <f t="shared" ref="G5:G31" si="1">G4+E5-F5</f>
        <v>196</v>
      </c>
    </row>
    <row r="6" spans="1:7">
      <c r="C6" s="7" t="s">
        <v>1619</v>
      </c>
      <c r="E6" s="7">
        <f t="shared" si="0"/>
        <v>0</v>
      </c>
      <c r="G6" s="7">
        <f t="shared" si="1"/>
        <v>196</v>
      </c>
    </row>
    <row r="7" spans="1:7">
      <c r="A7" s="12">
        <v>41435</v>
      </c>
      <c r="B7" s="7">
        <v>7.5</v>
      </c>
      <c r="C7" s="7" t="s">
        <v>459</v>
      </c>
      <c r="D7" s="7">
        <v>28</v>
      </c>
      <c r="E7" s="7">
        <f t="shared" si="0"/>
        <v>210</v>
      </c>
      <c r="G7" s="7">
        <f>G6+E7-F7</f>
        <v>406</v>
      </c>
    </row>
    <row r="8" spans="1:7">
      <c r="B8" s="7">
        <v>1</v>
      </c>
      <c r="C8" s="7" t="s">
        <v>1684</v>
      </c>
      <c r="D8" s="7">
        <v>68</v>
      </c>
      <c r="E8" s="7">
        <f t="shared" si="0"/>
        <v>68</v>
      </c>
      <c r="G8" s="7">
        <f t="shared" si="1"/>
        <v>474</v>
      </c>
    </row>
    <row r="9" spans="1:7">
      <c r="B9" s="7">
        <v>1</v>
      </c>
      <c r="C9" s="7" t="s">
        <v>1685</v>
      </c>
      <c r="D9" s="7">
        <v>148</v>
      </c>
      <c r="E9" s="7">
        <f t="shared" si="0"/>
        <v>148</v>
      </c>
      <c r="G9" s="7">
        <f t="shared" si="1"/>
        <v>622</v>
      </c>
    </row>
    <row r="10" spans="1:7">
      <c r="B10" s="7">
        <v>1</v>
      </c>
      <c r="C10" s="7" t="s">
        <v>392</v>
      </c>
      <c r="D10" s="7">
        <v>148</v>
      </c>
      <c r="E10" s="7">
        <f t="shared" si="0"/>
        <v>148</v>
      </c>
      <c r="G10" s="7">
        <f t="shared" si="1"/>
        <v>770</v>
      </c>
    </row>
    <row r="11" spans="1:7">
      <c r="A11" s="12">
        <v>41457</v>
      </c>
      <c r="B11" s="7">
        <v>1.5</v>
      </c>
      <c r="C11" s="7" t="s">
        <v>1876</v>
      </c>
      <c r="D11" s="7">
        <v>40</v>
      </c>
      <c r="E11" s="7">
        <f t="shared" si="0"/>
        <v>60</v>
      </c>
      <c r="G11" s="7">
        <f t="shared" si="1"/>
        <v>830</v>
      </c>
    </row>
    <row r="12" spans="1:7">
      <c r="B12" s="7">
        <v>0.5</v>
      </c>
      <c r="C12" s="7" t="s">
        <v>384</v>
      </c>
      <c r="D12" s="7">
        <v>38</v>
      </c>
      <c r="E12" s="7">
        <f t="shared" si="0"/>
        <v>19</v>
      </c>
      <c r="G12" s="7">
        <f t="shared" si="1"/>
        <v>849</v>
      </c>
    </row>
    <row r="13" spans="1:7">
      <c r="A13" s="12">
        <v>41457</v>
      </c>
      <c r="B13" s="7">
        <v>22</v>
      </c>
      <c r="C13" s="7" t="s">
        <v>1476</v>
      </c>
      <c r="D13" s="7">
        <v>24</v>
      </c>
      <c r="E13" s="7">
        <f t="shared" si="0"/>
        <v>528</v>
      </c>
      <c r="G13" s="7">
        <f t="shared" si="1"/>
        <v>1377</v>
      </c>
    </row>
    <row r="14" spans="1:7">
      <c r="B14" s="7">
        <v>1</v>
      </c>
      <c r="C14" s="7" t="s">
        <v>1877</v>
      </c>
      <c r="D14" s="7">
        <v>390</v>
      </c>
      <c r="E14" s="7">
        <f t="shared" si="0"/>
        <v>390</v>
      </c>
      <c r="G14" s="7">
        <f t="shared" si="1"/>
        <v>1767</v>
      </c>
    </row>
    <row r="15" spans="1:7">
      <c r="B15" s="7">
        <v>1</v>
      </c>
      <c r="C15" s="7" t="s">
        <v>728</v>
      </c>
      <c r="D15" s="7">
        <v>65</v>
      </c>
      <c r="E15" s="7">
        <f t="shared" si="0"/>
        <v>65</v>
      </c>
      <c r="G15" s="7">
        <f t="shared" si="1"/>
        <v>1832</v>
      </c>
    </row>
    <row r="16" spans="1:7">
      <c r="B16" s="7">
        <v>1</v>
      </c>
      <c r="C16" s="7" t="s">
        <v>715</v>
      </c>
      <c r="D16" s="7">
        <v>156</v>
      </c>
      <c r="E16" s="7">
        <f t="shared" si="0"/>
        <v>156</v>
      </c>
      <c r="G16" s="7">
        <f t="shared" si="1"/>
        <v>1988</v>
      </c>
    </row>
    <row r="17" spans="1:7">
      <c r="B17" s="7">
        <v>1</v>
      </c>
      <c r="C17" s="7" t="s">
        <v>1878</v>
      </c>
      <c r="D17" s="7">
        <v>346</v>
      </c>
      <c r="E17" s="7">
        <f t="shared" si="0"/>
        <v>346</v>
      </c>
      <c r="G17" s="7">
        <f t="shared" si="1"/>
        <v>2334</v>
      </c>
    </row>
    <row r="18" spans="1:7">
      <c r="B18" s="7">
        <v>1</v>
      </c>
      <c r="C18" s="7" t="s">
        <v>381</v>
      </c>
      <c r="D18" s="7">
        <v>40</v>
      </c>
      <c r="E18" s="7">
        <f t="shared" si="0"/>
        <v>40</v>
      </c>
      <c r="G18" s="7">
        <f t="shared" si="1"/>
        <v>2374</v>
      </c>
    </row>
    <row r="19" spans="1:7">
      <c r="B19" s="7">
        <v>1</v>
      </c>
      <c r="C19" s="7" t="s">
        <v>1879</v>
      </c>
      <c r="D19" s="7">
        <v>115</v>
      </c>
      <c r="E19" s="7">
        <f t="shared" si="0"/>
        <v>115</v>
      </c>
      <c r="G19" s="7">
        <f t="shared" si="1"/>
        <v>2489</v>
      </c>
    </row>
    <row r="20" spans="1:7">
      <c r="A20" s="12">
        <v>41472</v>
      </c>
      <c r="B20" s="7">
        <v>4</v>
      </c>
      <c r="C20" s="7" t="s">
        <v>1931</v>
      </c>
      <c r="D20" s="7">
        <v>96.25</v>
      </c>
      <c r="E20" s="7">
        <f t="shared" si="0"/>
        <v>385</v>
      </c>
      <c r="G20" s="7">
        <f t="shared" si="1"/>
        <v>2874</v>
      </c>
    </row>
    <row r="21" spans="1:7">
      <c r="B21" s="7">
        <v>1</v>
      </c>
      <c r="C21" s="7" t="s">
        <v>667</v>
      </c>
      <c r="D21" s="7">
        <v>59</v>
      </c>
      <c r="E21" s="7">
        <f t="shared" si="0"/>
        <v>59</v>
      </c>
      <c r="G21" s="7">
        <f t="shared" si="1"/>
        <v>2933</v>
      </c>
    </row>
    <row r="22" spans="1:7">
      <c r="B22" s="7">
        <v>1</v>
      </c>
      <c r="C22" s="7" t="s">
        <v>669</v>
      </c>
      <c r="D22" s="7">
        <v>98</v>
      </c>
      <c r="E22" s="7">
        <f t="shared" si="0"/>
        <v>98</v>
      </c>
      <c r="G22" s="7">
        <f t="shared" si="1"/>
        <v>3031</v>
      </c>
    </row>
    <row r="23" spans="1:7">
      <c r="B23" s="7">
        <v>1</v>
      </c>
      <c r="C23" s="7" t="s">
        <v>1932</v>
      </c>
      <c r="D23" s="7">
        <v>125</v>
      </c>
      <c r="E23" s="7">
        <f t="shared" si="0"/>
        <v>125</v>
      </c>
      <c r="G23" s="7">
        <f t="shared" si="1"/>
        <v>3156</v>
      </c>
    </row>
    <row r="24" spans="1:7">
      <c r="A24" s="12">
        <v>41472</v>
      </c>
      <c r="C24" s="22" t="s">
        <v>909</v>
      </c>
      <c r="F24" s="7">
        <v>2371.96</v>
      </c>
      <c r="G24" s="7">
        <f t="shared" si="1"/>
        <v>784.04</v>
      </c>
    </row>
    <row r="25" spans="1:7">
      <c r="A25" s="12">
        <v>41506</v>
      </c>
      <c r="C25" s="22" t="s">
        <v>259</v>
      </c>
      <c r="F25" s="7">
        <v>600</v>
      </c>
      <c r="G25" s="7">
        <f t="shared" si="1"/>
        <v>184.03999999999996</v>
      </c>
    </row>
    <row r="26" spans="1:7">
      <c r="A26" s="12">
        <v>41516</v>
      </c>
      <c r="B26" s="22">
        <v>2</v>
      </c>
      <c r="C26" s="22" t="s">
        <v>2290</v>
      </c>
      <c r="D26" s="22">
        <v>28</v>
      </c>
      <c r="E26" s="7">
        <f t="shared" ref="E26:E30" si="2">B26*D26</f>
        <v>56</v>
      </c>
      <c r="G26" s="7">
        <f t="shared" si="1"/>
        <v>240.03999999999996</v>
      </c>
    </row>
    <row r="27" spans="1:7">
      <c r="B27" s="22">
        <v>2</v>
      </c>
      <c r="C27" s="22" t="s">
        <v>1940</v>
      </c>
      <c r="D27" s="22">
        <v>28</v>
      </c>
      <c r="E27" s="7">
        <f t="shared" si="2"/>
        <v>56</v>
      </c>
      <c r="G27" s="7">
        <f t="shared" si="1"/>
        <v>296.03999999999996</v>
      </c>
    </row>
    <row r="28" spans="1:7">
      <c r="A28" s="12">
        <v>41533</v>
      </c>
      <c r="B28" s="22">
        <v>0.2</v>
      </c>
      <c r="C28" s="22" t="s">
        <v>384</v>
      </c>
      <c r="D28" s="22">
        <v>40</v>
      </c>
      <c r="E28" s="7">
        <f t="shared" si="2"/>
        <v>8</v>
      </c>
      <c r="G28" s="7">
        <f t="shared" si="1"/>
        <v>304.03999999999996</v>
      </c>
    </row>
    <row r="29" spans="1:7">
      <c r="B29" s="22">
        <v>1</v>
      </c>
      <c r="C29" s="22" t="s">
        <v>1120</v>
      </c>
      <c r="D29" s="22">
        <v>4</v>
      </c>
      <c r="E29" s="7">
        <f t="shared" si="2"/>
        <v>4</v>
      </c>
      <c r="G29" s="7">
        <f t="shared" si="1"/>
        <v>308.03999999999996</v>
      </c>
    </row>
    <row r="30" spans="1:7">
      <c r="B30" s="22">
        <v>1</v>
      </c>
      <c r="C30" s="22" t="s">
        <v>2546</v>
      </c>
      <c r="D30" s="22">
        <v>18</v>
      </c>
      <c r="E30" s="7">
        <f t="shared" si="2"/>
        <v>18</v>
      </c>
      <c r="G30" s="7">
        <f t="shared" si="1"/>
        <v>326.03999999999996</v>
      </c>
    </row>
    <row r="31" spans="1:7">
      <c r="G31" s="7">
        <f t="shared" si="1"/>
        <v>326.03999999999996</v>
      </c>
    </row>
  </sheetData>
  <hyperlinks>
    <hyperlink ref="A1" location="INDICE!A1" display="INDICE"/>
  </hyperlinks>
  <pageMargins left="0.7" right="0.7" top="0.75" bottom="0.75" header="0.3" footer="0.3"/>
  <pageSetup paperSize="9" orientation="portrait" horizontalDpi="0" verticalDpi="0" r:id="rId1"/>
</worksheet>
</file>

<file path=xl/worksheets/sheet167.xml><?xml version="1.0" encoding="utf-8"?>
<worksheet xmlns="http://schemas.openxmlformats.org/spreadsheetml/2006/main" xmlns:r="http://schemas.openxmlformats.org/officeDocument/2006/relationships">
  <dimension ref="A1:G5"/>
  <sheetViews>
    <sheetView workbookViewId="0"/>
  </sheetViews>
  <sheetFormatPr baseColWidth="10" defaultRowHeight="15"/>
  <cols>
    <col min="1" max="1" width="15.5703125" customWidth="1"/>
    <col min="2" max="2" width="10.7109375" customWidth="1"/>
    <col min="3" max="3" width="20.7109375" customWidth="1"/>
    <col min="4" max="4" width="11.42578125" customWidth="1"/>
  </cols>
  <sheetData>
    <row r="1" spans="1:7">
      <c r="A1" s="2" t="s">
        <v>122</v>
      </c>
      <c r="B1" s="1"/>
      <c r="C1" s="1" t="s">
        <v>174</v>
      </c>
      <c r="D1" s="1"/>
      <c r="E1" s="1" t="s">
        <v>253</v>
      </c>
      <c r="F1" s="1"/>
      <c r="G1" s="1">
        <f>SUM(E4:E264)-SUM(F4:F264)</f>
        <v>0</v>
      </c>
    </row>
    <row r="2" spans="1:7">
      <c r="A2" s="3" t="s">
        <v>254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259</v>
      </c>
      <c r="G2" s="3" t="s">
        <v>260</v>
      </c>
    </row>
    <row r="3" spans="1:7">
      <c r="A3" s="5"/>
      <c r="B3" s="1"/>
      <c r="C3" s="1"/>
      <c r="D3" s="1"/>
      <c r="E3" s="1"/>
      <c r="F3" s="1"/>
      <c r="G3" s="1"/>
    </row>
    <row r="4" spans="1:7">
      <c r="A4" s="6">
        <v>41321</v>
      </c>
      <c r="C4" t="s">
        <v>262</v>
      </c>
      <c r="E4">
        <v>224.1</v>
      </c>
      <c r="G4">
        <v>224.1</v>
      </c>
    </row>
    <row r="5" spans="1:7">
      <c r="E5">
        <f>B5*D5</f>
        <v>0</v>
      </c>
      <c r="F5">
        <v>224.1</v>
      </c>
      <c r="G5">
        <f>G4+E5-F5</f>
        <v>0</v>
      </c>
    </row>
  </sheetData>
  <hyperlinks>
    <hyperlink ref="A1" location="INDICE!A1" display="INDICE"/>
  </hyperlinks>
  <pageMargins left="0.7" right="0.7" top="0.75" bottom="0.75" header="0.3" footer="0.3"/>
</worksheet>
</file>

<file path=xl/worksheets/sheet168.xml><?xml version="1.0" encoding="utf-8"?>
<worksheet xmlns="http://schemas.openxmlformats.org/spreadsheetml/2006/main" xmlns:r="http://schemas.openxmlformats.org/officeDocument/2006/relationships">
  <dimension ref="A1:K143"/>
  <sheetViews>
    <sheetView zoomScaleNormal="100" workbookViewId="0"/>
  </sheetViews>
  <sheetFormatPr baseColWidth="10" defaultColWidth="11" defaultRowHeight="15"/>
  <cols>
    <col min="1" max="1" width="11" style="7"/>
    <col min="2" max="2" width="5.42578125" style="7" customWidth="1"/>
    <col min="3" max="3" width="18.7109375" style="7" customWidth="1"/>
    <col min="4" max="5" width="9.85546875" style="26" customWidth="1"/>
    <col min="6" max="6" width="9.85546875" style="7" hidden="1" customWidth="1"/>
    <col min="7" max="7" width="9" style="7" customWidth="1"/>
    <col min="8" max="8" width="8.85546875" style="7" customWidth="1"/>
    <col min="9" max="9" width="12.42578125" style="7" customWidth="1"/>
    <col min="10" max="16384" width="11" style="7"/>
  </cols>
  <sheetData>
    <row r="1" spans="1:11">
      <c r="A1" s="9" t="s">
        <v>122</v>
      </c>
      <c r="C1" s="7" t="s">
        <v>301</v>
      </c>
      <c r="G1" s="7" t="s">
        <v>253</v>
      </c>
      <c r="I1" s="7">
        <f>SUM(G4:G268)-SUM(H4:H268)</f>
        <v>1795.9300000000039</v>
      </c>
      <c r="J1" s="7" t="s">
        <v>1676</v>
      </c>
      <c r="K1" s="7">
        <v>154188078</v>
      </c>
    </row>
    <row r="2" spans="1:11" ht="15.75" customHeight="1">
      <c r="A2" s="10" t="s">
        <v>254</v>
      </c>
      <c r="B2" s="10" t="s">
        <v>255</v>
      </c>
      <c r="C2" s="10" t="s">
        <v>256</v>
      </c>
      <c r="D2" s="27" t="s">
        <v>1725</v>
      </c>
      <c r="E2" s="27" t="s">
        <v>1726</v>
      </c>
      <c r="F2" s="10" t="s">
        <v>257</v>
      </c>
      <c r="G2" s="10" t="s">
        <v>258</v>
      </c>
      <c r="H2" s="10" t="s">
        <v>259</v>
      </c>
      <c r="I2" s="10" t="s">
        <v>260</v>
      </c>
      <c r="J2" s="10" t="s">
        <v>1006</v>
      </c>
    </row>
    <row r="3" spans="1:11" ht="15" customHeight="1">
      <c r="A3" s="11" t="s">
        <v>1675</v>
      </c>
    </row>
    <row r="4" spans="1:11" hidden="1">
      <c r="A4" s="12">
        <v>41300</v>
      </c>
      <c r="B4" s="7">
        <v>1</v>
      </c>
      <c r="C4" s="7" t="s">
        <v>523</v>
      </c>
      <c r="F4" s="7">
        <v>516.99</v>
      </c>
      <c r="G4" s="7">
        <f>B4*F4</f>
        <v>516.99</v>
      </c>
      <c r="I4" s="7">
        <f>I3+G4-H4</f>
        <v>516.99</v>
      </c>
    </row>
    <row r="5" spans="1:11" hidden="1">
      <c r="A5" s="12">
        <v>41318</v>
      </c>
      <c r="B5" s="7">
        <v>1</v>
      </c>
      <c r="C5" s="7" t="s">
        <v>755</v>
      </c>
      <c r="F5" s="7">
        <v>180</v>
      </c>
      <c r="G5" s="7">
        <f>B5*F5</f>
        <v>180</v>
      </c>
      <c r="I5" s="7">
        <f t="shared" ref="I5:I69" si="0">I4+G5-H5</f>
        <v>696.99</v>
      </c>
    </row>
    <row r="6" spans="1:11" hidden="1">
      <c r="B6" s="7">
        <v>1</v>
      </c>
      <c r="C6" s="7" t="s">
        <v>525</v>
      </c>
      <c r="I6" s="7">
        <f t="shared" si="0"/>
        <v>696.99</v>
      </c>
    </row>
    <row r="7" spans="1:11" hidden="1">
      <c r="A7" s="12">
        <v>41318</v>
      </c>
      <c r="B7" s="7">
        <v>11.5</v>
      </c>
      <c r="C7" s="7" t="s">
        <v>375</v>
      </c>
      <c r="F7" s="7">
        <v>0</v>
      </c>
      <c r="G7" s="7">
        <f t="shared" ref="G7:G13" si="1">B7*F7</f>
        <v>0</v>
      </c>
      <c r="I7" s="7">
        <f t="shared" si="0"/>
        <v>696.99</v>
      </c>
    </row>
    <row r="8" spans="1:11" hidden="1">
      <c r="B8" s="7">
        <v>1</v>
      </c>
      <c r="C8" s="7" t="s">
        <v>756</v>
      </c>
      <c r="F8" s="7">
        <v>0</v>
      </c>
      <c r="G8" s="7">
        <f t="shared" si="1"/>
        <v>0</v>
      </c>
      <c r="I8" s="7">
        <f t="shared" si="0"/>
        <v>696.99</v>
      </c>
    </row>
    <row r="9" spans="1:11" hidden="1">
      <c r="B9" s="7">
        <v>2</v>
      </c>
      <c r="C9" s="7" t="s">
        <v>757</v>
      </c>
      <c r="F9" s="7">
        <v>0</v>
      </c>
      <c r="G9" s="7">
        <f t="shared" si="1"/>
        <v>0</v>
      </c>
      <c r="I9" s="7">
        <f t="shared" si="0"/>
        <v>696.99</v>
      </c>
    </row>
    <row r="10" spans="1:11" hidden="1">
      <c r="B10" s="7">
        <v>1</v>
      </c>
      <c r="C10" s="7" t="s">
        <v>758</v>
      </c>
      <c r="F10" s="7">
        <v>0</v>
      </c>
      <c r="G10" s="7">
        <f t="shared" si="1"/>
        <v>0</v>
      </c>
      <c r="I10" s="7">
        <f t="shared" si="0"/>
        <v>696.99</v>
      </c>
    </row>
    <row r="11" spans="1:11" hidden="1">
      <c r="B11" s="7">
        <v>1</v>
      </c>
      <c r="C11" s="7" t="s">
        <v>759</v>
      </c>
      <c r="F11" s="7">
        <v>0</v>
      </c>
      <c r="G11" s="7">
        <f t="shared" si="1"/>
        <v>0</v>
      </c>
      <c r="I11" s="7">
        <f t="shared" si="0"/>
        <v>696.99</v>
      </c>
    </row>
    <row r="12" spans="1:11" hidden="1">
      <c r="B12" s="7">
        <v>1</v>
      </c>
      <c r="C12" s="7" t="s">
        <v>760</v>
      </c>
      <c r="F12" s="7">
        <v>0</v>
      </c>
      <c r="G12" s="7">
        <f t="shared" si="1"/>
        <v>0</v>
      </c>
      <c r="I12" s="7">
        <f t="shared" si="0"/>
        <v>696.99</v>
      </c>
    </row>
    <row r="13" spans="1:11" hidden="1">
      <c r="B13" s="7">
        <v>1</v>
      </c>
      <c r="C13" s="7" t="s">
        <v>761</v>
      </c>
      <c r="F13" s="7">
        <v>594.95000000000005</v>
      </c>
      <c r="G13" s="7">
        <f t="shared" si="1"/>
        <v>594.95000000000005</v>
      </c>
      <c r="I13" s="7">
        <f t="shared" si="0"/>
        <v>1291.94</v>
      </c>
    </row>
    <row r="14" spans="1:11" hidden="1">
      <c r="A14" s="12"/>
      <c r="C14" s="7" t="s">
        <v>524</v>
      </c>
      <c r="I14" s="7">
        <f t="shared" si="0"/>
        <v>1291.94</v>
      </c>
    </row>
    <row r="15" spans="1:11" hidden="1">
      <c r="A15" s="12">
        <v>41300</v>
      </c>
      <c r="B15" s="7">
        <v>20</v>
      </c>
      <c r="C15" s="7" t="s">
        <v>375</v>
      </c>
      <c r="F15" s="7">
        <v>0</v>
      </c>
      <c r="G15" s="7">
        <f t="shared" ref="G15:G21" si="2">B15*F15</f>
        <v>0</v>
      </c>
      <c r="I15" s="7">
        <f t="shared" si="0"/>
        <v>1291.94</v>
      </c>
    </row>
    <row r="16" spans="1:11" hidden="1">
      <c r="B16" s="7">
        <v>1</v>
      </c>
      <c r="C16" s="7" t="s">
        <v>762</v>
      </c>
      <c r="F16" s="7">
        <v>516.99</v>
      </c>
      <c r="G16" s="7">
        <f t="shared" si="2"/>
        <v>516.99</v>
      </c>
      <c r="I16" s="7">
        <f t="shared" si="0"/>
        <v>1808.93</v>
      </c>
    </row>
    <row r="17" spans="1:9" hidden="1">
      <c r="A17" s="12">
        <v>41349</v>
      </c>
      <c r="B17" s="7">
        <v>1</v>
      </c>
      <c r="C17" s="7" t="s">
        <v>766</v>
      </c>
      <c r="F17" s="7">
        <v>450</v>
      </c>
      <c r="G17" s="7">
        <f t="shared" si="2"/>
        <v>450</v>
      </c>
      <c r="I17" s="7">
        <f t="shared" si="0"/>
        <v>2258.9300000000003</v>
      </c>
    </row>
    <row r="18" spans="1:9" hidden="1">
      <c r="B18" s="7">
        <v>1</v>
      </c>
      <c r="C18" s="7" t="s">
        <v>762</v>
      </c>
      <c r="F18" s="7">
        <v>92</v>
      </c>
      <c r="G18" s="7">
        <f t="shared" si="2"/>
        <v>92</v>
      </c>
      <c r="I18" s="7">
        <f t="shared" si="0"/>
        <v>2350.9300000000003</v>
      </c>
    </row>
    <row r="19" spans="1:9" hidden="1">
      <c r="B19" s="7">
        <v>2</v>
      </c>
      <c r="C19" s="7" t="s">
        <v>763</v>
      </c>
      <c r="F19" s="7">
        <v>30</v>
      </c>
      <c r="G19" s="7">
        <f t="shared" si="2"/>
        <v>60</v>
      </c>
      <c r="I19" s="7">
        <f t="shared" si="0"/>
        <v>2410.9300000000003</v>
      </c>
    </row>
    <row r="20" spans="1:9" hidden="1">
      <c r="B20" s="7">
        <v>1</v>
      </c>
      <c r="C20" s="7" t="s">
        <v>764</v>
      </c>
      <c r="F20" s="7">
        <v>185</v>
      </c>
      <c r="G20" s="7">
        <f t="shared" si="2"/>
        <v>185</v>
      </c>
      <c r="I20" s="7">
        <f t="shared" si="0"/>
        <v>2595.9300000000003</v>
      </c>
    </row>
    <row r="21" spans="1:9" hidden="1">
      <c r="B21" s="7">
        <v>1</v>
      </c>
      <c r="C21" s="7" t="s">
        <v>722</v>
      </c>
      <c r="F21" s="7">
        <v>98</v>
      </c>
      <c r="G21" s="7">
        <f t="shared" si="2"/>
        <v>98</v>
      </c>
      <c r="I21" s="7">
        <f t="shared" si="0"/>
        <v>2693.9300000000003</v>
      </c>
    </row>
    <row r="22" spans="1:9" hidden="1">
      <c r="B22" s="7">
        <v>1</v>
      </c>
      <c r="C22" s="7" t="s">
        <v>765</v>
      </c>
      <c r="F22" s="7">
        <v>0</v>
      </c>
      <c r="G22" s="7">
        <f t="shared" ref="G22:G34" si="3">B22*F22</f>
        <v>0</v>
      </c>
      <c r="I22" s="7">
        <f t="shared" si="0"/>
        <v>2693.9300000000003</v>
      </c>
    </row>
    <row r="23" spans="1:9" hidden="1">
      <c r="C23" s="7" t="s">
        <v>1005</v>
      </c>
      <c r="G23" s="7">
        <f t="shared" si="3"/>
        <v>0</v>
      </c>
      <c r="I23" s="7">
        <f t="shared" si="0"/>
        <v>2693.9300000000003</v>
      </c>
    </row>
    <row r="24" spans="1:9" hidden="1">
      <c r="C24" s="7" t="s">
        <v>427</v>
      </c>
      <c r="G24" s="7">
        <f t="shared" si="3"/>
        <v>0</v>
      </c>
      <c r="H24" s="7">
        <v>2693.93</v>
      </c>
      <c r="I24" s="7">
        <f t="shared" si="0"/>
        <v>0</v>
      </c>
    </row>
    <row r="25" spans="1:9" hidden="1">
      <c r="G25" s="7">
        <f t="shared" si="3"/>
        <v>0</v>
      </c>
      <c r="I25" s="7">
        <f t="shared" si="0"/>
        <v>0</v>
      </c>
    </row>
    <row r="26" spans="1:9" hidden="1">
      <c r="A26" s="12">
        <v>41377</v>
      </c>
      <c r="B26" s="7">
        <v>20</v>
      </c>
      <c r="C26" s="7" t="s">
        <v>375</v>
      </c>
      <c r="G26" s="7">
        <f t="shared" si="3"/>
        <v>0</v>
      </c>
      <c r="I26" s="7">
        <f t="shared" si="0"/>
        <v>0</v>
      </c>
    </row>
    <row r="27" spans="1:9" hidden="1">
      <c r="B27" s="7">
        <v>6</v>
      </c>
      <c r="C27" s="7" t="s">
        <v>384</v>
      </c>
      <c r="G27" s="7">
        <f t="shared" si="3"/>
        <v>0</v>
      </c>
      <c r="I27" s="7">
        <f t="shared" si="0"/>
        <v>0</v>
      </c>
    </row>
    <row r="28" spans="1:9" hidden="1">
      <c r="B28" s="7">
        <v>1</v>
      </c>
      <c r="C28" s="7" t="s">
        <v>1007</v>
      </c>
      <c r="G28" s="7">
        <f t="shared" si="3"/>
        <v>0</v>
      </c>
      <c r="I28" s="7">
        <f t="shared" si="0"/>
        <v>0</v>
      </c>
    </row>
    <row r="29" spans="1:9" hidden="1">
      <c r="B29" s="7">
        <v>1</v>
      </c>
      <c r="C29" s="7" t="s">
        <v>1008</v>
      </c>
      <c r="F29" s="7">
        <v>758.98</v>
      </c>
      <c r="G29" s="7">
        <f t="shared" si="3"/>
        <v>758.98</v>
      </c>
      <c r="I29" s="7">
        <f t="shared" si="0"/>
        <v>758.98</v>
      </c>
    </row>
    <row r="30" spans="1:9" hidden="1">
      <c r="A30" s="12">
        <v>41379</v>
      </c>
      <c r="B30" s="7">
        <v>1</v>
      </c>
      <c r="C30" s="7" t="s">
        <v>1009</v>
      </c>
      <c r="G30" s="7">
        <f t="shared" si="3"/>
        <v>0</v>
      </c>
      <c r="I30" s="7">
        <f t="shared" si="0"/>
        <v>758.98</v>
      </c>
    </row>
    <row r="31" spans="1:9" hidden="1">
      <c r="B31" s="7">
        <v>1</v>
      </c>
      <c r="C31" s="7" t="s">
        <v>1010</v>
      </c>
      <c r="F31" s="7">
        <v>989.99</v>
      </c>
      <c r="G31" s="7">
        <f t="shared" si="3"/>
        <v>989.99</v>
      </c>
      <c r="I31" s="7">
        <f t="shared" si="0"/>
        <v>1748.97</v>
      </c>
    </row>
    <row r="32" spans="1:9" hidden="1">
      <c r="A32" s="12">
        <v>41384</v>
      </c>
      <c r="B32" s="7">
        <v>1</v>
      </c>
      <c r="C32" s="7" t="s">
        <v>1055</v>
      </c>
      <c r="G32" s="7">
        <f t="shared" si="3"/>
        <v>0</v>
      </c>
      <c r="I32" s="7">
        <f t="shared" si="0"/>
        <v>1748.97</v>
      </c>
    </row>
    <row r="33" spans="1:9" hidden="1">
      <c r="B33" s="7">
        <v>1</v>
      </c>
      <c r="C33" s="7" t="s">
        <v>1056</v>
      </c>
      <c r="F33" s="7">
        <v>129.99</v>
      </c>
      <c r="G33" s="7">
        <f t="shared" si="3"/>
        <v>129.99</v>
      </c>
      <c r="I33" s="7">
        <f t="shared" si="0"/>
        <v>1878.96</v>
      </c>
    </row>
    <row r="34" spans="1:9" hidden="1">
      <c r="A34" s="12">
        <v>41417</v>
      </c>
      <c r="B34" s="7">
        <v>1</v>
      </c>
      <c r="C34" s="7" t="s">
        <v>1451</v>
      </c>
      <c r="F34" s="7">
        <v>2500</v>
      </c>
      <c r="G34" s="7">
        <f t="shared" si="3"/>
        <v>2500</v>
      </c>
      <c r="I34" s="7">
        <f t="shared" si="0"/>
        <v>4378.96</v>
      </c>
    </row>
    <row r="35" spans="1:9" hidden="1">
      <c r="A35" s="12"/>
      <c r="I35" s="7">
        <f t="shared" si="0"/>
        <v>4378.96</v>
      </c>
    </row>
    <row r="36" spans="1:9" hidden="1">
      <c r="H36" s="7">
        <v>4379</v>
      </c>
      <c r="I36" s="7">
        <f t="shared" si="0"/>
        <v>-3.999999999996362E-2</v>
      </c>
    </row>
    <row r="37" spans="1:9" hidden="1">
      <c r="A37" s="12">
        <v>41439</v>
      </c>
      <c r="B37" s="7">
        <v>3.5</v>
      </c>
      <c r="C37" s="7" t="s">
        <v>1037</v>
      </c>
      <c r="D37" s="26">
        <v>176.65</v>
      </c>
      <c r="I37" s="7">
        <f t="shared" si="0"/>
        <v>-3.999999999996362E-2</v>
      </c>
    </row>
    <row r="38" spans="1:9" hidden="1">
      <c r="A38" s="12"/>
      <c r="B38" s="7">
        <v>1</v>
      </c>
      <c r="C38" s="7" t="s">
        <v>1721</v>
      </c>
      <c r="D38" s="26">
        <v>48.76</v>
      </c>
      <c r="I38" s="7">
        <f t="shared" si="0"/>
        <v>-3.999999999996362E-2</v>
      </c>
    </row>
    <row r="39" spans="1:9" hidden="1">
      <c r="A39" s="12"/>
      <c r="B39" s="7">
        <v>1</v>
      </c>
      <c r="C39" s="7" t="s">
        <v>1722</v>
      </c>
      <c r="D39" s="26">
        <v>86.77</v>
      </c>
      <c r="I39" s="7">
        <f t="shared" si="0"/>
        <v>-3.999999999996362E-2</v>
      </c>
    </row>
    <row r="40" spans="1:9" hidden="1">
      <c r="A40" s="12"/>
      <c r="B40" s="7">
        <v>1</v>
      </c>
      <c r="C40" s="7" t="s">
        <v>1723</v>
      </c>
      <c r="D40" s="26">
        <v>47.1</v>
      </c>
      <c r="I40" s="7">
        <f t="shared" si="0"/>
        <v>-3.999999999996362E-2</v>
      </c>
    </row>
    <row r="41" spans="1:9" hidden="1">
      <c r="A41" s="12"/>
      <c r="B41" s="7">
        <v>1</v>
      </c>
      <c r="C41" s="7" t="s">
        <v>1724</v>
      </c>
      <c r="G41" s="7">
        <v>434.72</v>
      </c>
      <c r="I41" s="7">
        <f t="shared" si="0"/>
        <v>434.68000000000006</v>
      </c>
    </row>
    <row r="42" spans="1:9" hidden="1">
      <c r="A42" s="12"/>
      <c r="C42" s="7" t="s">
        <v>1954</v>
      </c>
      <c r="I42" s="7">
        <f t="shared" si="0"/>
        <v>434.68000000000006</v>
      </c>
    </row>
    <row r="43" spans="1:9" hidden="1">
      <c r="C43" s="22" t="s">
        <v>1955</v>
      </c>
      <c r="I43" s="7">
        <f t="shared" si="0"/>
        <v>434.68000000000006</v>
      </c>
    </row>
    <row r="44" spans="1:9" hidden="1">
      <c r="A44" s="12">
        <v>41452</v>
      </c>
      <c r="B44" s="7">
        <v>20</v>
      </c>
      <c r="C44" s="7" t="s">
        <v>1714</v>
      </c>
      <c r="D44" s="26">
        <v>396.69</v>
      </c>
      <c r="E44" s="26">
        <f>D44+(D44*21%)</f>
        <v>479.99490000000003</v>
      </c>
      <c r="I44" s="7">
        <f t="shared" si="0"/>
        <v>434.68000000000006</v>
      </c>
    </row>
    <row r="45" spans="1:9" hidden="1">
      <c r="B45" s="7">
        <v>1</v>
      </c>
      <c r="C45" s="7" t="s">
        <v>1617</v>
      </c>
      <c r="D45" s="26">
        <v>56.19</v>
      </c>
      <c r="E45" s="26">
        <f t="shared" ref="E45:E60" si="4">D45+(D45*21%)</f>
        <v>67.989899999999992</v>
      </c>
      <c r="I45" s="7">
        <f t="shared" si="0"/>
        <v>434.68000000000006</v>
      </c>
    </row>
    <row r="46" spans="1:9" hidden="1">
      <c r="C46" s="7" t="s">
        <v>714</v>
      </c>
      <c r="D46" s="26">
        <v>71.069999999999993</v>
      </c>
      <c r="E46" s="26">
        <f t="shared" si="4"/>
        <v>85.994699999999995</v>
      </c>
      <c r="I46" s="7">
        <f t="shared" si="0"/>
        <v>434.68000000000006</v>
      </c>
    </row>
    <row r="47" spans="1:9" hidden="1">
      <c r="C47" s="7" t="s">
        <v>2874</v>
      </c>
      <c r="D47" s="26">
        <v>152.88999999999999</v>
      </c>
      <c r="E47" s="26">
        <f t="shared" si="4"/>
        <v>184.99689999999998</v>
      </c>
      <c r="I47" s="7">
        <f t="shared" si="0"/>
        <v>434.68000000000006</v>
      </c>
    </row>
    <row r="48" spans="1:9" hidden="1">
      <c r="C48" s="7" t="s">
        <v>1716</v>
      </c>
      <c r="D48" s="26">
        <v>186.77</v>
      </c>
      <c r="E48" s="26">
        <f t="shared" si="4"/>
        <v>225.99170000000001</v>
      </c>
      <c r="I48" s="7">
        <f t="shared" si="0"/>
        <v>434.68000000000006</v>
      </c>
    </row>
    <row r="49" spans="1:9" hidden="1">
      <c r="C49" s="7" t="s">
        <v>1717</v>
      </c>
      <c r="D49" s="26">
        <v>100.82</v>
      </c>
      <c r="E49" s="26">
        <f t="shared" si="4"/>
        <v>121.9922</v>
      </c>
      <c r="I49" s="7">
        <f t="shared" si="0"/>
        <v>434.68000000000006</v>
      </c>
    </row>
    <row r="50" spans="1:9" hidden="1">
      <c r="C50" s="7" t="s">
        <v>460</v>
      </c>
      <c r="D50" s="26">
        <v>28.09</v>
      </c>
      <c r="E50" s="26">
        <f t="shared" si="4"/>
        <v>33.988900000000001</v>
      </c>
      <c r="I50" s="7">
        <f t="shared" si="0"/>
        <v>434.68000000000006</v>
      </c>
    </row>
    <row r="51" spans="1:9" hidden="1">
      <c r="C51" s="7" t="s">
        <v>801</v>
      </c>
      <c r="D51" s="26">
        <v>200</v>
      </c>
      <c r="E51" s="26">
        <f t="shared" si="4"/>
        <v>242</v>
      </c>
      <c r="I51" s="7">
        <f t="shared" si="0"/>
        <v>434.68000000000006</v>
      </c>
    </row>
    <row r="52" spans="1:9" hidden="1">
      <c r="C52" s="7" t="s">
        <v>1718</v>
      </c>
      <c r="I52" s="7">
        <f t="shared" si="0"/>
        <v>434.68000000000006</v>
      </c>
    </row>
    <row r="53" spans="1:9" hidden="1">
      <c r="B53" s="7">
        <v>1</v>
      </c>
      <c r="C53" s="7" t="s">
        <v>1719</v>
      </c>
      <c r="F53" s="7">
        <v>1442.94</v>
      </c>
      <c r="G53" s="7">
        <f>B53*F53</f>
        <v>1442.94</v>
      </c>
      <c r="I53" s="7">
        <f t="shared" si="0"/>
        <v>1877.6200000000001</v>
      </c>
    </row>
    <row r="54" spans="1:9" hidden="1">
      <c r="A54" s="12">
        <v>41452</v>
      </c>
      <c r="B54" s="7">
        <v>20</v>
      </c>
      <c r="C54" s="7" t="s">
        <v>1714</v>
      </c>
      <c r="D54" s="26">
        <v>396.69</v>
      </c>
      <c r="E54" s="26">
        <f t="shared" si="4"/>
        <v>479.99490000000003</v>
      </c>
      <c r="I54" s="7">
        <f t="shared" si="0"/>
        <v>1877.6200000000001</v>
      </c>
    </row>
    <row r="55" spans="1:9" hidden="1">
      <c r="B55" s="7">
        <v>1</v>
      </c>
      <c r="C55" s="7" t="s">
        <v>762</v>
      </c>
      <c r="D55" s="26">
        <v>74.38</v>
      </c>
      <c r="E55" s="26">
        <f t="shared" si="4"/>
        <v>89.999799999999993</v>
      </c>
      <c r="I55" s="7">
        <f t="shared" si="0"/>
        <v>1877.6200000000001</v>
      </c>
    </row>
    <row r="56" spans="1:9" hidden="1">
      <c r="B56" s="7">
        <v>2</v>
      </c>
      <c r="C56" s="7" t="s">
        <v>763</v>
      </c>
      <c r="D56" s="26">
        <v>47.93</v>
      </c>
      <c r="E56" s="26">
        <f t="shared" si="4"/>
        <v>57.9953</v>
      </c>
      <c r="I56" s="7">
        <f t="shared" si="0"/>
        <v>1877.6200000000001</v>
      </c>
    </row>
    <row r="57" spans="1:9" hidden="1">
      <c r="B57" s="7">
        <v>1</v>
      </c>
      <c r="C57" s="7" t="s">
        <v>764</v>
      </c>
      <c r="D57" s="26">
        <v>163.63</v>
      </c>
      <c r="E57" s="26">
        <f t="shared" si="4"/>
        <v>197.9923</v>
      </c>
      <c r="I57" s="7">
        <f t="shared" si="0"/>
        <v>1877.6200000000001</v>
      </c>
    </row>
    <row r="58" spans="1:9" hidden="1">
      <c r="B58" s="7">
        <v>1</v>
      </c>
      <c r="C58" s="7" t="s">
        <v>722</v>
      </c>
      <c r="D58" s="26">
        <v>85.12</v>
      </c>
      <c r="E58" s="26">
        <f t="shared" si="4"/>
        <v>102.99520000000001</v>
      </c>
      <c r="I58" s="7">
        <f t="shared" si="0"/>
        <v>1877.6200000000001</v>
      </c>
    </row>
    <row r="59" spans="1:9" hidden="1">
      <c r="B59" s="7">
        <v>25</v>
      </c>
      <c r="C59" s="7" t="s">
        <v>460</v>
      </c>
      <c r="D59" s="26">
        <v>28.09</v>
      </c>
      <c r="E59" s="26">
        <f t="shared" si="4"/>
        <v>33.988900000000001</v>
      </c>
      <c r="I59" s="7">
        <f t="shared" si="0"/>
        <v>1877.6200000000001</v>
      </c>
    </row>
    <row r="60" spans="1:9" hidden="1">
      <c r="B60" s="7">
        <v>4</v>
      </c>
      <c r="C60" s="7" t="s">
        <v>801</v>
      </c>
      <c r="D60" s="26">
        <v>200</v>
      </c>
      <c r="E60" s="26">
        <f t="shared" si="4"/>
        <v>242</v>
      </c>
      <c r="I60" s="7">
        <f t="shared" si="0"/>
        <v>1877.6200000000001</v>
      </c>
    </row>
    <row r="61" spans="1:9" hidden="1">
      <c r="C61" s="7" t="s">
        <v>765</v>
      </c>
      <c r="I61" s="7">
        <f t="shared" si="0"/>
        <v>1877.6200000000001</v>
      </c>
    </row>
    <row r="62" spans="1:9" hidden="1">
      <c r="B62" s="7">
        <v>1</v>
      </c>
      <c r="C62" s="7" t="s">
        <v>1720</v>
      </c>
      <c r="F62" s="7">
        <v>1204.96</v>
      </c>
      <c r="G62" s="7">
        <f>B62*F62</f>
        <v>1204.96</v>
      </c>
      <c r="I62" s="7">
        <f t="shared" si="0"/>
        <v>3082.58</v>
      </c>
    </row>
    <row r="63" spans="1:9" hidden="1">
      <c r="A63" s="12">
        <v>41468</v>
      </c>
      <c r="B63" s="7">
        <v>1</v>
      </c>
      <c r="C63" s="7" t="s">
        <v>1947</v>
      </c>
      <c r="D63" s="26">
        <v>2272.7199999999998</v>
      </c>
      <c r="E63" s="26">
        <f>D63+(D63*21%)</f>
        <v>2749.9911999999999</v>
      </c>
      <c r="F63" s="7">
        <v>2749.99</v>
      </c>
      <c r="G63" s="7">
        <v>2749.99</v>
      </c>
      <c r="I63" s="7">
        <f t="shared" si="0"/>
        <v>5832.57</v>
      </c>
    </row>
    <row r="64" spans="1:9" hidden="1">
      <c r="C64" s="7" t="s">
        <v>1948</v>
      </c>
      <c r="I64" s="7">
        <f t="shared" si="0"/>
        <v>5832.57</v>
      </c>
    </row>
    <row r="65" spans="1:9" hidden="1">
      <c r="C65" s="7" t="s">
        <v>1718</v>
      </c>
      <c r="I65" s="7">
        <f t="shared" si="0"/>
        <v>5832.57</v>
      </c>
    </row>
    <row r="66" spans="1:9" hidden="1">
      <c r="A66" s="12">
        <v>41468</v>
      </c>
      <c r="B66" s="7">
        <v>20</v>
      </c>
      <c r="C66" s="7" t="s">
        <v>375</v>
      </c>
      <c r="D66" s="26">
        <v>396.69</v>
      </c>
      <c r="E66" s="26">
        <f t="shared" ref="E66:E74" si="5">D66+(D66*21%)</f>
        <v>479.99490000000003</v>
      </c>
      <c r="I66" s="7">
        <f t="shared" si="0"/>
        <v>5832.57</v>
      </c>
    </row>
    <row r="67" spans="1:9" hidden="1">
      <c r="B67" s="7">
        <v>1</v>
      </c>
      <c r="C67" s="7" t="s">
        <v>756</v>
      </c>
      <c r="D67" s="26">
        <v>78.510000000000005</v>
      </c>
      <c r="E67" s="26">
        <f t="shared" si="5"/>
        <v>94.997100000000003</v>
      </c>
      <c r="I67" s="7">
        <f t="shared" si="0"/>
        <v>5832.57</v>
      </c>
    </row>
    <row r="68" spans="1:9" hidden="1">
      <c r="B68" s="7">
        <v>2</v>
      </c>
      <c r="C68" s="7" t="s">
        <v>757</v>
      </c>
      <c r="D68" s="26">
        <v>54.54</v>
      </c>
      <c r="E68" s="26">
        <f t="shared" si="5"/>
        <v>65.993399999999994</v>
      </c>
      <c r="I68" s="7">
        <f t="shared" si="0"/>
        <v>5832.57</v>
      </c>
    </row>
    <row r="69" spans="1:9" hidden="1">
      <c r="B69" s="7">
        <v>1</v>
      </c>
      <c r="C69" s="7" t="s">
        <v>1848</v>
      </c>
      <c r="D69" s="26">
        <v>140.49</v>
      </c>
      <c r="E69" s="26">
        <f t="shared" si="5"/>
        <v>169.99290000000002</v>
      </c>
      <c r="I69" s="7">
        <f t="shared" si="0"/>
        <v>5832.57</v>
      </c>
    </row>
    <row r="70" spans="1:9" hidden="1">
      <c r="B70" s="7">
        <v>1</v>
      </c>
      <c r="C70" s="7" t="s">
        <v>1949</v>
      </c>
      <c r="D70" s="26">
        <v>85.9</v>
      </c>
      <c r="E70" s="26">
        <f t="shared" si="5"/>
        <v>103.93900000000001</v>
      </c>
      <c r="I70" s="7">
        <f t="shared" ref="I70:I90" si="6">I69+G70-H70</f>
        <v>5832.57</v>
      </c>
    </row>
    <row r="71" spans="1:9" hidden="1">
      <c r="C71" s="7" t="s">
        <v>761</v>
      </c>
      <c r="I71" s="7">
        <f t="shared" si="6"/>
        <v>5832.57</v>
      </c>
    </row>
    <row r="72" spans="1:9" hidden="1">
      <c r="B72" s="7">
        <v>1</v>
      </c>
      <c r="C72" s="7" t="s">
        <v>1950</v>
      </c>
      <c r="D72" s="26">
        <v>100.82</v>
      </c>
      <c r="E72" s="26">
        <f t="shared" si="5"/>
        <v>121.9922</v>
      </c>
      <c r="I72" s="7">
        <f t="shared" si="6"/>
        <v>5832.57</v>
      </c>
    </row>
    <row r="73" spans="1:9" hidden="1">
      <c r="B73" s="7">
        <v>1</v>
      </c>
      <c r="C73" s="7" t="s">
        <v>1760</v>
      </c>
      <c r="D73" s="26">
        <v>108.75</v>
      </c>
      <c r="E73" s="26">
        <f t="shared" si="5"/>
        <v>131.58750000000001</v>
      </c>
      <c r="I73" s="7">
        <f t="shared" si="6"/>
        <v>5832.57</v>
      </c>
    </row>
    <row r="74" spans="1:9" hidden="1">
      <c r="B74" s="7">
        <v>1</v>
      </c>
      <c r="C74" s="7" t="s">
        <v>799</v>
      </c>
      <c r="D74" s="26">
        <v>99.17</v>
      </c>
      <c r="E74" s="26">
        <f t="shared" si="5"/>
        <v>119.9957</v>
      </c>
      <c r="I74" s="7">
        <f t="shared" si="6"/>
        <v>5832.57</v>
      </c>
    </row>
    <row r="75" spans="1:9" hidden="1">
      <c r="C75" s="7" t="s">
        <v>1951</v>
      </c>
      <c r="I75" s="7">
        <f t="shared" si="6"/>
        <v>5832.57</v>
      </c>
    </row>
    <row r="76" spans="1:9" hidden="1">
      <c r="C76" s="7" t="s">
        <v>1952</v>
      </c>
      <c r="F76" s="7">
        <v>1288.49</v>
      </c>
      <c r="G76" s="7">
        <v>1288.5</v>
      </c>
      <c r="I76" s="7">
        <f t="shared" si="6"/>
        <v>7121.07</v>
      </c>
    </row>
    <row r="77" spans="1:9" hidden="1">
      <c r="A77" s="12">
        <v>41468</v>
      </c>
      <c r="B77" s="7">
        <v>5</v>
      </c>
      <c r="C77" s="7" t="s">
        <v>801</v>
      </c>
      <c r="D77" s="26">
        <v>200</v>
      </c>
      <c r="E77" s="26">
        <f>D77+(D77*21%)</f>
        <v>242</v>
      </c>
      <c r="I77" s="7">
        <f t="shared" si="6"/>
        <v>7121.07</v>
      </c>
    </row>
    <row r="78" spans="1:9" hidden="1">
      <c r="C78" s="7" t="s">
        <v>1951</v>
      </c>
      <c r="E78" s="26">
        <f>D78+(D78*21%)</f>
        <v>0</v>
      </c>
      <c r="I78" s="7">
        <f t="shared" si="6"/>
        <v>7121.07</v>
      </c>
    </row>
    <row r="79" spans="1:9" hidden="1">
      <c r="B79" s="7">
        <v>5</v>
      </c>
      <c r="C79" s="7" t="s">
        <v>801</v>
      </c>
      <c r="D79" s="26">
        <v>200</v>
      </c>
      <c r="E79" s="26">
        <f>D79+(D79*21%)</f>
        <v>242</v>
      </c>
      <c r="I79" s="7">
        <f t="shared" si="6"/>
        <v>7121.07</v>
      </c>
    </row>
    <row r="80" spans="1:9" hidden="1">
      <c r="C80" s="7" t="s">
        <v>761</v>
      </c>
      <c r="I80" s="7">
        <f t="shared" si="6"/>
        <v>7121.07</v>
      </c>
    </row>
    <row r="81" spans="1:9" hidden="1">
      <c r="C81" s="7" t="s">
        <v>1953</v>
      </c>
      <c r="F81" s="7">
        <v>484</v>
      </c>
      <c r="G81" s="7">
        <v>484</v>
      </c>
      <c r="I81" s="7">
        <f t="shared" si="6"/>
        <v>7605.07</v>
      </c>
    </row>
    <row r="82" spans="1:9" hidden="1">
      <c r="A82" s="12">
        <v>41479</v>
      </c>
      <c r="C82" s="22" t="s">
        <v>259</v>
      </c>
      <c r="H82" s="7">
        <v>7605.07</v>
      </c>
      <c r="I82" s="7">
        <f t="shared" si="6"/>
        <v>0</v>
      </c>
    </row>
    <row r="83" spans="1:9" hidden="1">
      <c r="A83" s="12">
        <v>41496</v>
      </c>
      <c r="B83" s="7">
        <v>20</v>
      </c>
      <c r="C83" s="7" t="s">
        <v>1714</v>
      </c>
      <c r="D83" s="26">
        <v>462.8</v>
      </c>
      <c r="E83" s="26">
        <f t="shared" ref="E83:E89" si="7">D83+(D83*21%)</f>
        <v>559.98800000000006</v>
      </c>
      <c r="I83" s="7">
        <f t="shared" si="6"/>
        <v>0</v>
      </c>
    </row>
    <row r="84" spans="1:9" hidden="1">
      <c r="B84" s="7">
        <v>1</v>
      </c>
      <c r="C84" s="7" t="s">
        <v>762</v>
      </c>
      <c r="D84" s="26">
        <v>81.81</v>
      </c>
      <c r="E84" s="26">
        <f t="shared" si="7"/>
        <v>98.990099999999998</v>
      </c>
      <c r="I84" s="7">
        <f t="shared" si="6"/>
        <v>0</v>
      </c>
    </row>
    <row r="85" spans="1:9" hidden="1">
      <c r="B85" s="7">
        <v>2</v>
      </c>
      <c r="C85" s="7" t="s">
        <v>763</v>
      </c>
      <c r="D85" s="26">
        <v>59.5</v>
      </c>
      <c r="E85" s="26">
        <f t="shared" si="7"/>
        <v>71.995000000000005</v>
      </c>
      <c r="I85" s="7">
        <f t="shared" si="6"/>
        <v>0</v>
      </c>
    </row>
    <row r="86" spans="1:9" hidden="1">
      <c r="B86" s="7">
        <v>1</v>
      </c>
      <c r="C86" s="7" t="s">
        <v>764</v>
      </c>
      <c r="D86" s="26">
        <v>163.63</v>
      </c>
      <c r="E86" s="26">
        <f t="shared" si="7"/>
        <v>197.9923</v>
      </c>
      <c r="I86" s="7">
        <f t="shared" si="6"/>
        <v>0</v>
      </c>
    </row>
    <row r="87" spans="1:9" hidden="1">
      <c r="B87" s="7">
        <v>1</v>
      </c>
      <c r="C87" s="7" t="s">
        <v>722</v>
      </c>
      <c r="D87" s="26">
        <v>85.12</v>
      </c>
      <c r="E87" s="26">
        <f t="shared" si="7"/>
        <v>102.99520000000001</v>
      </c>
      <c r="I87" s="7">
        <f t="shared" si="6"/>
        <v>0</v>
      </c>
    </row>
    <row r="88" spans="1:9" hidden="1">
      <c r="B88" s="7">
        <v>25</v>
      </c>
      <c r="C88" s="7" t="s">
        <v>460</v>
      </c>
      <c r="D88" s="26">
        <v>28.09</v>
      </c>
      <c r="E88" s="26">
        <f t="shared" si="7"/>
        <v>33.988900000000001</v>
      </c>
      <c r="I88" s="7">
        <f t="shared" si="6"/>
        <v>0</v>
      </c>
    </row>
    <row r="89" spans="1:9" hidden="1">
      <c r="B89" s="7">
        <v>4</v>
      </c>
      <c r="C89" s="7" t="s">
        <v>801</v>
      </c>
      <c r="D89" s="26">
        <v>200</v>
      </c>
      <c r="E89" s="26">
        <f t="shared" si="7"/>
        <v>242</v>
      </c>
      <c r="I89" s="7">
        <f t="shared" si="6"/>
        <v>0</v>
      </c>
    </row>
    <row r="90" spans="1:9" hidden="1">
      <c r="C90" s="7" t="s">
        <v>765</v>
      </c>
      <c r="I90" s="7">
        <f t="shared" si="6"/>
        <v>0</v>
      </c>
    </row>
    <row r="91" spans="1:9" hidden="1">
      <c r="B91" s="7">
        <v>1</v>
      </c>
      <c r="C91" s="7" t="s">
        <v>2268</v>
      </c>
      <c r="F91" s="7">
        <v>1307.94</v>
      </c>
      <c r="G91" s="7">
        <v>1307.94</v>
      </c>
      <c r="I91" s="7">
        <f>I90+G91-H92</f>
        <v>0</v>
      </c>
    </row>
    <row r="92" spans="1:9" hidden="1">
      <c r="A92" s="12">
        <v>41512</v>
      </c>
      <c r="C92" s="22" t="s">
        <v>259</v>
      </c>
      <c r="H92" s="7">
        <v>1307.94</v>
      </c>
      <c r="I92" s="7">
        <f t="shared" ref="I92:I143" si="8">I91+G92-H93</f>
        <v>0</v>
      </c>
    </row>
    <row r="93" spans="1:9" hidden="1">
      <c r="I93" s="7">
        <f t="shared" si="8"/>
        <v>0</v>
      </c>
    </row>
    <row r="94" spans="1:9" hidden="1">
      <c r="A94" s="12">
        <v>41518</v>
      </c>
      <c r="B94" s="7">
        <v>20</v>
      </c>
      <c r="C94" s="22" t="s">
        <v>375</v>
      </c>
      <c r="D94" s="26">
        <f>E94/1.21</f>
        <v>462.801652892562</v>
      </c>
      <c r="E94" s="26">
        <v>559.99</v>
      </c>
      <c r="I94" s="7">
        <f t="shared" si="8"/>
        <v>0</v>
      </c>
    </row>
    <row r="95" spans="1:9" hidden="1">
      <c r="B95" s="7">
        <v>1</v>
      </c>
      <c r="C95" s="22" t="s">
        <v>714</v>
      </c>
      <c r="D95" s="26">
        <f t="shared" ref="D95:D97" si="9">E95/1.21</f>
        <v>74.380165289256198</v>
      </c>
      <c r="E95" s="26">
        <v>90</v>
      </c>
      <c r="I95" s="7">
        <f t="shared" si="8"/>
        <v>0</v>
      </c>
    </row>
    <row r="96" spans="1:9" hidden="1">
      <c r="B96" s="22">
        <v>1</v>
      </c>
      <c r="C96" s="22" t="s">
        <v>2560</v>
      </c>
      <c r="D96" s="26">
        <f t="shared" si="9"/>
        <v>183.47107438016531</v>
      </c>
      <c r="E96" s="26">
        <v>222</v>
      </c>
      <c r="I96" s="7">
        <f t="shared" si="8"/>
        <v>0</v>
      </c>
    </row>
    <row r="97" spans="1:9" hidden="1">
      <c r="B97" s="22">
        <v>1</v>
      </c>
      <c r="C97" s="22" t="s">
        <v>1617</v>
      </c>
      <c r="D97" s="26">
        <f t="shared" si="9"/>
        <v>57.024793388429757</v>
      </c>
      <c r="E97" s="26">
        <v>69</v>
      </c>
      <c r="I97" s="7">
        <f t="shared" si="8"/>
        <v>0</v>
      </c>
    </row>
    <row r="98" spans="1:9" hidden="1">
      <c r="C98" s="22" t="s">
        <v>2561</v>
      </c>
      <c r="G98" s="7">
        <v>940.99</v>
      </c>
      <c r="I98" s="7">
        <f t="shared" si="8"/>
        <v>940.99</v>
      </c>
    </row>
    <row r="99" spans="1:9" hidden="1">
      <c r="I99" s="7">
        <f t="shared" si="8"/>
        <v>940.99</v>
      </c>
    </row>
    <row r="100" spans="1:9" hidden="1">
      <c r="A100" s="12">
        <v>41542</v>
      </c>
      <c r="B100" s="7">
        <v>20</v>
      </c>
      <c r="C100" s="7" t="s">
        <v>1714</v>
      </c>
      <c r="D100" s="26">
        <v>462.8</v>
      </c>
      <c r="E100" s="26">
        <f t="shared" ref="E100:E107" si="10">D100+(D100*21%)</f>
        <v>559.98800000000006</v>
      </c>
      <c r="I100" s="7">
        <f t="shared" si="8"/>
        <v>940.99</v>
      </c>
    </row>
    <row r="101" spans="1:9" hidden="1">
      <c r="B101" s="7">
        <v>1</v>
      </c>
      <c r="C101" s="7" t="s">
        <v>1617</v>
      </c>
      <c r="D101" s="26">
        <v>57.02</v>
      </c>
      <c r="E101" s="26">
        <f t="shared" si="10"/>
        <v>68.994200000000006</v>
      </c>
      <c r="I101" s="7">
        <f t="shared" si="8"/>
        <v>940.99</v>
      </c>
    </row>
    <row r="102" spans="1:9" hidden="1">
      <c r="B102" s="22">
        <v>1</v>
      </c>
      <c r="C102" s="7" t="s">
        <v>714</v>
      </c>
      <c r="D102" s="26">
        <v>165.28</v>
      </c>
      <c r="E102" s="26">
        <f t="shared" si="10"/>
        <v>199.9888</v>
      </c>
      <c r="I102" s="7">
        <f t="shared" si="8"/>
        <v>940.99</v>
      </c>
    </row>
    <row r="103" spans="1:9" hidden="1">
      <c r="B103" s="22">
        <v>1</v>
      </c>
      <c r="C103" s="7" t="s">
        <v>1715</v>
      </c>
      <c r="D103" s="26">
        <v>74.38</v>
      </c>
      <c r="E103" s="26">
        <f t="shared" si="10"/>
        <v>89.999799999999993</v>
      </c>
      <c r="I103" s="7">
        <f t="shared" si="8"/>
        <v>940.99</v>
      </c>
    </row>
    <row r="104" spans="1:9" hidden="1">
      <c r="B104" s="22">
        <v>1</v>
      </c>
      <c r="C104" s="7" t="s">
        <v>1716</v>
      </c>
      <c r="D104" s="26">
        <v>109.09</v>
      </c>
      <c r="E104" s="26">
        <f t="shared" si="10"/>
        <v>131.99889999999999</v>
      </c>
      <c r="I104" s="7">
        <f t="shared" si="8"/>
        <v>940.99</v>
      </c>
    </row>
    <row r="105" spans="1:9" hidden="1">
      <c r="B105" s="22">
        <v>1</v>
      </c>
      <c r="C105" s="7" t="s">
        <v>1717</v>
      </c>
      <c r="D105" s="26">
        <v>205.78</v>
      </c>
      <c r="E105" s="26">
        <f t="shared" si="10"/>
        <v>248.99379999999999</v>
      </c>
      <c r="I105" s="7">
        <f t="shared" si="8"/>
        <v>940.99</v>
      </c>
    </row>
    <row r="106" spans="1:9" hidden="1">
      <c r="B106" s="22">
        <v>1</v>
      </c>
      <c r="C106" s="22" t="s">
        <v>2537</v>
      </c>
      <c r="D106" s="26">
        <v>147.78</v>
      </c>
      <c r="E106" s="26">
        <f t="shared" si="10"/>
        <v>178.81380000000001</v>
      </c>
      <c r="I106" s="7">
        <f t="shared" si="8"/>
        <v>940.99</v>
      </c>
    </row>
    <row r="107" spans="1:9" hidden="1">
      <c r="B107" s="22">
        <v>10</v>
      </c>
      <c r="C107" s="22" t="s">
        <v>1049</v>
      </c>
      <c r="D107" s="26">
        <v>231.4</v>
      </c>
      <c r="E107" s="26">
        <f t="shared" si="10"/>
        <v>279.99400000000003</v>
      </c>
      <c r="I107" s="7">
        <f t="shared" si="8"/>
        <v>940.99</v>
      </c>
    </row>
    <row r="108" spans="1:9" hidden="1">
      <c r="G108" s="7">
        <v>1758.77</v>
      </c>
      <c r="I108" s="7">
        <f t="shared" si="8"/>
        <v>0</v>
      </c>
    </row>
    <row r="109" spans="1:9" hidden="1">
      <c r="C109" s="12">
        <v>41563</v>
      </c>
      <c r="H109" s="7">
        <v>2699.76</v>
      </c>
      <c r="I109" s="7">
        <f t="shared" si="8"/>
        <v>0</v>
      </c>
    </row>
    <row r="110" spans="1:9" hidden="1">
      <c r="I110" s="7">
        <f t="shared" si="8"/>
        <v>0</v>
      </c>
    </row>
    <row r="111" spans="1:9" hidden="1">
      <c r="A111" s="12">
        <v>41566</v>
      </c>
      <c r="B111" s="7">
        <v>20</v>
      </c>
      <c r="C111" s="7" t="s">
        <v>1714</v>
      </c>
      <c r="D111" s="26">
        <v>462.8</v>
      </c>
      <c r="E111" s="26">
        <f t="shared" ref="E111:E115" si="11">D111+(D111*21%)</f>
        <v>559.98800000000006</v>
      </c>
      <c r="I111" s="7">
        <f t="shared" si="8"/>
        <v>0</v>
      </c>
    </row>
    <row r="112" spans="1:9" hidden="1">
      <c r="B112" s="7">
        <v>1</v>
      </c>
      <c r="C112" s="7" t="s">
        <v>762</v>
      </c>
      <c r="D112" s="26">
        <v>81.81</v>
      </c>
      <c r="E112" s="26">
        <f t="shared" si="11"/>
        <v>98.990099999999998</v>
      </c>
      <c r="I112" s="7">
        <f t="shared" si="8"/>
        <v>0</v>
      </c>
    </row>
    <row r="113" spans="1:9" hidden="1">
      <c r="B113" s="7">
        <v>2</v>
      </c>
      <c r="C113" s="7" t="s">
        <v>763</v>
      </c>
      <c r="D113" s="26">
        <v>59.5</v>
      </c>
      <c r="E113" s="26">
        <f t="shared" si="11"/>
        <v>71.995000000000005</v>
      </c>
      <c r="I113" s="7">
        <f t="shared" si="8"/>
        <v>0</v>
      </c>
    </row>
    <row r="114" spans="1:9" hidden="1">
      <c r="B114" s="22">
        <v>7.8</v>
      </c>
      <c r="C114" s="22" t="s">
        <v>707</v>
      </c>
      <c r="D114" s="26">
        <v>213.22</v>
      </c>
      <c r="E114" s="26">
        <f t="shared" si="11"/>
        <v>257.99619999999999</v>
      </c>
      <c r="I114" s="7">
        <f t="shared" si="8"/>
        <v>0</v>
      </c>
    </row>
    <row r="115" spans="1:9" hidden="1">
      <c r="B115" s="22">
        <v>1</v>
      </c>
      <c r="C115" s="22" t="s">
        <v>2795</v>
      </c>
      <c r="D115" s="26">
        <v>52.06</v>
      </c>
      <c r="E115" s="26">
        <f t="shared" si="11"/>
        <v>62.992600000000003</v>
      </c>
      <c r="I115" s="7">
        <f t="shared" si="8"/>
        <v>0</v>
      </c>
    </row>
    <row r="116" spans="1:9" hidden="1">
      <c r="C116" s="22" t="s">
        <v>2796</v>
      </c>
      <c r="G116" s="7">
        <v>1051.96</v>
      </c>
      <c r="I116" s="7">
        <f t="shared" si="8"/>
        <v>1051.96</v>
      </c>
    </row>
    <row r="117" spans="1:9" hidden="1">
      <c r="I117" s="7">
        <f t="shared" si="8"/>
        <v>1051.96</v>
      </c>
    </row>
    <row r="118" spans="1:9" hidden="1">
      <c r="B118" s="7">
        <v>20</v>
      </c>
      <c r="C118" s="7" t="s">
        <v>1714</v>
      </c>
      <c r="D118" s="26">
        <v>462.8</v>
      </c>
      <c r="E118" s="26">
        <f t="shared" ref="E118:E137" si="12">D118+(D118*21%)</f>
        <v>559.98800000000006</v>
      </c>
      <c r="I118" s="7">
        <f t="shared" si="8"/>
        <v>1051.96</v>
      </c>
    </row>
    <row r="119" spans="1:9" hidden="1">
      <c r="B119" s="7">
        <v>1</v>
      </c>
      <c r="C119" s="7" t="s">
        <v>1617</v>
      </c>
      <c r="D119" s="26">
        <v>57.02</v>
      </c>
      <c r="E119" s="26">
        <f t="shared" si="12"/>
        <v>68.994200000000006</v>
      </c>
      <c r="I119" s="7">
        <f t="shared" si="8"/>
        <v>1051.96</v>
      </c>
    </row>
    <row r="120" spans="1:9" hidden="1">
      <c r="B120" s="22">
        <v>1</v>
      </c>
      <c r="C120" s="7" t="s">
        <v>714</v>
      </c>
      <c r="D120" s="26">
        <v>165.28</v>
      </c>
      <c r="E120" s="26">
        <f t="shared" si="12"/>
        <v>199.9888</v>
      </c>
      <c r="I120" s="7">
        <f t="shared" si="8"/>
        <v>1051.96</v>
      </c>
    </row>
    <row r="121" spans="1:9" hidden="1">
      <c r="B121" s="22">
        <v>1</v>
      </c>
      <c r="C121" s="7" t="s">
        <v>715</v>
      </c>
      <c r="D121" s="26">
        <v>74.38</v>
      </c>
      <c r="E121" s="26">
        <f t="shared" si="12"/>
        <v>89.999799999999993</v>
      </c>
      <c r="I121" s="7">
        <f t="shared" si="8"/>
        <v>1051.96</v>
      </c>
    </row>
    <row r="122" spans="1:9" hidden="1">
      <c r="B122" s="22">
        <v>1</v>
      </c>
      <c r="C122" s="7" t="s">
        <v>1716</v>
      </c>
      <c r="D122" s="26">
        <v>109.09</v>
      </c>
      <c r="E122" s="26">
        <f t="shared" si="12"/>
        <v>131.99889999999999</v>
      </c>
      <c r="I122" s="7">
        <f t="shared" si="8"/>
        <v>1051.96</v>
      </c>
    </row>
    <row r="123" spans="1:9" hidden="1">
      <c r="B123" s="22">
        <v>5</v>
      </c>
      <c r="C123" s="7" t="s">
        <v>384</v>
      </c>
      <c r="D123" s="26">
        <v>123.96</v>
      </c>
      <c r="E123" s="26">
        <f t="shared" si="12"/>
        <v>149.99160000000001</v>
      </c>
      <c r="I123" s="7">
        <f t="shared" si="8"/>
        <v>1051.96</v>
      </c>
    </row>
    <row r="124" spans="1:9" hidden="1">
      <c r="B124" s="22">
        <v>10</v>
      </c>
      <c r="C124" s="22" t="s">
        <v>375</v>
      </c>
      <c r="D124" s="26">
        <v>231.4</v>
      </c>
      <c r="E124" s="26">
        <f t="shared" si="12"/>
        <v>279.99400000000003</v>
      </c>
      <c r="I124" s="7">
        <f t="shared" si="8"/>
        <v>1051.96</v>
      </c>
    </row>
    <row r="125" spans="1:9" hidden="1">
      <c r="A125" s="12">
        <v>41580</v>
      </c>
      <c r="B125" s="22">
        <v>1</v>
      </c>
      <c r="C125" s="22" t="s">
        <v>2909</v>
      </c>
      <c r="G125" s="7">
        <v>1480.95</v>
      </c>
      <c r="I125" s="7">
        <f t="shared" si="8"/>
        <v>0</v>
      </c>
    </row>
    <row r="126" spans="1:9">
      <c r="A126" s="12">
        <v>41604</v>
      </c>
      <c r="C126" s="22" t="s">
        <v>427</v>
      </c>
      <c r="H126" s="7">
        <v>2532.91</v>
      </c>
      <c r="I126" s="7">
        <f t="shared" si="8"/>
        <v>0</v>
      </c>
    </row>
    <row r="127" spans="1:9">
      <c r="I127" s="7">
        <f t="shared" si="8"/>
        <v>0</v>
      </c>
    </row>
    <row r="128" spans="1:9">
      <c r="A128" s="12">
        <v>41610</v>
      </c>
      <c r="B128" s="22">
        <v>5</v>
      </c>
      <c r="C128" s="7" t="s">
        <v>384</v>
      </c>
      <c r="D128" s="26">
        <v>165.28</v>
      </c>
      <c r="E128" s="26">
        <f t="shared" si="12"/>
        <v>199.9888</v>
      </c>
      <c r="I128" s="7">
        <f t="shared" si="8"/>
        <v>0</v>
      </c>
    </row>
    <row r="129" spans="1:9">
      <c r="B129" s="22">
        <v>5</v>
      </c>
      <c r="C129" s="22" t="s">
        <v>375</v>
      </c>
      <c r="D129" s="26">
        <v>115.7</v>
      </c>
      <c r="E129" s="26">
        <f t="shared" si="12"/>
        <v>139.99700000000001</v>
      </c>
      <c r="I129" s="7">
        <f t="shared" si="8"/>
        <v>0</v>
      </c>
    </row>
    <row r="130" spans="1:9">
      <c r="B130" s="22">
        <v>10</v>
      </c>
      <c r="C130" s="22" t="s">
        <v>3347</v>
      </c>
      <c r="D130" s="26">
        <v>231.4</v>
      </c>
      <c r="E130" s="26">
        <f t="shared" si="12"/>
        <v>279.99400000000003</v>
      </c>
      <c r="I130" s="7">
        <f t="shared" si="8"/>
        <v>0</v>
      </c>
    </row>
    <row r="131" spans="1:9">
      <c r="C131" s="22" t="s">
        <v>3348</v>
      </c>
      <c r="I131" s="7">
        <f t="shared" si="8"/>
        <v>0</v>
      </c>
    </row>
    <row r="132" spans="1:9">
      <c r="C132" s="22" t="s">
        <v>3351</v>
      </c>
      <c r="G132" s="7">
        <v>619.98</v>
      </c>
      <c r="I132" s="7">
        <f t="shared" si="8"/>
        <v>619.98</v>
      </c>
    </row>
    <row r="133" spans="1:9">
      <c r="A133" s="12">
        <v>41625</v>
      </c>
      <c r="B133" s="7">
        <v>20</v>
      </c>
      <c r="C133" s="7" t="s">
        <v>1714</v>
      </c>
      <c r="D133" s="26">
        <v>462.8</v>
      </c>
      <c r="E133" s="26">
        <f t="shared" si="12"/>
        <v>559.98800000000006</v>
      </c>
      <c r="I133" s="7">
        <f t="shared" si="8"/>
        <v>619.98</v>
      </c>
    </row>
    <row r="134" spans="1:9">
      <c r="B134" s="7">
        <v>1</v>
      </c>
      <c r="C134" s="7" t="s">
        <v>762</v>
      </c>
      <c r="D134" s="26">
        <v>81.81</v>
      </c>
      <c r="E134" s="26">
        <f t="shared" si="12"/>
        <v>98.990099999999998</v>
      </c>
      <c r="I134" s="7">
        <f t="shared" si="8"/>
        <v>619.98</v>
      </c>
    </row>
    <row r="135" spans="1:9">
      <c r="B135" s="7">
        <v>2</v>
      </c>
      <c r="C135" s="7" t="s">
        <v>763</v>
      </c>
      <c r="D135" s="26">
        <v>59.5</v>
      </c>
      <c r="E135" s="26">
        <f t="shared" si="12"/>
        <v>71.995000000000005</v>
      </c>
      <c r="I135" s="7">
        <f t="shared" si="8"/>
        <v>619.98</v>
      </c>
    </row>
    <row r="136" spans="1:9">
      <c r="B136" s="22">
        <v>1</v>
      </c>
      <c r="C136" s="22" t="s">
        <v>764</v>
      </c>
      <c r="D136" s="26">
        <v>202.47</v>
      </c>
      <c r="E136" s="26">
        <f t="shared" si="12"/>
        <v>244.98869999999999</v>
      </c>
      <c r="I136" s="7">
        <f t="shared" si="8"/>
        <v>619.98</v>
      </c>
    </row>
    <row r="137" spans="1:9">
      <c r="B137" s="22">
        <v>5</v>
      </c>
      <c r="C137" s="22" t="s">
        <v>3349</v>
      </c>
      <c r="D137" s="26">
        <v>165.28</v>
      </c>
      <c r="E137" s="26">
        <f t="shared" si="12"/>
        <v>199.9888</v>
      </c>
      <c r="I137" s="7">
        <f t="shared" si="8"/>
        <v>619.98</v>
      </c>
    </row>
    <row r="138" spans="1:9">
      <c r="C138" s="22" t="s">
        <v>3350</v>
      </c>
      <c r="G138" s="7">
        <v>1175.95</v>
      </c>
      <c r="I138" s="7">
        <f t="shared" si="8"/>
        <v>1795.93</v>
      </c>
    </row>
    <row r="139" spans="1:9">
      <c r="I139" s="7">
        <f t="shared" si="8"/>
        <v>1795.93</v>
      </c>
    </row>
    <row r="140" spans="1:9">
      <c r="I140" s="7">
        <f t="shared" si="8"/>
        <v>1795.93</v>
      </c>
    </row>
    <row r="141" spans="1:9">
      <c r="I141" s="7">
        <f t="shared" si="8"/>
        <v>1795.93</v>
      </c>
    </row>
    <row r="142" spans="1:9">
      <c r="I142" s="7">
        <f t="shared" si="8"/>
        <v>1795.93</v>
      </c>
    </row>
    <row r="143" spans="1:9">
      <c r="I143" s="7">
        <f t="shared" si="8"/>
        <v>1795.93</v>
      </c>
    </row>
  </sheetData>
  <hyperlinks>
    <hyperlink ref="A1" location="INDICE!A1" display="INDICE"/>
  </hyperlinks>
  <pageMargins left="0.25" right="0.25" top="0.75" bottom="0.75" header="0.3" footer="0.3"/>
  <pageSetup paperSize="9" orientation="portrait" horizontalDpi="0" verticalDpi="0" r:id="rId1"/>
</worksheet>
</file>

<file path=xl/worksheets/sheet169.xml><?xml version="1.0" encoding="utf-8"?>
<worksheet xmlns="http://schemas.openxmlformats.org/spreadsheetml/2006/main" xmlns:r="http://schemas.openxmlformats.org/officeDocument/2006/relationships">
  <dimension ref="A1:G34"/>
  <sheetViews>
    <sheetView workbookViewId="0"/>
  </sheetViews>
  <sheetFormatPr baseColWidth="10" defaultRowHeight="15"/>
  <cols>
    <col min="1" max="1" width="15.5703125" customWidth="1"/>
    <col min="2" max="2" width="5.28515625" customWidth="1"/>
    <col min="3" max="3" width="20.7109375" customWidth="1"/>
    <col min="4" max="4" width="11.42578125" customWidth="1"/>
    <col min="6" max="6" width="8.85546875" customWidth="1"/>
  </cols>
  <sheetData>
    <row r="1" spans="1:7">
      <c r="A1" s="2" t="s">
        <v>122</v>
      </c>
      <c r="B1" s="1"/>
      <c r="C1" s="1" t="s">
        <v>250</v>
      </c>
      <c r="D1" s="1"/>
      <c r="E1" s="1" t="s">
        <v>253</v>
      </c>
      <c r="F1" s="1"/>
      <c r="G1" s="1">
        <f>SUM(E4:E264)-SUM(F4:F264)</f>
        <v>1308.5</v>
      </c>
    </row>
    <row r="2" spans="1:7">
      <c r="A2" s="3" t="s">
        <v>254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259</v>
      </c>
      <c r="G2" s="3" t="s">
        <v>260</v>
      </c>
    </row>
    <row r="3" spans="1:7">
      <c r="A3" s="5"/>
      <c r="B3" s="1"/>
      <c r="C3" s="1"/>
      <c r="D3" s="1"/>
      <c r="E3" s="1"/>
      <c r="F3" s="1"/>
      <c r="G3" s="1"/>
    </row>
    <row r="4" spans="1:7">
      <c r="A4" s="6">
        <v>41321</v>
      </c>
      <c r="C4" t="s">
        <v>262</v>
      </c>
      <c r="E4">
        <v>1384.5</v>
      </c>
      <c r="G4">
        <v>1384.5</v>
      </c>
    </row>
    <row r="5" spans="1:7">
      <c r="A5" s="6">
        <v>41324</v>
      </c>
      <c r="B5">
        <v>20</v>
      </c>
      <c r="C5" t="s">
        <v>326</v>
      </c>
      <c r="D5">
        <v>25</v>
      </c>
      <c r="E5">
        <f>B5*D5</f>
        <v>500</v>
      </c>
      <c r="G5">
        <f>G4+E5-F5</f>
        <v>1884.5</v>
      </c>
    </row>
    <row r="6" spans="1:7">
      <c r="C6" t="s">
        <v>39</v>
      </c>
      <c r="F6">
        <v>2500</v>
      </c>
      <c r="G6">
        <f t="shared" ref="G6:G21" si="0">G5+E6-F6</f>
        <v>-615.5</v>
      </c>
    </row>
    <row r="7" spans="1:7">
      <c r="A7" s="6">
        <v>41424</v>
      </c>
      <c r="B7">
        <v>5</v>
      </c>
      <c r="C7" t="s">
        <v>326</v>
      </c>
      <c r="D7">
        <v>23</v>
      </c>
      <c r="E7">
        <f t="shared" ref="E7:E19" si="1">B7*D7</f>
        <v>115</v>
      </c>
      <c r="G7">
        <f t="shared" si="0"/>
        <v>-500.5</v>
      </c>
    </row>
    <row r="8" spans="1:7">
      <c r="B8">
        <v>8</v>
      </c>
      <c r="C8" t="s">
        <v>1473</v>
      </c>
      <c r="D8">
        <v>78.75</v>
      </c>
      <c r="E8">
        <f t="shared" si="1"/>
        <v>630</v>
      </c>
      <c r="G8">
        <f t="shared" si="0"/>
        <v>129.5</v>
      </c>
    </row>
    <row r="9" spans="1:7">
      <c r="B9">
        <v>1</v>
      </c>
      <c r="C9" t="s">
        <v>1474</v>
      </c>
      <c r="D9">
        <v>73</v>
      </c>
      <c r="E9">
        <f t="shared" si="1"/>
        <v>73</v>
      </c>
      <c r="G9">
        <f t="shared" si="0"/>
        <v>202.5</v>
      </c>
    </row>
    <row r="10" spans="1:7">
      <c r="B10">
        <v>1</v>
      </c>
      <c r="C10" t="s">
        <v>693</v>
      </c>
      <c r="D10">
        <v>120</v>
      </c>
      <c r="E10">
        <f t="shared" si="1"/>
        <v>120</v>
      </c>
      <c r="G10">
        <f t="shared" si="0"/>
        <v>322.5</v>
      </c>
    </row>
    <row r="11" spans="1:7">
      <c r="B11">
        <v>1</v>
      </c>
      <c r="C11" t="s">
        <v>694</v>
      </c>
      <c r="D11">
        <v>230</v>
      </c>
      <c r="E11">
        <f t="shared" si="1"/>
        <v>230</v>
      </c>
      <c r="G11">
        <f t="shared" si="0"/>
        <v>552.5</v>
      </c>
    </row>
    <row r="12" spans="1:7">
      <c r="B12">
        <v>1</v>
      </c>
      <c r="C12" t="s">
        <v>1475</v>
      </c>
      <c r="D12">
        <v>114</v>
      </c>
      <c r="E12">
        <f t="shared" si="1"/>
        <v>114</v>
      </c>
      <c r="G12">
        <f t="shared" si="0"/>
        <v>666.5</v>
      </c>
    </row>
    <row r="13" spans="1:7">
      <c r="C13" t="s">
        <v>353</v>
      </c>
      <c r="E13">
        <f t="shared" si="1"/>
        <v>0</v>
      </c>
      <c r="G13">
        <f t="shared" si="0"/>
        <v>666.5</v>
      </c>
    </row>
    <row r="14" spans="1:7">
      <c r="A14" s="6">
        <v>41456</v>
      </c>
      <c r="B14">
        <v>8</v>
      </c>
      <c r="C14" t="s">
        <v>1881</v>
      </c>
      <c r="D14">
        <v>71.25</v>
      </c>
      <c r="E14">
        <f t="shared" si="1"/>
        <v>570</v>
      </c>
      <c r="G14">
        <f t="shared" si="0"/>
        <v>1236.5</v>
      </c>
    </row>
    <row r="15" spans="1:7">
      <c r="B15">
        <v>1</v>
      </c>
      <c r="C15" t="s">
        <v>1474</v>
      </c>
      <c r="D15">
        <v>73</v>
      </c>
      <c r="E15">
        <f t="shared" si="1"/>
        <v>73</v>
      </c>
      <c r="G15">
        <f t="shared" si="0"/>
        <v>1309.5</v>
      </c>
    </row>
    <row r="16" spans="1:7">
      <c r="B16">
        <v>1</v>
      </c>
      <c r="C16" t="s">
        <v>693</v>
      </c>
      <c r="D16">
        <v>120</v>
      </c>
      <c r="E16">
        <f t="shared" si="1"/>
        <v>120</v>
      </c>
      <c r="G16">
        <f t="shared" si="0"/>
        <v>1429.5</v>
      </c>
    </row>
    <row r="17" spans="1:7">
      <c r="B17">
        <v>1</v>
      </c>
      <c r="C17" t="s">
        <v>694</v>
      </c>
      <c r="D17">
        <v>230</v>
      </c>
      <c r="E17">
        <f t="shared" si="1"/>
        <v>230</v>
      </c>
      <c r="G17">
        <f t="shared" si="0"/>
        <v>1659.5</v>
      </c>
    </row>
    <row r="18" spans="1:7">
      <c r="B18">
        <v>20</v>
      </c>
      <c r="C18" t="s">
        <v>326</v>
      </c>
      <c r="D18">
        <v>25</v>
      </c>
      <c r="E18">
        <f t="shared" si="1"/>
        <v>500</v>
      </c>
      <c r="G18">
        <f t="shared" si="0"/>
        <v>2159.5</v>
      </c>
    </row>
    <row r="19" spans="1:7">
      <c r="C19" t="s">
        <v>353</v>
      </c>
      <c r="E19">
        <f t="shared" si="1"/>
        <v>0</v>
      </c>
      <c r="G19">
        <f t="shared" si="0"/>
        <v>2159.5</v>
      </c>
    </row>
    <row r="20" spans="1:7">
      <c r="A20" s="6">
        <v>41457</v>
      </c>
      <c r="B20">
        <v>4</v>
      </c>
      <c r="C20" t="s">
        <v>1342</v>
      </c>
      <c r="D20">
        <v>60</v>
      </c>
      <c r="E20">
        <f t="shared" ref="E20:E32" si="2">B20*D20</f>
        <v>240</v>
      </c>
      <c r="G20">
        <f t="shared" si="0"/>
        <v>2399.5</v>
      </c>
    </row>
    <row r="21" spans="1:7">
      <c r="B21">
        <v>1</v>
      </c>
      <c r="C21" t="s">
        <v>1474</v>
      </c>
      <c r="D21">
        <v>68</v>
      </c>
      <c r="E21">
        <f t="shared" si="2"/>
        <v>68</v>
      </c>
      <c r="G21">
        <f t="shared" si="0"/>
        <v>2467.5</v>
      </c>
    </row>
    <row r="22" spans="1:7">
      <c r="B22">
        <v>1</v>
      </c>
      <c r="C22" t="s">
        <v>694</v>
      </c>
      <c r="D22">
        <v>94</v>
      </c>
      <c r="E22">
        <f t="shared" si="2"/>
        <v>94</v>
      </c>
      <c r="G22">
        <f t="shared" ref="G22:G34" si="3">G21+E22-F22</f>
        <v>2561.5</v>
      </c>
    </row>
    <row r="23" spans="1:7">
      <c r="B23">
        <v>1</v>
      </c>
      <c r="C23" t="s">
        <v>871</v>
      </c>
      <c r="D23">
        <v>45</v>
      </c>
      <c r="E23">
        <f t="shared" si="2"/>
        <v>45</v>
      </c>
      <c r="G23">
        <f t="shared" si="3"/>
        <v>2606.5</v>
      </c>
    </row>
    <row r="24" spans="1:7">
      <c r="A24" s="6">
        <v>41457</v>
      </c>
      <c r="B24">
        <v>4</v>
      </c>
      <c r="C24" t="s">
        <v>459</v>
      </c>
      <c r="D24">
        <v>30</v>
      </c>
      <c r="E24">
        <f t="shared" si="2"/>
        <v>120</v>
      </c>
      <c r="G24">
        <f t="shared" si="3"/>
        <v>2726.5</v>
      </c>
    </row>
    <row r="25" spans="1:7">
      <c r="B25">
        <v>1</v>
      </c>
      <c r="C25" t="s">
        <v>1474</v>
      </c>
      <c r="D25">
        <v>58</v>
      </c>
      <c r="E25">
        <f t="shared" si="2"/>
        <v>58</v>
      </c>
      <c r="G25">
        <f t="shared" si="3"/>
        <v>2784.5</v>
      </c>
    </row>
    <row r="26" spans="1:7">
      <c r="B26">
        <v>1</v>
      </c>
      <c r="C26" t="s">
        <v>693</v>
      </c>
      <c r="D26">
        <v>93</v>
      </c>
      <c r="E26">
        <f t="shared" si="2"/>
        <v>93</v>
      </c>
      <c r="G26">
        <f t="shared" si="3"/>
        <v>2877.5</v>
      </c>
    </row>
    <row r="27" spans="1:7">
      <c r="B27">
        <v>1</v>
      </c>
      <c r="C27" t="s">
        <v>694</v>
      </c>
      <c r="D27">
        <v>55</v>
      </c>
      <c r="E27">
        <f t="shared" si="2"/>
        <v>55</v>
      </c>
      <c r="G27">
        <f t="shared" si="3"/>
        <v>2932.5</v>
      </c>
    </row>
    <row r="28" spans="1:7">
      <c r="A28" s="6">
        <v>41571</v>
      </c>
      <c r="C28" t="s">
        <v>259</v>
      </c>
      <c r="F28">
        <v>2000</v>
      </c>
      <c r="G28">
        <f t="shared" si="3"/>
        <v>932.5</v>
      </c>
    </row>
    <row r="29" spans="1:7">
      <c r="A29" s="6">
        <v>41625</v>
      </c>
      <c r="B29">
        <v>4.5</v>
      </c>
      <c r="C29" t="s">
        <v>1399</v>
      </c>
      <c r="D29">
        <v>30</v>
      </c>
      <c r="E29">
        <f t="shared" si="2"/>
        <v>135</v>
      </c>
      <c r="G29">
        <f t="shared" si="3"/>
        <v>1067.5</v>
      </c>
    </row>
    <row r="30" spans="1:7">
      <c r="B30">
        <v>1</v>
      </c>
      <c r="C30" t="s">
        <v>1184</v>
      </c>
      <c r="D30">
        <v>70</v>
      </c>
      <c r="E30">
        <f t="shared" si="2"/>
        <v>70</v>
      </c>
      <c r="G30">
        <f t="shared" si="3"/>
        <v>1137.5</v>
      </c>
    </row>
    <row r="31" spans="1:7">
      <c r="B31">
        <v>1</v>
      </c>
      <c r="C31" t="s">
        <v>676</v>
      </c>
      <c r="D31">
        <v>88</v>
      </c>
      <c r="E31">
        <f t="shared" si="2"/>
        <v>88</v>
      </c>
      <c r="G31">
        <f t="shared" si="3"/>
        <v>1225.5</v>
      </c>
    </row>
    <row r="32" spans="1:7">
      <c r="B32">
        <v>1</v>
      </c>
      <c r="C32" t="s">
        <v>799</v>
      </c>
      <c r="D32">
        <v>83</v>
      </c>
      <c r="E32">
        <f t="shared" si="2"/>
        <v>83</v>
      </c>
      <c r="G32">
        <f t="shared" si="3"/>
        <v>1308.5</v>
      </c>
    </row>
    <row r="33" spans="3:7">
      <c r="C33" t="s">
        <v>3316</v>
      </c>
      <c r="G33">
        <f t="shared" si="3"/>
        <v>1308.5</v>
      </c>
    </row>
    <row r="34" spans="3:7">
      <c r="G34">
        <f t="shared" si="3"/>
        <v>1308.5</v>
      </c>
    </row>
  </sheetData>
  <hyperlinks>
    <hyperlink ref="A1" location="INDICE!A1" display="INDICE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G29"/>
  <sheetViews>
    <sheetView workbookViewId="0"/>
  </sheetViews>
  <sheetFormatPr baseColWidth="10" defaultRowHeight="15"/>
  <cols>
    <col min="2" max="2" width="5.28515625" customWidth="1"/>
    <col min="3" max="3" width="21" customWidth="1"/>
    <col min="4" max="4" width="8" customWidth="1"/>
    <col min="5" max="5" width="9" customWidth="1"/>
    <col min="6" max="6" width="8.85546875" customWidth="1"/>
  </cols>
  <sheetData>
    <row r="1" spans="1:7">
      <c r="A1" s="9" t="s">
        <v>122</v>
      </c>
      <c r="B1" s="7"/>
      <c r="C1" s="7" t="s">
        <v>1485</v>
      </c>
      <c r="D1" s="7"/>
      <c r="E1" s="7" t="s">
        <v>253</v>
      </c>
      <c r="F1" s="7"/>
      <c r="G1" s="7">
        <f>SUM(E4:E264)-SUM(F4:F264)</f>
        <v>770</v>
      </c>
    </row>
    <row r="2" spans="1:7">
      <c r="A2" s="10" t="s">
        <v>254</v>
      </c>
      <c r="B2" s="10" t="s">
        <v>255</v>
      </c>
      <c r="C2" s="10" t="s">
        <v>256</v>
      </c>
      <c r="D2" s="10" t="s">
        <v>257</v>
      </c>
      <c r="E2" s="10" t="s">
        <v>258</v>
      </c>
      <c r="F2" s="10" t="s">
        <v>259</v>
      </c>
      <c r="G2" s="10" t="s">
        <v>260</v>
      </c>
    </row>
    <row r="3" spans="1:7">
      <c r="A3" s="11"/>
      <c r="B3" s="7"/>
      <c r="C3" s="7"/>
      <c r="D3" s="7"/>
      <c r="E3" s="7"/>
      <c r="F3" s="7"/>
      <c r="G3" s="7"/>
    </row>
    <row r="4" spans="1:7">
      <c r="A4" s="12">
        <v>41255</v>
      </c>
      <c r="B4" s="7">
        <v>0</v>
      </c>
      <c r="C4" s="7" t="s">
        <v>262</v>
      </c>
      <c r="D4" s="7">
        <v>242</v>
      </c>
      <c r="E4" s="7">
        <v>242</v>
      </c>
      <c r="F4" s="7"/>
      <c r="G4" s="7">
        <f>G3+E4-F4</f>
        <v>242</v>
      </c>
    </row>
    <row r="5" spans="1:7">
      <c r="A5" s="12"/>
      <c r="B5" s="7"/>
      <c r="C5" s="22" t="s">
        <v>259</v>
      </c>
      <c r="D5" s="7"/>
      <c r="E5" s="7">
        <f>B5*D5</f>
        <v>0</v>
      </c>
      <c r="F5" s="7">
        <v>50</v>
      </c>
      <c r="G5" s="7">
        <f t="shared" ref="G5:G29" si="0">G4+E5-F5</f>
        <v>192</v>
      </c>
    </row>
    <row r="6" spans="1:7">
      <c r="B6">
        <v>1</v>
      </c>
      <c r="C6" s="22" t="s">
        <v>1492</v>
      </c>
      <c r="D6">
        <v>7</v>
      </c>
      <c r="E6" s="7">
        <f t="shared" ref="E6:E26" si="1">B6*D6</f>
        <v>7</v>
      </c>
      <c r="G6" s="7">
        <f t="shared" si="0"/>
        <v>199</v>
      </c>
    </row>
    <row r="7" spans="1:7">
      <c r="A7" s="6">
        <v>41262</v>
      </c>
      <c r="B7">
        <v>1</v>
      </c>
      <c r="C7" s="22" t="s">
        <v>801</v>
      </c>
      <c r="D7">
        <v>48</v>
      </c>
      <c r="E7" s="7">
        <f t="shared" si="1"/>
        <v>48</v>
      </c>
      <c r="G7" s="7">
        <f t="shared" si="0"/>
        <v>247</v>
      </c>
    </row>
    <row r="8" spans="1:7">
      <c r="B8">
        <v>0.5</v>
      </c>
      <c r="C8" s="22" t="s">
        <v>1493</v>
      </c>
      <c r="D8">
        <v>24</v>
      </c>
      <c r="E8" s="7">
        <f t="shared" si="1"/>
        <v>12</v>
      </c>
      <c r="G8" s="7">
        <f t="shared" si="0"/>
        <v>259</v>
      </c>
    </row>
    <row r="9" spans="1:7">
      <c r="B9">
        <v>1</v>
      </c>
      <c r="C9" s="22" t="s">
        <v>1494</v>
      </c>
      <c r="D9">
        <v>15</v>
      </c>
      <c r="E9" s="7">
        <f t="shared" si="1"/>
        <v>15</v>
      </c>
      <c r="G9" s="7">
        <f t="shared" si="0"/>
        <v>274</v>
      </c>
    </row>
    <row r="10" spans="1:7">
      <c r="B10">
        <v>0.5</v>
      </c>
      <c r="C10" s="22" t="s">
        <v>843</v>
      </c>
      <c r="D10">
        <v>20</v>
      </c>
      <c r="E10" s="7">
        <f t="shared" si="1"/>
        <v>10</v>
      </c>
      <c r="G10" s="7">
        <f t="shared" si="0"/>
        <v>284</v>
      </c>
    </row>
    <row r="11" spans="1:7">
      <c r="B11">
        <v>1</v>
      </c>
      <c r="C11" s="22" t="s">
        <v>381</v>
      </c>
      <c r="D11">
        <v>35</v>
      </c>
      <c r="E11" s="7">
        <f t="shared" si="1"/>
        <v>35</v>
      </c>
      <c r="G11" s="7">
        <f t="shared" si="0"/>
        <v>319</v>
      </c>
    </row>
    <row r="12" spans="1:7">
      <c r="B12">
        <v>1</v>
      </c>
      <c r="C12" s="22" t="s">
        <v>1495</v>
      </c>
      <c r="D12">
        <v>16</v>
      </c>
      <c r="E12" s="7">
        <f t="shared" si="1"/>
        <v>16</v>
      </c>
      <c r="G12" s="7">
        <f t="shared" si="0"/>
        <v>335</v>
      </c>
    </row>
    <row r="13" spans="1:7">
      <c r="A13" s="6">
        <v>41317</v>
      </c>
      <c r="B13">
        <v>4.5</v>
      </c>
      <c r="C13" s="22" t="s">
        <v>483</v>
      </c>
      <c r="D13">
        <v>24</v>
      </c>
      <c r="E13" s="7">
        <f t="shared" si="1"/>
        <v>108</v>
      </c>
      <c r="G13" s="7">
        <f t="shared" si="0"/>
        <v>443</v>
      </c>
    </row>
    <row r="14" spans="1:7">
      <c r="B14">
        <v>1</v>
      </c>
      <c r="C14" s="22" t="s">
        <v>692</v>
      </c>
      <c r="D14">
        <v>66</v>
      </c>
      <c r="E14" s="7">
        <f t="shared" si="1"/>
        <v>66</v>
      </c>
      <c r="G14" s="7">
        <f t="shared" si="0"/>
        <v>509</v>
      </c>
    </row>
    <row r="15" spans="1:7">
      <c r="B15">
        <v>1</v>
      </c>
      <c r="C15" s="22" t="s">
        <v>381</v>
      </c>
      <c r="D15">
        <v>40</v>
      </c>
      <c r="E15" s="7">
        <f t="shared" si="1"/>
        <v>40</v>
      </c>
      <c r="G15" s="7">
        <f t="shared" si="0"/>
        <v>549</v>
      </c>
    </row>
    <row r="16" spans="1:7">
      <c r="C16" s="22" t="s">
        <v>259</v>
      </c>
      <c r="E16" s="7">
        <f t="shared" si="1"/>
        <v>0</v>
      </c>
      <c r="F16">
        <v>40</v>
      </c>
      <c r="G16" s="7">
        <f t="shared" si="0"/>
        <v>509</v>
      </c>
    </row>
    <row r="17" spans="1:7">
      <c r="C17" s="22" t="s">
        <v>259</v>
      </c>
      <c r="E17" s="7">
        <f t="shared" si="1"/>
        <v>0</v>
      </c>
      <c r="F17">
        <v>77</v>
      </c>
      <c r="G17" s="7">
        <f t="shared" si="0"/>
        <v>432</v>
      </c>
    </row>
    <row r="18" spans="1:7">
      <c r="A18" s="6">
        <v>41368</v>
      </c>
      <c r="B18">
        <v>1</v>
      </c>
      <c r="C18" s="22" t="s">
        <v>801</v>
      </c>
      <c r="D18">
        <v>48</v>
      </c>
      <c r="E18" s="7">
        <f t="shared" si="1"/>
        <v>48</v>
      </c>
      <c r="G18" s="7">
        <f t="shared" si="0"/>
        <v>480</v>
      </c>
    </row>
    <row r="19" spans="1:7">
      <c r="B19">
        <v>1</v>
      </c>
      <c r="C19" s="22" t="s">
        <v>871</v>
      </c>
      <c r="D19">
        <v>45</v>
      </c>
      <c r="E19" s="7">
        <f t="shared" si="1"/>
        <v>45</v>
      </c>
      <c r="G19" s="7">
        <f t="shared" si="0"/>
        <v>525</v>
      </c>
    </row>
    <row r="20" spans="1:7">
      <c r="B20">
        <v>1</v>
      </c>
      <c r="C20" s="22" t="s">
        <v>1496</v>
      </c>
      <c r="D20">
        <v>35</v>
      </c>
      <c r="E20" s="7">
        <f t="shared" si="1"/>
        <v>35</v>
      </c>
      <c r="G20" s="7">
        <f t="shared" si="0"/>
        <v>560</v>
      </c>
    </row>
    <row r="21" spans="1:7">
      <c r="B21">
        <v>1</v>
      </c>
      <c r="C21" s="22" t="s">
        <v>381</v>
      </c>
      <c r="D21">
        <v>35</v>
      </c>
      <c r="E21" s="7">
        <f t="shared" si="1"/>
        <v>35</v>
      </c>
      <c r="G21" s="7">
        <f t="shared" si="0"/>
        <v>595</v>
      </c>
    </row>
    <row r="22" spans="1:7">
      <c r="A22" s="6">
        <v>41384</v>
      </c>
      <c r="B22">
        <v>1</v>
      </c>
      <c r="C22" s="22" t="s">
        <v>1497</v>
      </c>
      <c r="D22">
        <v>32</v>
      </c>
      <c r="E22" s="7">
        <f t="shared" si="1"/>
        <v>32</v>
      </c>
      <c r="G22" s="7">
        <f t="shared" si="0"/>
        <v>627</v>
      </c>
    </row>
    <row r="23" spans="1:7">
      <c r="C23" s="22" t="s">
        <v>259</v>
      </c>
      <c r="E23" s="7">
        <f t="shared" si="1"/>
        <v>0</v>
      </c>
      <c r="F23">
        <v>100</v>
      </c>
      <c r="G23" s="7">
        <f t="shared" si="0"/>
        <v>527</v>
      </c>
    </row>
    <row r="24" spans="1:7">
      <c r="A24" s="6">
        <v>41592</v>
      </c>
      <c r="B24">
        <v>2</v>
      </c>
      <c r="C24" s="22" t="s">
        <v>329</v>
      </c>
      <c r="D24">
        <v>30</v>
      </c>
      <c r="E24" s="7">
        <f t="shared" si="1"/>
        <v>60</v>
      </c>
      <c r="G24" s="7">
        <f t="shared" si="0"/>
        <v>587</v>
      </c>
    </row>
    <row r="25" spans="1:7">
      <c r="B25">
        <v>1</v>
      </c>
      <c r="C25" s="22" t="s">
        <v>381</v>
      </c>
      <c r="D25">
        <v>10</v>
      </c>
      <c r="E25" s="7">
        <f t="shared" si="1"/>
        <v>10</v>
      </c>
      <c r="G25" s="7">
        <f t="shared" si="0"/>
        <v>597</v>
      </c>
    </row>
    <row r="26" spans="1:7">
      <c r="A26" s="6">
        <v>41594</v>
      </c>
      <c r="B26">
        <v>1</v>
      </c>
      <c r="C26" s="22" t="s">
        <v>738</v>
      </c>
      <c r="D26">
        <v>530</v>
      </c>
      <c r="E26" s="7">
        <f t="shared" si="1"/>
        <v>530</v>
      </c>
      <c r="G26" s="7">
        <f t="shared" si="0"/>
        <v>1127</v>
      </c>
    </row>
    <row r="27" spans="1:7">
      <c r="C27" s="22" t="s">
        <v>259</v>
      </c>
      <c r="F27">
        <v>130</v>
      </c>
      <c r="G27" s="7">
        <f t="shared" si="0"/>
        <v>997</v>
      </c>
    </row>
    <row r="28" spans="1:7">
      <c r="C28" s="6">
        <v>41621</v>
      </c>
      <c r="F28">
        <v>227</v>
      </c>
      <c r="G28" s="7">
        <f t="shared" si="0"/>
        <v>770</v>
      </c>
    </row>
    <row r="29" spans="1:7">
      <c r="G29" s="7">
        <f t="shared" si="0"/>
        <v>770</v>
      </c>
    </row>
  </sheetData>
  <hyperlinks>
    <hyperlink ref="A1" location="INDICE!A1" display="INDICE"/>
  </hyperlinks>
  <pageMargins left="0.7" right="0.7" top="0.75" bottom="0.75" header="0.3" footer="0.3"/>
</worksheet>
</file>

<file path=xl/worksheets/sheet170.xml><?xml version="1.0" encoding="utf-8"?>
<worksheet xmlns="http://schemas.openxmlformats.org/spreadsheetml/2006/main" xmlns:r="http://schemas.openxmlformats.org/officeDocument/2006/relationships">
  <dimension ref="A1:G13"/>
  <sheetViews>
    <sheetView workbookViewId="0"/>
  </sheetViews>
  <sheetFormatPr baseColWidth="10" defaultRowHeight="15"/>
  <cols>
    <col min="1" max="1" width="15.5703125" customWidth="1"/>
    <col min="2" max="2" width="10.7109375" customWidth="1"/>
    <col min="3" max="3" width="20.7109375" customWidth="1"/>
    <col min="4" max="4" width="11.42578125" customWidth="1"/>
  </cols>
  <sheetData>
    <row r="1" spans="1:7">
      <c r="A1" s="2" t="s">
        <v>122</v>
      </c>
      <c r="B1" s="1"/>
      <c r="C1" s="1" t="s">
        <v>302</v>
      </c>
      <c r="D1" s="1"/>
      <c r="E1" s="1" t="s">
        <v>253</v>
      </c>
      <c r="F1" s="1"/>
      <c r="G1" s="1">
        <f>SUM(E4:E264)-SUM(F4:F264)</f>
        <v>117</v>
      </c>
    </row>
    <row r="2" spans="1:7">
      <c r="A2" s="3" t="s">
        <v>254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259</v>
      </c>
      <c r="G2" s="3" t="s">
        <v>260</v>
      </c>
    </row>
    <row r="3" spans="1:7">
      <c r="A3" s="5"/>
      <c r="B3" s="1"/>
      <c r="C3" s="1"/>
      <c r="D3" s="1"/>
      <c r="E3" s="1"/>
      <c r="F3" s="1"/>
      <c r="G3" s="1"/>
    </row>
    <row r="4" spans="1:7">
      <c r="A4" s="6">
        <v>41321</v>
      </c>
      <c r="C4" t="s">
        <v>262</v>
      </c>
      <c r="E4">
        <v>400</v>
      </c>
      <c r="G4">
        <v>400</v>
      </c>
    </row>
    <row r="5" spans="1:7">
      <c r="C5" t="s">
        <v>259</v>
      </c>
      <c r="E5">
        <f>B5*D5</f>
        <v>0</v>
      </c>
      <c r="F5">
        <v>400</v>
      </c>
      <c r="G5">
        <f>G4+E5-F5</f>
        <v>0</v>
      </c>
    </row>
    <row r="6" spans="1:7">
      <c r="A6" s="6">
        <v>41502</v>
      </c>
      <c r="B6">
        <v>4</v>
      </c>
      <c r="C6" t="s">
        <v>396</v>
      </c>
      <c r="D6">
        <v>53.75</v>
      </c>
      <c r="E6">
        <f t="shared" ref="E6:E12" si="0">B6*D6</f>
        <v>215</v>
      </c>
      <c r="G6">
        <f t="shared" ref="G6:G13" si="1">G5+E6-F6</f>
        <v>215</v>
      </c>
    </row>
    <row r="7" spans="1:7">
      <c r="B7">
        <v>0.5</v>
      </c>
      <c r="C7" t="s">
        <v>396</v>
      </c>
      <c r="D7">
        <v>53.75</v>
      </c>
      <c r="E7">
        <f t="shared" si="0"/>
        <v>26.875</v>
      </c>
      <c r="G7">
        <f t="shared" si="1"/>
        <v>241.875</v>
      </c>
    </row>
    <row r="8" spans="1:7">
      <c r="B8">
        <v>1</v>
      </c>
      <c r="C8" t="s">
        <v>692</v>
      </c>
      <c r="D8">
        <v>52</v>
      </c>
      <c r="E8">
        <f t="shared" si="0"/>
        <v>52</v>
      </c>
      <c r="G8">
        <f t="shared" si="1"/>
        <v>293.875</v>
      </c>
    </row>
    <row r="9" spans="1:7">
      <c r="B9">
        <v>1</v>
      </c>
      <c r="C9" t="s">
        <v>694</v>
      </c>
      <c r="D9">
        <v>68</v>
      </c>
      <c r="E9">
        <f t="shared" si="0"/>
        <v>68</v>
      </c>
      <c r="G9">
        <f t="shared" si="1"/>
        <v>361.875</v>
      </c>
    </row>
    <row r="10" spans="1:7">
      <c r="C10" t="s">
        <v>259</v>
      </c>
      <c r="E10">
        <f t="shared" si="0"/>
        <v>0</v>
      </c>
      <c r="F10">
        <v>200</v>
      </c>
      <c r="G10">
        <f t="shared" si="1"/>
        <v>161.875</v>
      </c>
    </row>
    <row r="11" spans="1:7">
      <c r="C11" s="6">
        <v>41535</v>
      </c>
      <c r="E11">
        <f t="shared" si="0"/>
        <v>0</v>
      </c>
      <c r="F11">
        <v>161.875</v>
      </c>
      <c r="G11">
        <f t="shared" si="1"/>
        <v>0</v>
      </c>
    </row>
    <row r="12" spans="1:7">
      <c r="A12" s="6">
        <v>41626</v>
      </c>
      <c r="B12">
        <v>3</v>
      </c>
      <c r="C12" t="s">
        <v>509</v>
      </c>
      <c r="D12">
        <v>89</v>
      </c>
      <c r="E12">
        <f t="shared" si="0"/>
        <v>267</v>
      </c>
      <c r="G12">
        <f t="shared" si="1"/>
        <v>267</v>
      </c>
    </row>
    <row r="13" spans="1:7">
      <c r="C13" t="s">
        <v>259</v>
      </c>
      <c r="F13">
        <v>150</v>
      </c>
      <c r="G13">
        <f t="shared" si="1"/>
        <v>117</v>
      </c>
    </row>
  </sheetData>
  <hyperlinks>
    <hyperlink ref="A1" location="INDICE!A1" display="INDICE"/>
  </hyperlinks>
  <pageMargins left="0.7" right="0.7" top="0.75" bottom="0.75" header="0.3" footer="0.3"/>
</worksheet>
</file>

<file path=xl/worksheets/sheet171.xml><?xml version="1.0" encoding="utf-8"?>
<worksheet xmlns="http://schemas.openxmlformats.org/spreadsheetml/2006/main" xmlns:r="http://schemas.openxmlformats.org/officeDocument/2006/relationships">
  <dimension ref="A1:G48"/>
  <sheetViews>
    <sheetView workbookViewId="0"/>
  </sheetViews>
  <sheetFormatPr baseColWidth="10" defaultRowHeight="15"/>
  <cols>
    <col min="1" max="1" width="12.42578125" customWidth="1"/>
    <col min="2" max="2" width="5.42578125" customWidth="1"/>
    <col min="3" max="3" width="20.7109375" customWidth="1"/>
    <col min="4" max="4" width="9.5703125" customWidth="1"/>
    <col min="5" max="6" width="9.28515625" customWidth="1"/>
    <col min="7" max="7" width="14" customWidth="1"/>
  </cols>
  <sheetData>
    <row r="1" spans="1:7">
      <c r="A1" s="2" t="s">
        <v>122</v>
      </c>
      <c r="B1" s="1"/>
      <c r="C1" s="1" t="s">
        <v>813</v>
      </c>
      <c r="D1" s="1"/>
      <c r="E1" s="1" t="s">
        <v>253</v>
      </c>
      <c r="F1" s="1"/>
      <c r="G1" s="1">
        <f>SUM(E4:E267)-SUM(F4:F267)</f>
        <v>245</v>
      </c>
    </row>
    <row r="2" spans="1:7">
      <c r="A2" s="3" t="s">
        <v>254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259</v>
      </c>
      <c r="G2" s="3" t="s">
        <v>260</v>
      </c>
    </row>
    <row r="3" spans="1:7">
      <c r="A3" s="5"/>
      <c r="B3" s="1"/>
      <c r="C3" s="1"/>
      <c r="D3" s="1"/>
      <c r="E3" s="1"/>
      <c r="F3" s="1"/>
      <c r="G3" s="1"/>
    </row>
    <row r="4" spans="1:7" hidden="1">
      <c r="A4" s="6">
        <v>41349</v>
      </c>
      <c r="B4">
        <v>4</v>
      </c>
      <c r="C4" t="s">
        <v>703</v>
      </c>
      <c r="D4">
        <v>25</v>
      </c>
      <c r="E4">
        <f>B4*D4</f>
        <v>100</v>
      </c>
      <c r="G4">
        <f>G3+E4-F4</f>
        <v>100</v>
      </c>
    </row>
    <row r="5" spans="1:7" hidden="1">
      <c r="B5">
        <v>1</v>
      </c>
      <c r="C5" t="s">
        <v>381</v>
      </c>
      <c r="D5">
        <v>35</v>
      </c>
      <c r="E5">
        <f t="shared" ref="E5:E22" si="0">B5*D5</f>
        <v>35</v>
      </c>
      <c r="G5">
        <f t="shared" ref="G5:G48" si="1">G4+E5-F5</f>
        <v>135</v>
      </c>
    </row>
    <row r="6" spans="1:7" hidden="1">
      <c r="B6">
        <v>1</v>
      </c>
      <c r="C6" t="s">
        <v>814</v>
      </c>
      <c r="D6">
        <v>52</v>
      </c>
      <c r="E6">
        <f t="shared" si="0"/>
        <v>52</v>
      </c>
      <c r="G6">
        <f t="shared" si="1"/>
        <v>187</v>
      </c>
    </row>
    <row r="7" spans="1:7" hidden="1">
      <c r="B7">
        <v>1</v>
      </c>
      <c r="C7" t="s">
        <v>815</v>
      </c>
      <c r="D7">
        <v>24</v>
      </c>
      <c r="E7">
        <f t="shared" si="0"/>
        <v>24</v>
      </c>
      <c r="G7">
        <f t="shared" si="1"/>
        <v>211</v>
      </c>
    </row>
    <row r="8" spans="1:7" hidden="1">
      <c r="B8">
        <v>2</v>
      </c>
      <c r="C8" t="s">
        <v>816</v>
      </c>
      <c r="D8">
        <v>40</v>
      </c>
      <c r="E8">
        <f t="shared" si="0"/>
        <v>80</v>
      </c>
      <c r="G8">
        <f t="shared" si="1"/>
        <v>291</v>
      </c>
    </row>
    <row r="9" spans="1:7" hidden="1">
      <c r="B9">
        <v>2</v>
      </c>
      <c r="C9" t="s">
        <v>815</v>
      </c>
      <c r="D9">
        <v>24</v>
      </c>
      <c r="E9">
        <f t="shared" si="0"/>
        <v>48</v>
      </c>
      <c r="G9">
        <f t="shared" si="1"/>
        <v>339</v>
      </c>
    </row>
    <row r="10" spans="1:7" hidden="1">
      <c r="C10" t="s">
        <v>963</v>
      </c>
      <c r="F10">
        <v>339</v>
      </c>
      <c r="G10">
        <f t="shared" si="1"/>
        <v>0</v>
      </c>
    </row>
    <row r="11" spans="1:7" hidden="1">
      <c r="B11">
        <v>2</v>
      </c>
      <c r="C11" t="s">
        <v>967</v>
      </c>
      <c r="D11">
        <v>45</v>
      </c>
      <c r="E11">
        <f t="shared" si="0"/>
        <v>90</v>
      </c>
      <c r="G11">
        <f t="shared" si="1"/>
        <v>90</v>
      </c>
    </row>
    <row r="12" spans="1:7" hidden="1">
      <c r="A12" s="6">
        <v>41367</v>
      </c>
      <c r="B12">
        <v>4</v>
      </c>
      <c r="C12" t="s">
        <v>703</v>
      </c>
      <c r="D12">
        <v>25</v>
      </c>
      <c r="E12">
        <f t="shared" si="0"/>
        <v>100</v>
      </c>
      <c r="G12">
        <f t="shared" si="1"/>
        <v>190</v>
      </c>
    </row>
    <row r="13" spans="1:7" hidden="1">
      <c r="B13">
        <v>1</v>
      </c>
      <c r="C13" t="s">
        <v>964</v>
      </c>
      <c r="D13">
        <v>72</v>
      </c>
      <c r="E13">
        <f t="shared" si="0"/>
        <v>72</v>
      </c>
      <c r="G13">
        <f t="shared" si="1"/>
        <v>262</v>
      </c>
    </row>
    <row r="14" spans="1:7" hidden="1">
      <c r="B14">
        <v>0.4</v>
      </c>
      <c r="C14" t="s">
        <v>965</v>
      </c>
      <c r="D14">
        <v>35</v>
      </c>
      <c r="E14">
        <f t="shared" si="0"/>
        <v>14</v>
      </c>
      <c r="G14">
        <f t="shared" si="1"/>
        <v>276</v>
      </c>
    </row>
    <row r="15" spans="1:7" hidden="1">
      <c r="B15">
        <v>1</v>
      </c>
      <c r="C15" t="s">
        <v>843</v>
      </c>
      <c r="D15">
        <v>20</v>
      </c>
      <c r="E15">
        <f t="shared" si="0"/>
        <v>20</v>
      </c>
      <c r="G15">
        <f t="shared" si="1"/>
        <v>296</v>
      </c>
    </row>
    <row r="16" spans="1:7" hidden="1">
      <c r="B16">
        <v>1</v>
      </c>
      <c r="C16" t="s">
        <v>703</v>
      </c>
      <c r="D16">
        <v>25</v>
      </c>
      <c r="E16">
        <f t="shared" si="0"/>
        <v>25</v>
      </c>
      <c r="G16">
        <f t="shared" si="1"/>
        <v>321</v>
      </c>
    </row>
    <row r="17" spans="1:7" hidden="1">
      <c r="B17">
        <v>3</v>
      </c>
      <c r="C17" t="s">
        <v>966</v>
      </c>
      <c r="D17">
        <v>56</v>
      </c>
      <c r="E17">
        <f t="shared" si="0"/>
        <v>168</v>
      </c>
      <c r="G17">
        <f t="shared" si="1"/>
        <v>489</v>
      </c>
    </row>
    <row r="18" spans="1:7" hidden="1">
      <c r="C18" t="s">
        <v>259</v>
      </c>
      <c r="E18">
        <f t="shared" si="0"/>
        <v>0</v>
      </c>
      <c r="F18">
        <v>489</v>
      </c>
      <c r="G18">
        <f t="shared" si="1"/>
        <v>0</v>
      </c>
    </row>
    <row r="19" spans="1:7">
      <c r="E19">
        <f t="shared" si="0"/>
        <v>0</v>
      </c>
      <c r="G19">
        <f t="shared" si="1"/>
        <v>0</v>
      </c>
    </row>
    <row r="20" spans="1:7">
      <c r="A20" s="6">
        <v>41403</v>
      </c>
      <c r="B20">
        <v>1</v>
      </c>
      <c r="C20" t="s">
        <v>1125</v>
      </c>
      <c r="D20">
        <v>1142</v>
      </c>
      <c r="E20">
        <f t="shared" si="0"/>
        <v>1142</v>
      </c>
      <c r="G20">
        <f t="shared" si="1"/>
        <v>1142</v>
      </c>
    </row>
    <row r="21" spans="1:7">
      <c r="A21" s="6">
        <v>41417</v>
      </c>
      <c r="C21" t="s">
        <v>259</v>
      </c>
      <c r="F21">
        <v>1142</v>
      </c>
      <c r="G21">
        <f t="shared" si="1"/>
        <v>0</v>
      </c>
    </row>
    <row r="22" spans="1:7">
      <c r="A22" s="6">
        <v>41405</v>
      </c>
      <c r="B22">
        <v>1</v>
      </c>
      <c r="C22" t="s">
        <v>324</v>
      </c>
      <c r="D22">
        <v>35</v>
      </c>
      <c r="E22">
        <f t="shared" si="0"/>
        <v>35</v>
      </c>
      <c r="G22">
        <f t="shared" si="1"/>
        <v>35</v>
      </c>
    </row>
    <row r="23" spans="1:7">
      <c r="A23" s="6">
        <v>41432</v>
      </c>
      <c r="B23">
        <v>2</v>
      </c>
      <c r="C23" t="s">
        <v>1593</v>
      </c>
      <c r="D23">
        <v>33</v>
      </c>
      <c r="E23">
        <f t="shared" ref="E23:E43" si="2">B23*D23</f>
        <v>66</v>
      </c>
      <c r="G23">
        <f>G22+E23-F23</f>
        <v>101</v>
      </c>
    </row>
    <row r="24" spans="1:7">
      <c r="B24">
        <v>3</v>
      </c>
      <c r="C24" t="s">
        <v>1688</v>
      </c>
      <c r="D24">
        <v>78</v>
      </c>
      <c r="E24">
        <f t="shared" si="2"/>
        <v>234</v>
      </c>
      <c r="G24">
        <f>G23+E24-F24</f>
        <v>335</v>
      </c>
    </row>
    <row r="25" spans="1:7">
      <c r="B25">
        <v>7</v>
      </c>
      <c r="C25" t="s">
        <v>396</v>
      </c>
      <c r="D25">
        <v>50</v>
      </c>
      <c r="E25">
        <f t="shared" si="2"/>
        <v>350</v>
      </c>
      <c r="G25">
        <f>G24+E25-F25</f>
        <v>685</v>
      </c>
    </row>
    <row r="26" spans="1:7">
      <c r="B26">
        <v>1</v>
      </c>
      <c r="C26" t="s">
        <v>874</v>
      </c>
      <c r="D26">
        <v>64</v>
      </c>
      <c r="E26">
        <f t="shared" si="2"/>
        <v>64</v>
      </c>
      <c r="G26">
        <f>G25+E26-F26</f>
        <v>749</v>
      </c>
    </row>
    <row r="27" spans="1:7">
      <c r="B27">
        <v>1</v>
      </c>
      <c r="C27" t="s">
        <v>875</v>
      </c>
      <c r="D27">
        <v>96</v>
      </c>
      <c r="E27">
        <f t="shared" si="2"/>
        <v>96</v>
      </c>
      <c r="G27">
        <f t="shared" si="1"/>
        <v>845</v>
      </c>
    </row>
    <row r="28" spans="1:7">
      <c r="B28">
        <v>1</v>
      </c>
      <c r="C28" t="s">
        <v>1689</v>
      </c>
      <c r="D28">
        <v>185</v>
      </c>
      <c r="E28">
        <f t="shared" si="2"/>
        <v>185</v>
      </c>
      <c r="G28">
        <f t="shared" si="1"/>
        <v>1030</v>
      </c>
    </row>
    <row r="29" spans="1:7">
      <c r="A29" s="6">
        <v>41459</v>
      </c>
      <c r="C29" t="s">
        <v>259</v>
      </c>
      <c r="F29">
        <v>1030</v>
      </c>
      <c r="G29">
        <f t="shared" si="1"/>
        <v>0</v>
      </c>
    </row>
    <row r="30" spans="1:7">
      <c r="A30" s="6"/>
      <c r="G30">
        <f t="shared" si="1"/>
        <v>0</v>
      </c>
    </row>
    <row r="31" spans="1:7">
      <c r="A31" s="6">
        <v>41474</v>
      </c>
      <c r="B31">
        <v>1</v>
      </c>
      <c r="C31" t="s">
        <v>2210</v>
      </c>
      <c r="D31">
        <v>30</v>
      </c>
      <c r="E31">
        <f t="shared" si="2"/>
        <v>30</v>
      </c>
      <c r="G31">
        <f t="shared" si="1"/>
        <v>30</v>
      </c>
    </row>
    <row r="32" spans="1:7">
      <c r="A32" s="6"/>
      <c r="B32">
        <v>1</v>
      </c>
      <c r="C32" t="s">
        <v>341</v>
      </c>
      <c r="D32">
        <v>26</v>
      </c>
      <c r="E32">
        <f t="shared" si="2"/>
        <v>26</v>
      </c>
      <c r="G32">
        <f t="shared" si="1"/>
        <v>56</v>
      </c>
    </row>
    <row r="33" spans="1:7">
      <c r="A33" s="6"/>
      <c r="E33">
        <f t="shared" si="2"/>
        <v>0</v>
      </c>
      <c r="G33">
        <f t="shared" si="1"/>
        <v>56</v>
      </c>
    </row>
    <row r="34" spans="1:7">
      <c r="A34" s="6">
        <v>41479</v>
      </c>
      <c r="B34">
        <v>5</v>
      </c>
      <c r="C34" t="s">
        <v>483</v>
      </c>
      <c r="D34">
        <v>28</v>
      </c>
      <c r="E34">
        <f t="shared" si="2"/>
        <v>140</v>
      </c>
      <c r="G34">
        <f t="shared" si="1"/>
        <v>196</v>
      </c>
    </row>
    <row r="35" spans="1:7">
      <c r="C35" t="s">
        <v>427</v>
      </c>
      <c r="E35">
        <f t="shared" si="2"/>
        <v>0</v>
      </c>
      <c r="F35">
        <v>196</v>
      </c>
      <c r="G35">
        <f t="shared" si="1"/>
        <v>0</v>
      </c>
    </row>
    <row r="36" spans="1:7">
      <c r="E36">
        <f t="shared" si="2"/>
        <v>0</v>
      </c>
      <c r="G36">
        <f t="shared" si="1"/>
        <v>0</v>
      </c>
    </row>
    <row r="37" spans="1:7">
      <c r="A37" s="6">
        <v>41619</v>
      </c>
      <c r="B37">
        <v>1</v>
      </c>
      <c r="C37" t="s">
        <v>3249</v>
      </c>
      <c r="D37">
        <v>160</v>
      </c>
      <c r="E37">
        <f t="shared" si="2"/>
        <v>160</v>
      </c>
      <c r="G37">
        <f t="shared" si="1"/>
        <v>160</v>
      </c>
    </row>
    <row r="38" spans="1:7">
      <c r="E38">
        <f t="shared" si="2"/>
        <v>0</v>
      </c>
      <c r="G38">
        <f t="shared" si="1"/>
        <v>160</v>
      </c>
    </row>
    <row r="39" spans="1:7">
      <c r="A39" s="6">
        <v>41621</v>
      </c>
      <c r="B39">
        <v>1</v>
      </c>
      <c r="C39" t="s">
        <v>3238</v>
      </c>
      <c r="D39">
        <v>25</v>
      </c>
      <c r="E39">
        <f t="shared" si="2"/>
        <v>25</v>
      </c>
      <c r="G39">
        <f t="shared" si="1"/>
        <v>185</v>
      </c>
    </row>
    <row r="40" spans="1:7">
      <c r="B40">
        <v>1</v>
      </c>
      <c r="C40" t="s">
        <v>3239</v>
      </c>
      <c r="D40">
        <v>30</v>
      </c>
      <c r="E40">
        <f t="shared" si="2"/>
        <v>30</v>
      </c>
      <c r="G40">
        <f t="shared" si="1"/>
        <v>215</v>
      </c>
    </row>
    <row r="41" spans="1:7">
      <c r="B41">
        <v>1</v>
      </c>
      <c r="C41" t="s">
        <v>3240</v>
      </c>
      <c r="D41">
        <v>30</v>
      </c>
      <c r="E41">
        <f t="shared" si="2"/>
        <v>30</v>
      </c>
      <c r="G41">
        <f t="shared" si="1"/>
        <v>245</v>
      </c>
    </row>
    <row r="42" spans="1:7">
      <c r="E42">
        <f t="shared" si="2"/>
        <v>0</v>
      </c>
      <c r="G42">
        <f t="shared" si="1"/>
        <v>245</v>
      </c>
    </row>
    <row r="43" spans="1:7">
      <c r="E43">
        <f t="shared" si="2"/>
        <v>0</v>
      </c>
      <c r="G43">
        <f t="shared" si="1"/>
        <v>245</v>
      </c>
    </row>
    <row r="44" spans="1:7">
      <c r="G44">
        <f t="shared" si="1"/>
        <v>245</v>
      </c>
    </row>
    <row r="45" spans="1:7">
      <c r="G45">
        <f t="shared" si="1"/>
        <v>245</v>
      </c>
    </row>
    <row r="46" spans="1:7">
      <c r="G46">
        <f t="shared" si="1"/>
        <v>245</v>
      </c>
    </row>
    <row r="47" spans="1:7">
      <c r="G47">
        <f t="shared" si="1"/>
        <v>245</v>
      </c>
    </row>
    <row r="48" spans="1:7">
      <c r="G48">
        <f t="shared" si="1"/>
        <v>245</v>
      </c>
    </row>
  </sheetData>
  <hyperlinks>
    <hyperlink ref="A1" location="INDICE!A1" display="INDICE"/>
  </hyperlinks>
  <pageMargins left="0.7" right="0.7" top="0.75" bottom="0.75" header="0.3" footer="0.3"/>
  <pageSetup paperSize="9" orientation="portrait" horizontalDpi="0" verticalDpi="0" r:id="rId1"/>
</worksheet>
</file>

<file path=xl/worksheets/sheet172.xml><?xml version="1.0" encoding="utf-8"?>
<worksheet xmlns="http://schemas.openxmlformats.org/spreadsheetml/2006/main" xmlns:r="http://schemas.openxmlformats.org/officeDocument/2006/relationships">
  <dimension ref="A1:G14"/>
  <sheetViews>
    <sheetView workbookViewId="0"/>
  </sheetViews>
  <sheetFormatPr baseColWidth="10" defaultRowHeight="15"/>
  <cols>
    <col min="1" max="1" width="15.5703125" customWidth="1"/>
    <col min="2" max="2" width="10.7109375" customWidth="1"/>
    <col min="3" max="3" width="20.7109375" customWidth="1"/>
    <col min="4" max="4" width="11.42578125" customWidth="1"/>
  </cols>
  <sheetData>
    <row r="1" spans="1:7">
      <c r="A1" s="2" t="s">
        <v>122</v>
      </c>
      <c r="B1" s="1"/>
      <c r="C1" s="1" t="s">
        <v>80</v>
      </c>
      <c r="D1" s="1"/>
      <c r="E1" s="1" t="s">
        <v>253</v>
      </c>
      <c r="F1" s="1"/>
      <c r="G1" s="1">
        <f>SUM(E4:E264)-SUM(F4:F264)</f>
        <v>139</v>
      </c>
    </row>
    <row r="2" spans="1:7">
      <c r="A2" s="3" t="s">
        <v>254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259</v>
      </c>
      <c r="G2" s="3" t="s">
        <v>260</v>
      </c>
    </row>
    <row r="3" spans="1:7">
      <c r="A3" s="5"/>
      <c r="B3" s="1"/>
      <c r="C3" s="1"/>
      <c r="D3" s="1"/>
      <c r="E3" s="1"/>
      <c r="F3" s="1"/>
      <c r="G3" s="1"/>
    </row>
    <row r="5" spans="1:7">
      <c r="A5" s="6">
        <v>41321</v>
      </c>
      <c r="B5">
        <v>1</v>
      </c>
      <c r="C5" t="s">
        <v>804</v>
      </c>
      <c r="D5">
        <v>19</v>
      </c>
      <c r="E5">
        <f>B5*D5</f>
        <v>19</v>
      </c>
      <c r="G5">
        <f>G4+E5-F5</f>
        <v>19</v>
      </c>
    </row>
    <row r="6" spans="1:7">
      <c r="A6" s="6">
        <v>40982</v>
      </c>
      <c r="B6">
        <v>1</v>
      </c>
      <c r="C6" t="s">
        <v>363</v>
      </c>
      <c r="D6">
        <v>120</v>
      </c>
      <c r="E6">
        <f t="shared" ref="E6:E14" si="0">B6*D6</f>
        <v>120</v>
      </c>
      <c r="G6">
        <f t="shared" ref="G6:G14" si="1">G5+E6-F6</f>
        <v>139</v>
      </c>
    </row>
    <row r="7" spans="1:7">
      <c r="E7">
        <f t="shared" si="0"/>
        <v>0</v>
      </c>
      <c r="G7">
        <f t="shared" si="1"/>
        <v>139</v>
      </c>
    </row>
    <row r="8" spans="1:7">
      <c r="E8">
        <f t="shared" si="0"/>
        <v>0</v>
      </c>
      <c r="G8">
        <f t="shared" si="1"/>
        <v>139</v>
      </c>
    </row>
    <row r="9" spans="1:7">
      <c r="E9">
        <f t="shared" si="0"/>
        <v>0</v>
      </c>
      <c r="G9">
        <f t="shared" si="1"/>
        <v>139</v>
      </c>
    </row>
    <row r="10" spans="1:7">
      <c r="E10">
        <f t="shared" si="0"/>
        <v>0</v>
      </c>
      <c r="G10">
        <f t="shared" si="1"/>
        <v>139</v>
      </c>
    </row>
    <row r="11" spans="1:7">
      <c r="E11">
        <f t="shared" si="0"/>
        <v>0</v>
      </c>
      <c r="G11">
        <f t="shared" si="1"/>
        <v>139</v>
      </c>
    </row>
    <row r="12" spans="1:7">
      <c r="E12">
        <f t="shared" si="0"/>
        <v>0</v>
      </c>
      <c r="G12">
        <f t="shared" si="1"/>
        <v>139</v>
      </c>
    </row>
    <row r="13" spans="1:7">
      <c r="E13">
        <f t="shared" si="0"/>
        <v>0</v>
      </c>
      <c r="G13">
        <f t="shared" si="1"/>
        <v>139</v>
      </c>
    </row>
    <row r="14" spans="1:7">
      <c r="E14">
        <f t="shared" si="0"/>
        <v>0</v>
      </c>
      <c r="G14">
        <f t="shared" si="1"/>
        <v>139</v>
      </c>
    </row>
  </sheetData>
  <hyperlinks>
    <hyperlink ref="A1" location="INDICE!A1" display="INDICE"/>
  </hyperlinks>
  <pageMargins left="0.7" right="0.7" top="0.75" bottom="0.75" header="0.3" footer="0.3"/>
</worksheet>
</file>

<file path=xl/worksheets/sheet173.xml><?xml version="1.0" encoding="utf-8"?>
<worksheet xmlns="http://schemas.openxmlformats.org/spreadsheetml/2006/main" xmlns:r="http://schemas.openxmlformats.org/officeDocument/2006/relationships">
  <dimension ref="A1:G6"/>
  <sheetViews>
    <sheetView workbookViewId="0"/>
  </sheetViews>
  <sheetFormatPr baseColWidth="10" defaultRowHeight="15"/>
  <cols>
    <col min="2" max="2" width="7.140625" customWidth="1"/>
    <col min="3" max="3" width="17" customWidth="1"/>
    <col min="4" max="4" width="7.85546875" customWidth="1"/>
    <col min="5" max="5" width="9.140625" customWidth="1"/>
    <col min="6" max="6" width="9.28515625" customWidth="1"/>
  </cols>
  <sheetData>
    <row r="1" spans="1:7">
      <c r="A1" s="2" t="s">
        <v>122</v>
      </c>
      <c r="B1" s="1"/>
      <c r="C1" s="1" t="s">
        <v>894</v>
      </c>
      <c r="D1" s="1"/>
      <c r="E1" s="1" t="s">
        <v>253</v>
      </c>
      <c r="F1" s="1"/>
      <c r="G1" s="1">
        <f>SUM(E4:E264)-SUM(F4:F264)</f>
        <v>0</v>
      </c>
    </row>
    <row r="2" spans="1:7">
      <c r="A2" s="3" t="s">
        <v>254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259</v>
      </c>
      <c r="G2" s="3" t="s">
        <v>260</v>
      </c>
    </row>
    <row r="3" spans="1:7">
      <c r="A3" s="5"/>
      <c r="B3" s="1"/>
      <c r="C3" s="1"/>
      <c r="D3" s="1"/>
      <c r="E3" s="1"/>
      <c r="F3" s="1"/>
      <c r="G3" s="1"/>
    </row>
    <row r="5" spans="1:7">
      <c r="A5" s="6">
        <v>41367</v>
      </c>
      <c r="B5">
        <v>1</v>
      </c>
      <c r="C5" t="s">
        <v>751</v>
      </c>
      <c r="D5">
        <v>500</v>
      </c>
      <c r="E5">
        <f>B5*D5</f>
        <v>500</v>
      </c>
      <c r="G5">
        <f>G4+E5-F5</f>
        <v>500</v>
      </c>
    </row>
    <row r="6" spans="1:7">
      <c r="A6" s="6">
        <v>40982</v>
      </c>
      <c r="B6">
        <v>1</v>
      </c>
      <c r="C6" t="s">
        <v>13</v>
      </c>
      <c r="D6">
        <v>0</v>
      </c>
      <c r="E6">
        <f>B6*D6</f>
        <v>0</v>
      </c>
      <c r="F6">
        <v>500</v>
      </c>
      <c r="G6">
        <f>G5+E6-F6</f>
        <v>0</v>
      </c>
    </row>
  </sheetData>
  <hyperlinks>
    <hyperlink ref="A1" location="INDICE!A1" display="INDICE"/>
  </hyperlinks>
  <pageMargins left="0.7" right="0.7" top="0.75" bottom="0.75" header="0.3" footer="0.3"/>
</worksheet>
</file>

<file path=xl/worksheets/sheet174.xml><?xml version="1.0" encoding="utf-8"?>
<worksheet xmlns="http://schemas.openxmlformats.org/spreadsheetml/2006/main" xmlns:r="http://schemas.openxmlformats.org/officeDocument/2006/relationships">
  <dimension ref="A1:G12"/>
  <sheetViews>
    <sheetView workbookViewId="0"/>
  </sheetViews>
  <sheetFormatPr baseColWidth="10" defaultRowHeight="15"/>
  <cols>
    <col min="3" max="3" width="13.5703125" customWidth="1"/>
    <col min="6" max="6" width="9.28515625" customWidth="1"/>
    <col min="7" max="7" width="9.140625" customWidth="1"/>
  </cols>
  <sheetData>
    <row r="1" spans="1:7">
      <c r="A1" s="2" t="s">
        <v>122</v>
      </c>
      <c r="B1" s="1"/>
      <c r="C1" s="1" t="s">
        <v>73</v>
      </c>
      <c r="D1" s="1"/>
      <c r="E1" s="1" t="s">
        <v>253</v>
      </c>
      <c r="F1" s="1"/>
      <c r="G1" s="1">
        <f>SUM(E4:E263)-SUM(F4:F263)</f>
        <v>453</v>
      </c>
    </row>
    <row r="2" spans="1:7">
      <c r="A2" s="3" t="s">
        <v>254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259</v>
      </c>
      <c r="G2" s="3" t="s">
        <v>260</v>
      </c>
    </row>
    <row r="3" spans="1:7">
      <c r="A3" s="5"/>
      <c r="B3" s="1"/>
      <c r="C3" s="1"/>
      <c r="D3" s="1"/>
      <c r="E3" s="1"/>
      <c r="F3" s="1"/>
      <c r="G3" s="1"/>
    </row>
    <row r="5" spans="1:7">
      <c r="A5" s="6">
        <v>41353</v>
      </c>
      <c r="B5">
        <v>1</v>
      </c>
      <c r="C5" t="s">
        <v>828</v>
      </c>
      <c r="D5">
        <v>75</v>
      </c>
      <c r="E5">
        <f>B5*D5</f>
        <v>75</v>
      </c>
      <c r="G5">
        <f>G4+E5-F5</f>
        <v>75</v>
      </c>
    </row>
    <row r="6" spans="1:7">
      <c r="A6" s="6">
        <v>41403</v>
      </c>
      <c r="B6">
        <v>2</v>
      </c>
      <c r="C6" t="s">
        <v>918</v>
      </c>
      <c r="D6">
        <v>154</v>
      </c>
      <c r="E6">
        <f t="shared" ref="E6:E12" si="0">B6*D6</f>
        <v>308</v>
      </c>
      <c r="G6">
        <f t="shared" ref="G6:G12" si="1">G5+E6-F6</f>
        <v>383</v>
      </c>
    </row>
    <row r="7" spans="1:7">
      <c r="B7">
        <v>1</v>
      </c>
      <c r="C7" t="s">
        <v>1135</v>
      </c>
      <c r="D7">
        <v>70</v>
      </c>
      <c r="E7">
        <f t="shared" si="0"/>
        <v>70</v>
      </c>
      <c r="G7">
        <f t="shared" si="1"/>
        <v>453</v>
      </c>
    </row>
    <row r="8" spans="1:7">
      <c r="E8">
        <f t="shared" si="0"/>
        <v>0</v>
      </c>
      <c r="G8">
        <f t="shared" si="1"/>
        <v>453</v>
      </c>
    </row>
    <row r="9" spans="1:7">
      <c r="E9">
        <f t="shared" si="0"/>
        <v>0</v>
      </c>
      <c r="G9">
        <f t="shared" si="1"/>
        <v>453</v>
      </c>
    </row>
    <row r="10" spans="1:7">
      <c r="E10">
        <f t="shared" si="0"/>
        <v>0</v>
      </c>
      <c r="G10">
        <f t="shared" si="1"/>
        <v>453</v>
      </c>
    </row>
    <row r="11" spans="1:7">
      <c r="E11">
        <f t="shared" si="0"/>
        <v>0</v>
      </c>
      <c r="G11">
        <f t="shared" si="1"/>
        <v>453</v>
      </c>
    </row>
    <row r="12" spans="1:7">
      <c r="E12">
        <f t="shared" si="0"/>
        <v>0</v>
      </c>
      <c r="G12">
        <f t="shared" si="1"/>
        <v>453</v>
      </c>
    </row>
  </sheetData>
  <hyperlinks>
    <hyperlink ref="A1" location="INDICE!A1" display="INDICE"/>
  </hyperlinks>
  <pageMargins left="0.7" right="0.7" top="0.75" bottom="0.75" header="0.3" footer="0.3"/>
</worksheet>
</file>

<file path=xl/worksheets/sheet175.xml><?xml version="1.0" encoding="utf-8"?>
<worksheet xmlns="http://schemas.openxmlformats.org/spreadsheetml/2006/main" xmlns:r="http://schemas.openxmlformats.org/officeDocument/2006/relationships">
  <dimension ref="A1:G38"/>
  <sheetViews>
    <sheetView workbookViewId="0"/>
  </sheetViews>
  <sheetFormatPr baseColWidth="10" defaultRowHeight="15"/>
  <cols>
    <col min="2" max="2" width="5.28515625" customWidth="1"/>
    <col min="3" max="3" width="17.42578125" customWidth="1"/>
    <col min="4" max="4" width="7" customWidth="1"/>
    <col min="5" max="5" width="10.42578125" customWidth="1"/>
    <col min="6" max="6" width="13.85546875" customWidth="1"/>
  </cols>
  <sheetData>
    <row r="1" spans="1:7">
      <c r="A1" s="2" t="s">
        <v>122</v>
      </c>
      <c r="B1" s="1"/>
      <c r="C1" s="1" t="s">
        <v>1435</v>
      </c>
      <c r="D1" s="1"/>
      <c r="E1">
        <v>155130473</v>
      </c>
      <c r="F1" s="1" t="s">
        <v>253</v>
      </c>
      <c r="G1" s="1">
        <f>SUM(E4:E267)-SUM(F4:F267)</f>
        <v>355</v>
      </c>
    </row>
    <row r="2" spans="1:7">
      <c r="A2" s="3" t="s">
        <v>254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259</v>
      </c>
      <c r="G2" s="3" t="s">
        <v>260</v>
      </c>
    </row>
    <row r="3" spans="1:7">
      <c r="A3" s="5"/>
      <c r="B3" s="1"/>
      <c r="C3" s="1"/>
      <c r="D3" s="1"/>
      <c r="E3" s="1"/>
      <c r="F3" s="1"/>
      <c r="G3" s="1"/>
    </row>
    <row r="5" spans="1:7" hidden="1">
      <c r="A5" s="6">
        <v>41295</v>
      </c>
      <c r="B5">
        <v>1</v>
      </c>
      <c r="C5" t="s">
        <v>329</v>
      </c>
      <c r="D5">
        <v>24</v>
      </c>
      <c r="E5">
        <f>B5*D5</f>
        <v>24</v>
      </c>
      <c r="G5">
        <f>G4+E5-F5</f>
        <v>24</v>
      </c>
    </row>
    <row r="6" spans="1:7" hidden="1">
      <c r="A6" s="6"/>
      <c r="C6" t="s">
        <v>830</v>
      </c>
      <c r="E6">
        <f>B6*D6</f>
        <v>0</v>
      </c>
      <c r="G6">
        <f t="shared" ref="G6:G38" si="0">G5+E6-F6</f>
        <v>24</v>
      </c>
    </row>
    <row r="7" spans="1:7" hidden="1">
      <c r="A7" s="6">
        <v>41354</v>
      </c>
      <c r="B7">
        <v>1.5</v>
      </c>
      <c r="C7" t="s">
        <v>329</v>
      </c>
      <c r="D7">
        <v>24</v>
      </c>
      <c r="E7">
        <f>B7*D7</f>
        <v>36</v>
      </c>
      <c r="G7">
        <f t="shared" si="0"/>
        <v>60</v>
      </c>
    </row>
    <row r="8" spans="1:7" hidden="1">
      <c r="C8" t="s">
        <v>830</v>
      </c>
      <c r="E8">
        <f t="shared" ref="E8:E21" si="1">B8*D8</f>
        <v>0</v>
      </c>
      <c r="G8">
        <f t="shared" si="0"/>
        <v>60</v>
      </c>
    </row>
    <row r="9" spans="1:7" hidden="1">
      <c r="A9" s="6">
        <v>41405</v>
      </c>
      <c r="B9">
        <v>3</v>
      </c>
      <c r="C9" t="s">
        <v>329</v>
      </c>
      <c r="D9">
        <v>75</v>
      </c>
      <c r="E9">
        <f t="shared" si="1"/>
        <v>225</v>
      </c>
      <c r="G9">
        <f t="shared" si="0"/>
        <v>285</v>
      </c>
    </row>
    <row r="10" spans="1:7" hidden="1">
      <c r="C10" t="s">
        <v>1170</v>
      </c>
      <c r="E10">
        <f t="shared" si="1"/>
        <v>0</v>
      </c>
      <c r="G10">
        <f t="shared" si="0"/>
        <v>285</v>
      </c>
    </row>
    <row r="11" spans="1:7" hidden="1">
      <c r="C11" t="s">
        <v>830</v>
      </c>
      <c r="E11">
        <f t="shared" si="1"/>
        <v>0</v>
      </c>
      <c r="G11">
        <f t="shared" si="0"/>
        <v>285</v>
      </c>
    </row>
    <row r="12" spans="1:7" hidden="1">
      <c r="A12" s="6">
        <v>41416</v>
      </c>
      <c r="C12" t="s">
        <v>259</v>
      </c>
      <c r="E12">
        <f t="shared" si="1"/>
        <v>0</v>
      </c>
      <c r="F12">
        <v>285</v>
      </c>
      <c r="G12">
        <f t="shared" si="0"/>
        <v>0</v>
      </c>
    </row>
    <row r="13" spans="1:7" hidden="1">
      <c r="E13">
        <f t="shared" si="1"/>
        <v>0</v>
      </c>
      <c r="G13">
        <f t="shared" si="0"/>
        <v>0</v>
      </c>
    </row>
    <row r="14" spans="1:7" hidden="1">
      <c r="A14" s="6">
        <v>41418</v>
      </c>
      <c r="B14">
        <v>2</v>
      </c>
      <c r="C14" t="s">
        <v>1399</v>
      </c>
      <c r="D14">
        <v>27</v>
      </c>
      <c r="E14">
        <f>B14*D14</f>
        <v>54</v>
      </c>
      <c r="G14">
        <f>G13+E14-F14</f>
        <v>54</v>
      </c>
    </row>
    <row r="15" spans="1:7" hidden="1">
      <c r="C15" t="s">
        <v>830</v>
      </c>
      <c r="E15">
        <f>B15*D15</f>
        <v>0</v>
      </c>
      <c r="G15">
        <f>G14+E15-F15</f>
        <v>54</v>
      </c>
    </row>
    <row r="16" spans="1:7" hidden="1">
      <c r="E16">
        <f>B16*D16</f>
        <v>0</v>
      </c>
      <c r="G16">
        <f>G15+E16-F16</f>
        <v>54</v>
      </c>
    </row>
    <row r="17" spans="1:7" hidden="1">
      <c r="A17" s="6">
        <v>41422</v>
      </c>
      <c r="B17">
        <v>3</v>
      </c>
      <c r="C17" t="s">
        <v>1399</v>
      </c>
      <c r="D17">
        <v>27</v>
      </c>
      <c r="E17">
        <f>B17*D17</f>
        <v>81</v>
      </c>
      <c r="G17">
        <f>G16+E17-F17</f>
        <v>135</v>
      </c>
    </row>
    <row r="18" spans="1:7" hidden="1">
      <c r="C18" t="s">
        <v>1436</v>
      </c>
      <c r="E18">
        <f t="shared" si="1"/>
        <v>0</v>
      </c>
      <c r="F18">
        <v>42</v>
      </c>
      <c r="G18">
        <f t="shared" si="0"/>
        <v>93</v>
      </c>
    </row>
    <row r="19" spans="1:7" hidden="1">
      <c r="C19" t="s">
        <v>830</v>
      </c>
      <c r="E19">
        <f t="shared" si="1"/>
        <v>0</v>
      </c>
      <c r="G19">
        <f t="shared" si="0"/>
        <v>93</v>
      </c>
    </row>
    <row r="20" spans="1:7" hidden="1">
      <c r="A20" s="6">
        <v>41339</v>
      </c>
      <c r="B20">
        <v>1</v>
      </c>
      <c r="C20" t="s">
        <v>1201</v>
      </c>
      <c r="D20">
        <v>27</v>
      </c>
      <c r="E20">
        <f t="shared" si="1"/>
        <v>27</v>
      </c>
      <c r="G20">
        <f t="shared" si="0"/>
        <v>120</v>
      </c>
    </row>
    <row r="21" spans="1:7">
      <c r="C21" t="s">
        <v>1548</v>
      </c>
      <c r="E21">
        <f t="shared" si="1"/>
        <v>0</v>
      </c>
      <c r="G21">
        <f t="shared" si="0"/>
        <v>120</v>
      </c>
    </row>
    <row r="22" spans="1:7">
      <c r="A22" s="6">
        <v>41436</v>
      </c>
      <c r="C22" t="s">
        <v>1595</v>
      </c>
      <c r="F22">
        <v>120</v>
      </c>
      <c r="G22">
        <f t="shared" si="0"/>
        <v>0</v>
      </c>
    </row>
    <row r="23" spans="1:7">
      <c r="A23" s="6">
        <v>41443</v>
      </c>
      <c r="B23">
        <v>2</v>
      </c>
      <c r="C23" t="s">
        <v>1399</v>
      </c>
      <c r="D23">
        <v>26</v>
      </c>
      <c r="E23">
        <f>B23*D23</f>
        <v>52</v>
      </c>
      <c r="G23">
        <f t="shared" si="0"/>
        <v>52</v>
      </c>
    </row>
    <row r="24" spans="1:7">
      <c r="A24" s="6">
        <v>41446</v>
      </c>
      <c r="B24">
        <v>2.5</v>
      </c>
      <c r="C24" t="s">
        <v>1399</v>
      </c>
      <c r="D24">
        <v>26</v>
      </c>
      <c r="E24">
        <f t="shared" ref="E24:E34" si="2">B24*D24</f>
        <v>65</v>
      </c>
      <c r="G24">
        <f t="shared" si="0"/>
        <v>117</v>
      </c>
    </row>
    <row r="25" spans="1:7">
      <c r="A25" s="6">
        <v>41465</v>
      </c>
      <c r="B25">
        <v>1</v>
      </c>
      <c r="C25" t="s">
        <v>1341</v>
      </c>
      <c r="D25">
        <v>74</v>
      </c>
      <c r="E25">
        <f t="shared" si="2"/>
        <v>74</v>
      </c>
      <c r="G25">
        <f t="shared" si="0"/>
        <v>191</v>
      </c>
    </row>
    <row r="26" spans="1:7">
      <c r="A26" s="6"/>
      <c r="C26" t="s">
        <v>427</v>
      </c>
      <c r="F26">
        <v>191</v>
      </c>
      <c r="G26">
        <f t="shared" si="0"/>
        <v>0</v>
      </c>
    </row>
    <row r="27" spans="1:7">
      <c r="A27" s="6">
        <v>41478</v>
      </c>
      <c r="B27">
        <v>1</v>
      </c>
      <c r="C27" t="s">
        <v>1932</v>
      </c>
      <c r="D27">
        <v>68</v>
      </c>
      <c r="E27">
        <f t="shared" si="2"/>
        <v>68</v>
      </c>
      <c r="G27">
        <f t="shared" si="0"/>
        <v>68</v>
      </c>
    </row>
    <row r="28" spans="1:7">
      <c r="A28" s="6">
        <v>41506</v>
      </c>
      <c r="B28">
        <v>1.5</v>
      </c>
      <c r="C28" t="s">
        <v>329</v>
      </c>
      <c r="D28">
        <v>28</v>
      </c>
      <c r="E28">
        <f t="shared" si="2"/>
        <v>42</v>
      </c>
      <c r="F28">
        <v>42</v>
      </c>
      <c r="G28">
        <f t="shared" si="0"/>
        <v>68</v>
      </c>
    </row>
    <row r="29" spans="1:7">
      <c r="A29" s="6">
        <v>41507</v>
      </c>
      <c r="B29">
        <v>1.5</v>
      </c>
      <c r="C29" t="s">
        <v>329</v>
      </c>
      <c r="D29">
        <v>28</v>
      </c>
      <c r="E29">
        <f t="shared" si="2"/>
        <v>42</v>
      </c>
      <c r="F29">
        <v>42</v>
      </c>
      <c r="G29">
        <f t="shared" si="0"/>
        <v>68</v>
      </c>
    </row>
    <row r="30" spans="1:7">
      <c r="A30" s="6">
        <v>41509</v>
      </c>
      <c r="B30">
        <v>1.5</v>
      </c>
      <c r="C30" t="s">
        <v>329</v>
      </c>
      <c r="D30">
        <v>28</v>
      </c>
      <c r="E30">
        <f t="shared" si="2"/>
        <v>42</v>
      </c>
      <c r="F30">
        <v>42</v>
      </c>
      <c r="G30">
        <f t="shared" si="0"/>
        <v>68</v>
      </c>
    </row>
    <row r="31" spans="1:7">
      <c r="A31" s="6">
        <v>41512</v>
      </c>
      <c r="B31">
        <v>2</v>
      </c>
      <c r="C31" t="s">
        <v>1399</v>
      </c>
      <c r="D31">
        <v>28</v>
      </c>
      <c r="E31">
        <f t="shared" si="2"/>
        <v>56</v>
      </c>
      <c r="F31">
        <v>26</v>
      </c>
      <c r="G31">
        <f t="shared" si="0"/>
        <v>98</v>
      </c>
    </row>
    <row r="32" spans="1:7">
      <c r="A32" s="6">
        <v>41569</v>
      </c>
      <c r="B32">
        <v>4</v>
      </c>
      <c r="C32" t="s">
        <v>375</v>
      </c>
      <c r="D32">
        <v>28</v>
      </c>
      <c r="E32">
        <f t="shared" si="2"/>
        <v>112</v>
      </c>
      <c r="G32">
        <f t="shared" si="0"/>
        <v>210</v>
      </c>
    </row>
    <row r="33" spans="2:7">
      <c r="B33">
        <v>1</v>
      </c>
      <c r="C33" t="s">
        <v>846</v>
      </c>
      <c r="D33">
        <v>73</v>
      </c>
      <c r="E33">
        <f t="shared" si="2"/>
        <v>73</v>
      </c>
      <c r="G33">
        <f t="shared" si="0"/>
        <v>283</v>
      </c>
    </row>
    <row r="34" spans="2:7">
      <c r="B34">
        <v>1</v>
      </c>
      <c r="C34" t="s">
        <v>847</v>
      </c>
      <c r="D34">
        <v>72</v>
      </c>
      <c r="E34">
        <f t="shared" si="2"/>
        <v>72</v>
      </c>
      <c r="G34">
        <f t="shared" si="0"/>
        <v>355</v>
      </c>
    </row>
    <row r="35" spans="2:7">
      <c r="G35">
        <f t="shared" si="0"/>
        <v>355</v>
      </c>
    </row>
    <row r="36" spans="2:7">
      <c r="G36">
        <f t="shared" si="0"/>
        <v>355</v>
      </c>
    </row>
    <row r="37" spans="2:7">
      <c r="G37">
        <f t="shared" si="0"/>
        <v>355</v>
      </c>
    </row>
    <row r="38" spans="2:7">
      <c r="G38">
        <f t="shared" si="0"/>
        <v>355</v>
      </c>
    </row>
  </sheetData>
  <hyperlinks>
    <hyperlink ref="A1" location="INDICE!A1" display="INDICE"/>
  </hyperlinks>
  <pageMargins left="0.7" right="0.7" top="0.75" bottom="0.75" header="0.3" footer="0.3"/>
</worksheet>
</file>

<file path=xl/worksheets/sheet176.xml><?xml version="1.0" encoding="utf-8"?>
<worksheet xmlns="http://schemas.openxmlformats.org/spreadsheetml/2006/main" xmlns:r="http://schemas.openxmlformats.org/officeDocument/2006/relationships">
  <dimension ref="A1:I24"/>
  <sheetViews>
    <sheetView workbookViewId="0"/>
  </sheetViews>
  <sheetFormatPr baseColWidth="10" defaultRowHeight="15"/>
  <cols>
    <col min="2" max="2" width="5.5703125" customWidth="1"/>
    <col min="3" max="3" width="25.5703125" customWidth="1"/>
    <col min="8" max="8" width="0" hidden="1" customWidth="1"/>
  </cols>
  <sheetData>
    <row r="1" spans="1:7">
      <c r="A1" s="2" t="s">
        <v>122</v>
      </c>
      <c r="B1" s="1"/>
      <c r="C1" s="1" t="s">
        <v>1255</v>
      </c>
      <c r="D1" s="1"/>
      <c r="E1" s="1" t="s">
        <v>253</v>
      </c>
      <c r="F1" s="1"/>
      <c r="G1" s="1">
        <f>SUM(E4:E263)-SUM(F4:F263)</f>
        <v>14136</v>
      </c>
    </row>
    <row r="2" spans="1:7">
      <c r="A2" s="3" t="s">
        <v>254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259</v>
      </c>
      <c r="G2" s="3" t="s">
        <v>260</v>
      </c>
    </row>
    <row r="3" spans="1:7">
      <c r="A3" s="5"/>
      <c r="B3" s="1"/>
      <c r="C3" s="1"/>
      <c r="D3" s="1"/>
      <c r="E3" s="1"/>
      <c r="F3" s="1"/>
      <c r="G3" s="1"/>
    </row>
    <row r="5" spans="1:7">
      <c r="A5" s="6">
        <v>41411</v>
      </c>
      <c r="B5">
        <v>2</v>
      </c>
      <c r="C5" t="s">
        <v>1256</v>
      </c>
      <c r="D5">
        <v>155</v>
      </c>
      <c r="E5">
        <f t="shared" ref="E5:E13" si="0">B5*D5</f>
        <v>310</v>
      </c>
      <c r="G5">
        <f>G4+E5-F5</f>
        <v>310</v>
      </c>
    </row>
    <row r="6" spans="1:7">
      <c r="A6" s="6" t="s">
        <v>13</v>
      </c>
      <c r="B6">
        <v>1</v>
      </c>
      <c r="C6" t="s">
        <v>1257</v>
      </c>
      <c r="D6">
        <v>3500</v>
      </c>
      <c r="E6">
        <f t="shared" si="0"/>
        <v>3500</v>
      </c>
      <c r="G6">
        <f t="shared" ref="G6:G24" si="1">G5+E6-F6</f>
        <v>3810</v>
      </c>
    </row>
    <row r="7" spans="1:7">
      <c r="B7">
        <v>1</v>
      </c>
      <c r="C7" t="s">
        <v>1258</v>
      </c>
      <c r="D7">
        <v>4000</v>
      </c>
      <c r="E7">
        <f t="shared" si="0"/>
        <v>4000</v>
      </c>
      <c r="G7">
        <f t="shared" si="1"/>
        <v>7810</v>
      </c>
    </row>
    <row r="8" spans="1:7">
      <c r="B8">
        <v>35</v>
      </c>
      <c r="C8" t="s">
        <v>1259</v>
      </c>
      <c r="D8">
        <v>35</v>
      </c>
      <c r="E8">
        <f t="shared" si="0"/>
        <v>1225</v>
      </c>
      <c r="G8">
        <f t="shared" si="1"/>
        <v>9035</v>
      </c>
    </row>
    <row r="9" spans="1:7">
      <c r="B9">
        <v>1</v>
      </c>
      <c r="C9" t="s">
        <v>1260</v>
      </c>
      <c r="D9">
        <v>108</v>
      </c>
      <c r="E9">
        <f t="shared" si="0"/>
        <v>108</v>
      </c>
      <c r="G9">
        <f t="shared" si="1"/>
        <v>9143</v>
      </c>
    </row>
    <row r="10" spans="1:7">
      <c r="A10" s="6">
        <v>41412</v>
      </c>
      <c r="B10">
        <v>1</v>
      </c>
      <c r="C10" t="s">
        <v>1261</v>
      </c>
      <c r="D10">
        <v>480</v>
      </c>
      <c r="E10">
        <f t="shared" si="0"/>
        <v>480</v>
      </c>
      <c r="G10">
        <f t="shared" si="1"/>
        <v>9623</v>
      </c>
    </row>
    <row r="11" spans="1:7">
      <c r="B11">
        <v>1</v>
      </c>
      <c r="C11" t="s">
        <v>1262</v>
      </c>
      <c r="D11">
        <v>700</v>
      </c>
      <c r="E11">
        <f t="shared" si="0"/>
        <v>700</v>
      </c>
      <c r="G11">
        <f t="shared" si="1"/>
        <v>10323</v>
      </c>
    </row>
    <row r="12" spans="1:7">
      <c r="A12" s="6">
        <v>41426</v>
      </c>
      <c r="C12" t="s">
        <v>1487</v>
      </c>
      <c r="F12">
        <v>10323</v>
      </c>
      <c r="G12">
        <f t="shared" si="1"/>
        <v>0</v>
      </c>
    </row>
    <row r="13" spans="1:7">
      <c r="A13" s="6">
        <v>41527</v>
      </c>
      <c r="B13">
        <v>1</v>
      </c>
      <c r="C13" t="s">
        <v>2485</v>
      </c>
      <c r="D13">
        <v>6542.99</v>
      </c>
      <c r="E13">
        <f t="shared" si="0"/>
        <v>6542.99</v>
      </c>
      <c r="G13">
        <f t="shared" si="1"/>
        <v>6542.99</v>
      </c>
    </row>
    <row r="14" spans="1:7">
      <c r="A14" s="6">
        <v>41541</v>
      </c>
      <c r="C14" t="s">
        <v>1487</v>
      </c>
      <c r="F14">
        <v>6542.99</v>
      </c>
      <c r="G14">
        <f t="shared" si="1"/>
        <v>0</v>
      </c>
    </row>
    <row r="15" spans="1:7">
      <c r="G15">
        <f t="shared" si="1"/>
        <v>0</v>
      </c>
    </row>
    <row r="16" spans="1:7">
      <c r="A16" s="6">
        <v>41584</v>
      </c>
      <c r="B16">
        <v>1</v>
      </c>
      <c r="C16" t="s">
        <v>2927</v>
      </c>
      <c r="D16">
        <v>156</v>
      </c>
      <c r="E16">
        <v>156</v>
      </c>
      <c r="F16">
        <v>156</v>
      </c>
      <c r="G16">
        <f t="shared" si="1"/>
        <v>0</v>
      </c>
    </row>
    <row r="17" spans="1:9">
      <c r="B17">
        <v>1</v>
      </c>
      <c r="C17" t="s">
        <v>2928</v>
      </c>
      <c r="D17">
        <v>170</v>
      </c>
      <c r="E17">
        <f t="shared" ref="E17:E22" si="2">B17*D17</f>
        <v>170</v>
      </c>
      <c r="G17">
        <f t="shared" si="1"/>
        <v>170</v>
      </c>
      <c r="I17">
        <f>E17/1.21</f>
        <v>140.49586776859505</v>
      </c>
    </row>
    <row r="18" spans="1:9">
      <c r="A18" s="6">
        <v>41599</v>
      </c>
      <c r="B18">
        <v>1</v>
      </c>
      <c r="C18" t="s">
        <v>3148</v>
      </c>
      <c r="D18">
        <v>4200</v>
      </c>
      <c r="E18">
        <f t="shared" si="2"/>
        <v>4200</v>
      </c>
      <c r="G18">
        <f t="shared" si="1"/>
        <v>4370</v>
      </c>
      <c r="I18">
        <f t="shared" ref="I18:I22" si="3">E18/1.21</f>
        <v>3471.0743801652893</v>
      </c>
    </row>
    <row r="19" spans="1:9">
      <c r="B19">
        <v>1</v>
      </c>
      <c r="C19" t="s">
        <v>3149</v>
      </c>
      <c r="D19">
        <v>488</v>
      </c>
      <c r="E19">
        <f t="shared" si="2"/>
        <v>488</v>
      </c>
      <c r="G19">
        <f t="shared" si="1"/>
        <v>4858</v>
      </c>
      <c r="I19">
        <f t="shared" si="3"/>
        <v>403.30578512396693</v>
      </c>
    </row>
    <row r="20" spans="1:9">
      <c r="A20" s="6">
        <v>41613</v>
      </c>
      <c r="B20">
        <v>100</v>
      </c>
      <c r="C20" t="s">
        <v>309</v>
      </c>
      <c r="D20">
        <v>28</v>
      </c>
      <c r="E20">
        <f t="shared" si="2"/>
        <v>2800</v>
      </c>
      <c r="G20">
        <f t="shared" si="1"/>
        <v>7658</v>
      </c>
      <c r="I20">
        <f t="shared" si="3"/>
        <v>2314.0495867768595</v>
      </c>
    </row>
    <row r="21" spans="1:9">
      <c r="B21">
        <v>1</v>
      </c>
      <c r="C21" t="s">
        <v>3171</v>
      </c>
      <c r="D21">
        <v>1078</v>
      </c>
      <c r="E21">
        <f t="shared" si="2"/>
        <v>1078</v>
      </c>
      <c r="G21">
        <f t="shared" si="1"/>
        <v>8736</v>
      </c>
      <c r="I21">
        <f t="shared" si="3"/>
        <v>890.90909090909099</v>
      </c>
    </row>
    <row r="22" spans="1:9">
      <c r="B22">
        <v>1</v>
      </c>
      <c r="C22" t="s">
        <v>3172</v>
      </c>
      <c r="D22">
        <v>5400</v>
      </c>
      <c r="E22">
        <f t="shared" si="2"/>
        <v>5400</v>
      </c>
      <c r="G22">
        <f t="shared" si="1"/>
        <v>14136</v>
      </c>
      <c r="I22">
        <f t="shared" si="3"/>
        <v>4462.8099173553719</v>
      </c>
    </row>
    <row r="23" spans="1:9">
      <c r="A23" s="6">
        <v>41619</v>
      </c>
      <c r="C23" t="s">
        <v>3436</v>
      </c>
      <c r="G23">
        <f t="shared" si="1"/>
        <v>14136</v>
      </c>
      <c r="I23">
        <f t="shared" ref="I23:I24" si="4">D23/1.21</f>
        <v>0</v>
      </c>
    </row>
    <row r="24" spans="1:9">
      <c r="G24">
        <f t="shared" si="1"/>
        <v>14136</v>
      </c>
      <c r="I24">
        <f t="shared" si="4"/>
        <v>0</v>
      </c>
    </row>
  </sheetData>
  <hyperlinks>
    <hyperlink ref="A1" location="INDICE!A1" display="INDICE"/>
  </hyperlinks>
  <pageMargins left="0.7" right="0.7" top="0.75" bottom="0.75" header="0.3" footer="0.3"/>
</worksheet>
</file>

<file path=xl/worksheets/sheet177.xml><?xml version="1.0" encoding="utf-8"?>
<worksheet xmlns="http://schemas.openxmlformats.org/spreadsheetml/2006/main" xmlns:r="http://schemas.openxmlformats.org/officeDocument/2006/relationships">
  <dimension ref="A1:I29"/>
  <sheetViews>
    <sheetView workbookViewId="0"/>
  </sheetViews>
  <sheetFormatPr baseColWidth="10" defaultRowHeight="15"/>
  <cols>
    <col min="2" max="2" width="5.42578125" customWidth="1"/>
    <col min="3" max="3" width="18.5703125" customWidth="1"/>
    <col min="4" max="4" width="6.140625" customWidth="1"/>
    <col min="5" max="5" width="8" style="16" customWidth="1"/>
    <col min="6" max="6" width="7.5703125" customWidth="1"/>
    <col min="7" max="7" width="9.7109375" customWidth="1"/>
    <col min="8" max="8" width="8.28515625" customWidth="1"/>
    <col min="9" max="9" width="9" customWidth="1"/>
  </cols>
  <sheetData>
    <row r="1" spans="1:9">
      <c r="A1" s="2" t="s">
        <v>122</v>
      </c>
      <c r="B1" s="1"/>
      <c r="C1" s="1" t="s">
        <v>1065</v>
      </c>
      <c r="D1" s="1"/>
      <c r="E1" s="15"/>
      <c r="F1" s="1"/>
      <c r="G1" s="1" t="s">
        <v>253</v>
      </c>
      <c r="H1" s="1"/>
      <c r="I1" s="1">
        <f>SUM(G4:G267)-SUM(H4:H267)</f>
        <v>289.98</v>
      </c>
    </row>
    <row r="2" spans="1:9">
      <c r="A2" s="3" t="s">
        <v>254</v>
      </c>
      <c r="B2" s="3" t="s">
        <v>255</v>
      </c>
      <c r="C2" s="3" t="s">
        <v>256</v>
      </c>
      <c r="D2" s="3" t="s">
        <v>1725</v>
      </c>
      <c r="E2" s="50" t="s">
        <v>1691</v>
      </c>
      <c r="F2" s="3" t="s">
        <v>257</v>
      </c>
      <c r="G2" s="3" t="s">
        <v>258</v>
      </c>
      <c r="H2" s="3" t="s">
        <v>259</v>
      </c>
      <c r="I2" s="3" t="s">
        <v>260</v>
      </c>
    </row>
    <row r="3" spans="1:9">
      <c r="A3" s="5"/>
      <c r="B3" s="1"/>
      <c r="C3" s="1"/>
      <c r="D3" s="1"/>
      <c r="E3" s="15"/>
      <c r="F3" s="1"/>
      <c r="G3" s="1"/>
      <c r="H3" s="1"/>
      <c r="I3" s="1"/>
    </row>
    <row r="5" spans="1:9" hidden="1">
      <c r="A5" s="6">
        <v>41341</v>
      </c>
      <c r="B5">
        <v>1</v>
      </c>
      <c r="C5" t="s">
        <v>744</v>
      </c>
      <c r="F5">
        <v>767.47</v>
      </c>
      <c r="G5">
        <f>B5*F5</f>
        <v>767.47</v>
      </c>
      <c r="I5">
        <f>I4+G5-H5</f>
        <v>767.47</v>
      </c>
    </row>
    <row r="6" spans="1:9" hidden="1">
      <c r="A6" s="6">
        <v>41344</v>
      </c>
      <c r="B6">
        <v>1</v>
      </c>
      <c r="C6" t="s">
        <v>745</v>
      </c>
      <c r="F6">
        <v>45</v>
      </c>
      <c r="G6">
        <f>B6*F6</f>
        <v>45</v>
      </c>
      <c r="I6">
        <f t="shared" ref="I6:I12" si="0">I5+G6-H6</f>
        <v>812.47</v>
      </c>
    </row>
    <row r="7" spans="1:9" hidden="1">
      <c r="C7" t="s">
        <v>1491</v>
      </c>
      <c r="H7">
        <v>812.47</v>
      </c>
      <c r="I7">
        <f t="shared" si="0"/>
        <v>0</v>
      </c>
    </row>
    <row r="8" spans="1:9" hidden="1">
      <c r="I8">
        <f t="shared" si="0"/>
        <v>0</v>
      </c>
    </row>
    <row r="9" spans="1:9" hidden="1">
      <c r="A9" s="6">
        <v>41389</v>
      </c>
      <c r="B9">
        <v>1</v>
      </c>
      <c r="C9" t="s">
        <v>1066</v>
      </c>
      <c r="F9">
        <v>45</v>
      </c>
      <c r="G9">
        <f>B9*F9</f>
        <v>45</v>
      </c>
      <c r="I9">
        <f t="shared" si="0"/>
        <v>45</v>
      </c>
    </row>
    <row r="10" spans="1:9" hidden="1">
      <c r="A10" s="6">
        <v>41390</v>
      </c>
      <c r="B10">
        <v>1</v>
      </c>
      <c r="C10" t="s">
        <v>1067</v>
      </c>
      <c r="F10">
        <v>774.98</v>
      </c>
      <c r="G10">
        <f>B10*F10</f>
        <v>774.98</v>
      </c>
      <c r="I10">
        <f t="shared" si="0"/>
        <v>819.98</v>
      </c>
    </row>
    <row r="11" spans="1:9" hidden="1">
      <c r="A11" s="6">
        <v>41382</v>
      </c>
      <c r="B11">
        <v>1</v>
      </c>
      <c r="C11" t="s">
        <v>1111</v>
      </c>
      <c r="F11">
        <v>389.98</v>
      </c>
      <c r="G11">
        <f>B11*F11</f>
        <v>389.98</v>
      </c>
      <c r="I11">
        <f t="shared" si="0"/>
        <v>1209.96</v>
      </c>
    </row>
    <row r="12" spans="1:9" hidden="1">
      <c r="A12" s="6">
        <v>41429</v>
      </c>
      <c r="C12" t="s">
        <v>427</v>
      </c>
      <c r="G12">
        <f>B12*F12</f>
        <v>0</v>
      </c>
      <c r="H12">
        <v>1209.96</v>
      </c>
      <c r="I12">
        <f t="shared" si="0"/>
        <v>0</v>
      </c>
    </row>
    <row r="13" spans="1:9" hidden="1">
      <c r="G13">
        <f t="shared" ref="G13:G28" si="1">B13*F13</f>
        <v>0</v>
      </c>
      <c r="I13">
        <f t="shared" ref="I13:I29" si="2">I12+G13-H13</f>
        <v>0</v>
      </c>
    </row>
    <row r="14" spans="1:9" hidden="1">
      <c r="A14" s="6">
        <v>41428</v>
      </c>
      <c r="B14">
        <v>1</v>
      </c>
      <c r="C14" t="s">
        <v>1727</v>
      </c>
      <c r="D14">
        <v>37.19</v>
      </c>
      <c r="E14" s="16">
        <v>44.99</v>
      </c>
      <c r="G14">
        <f t="shared" si="1"/>
        <v>0</v>
      </c>
      <c r="I14">
        <f t="shared" si="2"/>
        <v>0</v>
      </c>
    </row>
    <row r="15" spans="1:9" hidden="1">
      <c r="B15">
        <v>1</v>
      </c>
      <c r="C15" t="s">
        <v>1728</v>
      </c>
      <c r="F15">
        <v>44.99</v>
      </c>
      <c r="G15">
        <f t="shared" si="1"/>
        <v>44.99</v>
      </c>
      <c r="I15">
        <f t="shared" si="2"/>
        <v>44.99</v>
      </c>
    </row>
    <row r="16" spans="1:9" hidden="1">
      <c r="G16">
        <f t="shared" si="1"/>
        <v>0</v>
      </c>
      <c r="I16">
        <f t="shared" si="2"/>
        <v>44.99</v>
      </c>
    </row>
    <row r="17" spans="1:9" hidden="1">
      <c r="A17" s="6">
        <v>41442</v>
      </c>
      <c r="B17">
        <v>6</v>
      </c>
      <c r="C17" t="s">
        <v>942</v>
      </c>
      <c r="D17">
        <v>353.3</v>
      </c>
      <c r="E17" s="16">
        <f>D17+(D17*21%)</f>
        <v>427.49299999999999</v>
      </c>
      <c r="G17">
        <f t="shared" si="1"/>
        <v>0</v>
      </c>
      <c r="I17">
        <f t="shared" si="2"/>
        <v>44.99</v>
      </c>
    </row>
    <row r="18" spans="1:9" hidden="1">
      <c r="B18">
        <v>1</v>
      </c>
      <c r="C18" t="s">
        <v>1730</v>
      </c>
      <c r="D18">
        <v>299.17</v>
      </c>
      <c r="E18" s="16">
        <f>D18+(D18*21%)</f>
        <v>361.9957</v>
      </c>
      <c r="G18">
        <f t="shared" si="1"/>
        <v>0</v>
      </c>
      <c r="I18">
        <f t="shared" si="2"/>
        <v>44.99</v>
      </c>
    </row>
    <row r="19" spans="1:9" hidden="1">
      <c r="B19">
        <v>2</v>
      </c>
      <c r="C19" t="s">
        <v>1729</v>
      </c>
      <c r="D19">
        <v>64.459999999999994</v>
      </c>
      <c r="E19" s="16">
        <f>D19+(D19*21%)</f>
        <v>77.996599999999987</v>
      </c>
      <c r="G19">
        <f t="shared" si="1"/>
        <v>0</v>
      </c>
      <c r="I19">
        <f t="shared" si="2"/>
        <v>44.99</v>
      </c>
    </row>
    <row r="20" spans="1:9" hidden="1">
      <c r="B20">
        <v>1</v>
      </c>
      <c r="C20" t="s">
        <v>1731</v>
      </c>
      <c r="E20" s="16">
        <f>D20+(D20*21%)</f>
        <v>0</v>
      </c>
      <c r="F20">
        <v>867.48</v>
      </c>
      <c r="G20">
        <f t="shared" si="1"/>
        <v>867.48</v>
      </c>
      <c r="I20">
        <f t="shared" si="2"/>
        <v>912.47</v>
      </c>
    </row>
    <row r="21" spans="1:9" hidden="1">
      <c r="C21" t="s">
        <v>39</v>
      </c>
      <c r="G21">
        <f t="shared" si="1"/>
        <v>0</v>
      </c>
      <c r="H21">
        <v>912.47</v>
      </c>
      <c r="I21">
        <f t="shared" si="2"/>
        <v>0</v>
      </c>
    </row>
    <row r="22" spans="1:9" hidden="1">
      <c r="G22">
        <f t="shared" si="1"/>
        <v>0</v>
      </c>
      <c r="I22">
        <f t="shared" si="2"/>
        <v>0</v>
      </c>
    </row>
    <row r="23" spans="1:9">
      <c r="A23" s="6">
        <v>41479</v>
      </c>
      <c r="B23">
        <v>1</v>
      </c>
      <c r="C23" t="s">
        <v>2504</v>
      </c>
      <c r="D23">
        <v>119.83</v>
      </c>
      <c r="E23" s="16">
        <f>D23+(D23*21%)</f>
        <v>144.99430000000001</v>
      </c>
      <c r="G23">
        <f t="shared" si="1"/>
        <v>0</v>
      </c>
      <c r="I23">
        <f t="shared" si="2"/>
        <v>0</v>
      </c>
    </row>
    <row r="24" spans="1:9">
      <c r="B24">
        <v>1</v>
      </c>
      <c r="E24" s="16">
        <f t="shared" ref="E24:E26" si="3">D24+(D24*21%)</f>
        <v>0</v>
      </c>
      <c r="F24">
        <v>144.99</v>
      </c>
      <c r="G24">
        <f t="shared" si="1"/>
        <v>144.99</v>
      </c>
      <c r="I24">
        <f t="shared" si="2"/>
        <v>144.99</v>
      </c>
    </row>
    <row r="25" spans="1:9">
      <c r="E25" s="16">
        <f t="shared" si="3"/>
        <v>0</v>
      </c>
      <c r="G25">
        <f t="shared" si="1"/>
        <v>0</v>
      </c>
      <c r="I25">
        <f t="shared" si="2"/>
        <v>144.99</v>
      </c>
    </row>
    <row r="26" spans="1:9">
      <c r="A26" s="6">
        <v>41542</v>
      </c>
      <c r="B26">
        <v>1</v>
      </c>
      <c r="C26" t="s">
        <v>2577</v>
      </c>
      <c r="D26">
        <v>119.83</v>
      </c>
      <c r="E26" s="16">
        <f t="shared" si="3"/>
        <v>144.99430000000001</v>
      </c>
      <c r="G26" s="16">
        <v>144.99</v>
      </c>
      <c r="I26">
        <f t="shared" si="2"/>
        <v>289.98</v>
      </c>
    </row>
    <row r="27" spans="1:9">
      <c r="G27">
        <f t="shared" si="1"/>
        <v>0</v>
      </c>
      <c r="I27">
        <f t="shared" si="2"/>
        <v>289.98</v>
      </c>
    </row>
    <row r="28" spans="1:9">
      <c r="G28">
        <f t="shared" si="1"/>
        <v>0</v>
      </c>
      <c r="I28">
        <f t="shared" si="2"/>
        <v>289.98</v>
      </c>
    </row>
    <row r="29" spans="1:9">
      <c r="I29">
        <f t="shared" si="2"/>
        <v>289.98</v>
      </c>
    </row>
  </sheetData>
  <hyperlinks>
    <hyperlink ref="A1" location="INDICE!A1" display="INDICE"/>
  </hyperlinks>
  <pageMargins left="0.7" right="0.7" top="0.75" bottom="0.75" header="0.3" footer="0.3"/>
  <pageSetup paperSize="9" orientation="portrait" horizontalDpi="0" verticalDpi="0" r:id="rId1"/>
</worksheet>
</file>

<file path=xl/worksheets/sheet178.xml><?xml version="1.0" encoding="utf-8"?>
<worksheet xmlns="http://schemas.openxmlformats.org/spreadsheetml/2006/main" xmlns:r="http://schemas.openxmlformats.org/officeDocument/2006/relationships">
  <dimension ref="A1:G20"/>
  <sheetViews>
    <sheetView workbookViewId="0"/>
  </sheetViews>
  <sheetFormatPr baseColWidth="10" defaultRowHeight="15"/>
  <cols>
    <col min="1" max="1" width="12.42578125" customWidth="1"/>
    <col min="2" max="2" width="10" customWidth="1"/>
    <col min="3" max="3" width="22.85546875" customWidth="1"/>
    <col min="4" max="4" width="8" customWidth="1"/>
    <col min="5" max="6" width="9" customWidth="1"/>
    <col min="7" max="7" width="12.42578125" customWidth="1"/>
  </cols>
  <sheetData>
    <row r="1" spans="1:7">
      <c r="A1" s="2" t="s">
        <v>122</v>
      </c>
      <c r="B1" s="1"/>
      <c r="C1" s="1" t="s">
        <v>938</v>
      </c>
      <c r="D1" s="1"/>
      <c r="E1" s="1" t="s">
        <v>253</v>
      </c>
      <c r="F1" s="1"/>
      <c r="G1" s="1">
        <f>SUM(E4:E264)-SUM(F4:F264)</f>
        <v>3669</v>
      </c>
    </row>
    <row r="2" spans="1:7">
      <c r="A2" s="3" t="s">
        <v>254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259</v>
      </c>
      <c r="G2" s="3" t="s">
        <v>260</v>
      </c>
    </row>
    <row r="3" spans="1:7">
      <c r="A3" s="5"/>
      <c r="B3" s="1"/>
      <c r="C3" s="1"/>
      <c r="D3" s="1"/>
      <c r="E3" s="1"/>
      <c r="F3" s="1"/>
      <c r="G3" s="1"/>
    </row>
    <row r="5" spans="1:7">
      <c r="A5" s="6">
        <v>41372</v>
      </c>
      <c r="B5">
        <v>1</v>
      </c>
      <c r="C5" t="s">
        <v>939</v>
      </c>
      <c r="D5">
        <v>400</v>
      </c>
      <c r="E5">
        <f t="shared" ref="E5:E11" si="0">B5*D5</f>
        <v>400</v>
      </c>
      <c r="F5">
        <v>400</v>
      </c>
      <c r="G5">
        <f>G4+E5-F5</f>
        <v>0</v>
      </c>
    </row>
    <row r="6" spans="1:7">
      <c r="A6" s="6" t="s">
        <v>13</v>
      </c>
      <c r="B6">
        <v>1</v>
      </c>
      <c r="C6" t="s">
        <v>940</v>
      </c>
      <c r="D6">
        <v>280</v>
      </c>
      <c r="E6">
        <f t="shared" si="0"/>
        <v>280</v>
      </c>
      <c r="G6">
        <f>G5+E6-F6</f>
        <v>280</v>
      </c>
    </row>
    <row r="7" spans="1:7">
      <c r="B7">
        <v>1</v>
      </c>
      <c r="C7" t="s">
        <v>941</v>
      </c>
      <c r="D7">
        <v>509</v>
      </c>
      <c r="E7">
        <f t="shared" si="0"/>
        <v>509</v>
      </c>
      <c r="G7">
        <f>G6+E7-F7</f>
        <v>789</v>
      </c>
    </row>
    <row r="8" spans="1:7">
      <c r="B8">
        <v>1</v>
      </c>
      <c r="C8" t="s">
        <v>951</v>
      </c>
      <c r="D8">
        <v>1380</v>
      </c>
      <c r="E8">
        <f t="shared" si="0"/>
        <v>1380</v>
      </c>
      <c r="F8">
        <v>1380</v>
      </c>
      <c r="G8">
        <f>G7+E8-F8</f>
        <v>789</v>
      </c>
    </row>
    <row r="9" spans="1:7">
      <c r="A9" s="6">
        <v>41410</v>
      </c>
      <c r="B9">
        <v>2</v>
      </c>
      <c r="C9" t="s">
        <v>1269</v>
      </c>
      <c r="D9">
        <v>1000</v>
      </c>
      <c r="E9">
        <f t="shared" si="0"/>
        <v>2000</v>
      </c>
      <c r="G9">
        <f t="shared" ref="G9:G20" si="1">G8+E9-F9</f>
        <v>2789</v>
      </c>
    </row>
    <row r="10" spans="1:7">
      <c r="A10" s="6">
        <v>41423</v>
      </c>
      <c r="B10">
        <v>1</v>
      </c>
      <c r="C10" t="s">
        <v>1452</v>
      </c>
      <c r="D10">
        <v>800</v>
      </c>
      <c r="E10">
        <f t="shared" si="0"/>
        <v>800</v>
      </c>
      <c r="G10">
        <f t="shared" si="1"/>
        <v>3589</v>
      </c>
    </row>
    <row r="11" spans="1:7">
      <c r="A11" s="6">
        <v>41424</v>
      </c>
      <c r="B11">
        <v>2</v>
      </c>
      <c r="C11" t="s">
        <v>396</v>
      </c>
      <c r="D11">
        <v>40</v>
      </c>
      <c r="E11">
        <f t="shared" si="0"/>
        <v>80</v>
      </c>
      <c r="G11">
        <f t="shared" si="1"/>
        <v>3669</v>
      </c>
    </row>
    <row r="12" spans="1:7">
      <c r="G12">
        <f t="shared" si="1"/>
        <v>3669</v>
      </c>
    </row>
    <row r="13" spans="1:7">
      <c r="G13">
        <f t="shared" si="1"/>
        <v>3669</v>
      </c>
    </row>
    <row r="14" spans="1:7">
      <c r="G14">
        <f t="shared" si="1"/>
        <v>3669</v>
      </c>
    </row>
    <row r="15" spans="1:7">
      <c r="G15">
        <f t="shared" si="1"/>
        <v>3669</v>
      </c>
    </row>
    <row r="16" spans="1:7">
      <c r="G16">
        <f t="shared" si="1"/>
        <v>3669</v>
      </c>
    </row>
    <row r="17" spans="7:7">
      <c r="G17">
        <f t="shared" si="1"/>
        <v>3669</v>
      </c>
    </row>
    <row r="18" spans="7:7">
      <c r="G18">
        <f t="shared" si="1"/>
        <v>3669</v>
      </c>
    </row>
    <row r="19" spans="7:7">
      <c r="G19">
        <f t="shared" si="1"/>
        <v>3669</v>
      </c>
    </row>
    <row r="20" spans="7:7">
      <c r="G20">
        <f t="shared" si="1"/>
        <v>3669</v>
      </c>
    </row>
  </sheetData>
  <hyperlinks>
    <hyperlink ref="A1" location="INDICE!A1" display="INDICE"/>
  </hyperlinks>
  <pageMargins left="0.7" right="0.7" top="0.75" bottom="0.75" header="0.3" footer="0.3"/>
  <pageSetup paperSize="9" orientation="portrait" horizontalDpi="0" verticalDpi="0" r:id="rId1"/>
</worksheet>
</file>

<file path=xl/worksheets/sheet179.xml><?xml version="1.0" encoding="utf-8"?>
<worksheet xmlns="http://schemas.openxmlformats.org/spreadsheetml/2006/main" xmlns:r="http://schemas.openxmlformats.org/officeDocument/2006/relationships">
  <dimension ref="A1:G23"/>
  <sheetViews>
    <sheetView workbookViewId="0"/>
  </sheetViews>
  <sheetFormatPr baseColWidth="10" defaultRowHeight="15"/>
  <cols>
    <col min="2" max="2" width="6" customWidth="1"/>
    <col min="3" max="3" width="17.7109375" customWidth="1"/>
    <col min="6" max="6" width="9" customWidth="1"/>
    <col min="7" max="7" width="12.5703125" customWidth="1"/>
  </cols>
  <sheetData>
    <row r="1" spans="1:7">
      <c r="A1" s="2" t="s">
        <v>122</v>
      </c>
      <c r="B1" s="1"/>
      <c r="C1" s="1" t="s">
        <v>837</v>
      </c>
      <c r="D1" s="1"/>
      <c r="E1" s="1" t="s">
        <v>253</v>
      </c>
      <c r="F1" s="1"/>
      <c r="G1" s="1">
        <f>SUM(E4:E264)-SUM(F4:F264)</f>
        <v>-213</v>
      </c>
    </row>
    <row r="2" spans="1:7">
      <c r="A2" s="3" t="s">
        <v>254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259</v>
      </c>
      <c r="G2" s="3" t="s">
        <v>260</v>
      </c>
    </row>
    <row r="3" spans="1:7">
      <c r="A3" s="5"/>
      <c r="B3" s="1"/>
      <c r="C3" s="1"/>
      <c r="D3" s="1"/>
      <c r="E3" s="1"/>
      <c r="F3" s="1"/>
      <c r="G3" s="1"/>
    </row>
    <row r="5" spans="1:7">
      <c r="A5" s="6">
        <v>41325</v>
      </c>
      <c r="B5">
        <v>1</v>
      </c>
      <c r="C5" t="s">
        <v>838</v>
      </c>
      <c r="D5">
        <v>90</v>
      </c>
      <c r="E5">
        <f>B5*D5</f>
        <v>90</v>
      </c>
      <c r="G5">
        <f>G4+E5-F5</f>
        <v>90</v>
      </c>
    </row>
    <row r="6" spans="1:7">
      <c r="A6" s="6"/>
      <c r="E6">
        <f>B6*D6</f>
        <v>0</v>
      </c>
      <c r="F6">
        <v>90</v>
      </c>
      <c r="G6">
        <f>G5+E6-F6</f>
        <v>0</v>
      </c>
    </row>
    <row r="7" spans="1:7">
      <c r="A7" s="6">
        <v>41355</v>
      </c>
      <c r="B7">
        <v>2</v>
      </c>
      <c r="C7" t="s">
        <v>839</v>
      </c>
      <c r="D7">
        <v>40</v>
      </c>
      <c r="E7">
        <f t="shared" ref="E7:E14" si="0">B7*D7</f>
        <v>80</v>
      </c>
      <c r="G7">
        <f t="shared" ref="G7:G14" si="1">G6+E7-F7</f>
        <v>80</v>
      </c>
    </row>
    <row r="8" spans="1:7">
      <c r="B8">
        <v>1</v>
      </c>
      <c r="C8" t="s">
        <v>840</v>
      </c>
      <c r="D8">
        <v>59</v>
      </c>
      <c r="E8">
        <f t="shared" si="0"/>
        <v>59</v>
      </c>
      <c r="G8">
        <f t="shared" si="1"/>
        <v>139</v>
      </c>
    </row>
    <row r="9" spans="1:7">
      <c r="A9" s="6">
        <v>41438</v>
      </c>
      <c r="B9">
        <v>1</v>
      </c>
      <c r="C9" t="s">
        <v>730</v>
      </c>
      <c r="D9">
        <v>165</v>
      </c>
      <c r="E9">
        <f t="shared" si="0"/>
        <v>165</v>
      </c>
      <c r="G9">
        <f t="shared" si="1"/>
        <v>304</v>
      </c>
    </row>
    <row r="10" spans="1:7">
      <c r="B10">
        <v>1</v>
      </c>
      <c r="C10" t="s">
        <v>720</v>
      </c>
      <c r="D10">
        <v>295</v>
      </c>
      <c r="E10">
        <f t="shared" si="0"/>
        <v>295</v>
      </c>
      <c r="G10">
        <f t="shared" si="1"/>
        <v>599</v>
      </c>
    </row>
    <row r="11" spans="1:7">
      <c r="E11">
        <f t="shared" si="0"/>
        <v>0</v>
      </c>
      <c r="F11">
        <v>59.9</v>
      </c>
      <c r="G11">
        <f t="shared" si="1"/>
        <v>539.1</v>
      </c>
    </row>
    <row r="12" spans="1:7">
      <c r="A12" s="6">
        <v>41458</v>
      </c>
      <c r="C12" t="s">
        <v>259</v>
      </c>
      <c r="E12">
        <f t="shared" si="0"/>
        <v>0</v>
      </c>
      <c r="F12">
        <v>539.1</v>
      </c>
      <c r="G12">
        <f t="shared" si="1"/>
        <v>0</v>
      </c>
    </row>
    <row r="13" spans="1:7">
      <c r="E13">
        <f t="shared" si="0"/>
        <v>0</v>
      </c>
      <c r="G13">
        <f t="shared" si="1"/>
        <v>0</v>
      </c>
    </row>
    <row r="14" spans="1:7">
      <c r="A14" s="6">
        <v>41443</v>
      </c>
      <c r="B14">
        <v>1</v>
      </c>
      <c r="C14" t="s">
        <v>1811</v>
      </c>
      <c r="D14">
        <v>74</v>
      </c>
      <c r="E14">
        <f t="shared" si="0"/>
        <v>74</v>
      </c>
      <c r="G14">
        <f t="shared" si="1"/>
        <v>74</v>
      </c>
    </row>
    <row r="15" spans="1:7">
      <c r="A15" s="6">
        <v>41528</v>
      </c>
      <c r="B15">
        <v>10</v>
      </c>
      <c r="C15" t="s">
        <v>344</v>
      </c>
      <c r="D15">
        <v>22</v>
      </c>
      <c r="E15">
        <f t="shared" ref="E15:E22" si="2">B15*D15</f>
        <v>220</v>
      </c>
      <c r="G15">
        <f>G14+E15-F15</f>
        <v>294</v>
      </c>
    </row>
    <row r="16" spans="1:7">
      <c r="B16">
        <v>1</v>
      </c>
      <c r="C16" t="s">
        <v>758</v>
      </c>
      <c r="D16">
        <v>62</v>
      </c>
      <c r="E16">
        <f t="shared" si="2"/>
        <v>62</v>
      </c>
      <c r="F16">
        <v>356</v>
      </c>
      <c r="G16">
        <f>G15+E16-F16</f>
        <v>0</v>
      </c>
    </row>
    <row r="17" spans="1:7">
      <c r="A17" s="6">
        <v>41562</v>
      </c>
      <c r="B17">
        <v>20</v>
      </c>
      <c r="C17" t="s">
        <v>2743</v>
      </c>
      <c r="D17">
        <v>28</v>
      </c>
      <c r="E17">
        <f t="shared" si="2"/>
        <v>560</v>
      </c>
      <c r="F17">
        <v>0</v>
      </c>
      <c r="G17">
        <f t="shared" ref="G17:G22" si="3">G16+E17-F17</f>
        <v>560</v>
      </c>
    </row>
    <row r="18" spans="1:7">
      <c r="B18">
        <v>5</v>
      </c>
      <c r="C18" t="s">
        <v>2398</v>
      </c>
      <c r="D18">
        <v>24</v>
      </c>
      <c r="E18">
        <f t="shared" si="2"/>
        <v>120</v>
      </c>
      <c r="F18">
        <v>680</v>
      </c>
      <c r="G18">
        <f t="shared" si="3"/>
        <v>0</v>
      </c>
    </row>
    <row r="19" spans="1:7">
      <c r="A19" s="6">
        <v>41614</v>
      </c>
      <c r="B19">
        <v>10</v>
      </c>
      <c r="C19" t="s">
        <v>2398</v>
      </c>
      <c r="D19">
        <v>22.5</v>
      </c>
      <c r="E19">
        <f t="shared" si="2"/>
        <v>225</v>
      </c>
      <c r="G19">
        <f t="shared" si="3"/>
        <v>225</v>
      </c>
    </row>
    <row r="20" spans="1:7">
      <c r="B20">
        <v>20</v>
      </c>
      <c r="C20" t="s">
        <v>2019</v>
      </c>
      <c r="D20">
        <v>22.5</v>
      </c>
      <c r="E20">
        <f t="shared" si="2"/>
        <v>450</v>
      </c>
      <c r="G20">
        <f t="shared" si="3"/>
        <v>675</v>
      </c>
    </row>
    <row r="21" spans="1:7">
      <c r="B21">
        <v>10</v>
      </c>
      <c r="C21" t="s">
        <v>2398</v>
      </c>
      <c r="D21">
        <v>22.5</v>
      </c>
      <c r="E21">
        <f t="shared" si="2"/>
        <v>225</v>
      </c>
      <c r="G21">
        <f t="shared" si="3"/>
        <v>900</v>
      </c>
    </row>
    <row r="22" spans="1:7">
      <c r="C22" t="s">
        <v>427</v>
      </c>
      <c r="E22">
        <f t="shared" si="2"/>
        <v>0</v>
      </c>
      <c r="F22">
        <v>900</v>
      </c>
      <c r="G22">
        <f t="shared" si="3"/>
        <v>0</v>
      </c>
    </row>
    <row r="23" spans="1:7">
      <c r="A23" s="6">
        <v>41648</v>
      </c>
      <c r="C23" t="s">
        <v>3387</v>
      </c>
      <c r="F23">
        <v>213</v>
      </c>
    </row>
  </sheetData>
  <hyperlinks>
    <hyperlink ref="A1" location="INDICE!A1" display="INDICE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G16"/>
  <sheetViews>
    <sheetView workbookViewId="0"/>
  </sheetViews>
  <sheetFormatPr baseColWidth="10" defaultRowHeight="15"/>
  <cols>
    <col min="2" max="2" width="5.28515625" customWidth="1"/>
    <col min="3" max="3" width="19.140625" customWidth="1"/>
    <col min="4" max="4" width="6.85546875" customWidth="1"/>
    <col min="5" max="5" width="9.140625" customWidth="1"/>
  </cols>
  <sheetData>
    <row r="1" spans="1:7">
      <c r="A1" s="9" t="s">
        <v>122</v>
      </c>
      <c r="B1" s="7"/>
      <c r="C1" s="7" t="s">
        <v>2203</v>
      </c>
      <c r="D1" s="7"/>
      <c r="E1" s="7" t="s">
        <v>253</v>
      </c>
      <c r="F1" s="7"/>
      <c r="G1" s="7">
        <f>SUM(E4:E276)-SUM(F4:F276)</f>
        <v>0</v>
      </c>
    </row>
    <row r="2" spans="1:7">
      <c r="A2" s="10" t="s">
        <v>254</v>
      </c>
      <c r="B2" s="10" t="s">
        <v>255</v>
      </c>
      <c r="C2" s="10" t="s">
        <v>256</v>
      </c>
      <c r="D2" s="10" t="s">
        <v>257</v>
      </c>
      <c r="E2" s="10" t="s">
        <v>258</v>
      </c>
      <c r="F2" s="10" t="s">
        <v>259</v>
      </c>
      <c r="G2" s="10" t="s">
        <v>260</v>
      </c>
    </row>
    <row r="3" spans="1:7">
      <c r="A3" s="11"/>
      <c r="B3" s="7"/>
      <c r="C3" s="7"/>
      <c r="D3" s="7"/>
      <c r="E3" s="7"/>
      <c r="F3" s="7"/>
      <c r="G3" s="7"/>
    </row>
    <row r="4" spans="1:7">
      <c r="A4" s="12" t="s">
        <v>13</v>
      </c>
      <c r="B4" s="7"/>
      <c r="C4" s="7" t="s">
        <v>262</v>
      </c>
      <c r="D4" s="7"/>
      <c r="E4" s="7">
        <v>0</v>
      </c>
      <c r="F4" s="7"/>
      <c r="G4" s="7">
        <f>G3+E4-F4</f>
        <v>0</v>
      </c>
    </row>
    <row r="5" spans="1:7">
      <c r="A5" s="12">
        <v>41320</v>
      </c>
      <c r="B5" s="7">
        <v>1.5</v>
      </c>
      <c r="C5" s="7" t="s">
        <v>375</v>
      </c>
      <c r="D5" s="7">
        <v>24</v>
      </c>
      <c r="E5" s="7">
        <f>B5*D5</f>
        <v>36</v>
      </c>
      <c r="F5" s="7"/>
      <c r="G5" s="7">
        <f>G4+E5-F5</f>
        <v>36</v>
      </c>
    </row>
    <row r="6" spans="1:7">
      <c r="B6">
        <v>1</v>
      </c>
      <c r="C6" s="22" t="s">
        <v>2204</v>
      </c>
      <c r="D6">
        <v>40</v>
      </c>
      <c r="E6" s="7">
        <f t="shared" ref="E6:E13" si="0">B6*D6</f>
        <v>40</v>
      </c>
      <c r="G6" s="7">
        <f t="shared" ref="G6:G16" si="1">G5+E6-F6</f>
        <v>76</v>
      </c>
    </row>
    <row r="7" spans="1:7">
      <c r="A7" s="6">
        <v>41433</v>
      </c>
      <c r="B7">
        <v>2.25</v>
      </c>
      <c r="C7" s="22" t="s">
        <v>1049</v>
      </c>
      <c r="D7">
        <v>34.200000000000003</v>
      </c>
      <c r="E7" s="7">
        <f t="shared" si="0"/>
        <v>76.95</v>
      </c>
      <c r="G7" s="7">
        <f t="shared" si="1"/>
        <v>152.94999999999999</v>
      </c>
    </row>
    <row r="8" spans="1:7">
      <c r="C8" s="22" t="s">
        <v>259</v>
      </c>
      <c r="E8" s="7">
        <f t="shared" si="0"/>
        <v>0</v>
      </c>
      <c r="F8">
        <v>100</v>
      </c>
      <c r="G8" s="7">
        <f t="shared" si="1"/>
        <v>52.949999999999989</v>
      </c>
    </row>
    <row r="9" spans="1:7">
      <c r="A9" s="6">
        <v>41467</v>
      </c>
      <c r="B9">
        <v>1</v>
      </c>
      <c r="C9" s="22" t="s">
        <v>1108</v>
      </c>
      <c r="D9">
        <v>8</v>
      </c>
      <c r="E9" s="7">
        <f t="shared" si="0"/>
        <v>8</v>
      </c>
      <c r="G9" s="7">
        <f t="shared" si="1"/>
        <v>60.949999999999989</v>
      </c>
    </row>
    <row r="10" spans="1:7">
      <c r="B10">
        <v>1</v>
      </c>
      <c r="C10" s="22" t="s">
        <v>1509</v>
      </c>
      <c r="D10">
        <v>20</v>
      </c>
      <c r="E10" s="7">
        <f t="shared" si="0"/>
        <v>20</v>
      </c>
      <c r="G10" s="7">
        <f t="shared" si="1"/>
        <v>80.949999999999989</v>
      </c>
    </row>
    <row r="11" spans="1:7">
      <c r="C11" s="22" t="s">
        <v>2992</v>
      </c>
      <c r="E11" s="7">
        <f t="shared" si="0"/>
        <v>0</v>
      </c>
      <c r="F11">
        <v>792</v>
      </c>
      <c r="G11" s="7">
        <f t="shared" si="1"/>
        <v>-711.05</v>
      </c>
    </row>
    <row r="12" spans="1:7">
      <c r="A12" s="6">
        <v>41597</v>
      </c>
      <c r="C12" s="22" t="s">
        <v>1642</v>
      </c>
      <c r="E12" s="7">
        <v>711.05</v>
      </c>
      <c r="G12" s="7">
        <f t="shared" si="1"/>
        <v>0</v>
      </c>
    </row>
    <row r="13" spans="1:7">
      <c r="E13" s="7">
        <f t="shared" si="0"/>
        <v>0</v>
      </c>
      <c r="G13" s="7">
        <f t="shared" si="1"/>
        <v>0</v>
      </c>
    </row>
    <row r="14" spans="1:7">
      <c r="G14" s="7">
        <f t="shared" si="1"/>
        <v>0</v>
      </c>
    </row>
    <row r="15" spans="1:7">
      <c r="G15" s="7">
        <f t="shared" si="1"/>
        <v>0</v>
      </c>
    </row>
    <row r="16" spans="1:7">
      <c r="G16" s="7">
        <f t="shared" si="1"/>
        <v>0</v>
      </c>
    </row>
  </sheetData>
  <hyperlinks>
    <hyperlink ref="A1" location="INDICE!A1" display="INDICE"/>
  </hyperlinks>
  <pageMargins left="0.7" right="0.7" top="0.75" bottom="0.75" header="0.3" footer="0.3"/>
</worksheet>
</file>

<file path=xl/worksheets/sheet180.xml><?xml version="1.0" encoding="utf-8"?>
<worksheet xmlns="http://schemas.openxmlformats.org/spreadsheetml/2006/main" xmlns:r="http://schemas.openxmlformats.org/officeDocument/2006/relationships">
  <dimension ref="A1:G20"/>
  <sheetViews>
    <sheetView workbookViewId="0"/>
  </sheetViews>
  <sheetFormatPr baseColWidth="10" defaultRowHeight="15"/>
  <cols>
    <col min="1" max="1" width="11.42578125" style="7"/>
    <col min="2" max="2" width="5.42578125" style="7" customWidth="1"/>
    <col min="3" max="3" width="19.85546875" style="7" customWidth="1"/>
    <col min="4" max="4" width="7" style="7" customWidth="1"/>
    <col min="5" max="5" width="8.85546875" style="7" customWidth="1"/>
    <col min="6" max="6" width="9.85546875" style="7" customWidth="1"/>
    <col min="7" max="16384" width="11.42578125" style="7"/>
  </cols>
  <sheetData>
    <row r="1" spans="1:7">
      <c r="A1" s="9" t="s">
        <v>122</v>
      </c>
      <c r="C1" s="7" t="s">
        <v>1901</v>
      </c>
      <c r="E1" s="7" t="s">
        <v>253</v>
      </c>
      <c r="G1" s="7">
        <f>SUM(E4:E265)-SUM(F4:F265)</f>
        <v>0</v>
      </c>
    </row>
    <row r="2" spans="1:7">
      <c r="A2" s="10" t="s">
        <v>254</v>
      </c>
      <c r="B2" s="10" t="s">
        <v>255</v>
      </c>
      <c r="C2" s="10" t="s">
        <v>256</v>
      </c>
      <c r="D2" s="10" t="s">
        <v>257</v>
      </c>
      <c r="E2" s="10" t="s">
        <v>258</v>
      </c>
      <c r="F2" s="10" t="s">
        <v>259</v>
      </c>
      <c r="G2" s="10" t="s">
        <v>260</v>
      </c>
    </row>
    <row r="3" spans="1:7">
      <c r="A3" s="11"/>
    </row>
    <row r="4" spans="1:7" hidden="1"/>
    <row r="5" spans="1:7" hidden="1">
      <c r="A5" s="12">
        <v>41458</v>
      </c>
      <c r="B5" s="7">
        <v>7.5</v>
      </c>
      <c r="C5" s="7" t="s">
        <v>1037</v>
      </c>
      <c r="D5" s="7">
        <v>77.5</v>
      </c>
      <c r="E5" s="7">
        <f t="shared" ref="E5:E9" si="0">B5*D5</f>
        <v>581.25</v>
      </c>
      <c r="G5" s="7">
        <f t="shared" ref="G5:G20" si="1">G4+E5-F5</f>
        <v>581.25</v>
      </c>
    </row>
    <row r="6" spans="1:7" hidden="1">
      <c r="A6" s="12"/>
      <c r="B6" s="7">
        <v>1</v>
      </c>
      <c r="C6" s="7" t="s">
        <v>1956</v>
      </c>
      <c r="D6" s="7">
        <v>65</v>
      </c>
      <c r="E6" s="7">
        <f t="shared" si="0"/>
        <v>65</v>
      </c>
      <c r="F6" s="7">
        <v>0</v>
      </c>
      <c r="G6" s="7">
        <f t="shared" si="1"/>
        <v>646.25</v>
      </c>
    </row>
    <row r="7" spans="1:7" hidden="1">
      <c r="B7" s="7">
        <v>1</v>
      </c>
      <c r="C7" s="7" t="s">
        <v>1957</v>
      </c>
      <c r="D7" s="7">
        <v>207</v>
      </c>
      <c r="E7" s="7">
        <f t="shared" si="0"/>
        <v>207</v>
      </c>
      <c r="G7" s="7">
        <f t="shared" si="1"/>
        <v>853.25</v>
      </c>
    </row>
    <row r="8" spans="1:7" hidden="1">
      <c r="B8" s="7">
        <v>1</v>
      </c>
      <c r="C8" s="7" t="s">
        <v>1210</v>
      </c>
      <c r="D8" s="7">
        <v>225</v>
      </c>
      <c r="E8" s="7">
        <f t="shared" si="0"/>
        <v>225</v>
      </c>
      <c r="G8" s="7">
        <f t="shared" si="1"/>
        <v>1078.25</v>
      </c>
    </row>
    <row r="9" spans="1:7" hidden="1">
      <c r="B9" s="7">
        <v>1</v>
      </c>
      <c r="C9" s="7" t="s">
        <v>469</v>
      </c>
      <c r="D9" s="7">
        <v>20</v>
      </c>
      <c r="E9" s="7">
        <f t="shared" si="0"/>
        <v>20</v>
      </c>
      <c r="G9" s="7">
        <f t="shared" si="1"/>
        <v>1098.25</v>
      </c>
    </row>
    <row r="10" spans="1:7" hidden="1">
      <c r="C10" s="7" t="s">
        <v>1234</v>
      </c>
      <c r="G10" s="7">
        <f t="shared" si="1"/>
        <v>1098.25</v>
      </c>
    </row>
    <row r="11" spans="1:7" hidden="1">
      <c r="A11" s="12">
        <v>41456</v>
      </c>
      <c r="B11" s="7">
        <v>5</v>
      </c>
      <c r="C11" s="7" t="s">
        <v>1201</v>
      </c>
      <c r="D11" s="7">
        <v>30</v>
      </c>
      <c r="E11" s="7">
        <f>B11*D11</f>
        <v>150</v>
      </c>
      <c r="G11" s="7">
        <f t="shared" si="1"/>
        <v>1248.25</v>
      </c>
    </row>
    <row r="12" spans="1:7" hidden="1">
      <c r="B12" s="7">
        <v>1</v>
      </c>
      <c r="C12" s="7" t="s">
        <v>2193</v>
      </c>
      <c r="D12" s="7">
        <v>80</v>
      </c>
      <c r="E12" s="7">
        <f>B12*D12</f>
        <v>80</v>
      </c>
      <c r="G12" s="7">
        <f t="shared" si="1"/>
        <v>1328.25</v>
      </c>
    </row>
    <row r="13" spans="1:7" hidden="1">
      <c r="C13" s="7" t="s">
        <v>658</v>
      </c>
      <c r="E13" s="7">
        <f>B13*D13</f>
        <v>0</v>
      </c>
      <c r="G13" s="7">
        <f t="shared" si="1"/>
        <v>1328.25</v>
      </c>
    </row>
    <row r="14" spans="1:7" hidden="1">
      <c r="A14" s="12">
        <v>41541</v>
      </c>
      <c r="C14" s="22" t="s">
        <v>2578</v>
      </c>
      <c r="E14" s="7">
        <f t="shared" ref="E14:E20" si="2">B14*D14</f>
        <v>0</v>
      </c>
      <c r="F14" s="7">
        <v>1328.25</v>
      </c>
      <c r="G14" s="7">
        <f t="shared" si="1"/>
        <v>0</v>
      </c>
    </row>
    <row r="15" spans="1:7">
      <c r="E15" s="7">
        <f t="shared" si="2"/>
        <v>0</v>
      </c>
      <c r="G15" s="7">
        <f t="shared" si="1"/>
        <v>0</v>
      </c>
    </row>
    <row r="16" spans="1:7">
      <c r="A16" s="12">
        <v>41606</v>
      </c>
      <c r="B16" s="7">
        <v>8</v>
      </c>
      <c r="C16" s="22" t="s">
        <v>1037</v>
      </c>
      <c r="D16" s="7">
        <v>82.5</v>
      </c>
      <c r="E16" s="7">
        <f t="shared" si="2"/>
        <v>660</v>
      </c>
      <c r="G16" s="7">
        <f t="shared" si="1"/>
        <v>660</v>
      </c>
    </row>
    <row r="17" spans="2:7">
      <c r="B17" s="7">
        <v>1</v>
      </c>
      <c r="C17" s="22" t="s">
        <v>1184</v>
      </c>
      <c r="D17" s="7">
        <v>73</v>
      </c>
      <c r="E17" s="7">
        <f t="shared" si="2"/>
        <v>73</v>
      </c>
      <c r="G17" s="7">
        <f t="shared" si="1"/>
        <v>733</v>
      </c>
    </row>
    <row r="18" spans="2:7">
      <c r="B18" s="7">
        <v>1</v>
      </c>
      <c r="C18" s="22" t="s">
        <v>676</v>
      </c>
      <c r="D18" s="7">
        <v>120</v>
      </c>
      <c r="E18" s="7">
        <f t="shared" si="2"/>
        <v>120</v>
      </c>
      <c r="G18" s="7">
        <f t="shared" si="1"/>
        <v>853</v>
      </c>
    </row>
    <row r="19" spans="2:7">
      <c r="B19" s="22">
        <v>1</v>
      </c>
      <c r="C19" s="22" t="s">
        <v>3213</v>
      </c>
      <c r="D19" s="22">
        <v>230</v>
      </c>
      <c r="E19" s="7">
        <f t="shared" si="2"/>
        <v>230</v>
      </c>
      <c r="G19" s="7">
        <f t="shared" si="1"/>
        <v>1083</v>
      </c>
    </row>
    <row r="20" spans="2:7">
      <c r="C20" s="22" t="s">
        <v>699</v>
      </c>
      <c r="E20" s="7">
        <f t="shared" si="2"/>
        <v>0</v>
      </c>
      <c r="F20" s="7">
        <v>1083</v>
      </c>
      <c r="G20" s="7">
        <f t="shared" si="1"/>
        <v>0</v>
      </c>
    </row>
  </sheetData>
  <hyperlinks>
    <hyperlink ref="A1" location="INDICE!A1" display="INDICE"/>
  </hyperlinks>
  <pageMargins left="0.7" right="0.7" top="0.75" bottom="0.75" header="0.3" footer="0.3"/>
  <pageSetup paperSize="9" orientation="portrait" horizontalDpi="0" verticalDpi="0" r:id="rId1"/>
</worksheet>
</file>

<file path=xl/worksheets/sheet181.xml><?xml version="1.0" encoding="utf-8"?>
<worksheet xmlns="http://schemas.openxmlformats.org/spreadsheetml/2006/main" xmlns:r="http://schemas.openxmlformats.org/officeDocument/2006/relationships">
  <dimension ref="A1:G12"/>
  <sheetViews>
    <sheetView workbookViewId="0"/>
  </sheetViews>
  <sheetFormatPr baseColWidth="10" defaultRowHeight="15"/>
  <cols>
    <col min="2" max="2" width="5.5703125" customWidth="1"/>
    <col min="3" max="3" width="19.28515625" customWidth="1"/>
    <col min="4" max="4" width="6.85546875" customWidth="1"/>
    <col min="5" max="5" width="8.5703125" customWidth="1"/>
    <col min="6" max="6" width="10" customWidth="1"/>
  </cols>
  <sheetData>
    <row r="1" spans="1:7">
      <c r="A1" s="2" t="s">
        <v>122</v>
      </c>
      <c r="B1" s="1"/>
      <c r="C1" s="1" t="s">
        <v>108</v>
      </c>
      <c r="D1" s="1"/>
      <c r="E1" s="1" t="s">
        <v>253</v>
      </c>
      <c r="F1" s="1"/>
      <c r="G1" s="1">
        <f>SUM(E4:E264)-SUM(F4:F264)</f>
        <v>134</v>
      </c>
    </row>
    <row r="2" spans="1:7">
      <c r="A2" s="3" t="s">
        <v>254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259</v>
      </c>
      <c r="G2" s="3" t="s">
        <v>260</v>
      </c>
    </row>
    <row r="3" spans="1:7">
      <c r="A3" s="5"/>
      <c r="B3" s="1"/>
      <c r="C3" s="1"/>
      <c r="D3" s="1"/>
      <c r="E3" s="1"/>
      <c r="F3" s="1"/>
      <c r="G3" s="1"/>
    </row>
    <row r="5" spans="1:7">
      <c r="A5" s="6">
        <v>41409</v>
      </c>
      <c r="B5">
        <v>1</v>
      </c>
      <c r="C5" t="s">
        <v>2038</v>
      </c>
      <c r="D5">
        <v>65</v>
      </c>
      <c r="E5">
        <f>B5*D5</f>
        <v>65</v>
      </c>
      <c r="G5">
        <f>G4+E5-F5</f>
        <v>65</v>
      </c>
    </row>
    <row r="6" spans="1:7">
      <c r="A6" s="6"/>
      <c r="C6" t="s">
        <v>703</v>
      </c>
      <c r="E6">
        <f>B6*D6</f>
        <v>0</v>
      </c>
      <c r="F6">
        <v>0</v>
      </c>
      <c r="G6">
        <f>G5+E6-F6</f>
        <v>65</v>
      </c>
    </row>
    <row r="7" spans="1:7">
      <c r="B7">
        <v>0.32500000000000001</v>
      </c>
      <c r="C7" t="s">
        <v>332</v>
      </c>
      <c r="D7">
        <v>40</v>
      </c>
      <c r="E7">
        <f t="shared" ref="E7:E12" si="0">B7*D7</f>
        <v>13</v>
      </c>
      <c r="F7">
        <v>0</v>
      </c>
      <c r="G7">
        <f t="shared" ref="G7:G12" si="1">G6+E7-F7</f>
        <v>78</v>
      </c>
    </row>
    <row r="8" spans="1:7">
      <c r="A8" s="6">
        <v>41479</v>
      </c>
      <c r="B8">
        <v>2</v>
      </c>
      <c r="C8" t="s">
        <v>1201</v>
      </c>
      <c r="D8">
        <v>28</v>
      </c>
      <c r="E8">
        <f t="shared" si="0"/>
        <v>56</v>
      </c>
      <c r="F8">
        <v>0</v>
      </c>
      <c r="G8">
        <f t="shared" si="1"/>
        <v>134</v>
      </c>
    </row>
    <row r="9" spans="1:7">
      <c r="E9">
        <f t="shared" si="0"/>
        <v>0</v>
      </c>
      <c r="F9">
        <v>0</v>
      </c>
      <c r="G9">
        <f t="shared" si="1"/>
        <v>134</v>
      </c>
    </row>
    <row r="10" spans="1:7">
      <c r="E10">
        <f t="shared" si="0"/>
        <v>0</v>
      </c>
      <c r="F10">
        <v>0</v>
      </c>
      <c r="G10">
        <f t="shared" si="1"/>
        <v>134</v>
      </c>
    </row>
    <row r="11" spans="1:7">
      <c r="E11">
        <f t="shared" si="0"/>
        <v>0</v>
      </c>
      <c r="F11">
        <v>0</v>
      </c>
      <c r="G11">
        <f t="shared" si="1"/>
        <v>134</v>
      </c>
    </row>
    <row r="12" spans="1:7">
      <c r="E12">
        <f t="shared" si="0"/>
        <v>0</v>
      </c>
      <c r="F12">
        <v>0</v>
      </c>
      <c r="G12">
        <f t="shared" si="1"/>
        <v>134</v>
      </c>
    </row>
  </sheetData>
  <hyperlinks>
    <hyperlink ref="A1" location="INDICE!A1" display="INDICE"/>
  </hyperlinks>
  <pageMargins left="0.7" right="0.7" top="0.75" bottom="0.75" header="0.3" footer="0.3"/>
</worksheet>
</file>

<file path=xl/worksheets/sheet182.xml><?xml version="1.0" encoding="utf-8"?>
<worksheet xmlns="http://schemas.openxmlformats.org/spreadsheetml/2006/main" xmlns:r="http://schemas.openxmlformats.org/officeDocument/2006/relationships">
  <dimension ref="A1:G24"/>
  <sheetViews>
    <sheetView workbookViewId="0"/>
  </sheetViews>
  <sheetFormatPr baseColWidth="10" defaultRowHeight="15"/>
  <cols>
    <col min="2" max="2" width="5.5703125" customWidth="1"/>
    <col min="3" max="3" width="17.42578125" customWidth="1"/>
    <col min="7" max="7" width="12.42578125" customWidth="1"/>
  </cols>
  <sheetData>
    <row r="1" spans="1:7">
      <c r="A1" s="2" t="s">
        <v>122</v>
      </c>
      <c r="B1" s="1"/>
      <c r="C1" s="1" t="s">
        <v>1043</v>
      </c>
      <c r="D1" s="1"/>
      <c r="E1" s="1" t="s">
        <v>253</v>
      </c>
      <c r="F1" s="1"/>
      <c r="G1" s="1">
        <f>SUM(E4:E264)-SUM(F4:F264)</f>
        <v>55.5</v>
      </c>
    </row>
    <row r="2" spans="1:7">
      <c r="A2" s="3" t="s">
        <v>254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259</v>
      </c>
      <c r="G2" s="3" t="s">
        <v>260</v>
      </c>
    </row>
    <row r="3" spans="1:7">
      <c r="A3" s="5"/>
      <c r="B3" s="1"/>
      <c r="C3" s="1"/>
      <c r="D3" s="1"/>
      <c r="E3" s="1"/>
      <c r="F3" s="1"/>
      <c r="G3" s="1">
        <v>0</v>
      </c>
    </row>
    <row r="4" spans="1:7">
      <c r="A4" s="6">
        <v>41400</v>
      </c>
      <c r="B4">
        <v>1</v>
      </c>
      <c r="C4" t="s">
        <v>2713</v>
      </c>
      <c r="D4">
        <v>45</v>
      </c>
      <c r="E4">
        <v>45</v>
      </c>
      <c r="G4">
        <f>G3+E4-F4</f>
        <v>45</v>
      </c>
    </row>
    <row r="5" spans="1:7">
      <c r="A5" s="6">
        <v>41515</v>
      </c>
      <c r="B5">
        <v>4</v>
      </c>
      <c r="C5" t="s">
        <v>1399</v>
      </c>
      <c r="D5">
        <v>30</v>
      </c>
      <c r="E5">
        <f>B5*D5</f>
        <v>120</v>
      </c>
      <c r="G5">
        <f t="shared" ref="G5:G22" si="0">G4+E5-F5</f>
        <v>165</v>
      </c>
    </row>
    <row r="6" spans="1:7">
      <c r="A6" s="6">
        <v>41527</v>
      </c>
      <c r="B6">
        <v>3</v>
      </c>
      <c r="C6" t="s">
        <v>1821</v>
      </c>
      <c r="D6">
        <v>78.66</v>
      </c>
      <c r="E6">
        <v>236</v>
      </c>
      <c r="G6">
        <f t="shared" si="0"/>
        <v>401</v>
      </c>
    </row>
    <row r="7" spans="1:7">
      <c r="A7" s="6"/>
      <c r="B7">
        <v>1</v>
      </c>
      <c r="C7" t="s">
        <v>667</v>
      </c>
      <c r="D7">
        <v>67</v>
      </c>
      <c r="E7">
        <f>B7*D7</f>
        <v>67</v>
      </c>
      <c r="G7">
        <f t="shared" si="0"/>
        <v>468</v>
      </c>
    </row>
    <row r="8" spans="1:7">
      <c r="B8">
        <v>1</v>
      </c>
      <c r="C8" t="s">
        <v>669</v>
      </c>
      <c r="D8">
        <v>81</v>
      </c>
      <c r="E8">
        <f>B8*D8</f>
        <v>81</v>
      </c>
      <c r="F8">
        <v>384</v>
      </c>
      <c r="G8">
        <f t="shared" si="0"/>
        <v>165</v>
      </c>
    </row>
    <row r="9" spans="1:7">
      <c r="A9" s="6"/>
      <c r="C9" t="s">
        <v>259</v>
      </c>
      <c r="E9">
        <v>300</v>
      </c>
      <c r="G9">
        <f t="shared" si="0"/>
        <v>465</v>
      </c>
    </row>
    <row r="10" spans="1:7">
      <c r="A10" s="6"/>
      <c r="C10" t="s">
        <v>2714</v>
      </c>
      <c r="E10">
        <f t="shared" ref="E10" si="1">B10*D10</f>
        <v>0</v>
      </c>
      <c r="F10">
        <v>586</v>
      </c>
      <c r="G10">
        <f t="shared" si="0"/>
        <v>-121</v>
      </c>
    </row>
    <row r="11" spans="1:7">
      <c r="C11" t="s">
        <v>259</v>
      </c>
      <c r="E11">
        <v>121</v>
      </c>
      <c r="G11">
        <f t="shared" si="0"/>
        <v>0</v>
      </c>
    </row>
    <row r="12" spans="1:7">
      <c r="A12" s="6">
        <v>41611</v>
      </c>
      <c r="B12">
        <v>1</v>
      </c>
      <c r="C12" t="s">
        <v>509</v>
      </c>
      <c r="F12">
        <v>78</v>
      </c>
      <c r="G12">
        <f t="shared" si="0"/>
        <v>-78</v>
      </c>
    </row>
    <row r="13" spans="1:7">
      <c r="B13">
        <v>0.5</v>
      </c>
      <c r="C13" t="s">
        <v>396</v>
      </c>
      <c r="F13">
        <v>22.5</v>
      </c>
      <c r="G13">
        <f t="shared" si="0"/>
        <v>-100.5</v>
      </c>
    </row>
    <row r="14" spans="1:7">
      <c r="B14">
        <v>0.5</v>
      </c>
      <c r="C14" t="s">
        <v>1893</v>
      </c>
      <c r="F14">
        <v>27</v>
      </c>
      <c r="G14">
        <f t="shared" si="0"/>
        <v>-127.5</v>
      </c>
    </row>
    <row r="15" spans="1:7">
      <c r="G15">
        <f t="shared" si="0"/>
        <v>-127.5</v>
      </c>
    </row>
    <row r="16" spans="1:7">
      <c r="A16" s="6">
        <v>41624</v>
      </c>
      <c r="B16">
        <v>1</v>
      </c>
      <c r="C16" t="s">
        <v>3274</v>
      </c>
      <c r="D16">
        <v>60</v>
      </c>
      <c r="E16">
        <f t="shared" ref="E16:E24" si="2">B16*D16</f>
        <v>60</v>
      </c>
      <c r="G16">
        <f t="shared" si="0"/>
        <v>-67.5</v>
      </c>
    </row>
    <row r="17" spans="2:7">
      <c r="B17">
        <v>1</v>
      </c>
      <c r="C17" t="s">
        <v>3275</v>
      </c>
      <c r="D17">
        <v>55</v>
      </c>
      <c r="E17">
        <f t="shared" si="2"/>
        <v>55</v>
      </c>
      <c r="G17">
        <f t="shared" si="0"/>
        <v>-12.5</v>
      </c>
    </row>
    <row r="18" spans="2:7">
      <c r="B18">
        <v>1</v>
      </c>
      <c r="C18" t="s">
        <v>801</v>
      </c>
      <c r="D18">
        <v>68</v>
      </c>
      <c r="E18">
        <f t="shared" si="2"/>
        <v>68</v>
      </c>
      <c r="G18">
        <f t="shared" si="0"/>
        <v>55.5</v>
      </c>
    </row>
    <row r="19" spans="2:7">
      <c r="C19" t="s">
        <v>3276</v>
      </c>
      <c r="E19">
        <f t="shared" si="2"/>
        <v>0</v>
      </c>
      <c r="G19">
        <f t="shared" si="0"/>
        <v>55.5</v>
      </c>
    </row>
    <row r="20" spans="2:7">
      <c r="E20">
        <f t="shared" si="2"/>
        <v>0</v>
      </c>
      <c r="G20">
        <f t="shared" si="0"/>
        <v>55.5</v>
      </c>
    </row>
    <row r="21" spans="2:7">
      <c r="E21">
        <f t="shared" si="2"/>
        <v>0</v>
      </c>
      <c r="G21">
        <f t="shared" si="0"/>
        <v>55.5</v>
      </c>
    </row>
    <row r="22" spans="2:7">
      <c r="E22">
        <f t="shared" si="2"/>
        <v>0</v>
      </c>
      <c r="G22">
        <f t="shared" si="0"/>
        <v>55.5</v>
      </c>
    </row>
    <row r="23" spans="2:7">
      <c r="E23">
        <f t="shared" si="2"/>
        <v>0</v>
      </c>
    </row>
    <row r="24" spans="2:7">
      <c r="E24">
        <f t="shared" si="2"/>
        <v>0</v>
      </c>
    </row>
  </sheetData>
  <hyperlinks>
    <hyperlink ref="A1" location="INDICE!A1" display="INDICE"/>
  </hyperlinks>
  <pageMargins left="0.7" right="0.7" top="0.75" bottom="0.75" header="0.3" footer="0.3"/>
</worksheet>
</file>

<file path=xl/worksheets/sheet183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sqref="A1:G4"/>
    </sheetView>
  </sheetViews>
  <sheetFormatPr baseColWidth="10" defaultRowHeight="15"/>
  <sheetData>
    <row r="1" spans="1:7">
      <c r="A1" s="2" t="s">
        <v>122</v>
      </c>
      <c r="B1" s="1"/>
      <c r="C1" s="1" t="s">
        <v>1043</v>
      </c>
      <c r="D1" s="1"/>
      <c r="E1" s="1" t="s">
        <v>253</v>
      </c>
      <c r="F1" s="1"/>
      <c r="G1" s="1">
        <f>SUM(E4:E264)-SUM(F4:F264)</f>
        <v>45</v>
      </c>
    </row>
    <row r="2" spans="1:7">
      <c r="A2" s="3" t="s">
        <v>254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259</v>
      </c>
      <c r="G2" s="3" t="s">
        <v>260</v>
      </c>
    </row>
    <row r="3" spans="1:7">
      <c r="A3" s="5"/>
      <c r="B3" s="1"/>
      <c r="C3" s="1"/>
      <c r="D3" s="1"/>
      <c r="E3" s="1"/>
      <c r="F3" s="1"/>
      <c r="G3" s="1">
        <v>0</v>
      </c>
    </row>
    <row r="4" spans="1:7">
      <c r="A4" s="6">
        <v>41400</v>
      </c>
      <c r="B4">
        <v>1</v>
      </c>
      <c r="C4" t="s">
        <v>2713</v>
      </c>
      <c r="D4">
        <v>45</v>
      </c>
      <c r="E4">
        <v>45</v>
      </c>
      <c r="G4">
        <f>G3+E4-F4</f>
        <v>45</v>
      </c>
    </row>
  </sheetData>
  <hyperlinks>
    <hyperlink ref="A1" location="INDICE!A1" display="INDICE"/>
  </hyperlinks>
  <pageMargins left="0.7" right="0.7" top="0.75" bottom="0.75" header="0.3" footer="0.3"/>
</worksheet>
</file>

<file path=xl/worksheets/sheet18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18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18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18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188.xml><?xml version="1.0" encoding="utf-8"?>
<worksheet xmlns="http://schemas.openxmlformats.org/spreadsheetml/2006/main" xmlns:r="http://schemas.openxmlformats.org/officeDocument/2006/relationships">
  <dimension ref="A1:G11"/>
  <sheetViews>
    <sheetView workbookViewId="0"/>
  </sheetViews>
  <sheetFormatPr baseColWidth="10" defaultRowHeight="15"/>
  <sheetData>
    <row r="1" spans="1:7">
      <c r="A1" s="2" t="s">
        <v>122</v>
      </c>
      <c r="B1" s="1"/>
      <c r="C1" s="1" t="s">
        <v>3306</v>
      </c>
      <c r="D1" s="1"/>
      <c r="E1" s="1" t="s">
        <v>253</v>
      </c>
      <c r="F1" s="1"/>
      <c r="G1" s="1">
        <f>SUM(E4:E7)-SUM(F4:F7)</f>
        <v>56</v>
      </c>
    </row>
    <row r="2" spans="1:7">
      <c r="A2" s="3" t="s">
        <v>254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259</v>
      </c>
      <c r="G2" s="3" t="s">
        <v>260</v>
      </c>
    </row>
    <row r="3" spans="1:7">
      <c r="A3" s="5"/>
      <c r="B3" s="1"/>
      <c r="C3" s="1"/>
      <c r="D3" s="1"/>
      <c r="E3" s="1"/>
      <c r="F3" s="1"/>
      <c r="G3" s="1">
        <v>0</v>
      </c>
    </row>
    <row r="4" spans="1:7">
      <c r="A4" s="6">
        <v>41400</v>
      </c>
      <c r="G4">
        <f>G3+E4-F4</f>
        <v>0</v>
      </c>
    </row>
    <row r="5" spans="1:7">
      <c r="E5">
        <f>D5*B5</f>
        <v>0</v>
      </c>
      <c r="G5">
        <f>G4+E5-F5</f>
        <v>0</v>
      </c>
    </row>
    <row r="6" spans="1:7">
      <c r="A6" s="6">
        <v>41556</v>
      </c>
      <c r="B6">
        <v>2</v>
      </c>
      <c r="C6" t="s">
        <v>1201</v>
      </c>
      <c r="D6">
        <v>28</v>
      </c>
      <c r="E6">
        <f>D6*B6</f>
        <v>56</v>
      </c>
      <c r="G6">
        <f>G5+E6-F6</f>
        <v>56</v>
      </c>
    </row>
    <row r="7" spans="1:7">
      <c r="E7">
        <f>D7*B7</f>
        <v>0</v>
      </c>
      <c r="G7">
        <f>G6+E7-F7</f>
        <v>56</v>
      </c>
    </row>
    <row r="8" spans="1:7">
      <c r="A8" s="6">
        <v>41611</v>
      </c>
      <c r="B8">
        <v>2</v>
      </c>
      <c r="C8" t="s">
        <v>483</v>
      </c>
      <c r="D8">
        <v>28</v>
      </c>
      <c r="E8">
        <f t="shared" ref="E8:E11" si="0">D8*B8</f>
        <v>56</v>
      </c>
      <c r="G8">
        <f t="shared" ref="G8:G11" si="1">G7+E8-F8</f>
        <v>112</v>
      </c>
    </row>
    <row r="9" spans="1:7">
      <c r="E9">
        <f t="shared" si="0"/>
        <v>0</v>
      </c>
      <c r="G9">
        <f t="shared" si="1"/>
        <v>112</v>
      </c>
    </row>
    <row r="10" spans="1:7">
      <c r="E10">
        <f t="shared" si="0"/>
        <v>0</v>
      </c>
      <c r="G10">
        <f t="shared" si="1"/>
        <v>112</v>
      </c>
    </row>
    <row r="11" spans="1:7">
      <c r="E11">
        <f t="shared" si="0"/>
        <v>0</v>
      </c>
      <c r="G11">
        <f t="shared" si="1"/>
        <v>112</v>
      </c>
    </row>
  </sheetData>
  <hyperlinks>
    <hyperlink ref="A1" location="INDICE!A1" display="INDICE"/>
  </hyperlinks>
  <pageMargins left="0.7" right="0.7" top="0.75" bottom="0.75" header="0.3" footer="0.3"/>
</worksheet>
</file>

<file path=xl/worksheets/sheet189.xml><?xml version="1.0" encoding="utf-8"?>
<worksheet xmlns="http://schemas.openxmlformats.org/spreadsheetml/2006/main" xmlns:r="http://schemas.openxmlformats.org/officeDocument/2006/relationships">
  <dimension ref="A8:G12"/>
  <sheetViews>
    <sheetView workbookViewId="0">
      <selection sqref="A1:G7"/>
    </sheetView>
  </sheetViews>
  <sheetFormatPr baseColWidth="10" defaultRowHeight="15"/>
  <cols>
    <col min="2" max="2" width="5.28515625" customWidth="1"/>
    <col min="3" max="3" width="22" customWidth="1"/>
  </cols>
  <sheetData>
    <row r="8" spans="1:7">
      <c r="A8" s="6">
        <v>41621</v>
      </c>
      <c r="B8">
        <v>1</v>
      </c>
      <c r="C8" t="s">
        <v>3252</v>
      </c>
      <c r="D8">
        <v>1527.67</v>
      </c>
      <c r="E8">
        <f>D8*B8</f>
        <v>1527.67</v>
      </c>
      <c r="G8">
        <f>Hoja174!G7+E8-F8</f>
        <v>1583.67</v>
      </c>
    </row>
    <row r="9" spans="1:7">
      <c r="E9">
        <f>D9*B9</f>
        <v>0</v>
      </c>
      <c r="G9">
        <f>G8+E9-F9</f>
        <v>1583.67</v>
      </c>
    </row>
    <row r="10" spans="1:7">
      <c r="G10">
        <f>G9+E10-F10</f>
        <v>1583.67</v>
      </c>
    </row>
    <row r="11" spans="1:7">
      <c r="G11">
        <f>G10+E11-F11</f>
        <v>1583.67</v>
      </c>
    </row>
    <row r="12" spans="1:7">
      <c r="G12">
        <f>G11+E12-F12</f>
        <v>1583.67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H11"/>
  <sheetViews>
    <sheetView workbookViewId="0"/>
  </sheetViews>
  <sheetFormatPr baseColWidth="10" defaultRowHeight="15"/>
  <cols>
    <col min="1" max="1" width="12.5703125" customWidth="1"/>
    <col min="2" max="2" width="8.140625" customWidth="1"/>
    <col min="3" max="3" width="22.85546875" customWidth="1"/>
    <col min="4" max="4" width="9.42578125" customWidth="1"/>
    <col min="5" max="5" width="8.85546875" style="40" customWidth="1"/>
    <col min="6" max="6" width="8" style="40" customWidth="1"/>
    <col min="7" max="7" width="9.85546875" customWidth="1"/>
  </cols>
  <sheetData>
    <row r="1" spans="1:8">
      <c r="A1" s="9" t="s">
        <v>122</v>
      </c>
      <c r="B1" s="7"/>
      <c r="C1" s="7" t="s">
        <v>3477</v>
      </c>
      <c r="D1" s="7"/>
      <c r="G1" s="7" t="s">
        <v>253</v>
      </c>
      <c r="H1" s="7">
        <f>SUM(E4:E271)-SUM(G4:G271)</f>
        <v>938.97209999999995</v>
      </c>
    </row>
    <row r="2" spans="1:8">
      <c r="A2" s="10" t="s">
        <v>254</v>
      </c>
      <c r="B2" s="10" t="s">
        <v>255</v>
      </c>
      <c r="C2" s="10" t="s">
        <v>256</v>
      </c>
      <c r="D2" s="10" t="s">
        <v>257</v>
      </c>
      <c r="E2" s="86" t="s">
        <v>258</v>
      </c>
      <c r="F2" s="86"/>
      <c r="G2" s="10" t="s">
        <v>259</v>
      </c>
      <c r="H2" s="10" t="s">
        <v>260</v>
      </c>
    </row>
    <row r="3" spans="1:8">
      <c r="A3" s="11"/>
      <c r="B3" s="7"/>
      <c r="C3" s="7"/>
      <c r="D3" s="7"/>
      <c r="E3" s="85"/>
      <c r="F3" s="85"/>
      <c r="G3" s="7"/>
      <c r="H3" s="7"/>
    </row>
    <row r="4" spans="1:8">
      <c r="A4" s="12"/>
      <c r="B4" s="7"/>
      <c r="C4" s="7" t="s">
        <v>262</v>
      </c>
      <c r="D4" s="7"/>
      <c r="E4" s="85"/>
      <c r="F4" s="85"/>
      <c r="G4" s="7"/>
      <c r="H4" s="7">
        <v>0</v>
      </c>
    </row>
    <row r="5" spans="1:8">
      <c r="A5" s="12">
        <v>41652</v>
      </c>
      <c r="B5" s="7">
        <v>1</v>
      </c>
      <c r="C5" s="7" t="s">
        <v>846</v>
      </c>
      <c r="D5" s="7">
        <v>185.95</v>
      </c>
      <c r="E5" s="85">
        <f>D5+(D5*21%)</f>
        <v>224.99949999999998</v>
      </c>
      <c r="F5" s="85"/>
      <c r="G5" s="7"/>
      <c r="H5" s="85">
        <f>H4+F5-G5</f>
        <v>0</v>
      </c>
    </row>
    <row r="6" spans="1:8">
      <c r="B6">
        <v>1</v>
      </c>
      <c r="C6" s="22" t="s">
        <v>847</v>
      </c>
      <c r="D6">
        <v>99.17</v>
      </c>
      <c r="E6" s="85">
        <f t="shared" ref="E6:E8" si="0">D6+(D6*21%)</f>
        <v>119.9957</v>
      </c>
      <c r="F6" s="85"/>
      <c r="H6" s="85">
        <f t="shared" ref="H6:H11" si="1">H5+F6-G6</f>
        <v>0</v>
      </c>
    </row>
    <row r="7" spans="1:8">
      <c r="B7">
        <v>1</v>
      </c>
      <c r="C7" s="22" t="s">
        <v>495</v>
      </c>
      <c r="D7">
        <v>239.66</v>
      </c>
      <c r="E7" s="85">
        <f t="shared" si="0"/>
        <v>289.98860000000002</v>
      </c>
      <c r="F7" s="85"/>
      <c r="H7" s="85">
        <f t="shared" si="1"/>
        <v>0</v>
      </c>
    </row>
    <row r="8" spans="1:8">
      <c r="B8">
        <v>8</v>
      </c>
      <c r="C8" s="22" t="s">
        <v>3478</v>
      </c>
      <c r="D8">
        <v>251.23</v>
      </c>
      <c r="E8" s="85">
        <f t="shared" si="0"/>
        <v>303.98829999999998</v>
      </c>
      <c r="F8" s="85"/>
      <c r="H8" s="85">
        <f t="shared" si="1"/>
        <v>0</v>
      </c>
    </row>
    <row r="9" spans="1:8">
      <c r="C9" s="22" t="s">
        <v>3479</v>
      </c>
      <c r="F9" s="40">
        <v>938.97</v>
      </c>
      <c r="H9" s="85">
        <f t="shared" si="1"/>
        <v>938.97</v>
      </c>
    </row>
    <row r="10" spans="1:8">
      <c r="C10" s="22" t="s">
        <v>3480</v>
      </c>
      <c r="H10" s="85">
        <f t="shared" si="1"/>
        <v>938.97</v>
      </c>
    </row>
    <row r="11" spans="1:8">
      <c r="H11" s="85">
        <f t="shared" si="1"/>
        <v>938.97</v>
      </c>
    </row>
  </sheetData>
  <hyperlinks>
    <hyperlink ref="A1" location="INDICE!A1" display="INDICE"/>
  </hyperlinks>
  <pageMargins left="0.7" right="0.7" top="0.75" bottom="0.75" header="0.3" footer="0.3"/>
  <pageSetup paperSize="9" orientation="portrait" horizontalDpi="0" verticalDpi="0" r:id="rId1"/>
</worksheet>
</file>

<file path=xl/worksheets/sheet190.xml><?xml version="1.0" encoding="utf-8"?>
<worksheet xmlns="http://schemas.openxmlformats.org/spreadsheetml/2006/main" xmlns:r="http://schemas.openxmlformats.org/officeDocument/2006/relationships">
  <dimension ref="A1:G5"/>
  <sheetViews>
    <sheetView workbookViewId="0"/>
  </sheetViews>
  <sheetFormatPr baseColWidth="10" defaultRowHeight="15"/>
  <sheetData>
    <row r="1" spans="1:7">
      <c r="A1" s="2" t="s">
        <v>122</v>
      </c>
      <c r="B1" s="1" t="s">
        <v>3167</v>
      </c>
      <c r="D1" s="1"/>
      <c r="E1" s="1" t="s">
        <v>253</v>
      </c>
      <c r="F1" s="1"/>
      <c r="G1" s="1">
        <f>SUM(E4:E264)-SUM(F4:F264)</f>
        <v>0</v>
      </c>
    </row>
    <row r="2" spans="1:7">
      <c r="A2" s="3" t="s">
        <v>254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259</v>
      </c>
      <c r="G2" s="3" t="s">
        <v>260</v>
      </c>
    </row>
    <row r="3" spans="1:7">
      <c r="A3" s="5"/>
      <c r="B3" s="1"/>
      <c r="C3" s="1"/>
      <c r="D3" s="1"/>
      <c r="E3" s="1"/>
      <c r="F3" s="1"/>
      <c r="G3" s="1">
        <v>0</v>
      </c>
    </row>
    <row r="4" spans="1:7">
      <c r="A4" s="6">
        <v>41611</v>
      </c>
      <c r="B4">
        <v>1</v>
      </c>
      <c r="C4" t="s">
        <v>3168</v>
      </c>
      <c r="E4">
        <f>B4*D4</f>
        <v>0</v>
      </c>
      <c r="G4">
        <v>0</v>
      </c>
    </row>
    <row r="5" spans="1:7">
      <c r="A5" s="6"/>
      <c r="E5">
        <f t="shared" ref="E5" si="0">B5*D5</f>
        <v>0</v>
      </c>
      <c r="G5">
        <f>G4+E4-F5</f>
        <v>0</v>
      </c>
    </row>
  </sheetData>
  <hyperlinks>
    <hyperlink ref="A1" location="INDICE!A1" display="INDICE"/>
  </hyperlinks>
  <pageMargins left="0.7" right="0.7" top="0.75" bottom="0.75" header="0.3" footer="0.3"/>
</worksheet>
</file>

<file path=xl/worksheets/sheet191.xml><?xml version="1.0" encoding="utf-8"?>
<worksheet xmlns="http://schemas.openxmlformats.org/spreadsheetml/2006/main" xmlns:r="http://schemas.openxmlformats.org/officeDocument/2006/relationships">
  <dimension ref="A1:G5"/>
  <sheetViews>
    <sheetView workbookViewId="0"/>
  </sheetViews>
  <sheetFormatPr baseColWidth="10" defaultRowHeight="15"/>
  <cols>
    <col min="3" max="3" width="17.28515625" customWidth="1"/>
  </cols>
  <sheetData>
    <row r="1" spans="1:7">
      <c r="A1" s="2" t="s">
        <v>122</v>
      </c>
      <c r="B1" s="1" t="s">
        <v>185</v>
      </c>
      <c r="D1" s="1"/>
      <c r="E1" s="1" t="s">
        <v>253</v>
      </c>
      <c r="F1" s="1"/>
      <c r="G1" s="1">
        <f>SUM(E4:E264)-SUM(F4:F264)</f>
        <v>350</v>
      </c>
    </row>
    <row r="2" spans="1:7">
      <c r="A2" s="3" t="s">
        <v>254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259</v>
      </c>
      <c r="G2" s="3" t="s">
        <v>260</v>
      </c>
    </row>
    <row r="3" spans="1:7">
      <c r="A3" s="5"/>
      <c r="B3" s="1"/>
      <c r="C3" s="1"/>
      <c r="D3" s="1"/>
      <c r="E3" s="1"/>
      <c r="F3" s="1"/>
      <c r="G3" s="1">
        <v>0</v>
      </c>
    </row>
    <row r="4" spans="1:7">
      <c r="A4" s="6">
        <v>41612</v>
      </c>
      <c r="B4">
        <v>1</v>
      </c>
      <c r="C4" t="s">
        <v>3155</v>
      </c>
      <c r="D4">
        <v>600</v>
      </c>
      <c r="E4">
        <f>B4*D4</f>
        <v>600</v>
      </c>
      <c r="G4">
        <v>0</v>
      </c>
    </row>
    <row r="5" spans="1:7">
      <c r="A5" s="6"/>
      <c r="C5" t="s">
        <v>259</v>
      </c>
      <c r="E5">
        <f t="shared" ref="E5" si="0">B5*D5</f>
        <v>0</v>
      </c>
      <c r="F5">
        <v>250</v>
      </c>
      <c r="G5">
        <f>G4+E4-F5</f>
        <v>350</v>
      </c>
    </row>
  </sheetData>
  <hyperlinks>
    <hyperlink ref="A1" location="INDICE!A1" display="INDICE"/>
  </hyperlinks>
  <pageMargins left="0.7" right="0.7" top="0.75" bottom="0.75" header="0.3" footer="0.3"/>
</worksheet>
</file>

<file path=xl/worksheets/sheet192.xml><?xml version="1.0" encoding="utf-8"?>
<worksheet xmlns="http://schemas.openxmlformats.org/spreadsheetml/2006/main" xmlns:r="http://schemas.openxmlformats.org/officeDocument/2006/relationships">
  <dimension ref="A1:G13"/>
  <sheetViews>
    <sheetView workbookViewId="0">
      <selection sqref="A1:G5"/>
    </sheetView>
  </sheetViews>
  <sheetFormatPr baseColWidth="10" defaultRowHeight="15"/>
  <cols>
    <col min="2" max="2" width="4.7109375" customWidth="1"/>
    <col min="3" max="3" width="20" customWidth="1"/>
  </cols>
  <sheetData>
    <row r="1" spans="1:7">
      <c r="A1" s="2" t="s">
        <v>122</v>
      </c>
      <c r="B1" s="1" t="s">
        <v>108</v>
      </c>
      <c r="D1" s="1"/>
      <c r="E1" s="1" t="s">
        <v>253</v>
      </c>
      <c r="F1" s="1"/>
      <c r="G1" s="1">
        <f>SUM(E4:E264)-SUM(F4:F264)</f>
        <v>0</v>
      </c>
    </row>
    <row r="2" spans="1:7">
      <c r="A2" s="3" t="s">
        <v>254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259</v>
      </c>
      <c r="G2" s="3" t="s">
        <v>260</v>
      </c>
    </row>
    <row r="3" spans="1:7">
      <c r="A3" s="5"/>
      <c r="B3" s="1"/>
      <c r="C3" s="1"/>
      <c r="D3" s="1"/>
      <c r="E3" s="1"/>
      <c r="F3" s="1"/>
      <c r="G3" s="1">
        <v>0</v>
      </c>
    </row>
    <row r="4" spans="1:7">
      <c r="A4" s="6">
        <v>41476</v>
      </c>
      <c r="B4">
        <v>2</v>
      </c>
      <c r="C4" t="s">
        <v>1201</v>
      </c>
      <c r="D4">
        <v>28</v>
      </c>
      <c r="E4">
        <f>B4*D4</f>
        <v>56</v>
      </c>
      <c r="G4">
        <v>0</v>
      </c>
    </row>
    <row r="5" spans="1:7">
      <c r="A5" s="6"/>
      <c r="E5">
        <f t="shared" ref="E5:E10" si="0">B5*D5</f>
        <v>0</v>
      </c>
      <c r="G5">
        <f>G4+E4-F5</f>
        <v>56</v>
      </c>
    </row>
    <row r="6" spans="1:7">
      <c r="A6" s="6">
        <v>41534</v>
      </c>
      <c r="B6">
        <v>1</v>
      </c>
      <c r="C6" t="s">
        <v>3121</v>
      </c>
      <c r="D6">
        <v>250</v>
      </c>
      <c r="E6">
        <f t="shared" si="0"/>
        <v>250</v>
      </c>
      <c r="G6">
        <f t="shared" ref="G6:G13" si="1">G5+E5-F6</f>
        <v>56</v>
      </c>
    </row>
    <row r="7" spans="1:7">
      <c r="C7" t="s">
        <v>3123</v>
      </c>
      <c r="E7">
        <f t="shared" si="0"/>
        <v>0</v>
      </c>
      <c r="G7">
        <f t="shared" si="1"/>
        <v>306</v>
      </c>
    </row>
    <row r="8" spans="1:7">
      <c r="B8">
        <v>2</v>
      </c>
      <c r="C8" t="s">
        <v>3122</v>
      </c>
      <c r="D8">
        <v>24</v>
      </c>
      <c r="E8">
        <f t="shared" si="0"/>
        <v>48</v>
      </c>
      <c r="G8">
        <f t="shared" si="1"/>
        <v>306</v>
      </c>
    </row>
    <row r="9" spans="1:7">
      <c r="A9" s="6">
        <v>41534</v>
      </c>
      <c r="B9">
        <v>20</v>
      </c>
      <c r="C9" t="s">
        <v>1201</v>
      </c>
      <c r="D9">
        <v>28</v>
      </c>
      <c r="E9">
        <f t="shared" si="0"/>
        <v>560</v>
      </c>
      <c r="G9">
        <f t="shared" si="1"/>
        <v>354</v>
      </c>
    </row>
    <row r="10" spans="1:7">
      <c r="B10">
        <v>10</v>
      </c>
      <c r="C10" t="s">
        <v>2398</v>
      </c>
      <c r="D10">
        <v>24</v>
      </c>
      <c r="E10">
        <f t="shared" si="0"/>
        <v>240</v>
      </c>
      <c r="G10">
        <f t="shared" si="1"/>
        <v>914</v>
      </c>
    </row>
    <row r="11" spans="1:7">
      <c r="A11" s="6">
        <v>41610</v>
      </c>
      <c r="C11" t="s">
        <v>1486</v>
      </c>
      <c r="F11">
        <v>1154</v>
      </c>
      <c r="G11">
        <f t="shared" si="1"/>
        <v>0</v>
      </c>
    </row>
    <row r="12" spans="1:7">
      <c r="G12">
        <f t="shared" si="1"/>
        <v>0</v>
      </c>
    </row>
    <row r="13" spans="1:7">
      <c r="G13">
        <f t="shared" si="1"/>
        <v>0</v>
      </c>
    </row>
  </sheetData>
  <hyperlinks>
    <hyperlink ref="A1" location="INDICE!A1" display="INDICE"/>
  </hyperlinks>
  <pageMargins left="0.7" right="0.7" top="0.75" bottom="0.75" header="0.3" footer="0.3"/>
</worksheet>
</file>

<file path=xl/worksheets/sheet193.xml><?xml version="1.0" encoding="utf-8"?>
<worksheet xmlns="http://schemas.openxmlformats.org/spreadsheetml/2006/main" xmlns:r="http://schemas.openxmlformats.org/officeDocument/2006/relationships">
  <dimension ref="A1:G5"/>
  <sheetViews>
    <sheetView workbookViewId="0">
      <selection activeCell="B1" sqref="B1"/>
    </sheetView>
  </sheetViews>
  <sheetFormatPr baseColWidth="10" defaultRowHeight="15"/>
  <sheetData>
    <row r="1" spans="1:7">
      <c r="A1" s="9" t="s">
        <v>122</v>
      </c>
      <c r="B1" s="7" t="s">
        <v>2764</v>
      </c>
      <c r="C1" s="7"/>
      <c r="D1" s="7"/>
      <c r="E1" s="7" t="s">
        <v>253</v>
      </c>
      <c r="F1" s="7"/>
      <c r="G1" s="7">
        <f>SUM(E4:E271)-SUM(F4:F271)</f>
        <v>80</v>
      </c>
    </row>
    <row r="2" spans="1:7">
      <c r="A2" s="10" t="s">
        <v>254</v>
      </c>
      <c r="B2" s="10" t="s">
        <v>255</v>
      </c>
      <c r="C2" s="10" t="s">
        <v>256</v>
      </c>
      <c r="D2" s="10" t="s">
        <v>257</v>
      </c>
      <c r="E2" s="10" t="s">
        <v>258</v>
      </c>
      <c r="F2" s="10" t="s">
        <v>259</v>
      </c>
      <c r="G2" s="10" t="s">
        <v>260</v>
      </c>
    </row>
    <row r="3" spans="1:7">
      <c r="A3" s="11"/>
      <c r="B3" s="7"/>
      <c r="C3" s="7"/>
      <c r="D3" s="7"/>
      <c r="E3" s="7"/>
      <c r="F3" s="7"/>
      <c r="G3" s="7"/>
    </row>
    <row r="4" spans="1:7">
      <c r="A4" s="12"/>
      <c r="B4" s="7"/>
      <c r="C4" s="7" t="s">
        <v>262</v>
      </c>
      <c r="D4" s="7"/>
      <c r="E4" s="7"/>
      <c r="F4" s="7"/>
      <c r="G4" s="7">
        <v>0</v>
      </c>
    </row>
    <row r="5" spans="1:7">
      <c r="A5" s="12">
        <v>41537</v>
      </c>
      <c r="B5" s="7">
        <v>2</v>
      </c>
      <c r="C5" s="7" t="s">
        <v>2765</v>
      </c>
      <c r="D5" s="7">
        <v>40</v>
      </c>
      <c r="E5" s="7">
        <f>B5*D5</f>
        <v>80</v>
      </c>
      <c r="F5" s="7"/>
      <c r="G5" s="7">
        <f>G4+E5-F5</f>
        <v>80</v>
      </c>
    </row>
  </sheetData>
  <hyperlinks>
    <hyperlink ref="A1" location="INDICE!A1" display="INDICE"/>
  </hyperlinks>
  <pageMargins left="0.7" right="0.7" top="0.75" bottom="0.75" header="0.3" footer="0.3"/>
</worksheet>
</file>

<file path=xl/worksheets/sheet194.xml><?xml version="1.0" encoding="utf-8"?>
<worksheet xmlns="http://schemas.openxmlformats.org/spreadsheetml/2006/main" xmlns:r="http://schemas.openxmlformats.org/officeDocument/2006/relationships">
  <dimension ref="A1:G15"/>
  <sheetViews>
    <sheetView workbookViewId="0"/>
  </sheetViews>
  <sheetFormatPr baseColWidth="10" defaultRowHeight="15"/>
  <cols>
    <col min="3" max="3" width="23.85546875" customWidth="1"/>
  </cols>
  <sheetData>
    <row r="1" spans="1:7">
      <c r="A1" s="2" t="s">
        <v>122</v>
      </c>
      <c r="B1" s="1" t="s">
        <v>2756</v>
      </c>
      <c r="D1" s="1"/>
      <c r="E1" s="1" t="s">
        <v>253</v>
      </c>
      <c r="F1" s="1"/>
      <c r="G1" s="1">
        <f>SUM(E4:E264)-SUM(F4:F264)</f>
        <v>0</v>
      </c>
    </row>
    <row r="2" spans="1:7">
      <c r="A2" s="3" t="s">
        <v>254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259</v>
      </c>
      <c r="G2" s="3" t="s">
        <v>260</v>
      </c>
    </row>
    <row r="3" spans="1:7">
      <c r="A3" s="5"/>
      <c r="B3" s="1"/>
      <c r="C3" s="1"/>
      <c r="D3" s="1"/>
      <c r="E3" s="1"/>
      <c r="F3" s="1"/>
      <c r="G3" s="1">
        <v>0</v>
      </c>
    </row>
    <row r="4" spans="1:7">
      <c r="A4" s="6">
        <v>41550</v>
      </c>
      <c r="B4">
        <v>1</v>
      </c>
      <c r="C4" t="s">
        <v>2769</v>
      </c>
      <c r="D4">
        <v>423</v>
      </c>
      <c r="E4">
        <f>B4*D4</f>
        <v>423</v>
      </c>
      <c r="G4">
        <v>0</v>
      </c>
    </row>
    <row r="5" spans="1:7">
      <c r="A5" s="6"/>
      <c r="C5" t="s">
        <v>2770</v>
      </c>
      <c r="E5">
        <f t="shared" ref="E5:E7" si="0">B5*D5</f>
        <v>0</v>
      </c>
      <c r="F5">
        <v>423</v>
      </c>
      <c r="G5">
        <f>G4+E4-F5</f>
        <v>0</v>
      </c>
    </row>
    <row r="6" spans="1:7">
      <c r="A6" s="6">
        <v>41617</v>
      </c>
      <c r="B6">
        <v>1</v>
      </c>
      <c r="C6" t="s">
        <v>3287</v>
      </c>
      <c r="D6">
        <v>416.9</v>
      </c>
      <c r="E6">
        <f t="shared" si="0"/>
        <v>416.9</v>
      </c>
      <c r="G6">
        <f>G5+E6-F6</f>
        <v>416.9</v>
      </c>
    </row>
    <row r="7" spans="1:7">
      <c r="C7" t="s">
        <v>3288</v>
      </c>
      <c r="E7">
        <f t="shared" si="0"/>
        <v>0</v>
      </c>
      <c r="G7">
        <f t="shared" ref="G7:G15" si="1">G6+E7-F7</f>
        <v>416.9</v>
      </c>
    </row>
    <row r="8" spans="1:7">
      <c r="A8" s="6">
        <v>41649</v>
      </c>
      <c r="C8" t="s">
        <v>259</v>
      </c>
      <c r="F8">
        <v>416.9</v>
      </c>
      <c r="G8">
        <f t="shared" si="1"/>
        <v>0</v>
      </c>
    </row>
    <row r="9" spans="1:7">
      <c r="G9">
        <f t="shared" si="1"/>
        <v>0</v>
      </c>
    </row>
    <row r="10" spans="1:7">
      <c r="G10">
        <f t="shared" si="1"/>
        <v>0</v>
      </c>
    </row>
    <row r="11" spans="1:7">
      <c r="G11">
        <f t="shared" si="1"/>
        <v>0</v>
      </c>
    </row>
    <row r="12" spans="1:7">
      <c r="G12">
        <f t="shared" si="1"/>
        <v>0</v>
      </c>
    </row>
    <row r="13" spans="1:7">
      <c r="G13">
        <f t="shared" si="1"/>
        <v>0</v>
      </c>
    </row>
    <row r="14" spans="1:7">
      <c r="G14">
        <f t="shared" si="1"/>
        <v>0</v>
      </c>
    </row>
    <row r="15" spans="1:7">
      <c r="G15">
        <f t="shared" si="1"/>
        <v>0</v>
      </c>
    </row>
  </sheetData>
  <hyperlinks>
    <hyperlink ref="A1" location="INDICE!A1" display="INDICE"/>
  </hyperlinks>
  <pageMargins left="0.7" right="0.7" top="0.75" bottom="0.75" header="0.3" footer="0.3"/>
</worksheet>
</file>

<file path=xl/worksheets/sheet195.xml><?xml version="1.0" encoding="utf-8"?>
<worksheet xmlns="http://schemas.openxmlformats.org/spreadsheetml/2006/main" xmlns:r="http://schemas.openxmlformats.org/officeDocument/2006/relationships">
  <dimension ref="A1:G34"/>
  <sheetViews>
    <sheetView workbookViewId="0"/>
  </sheetViews>
  <sheetFormatPr baseColWidth="10" defaultRowHeight="15"/>
  <cols>
    <col min="2" max="2" width="5.42578125" customWidth="1"/>
    <col min="3" max="3" width="22.5703125" customWidth="1"/>
  </cols>
  <sheetData>
    <row r="1" spans="1:7">
      <c r="A1" s="76" t="s">
        <v>122</v>
      </c>
      <c r="B1" s="77"/>
      <c r="C1" s="77" t="s">
        <v>64</v>
      </c>
      <c r="D1" s="77" t="s">
        <v>1768</v>
      </c>
      <c r="E1" s="77" t="s">
        <v>253</v>
      </c>
      <c r="F1" s="77"/>
      <c r="G1" s="77">
        <f>SUM(E3:E173)-SUM(F3:F173)</f>
        <v>3154.8</v>
      </c>
    </row>
    <row r="2" spans="1:7">
      <c r="A2" s="78" t="s">
        <v>254</v>
      </c>
      <c r="B2" s="78" t="s">
        <v>255</v>
      </c>
      <c r="C2" s="78" t="s">
        <v>256</v>
      </c>
      <c r="D2" s="78" t="s">
        <v>257</v>
      </c>
      <c r="E2" s="78" t="s">
        <v>258</v>
      </c>
      <c r="F2" s="78" t="s">
        <v>259</v>
      </c>
      <c r="G2" s="78" t="s">
        <v>260</v>
      </c>
    </row>
    <row r="3" spans="1:7">
      <c r="A3" s="77"/>
      <c r="B3" s="77"/>
      <c r="C3" s="77"/>
      <c r="D3" s="77"/>
      <c r="E3" s="77"/>
      <c r="F3" s="77"/>
      <c r="G3" s="77"/>
    </row>
    <row r="4" spans="1:7">
      <c r="A4" s="77"/>
      <c r="B4" s="77"/>
      <c r="C4" s="81"/>
      <c r="D4" s="77"/>
      <c r="E4" s="77"/>
      <c r="F4" s="77"/>
      <c r="G4" s="77"/>
    </row>
    <row r="5" spans="1:7">
      <c r="A5" s="80"/>
      <c r="B5" s="77"/>
      <c r="C5" s="81" t="s">
        <v>699</v>
      </c>
      <c r="D5" s="77" t="s">
        <v>2965</v>
      </c>
      <c r="E5" s="77"/>
      <c r="F5" s="77"/>
      <c r="G5" s="77">
        <f t="shared" ref="G5:G33" si="0">G4+E5-F5</f>
        <v>0</v>
      </c>
    </row>
    <row r="6" spans="1:7">
      <c r="A6" s="6">
        <v>41565</v>
      </c>
      <c r="B6">
        <v>1</v>
      </c>
      <c r="C6" s="81" t="s">
        <v>2966</v>
      </c>
      <c r="D6">
        <v>295</v>
      </c>
      <c r="E6">
        <f>B6*D6</f>
        <v>295</v>
      </c>
      <c r="G6" s="77">
        <f t="shared" si="0"/>
        <v>295</v>
      </c>
    </row>
    <row r="7" spans="1:7">
      <c r="C7" s="81" t="s">
        <v>2967</v>
      </c>
      <c r="E7">
        <f t="shared" ref="E7:E11" si="1">B7*D7</f>
        <v>0</v>
      </c>
      <c r="G7" s="77">
        <f t="shared" si="0"/>
        <v>295</v>
      </c>
    </row>
    <row r="8" spans="1:7">
      <c r="B8">
        <v>1</v>
      </c>
      <c r="C8" s="81" t="s">
        <v>2093</v>
      </c>
      <c r="D8">
        <v>201</v>
      </c>
      <c r="E8">
        <f t="shared" si="1"/>
        <v>201</v>
      </c>
      <c r="G8" s="77">
        <f t="shared" si="0"/>
        <v>496</v>
      </c>
    </row>
    <row r="9" spans="1:7">
      <c r="C9" s="81" t="s">
        <v>878</v>
      </c>
      <c r="E9">
        <f t="shared" si="1"/>
        <v>0</v>
      </c>
      <c r="F9">
        <v>49.6</v>
      </c>
      <c r="G9" s="77">
        <f t="shared" si="0"/>
        <v>446.4</v>
      </c>
    </row>
    <row r="10" spans="1:7">
      <c r="C10" s="81" t="s">
        <v>2818</v>
      </c>
      <c r="G10" s="77">
        <f t="shared" si="0"/>
        <v>446.4</v>
      </c>
    </row>
    <row r="11" spans="1:7">
      <c r="A11" s="6">
        <v>41586</v>
      </c>
      <c r="B11">
        <v>1</v>
      </c>
      <c r="C11" s="81" t="s">
        <v>2968</v>
      </c>
      <c r="D11">
        <v>142</v>
      </c>
      <c r="E11">
        <f t="shared" si="1"/>
        <v>142</v>
      </c>
      <c r="G11" s="77">
        <f t="shared" si="0"/>
        <v>588.4</v>
      </c>
    </row>
    <row r="12" spans="1:7">
      <c r="C12" s="81" t="s">
        <v>2969</v>
      </c>
      <c r="G12" s="77">
        <f t="shared" si="0"/>
        <v>588.4</v>
      </c>
    </row>
    <row r="13" spans="1:7">
      <c r="C13" s="81" t="s">
        <v>878</v>
      </c>
      <c r="F13">
        <v>14.2</v>
      </c>
      <c r="G13" s="77">
        <f t="shared" si="0"/>
        <v>574.19999999999993</v>
      </c>
    </row>
    <row r="14" spans="1:7">
      <c r="A14" s="6">
        <v>41638</v>
      </c>
      <c r="B14">
        <v>8</v>
      </c>
      <c r="C14" s="81" t="s">
        <v>1711</v>
      </c>
      <c r="D14">
        <v>45</v>
      </c>
      <c r="E14">
        <f t="shared" ref="E14:E28" si="2">B14*D14</f>
        <v>360</v>
      </c>
      <c r="G14" s="77">
        <f t="shared" si="0"/>
        <v>934.19999999999993</v>
      </c>
    </row>
    <row r="15" spans="1:7">
      <c r="B15">
        <v>1</v>
      </c>
      <c r="C15" s="81" t="s">
        <v>846</v>
      </c>
      <c r="D15">
        <v>172</v>
      </c>
      <c r="E15">
        <f t="shared" si="2"/>
        <v>172</v>
      </c>
      <c r="G15" s="77">
        <f t="shared" si="0"/>
        <v>1106.1999999999998</v>
      </c>
    </row>
    <row r="16" spans="1:7">
      <c r="B16">
        <v>1</v>
      </c>
      <c r="C16" s="81" t="s">
        <v>495</v>
      </c>
      <c r="D16">
        <v>168</v>
      </c>
      <c r="E16">
        <f t="shared" si="2"/>
        <v>168</v>
      </c>
      <c r="G16" s="77">
        <f t="shared" si="0"/>
        <v>1274.1999999999998</v>
      </c>
    </row>
    <row r="17" spans="1:7">
      <c r="B17">
        <v>1</v>
      </c>
      <c r="C17" s="81" t="s">
        <v>847</v>
      </c>
      <c r="D17">
        <v>193</v>
      </c>
      <c r="E17">
        <f t="shared" si="2"/>
        <v>193</v>
      </c>
      <c r="G17" s="77">
        <f t="shared" si="0"/>
        <v>1467.1999999999998</v>
      </c>
    </row>
    <row r="18" spans="1:7">
      <c r="C18" s="81" t="s">
        <v>878</v>
      </c>
      <c r="E18">
        <f t="shared" si="2"/>
        <v>0</v>
      </c>
      <c r="F18">
        <v>89.3</v>
      </c>
      <c r="G18" s="77">
        <f t="shared" si="0"/>
        <v>1377.8999999999999</v>
      </c>
    </row>
    <row r="19" spans="1:7">
      <c r="C19" s="81" t="s">
        <v>3146</v>
      </c>
      <c r="E19">
        <f t="shared" si="2"/>
        <v>0</v>
      </c>
      <c r="G19" s="77">
        <f t="shared" si="0"/>
        <v>1377.8999999999999</v>
      </c>
    </row>
    <row r="20" spans="1:7">
      <c r="A20" s="6">
        <v>41614</v>
      </c>
      <c r="B20">
        <v>1</v>
      </c>
      <c r="C20" s="81" t="s">
        <v>3168</v>
      </c>
      <c r="D20">
        <v>142</v>
      </c>
      <c r="E20">
        <f t="shared" si="2"/>
        <v>142</v>
      </c>
      <c r="G20" s="77">
        <f t="shared" si="0"/>
        <v>1519.8999999999999</v>
      </c>
    </row>
    <row r="21" spans="1:7">
      <c r="B21">
        <v>1</v>
      </c>
      <c r="C21" s="81" t="s">
        <v>422</v>
      </c>
      <c r="D21">
        <v>70</v>
      </c>
      <c r="E21">
        <f t="shared" si="2"/>
        <v>70</v>
      </c>
      <c r="G21" s="77">
        <f t="shared" si="0"/>
        <v>1589.8999999999999</v>
      </c>
    </row>
    <row r="22" spans="1:7">
      <c r="B22">
        <v>1</v>
      </c>
      <c r="C22" s="81" t="s">
        <v>3176</v>
      </c>
      <c r="D22">
        <v>490</v>
      </c>
      <c r="E22">
        <f t="shared" si="2"/>
        <v>490</v>
      </c>
      <c r="G22" s="77">
        <f t="shared" si="0"/>
        <v>2079.8999999999996</v>
      </c>
    </row>
    <row r="23" spans="1:7">
      <c r="C23" s="81" t="s">
        <v>3175</v>
      </c>
      <c r="E23">
        <f t="shared" si="2"/>
        <v>0</v>
      </c>
      <c r="G23" s="77">
        <f t="shared" si="0"/>
        <v>2079.8999999999996</v>
      </c>
    </row>
    <row r="24" spans="1:7">
      <c r="B24">
        <v>1</v>
      </c>
      <c r="C24" s="81" t="s">
        <v>845</v>
      </c>
      <c r="D24">
        <v>180</v>
      </c>
      <c r="E24">
        <f t="shared" si="2"/>
        <v>180</v>
      </c>
      <c r="G24" s="77">
        <f t="shared" si="0"/>
        <v>2259.8999999999996</v>
      </c>
    </row>
    <row r="25" spans="1:7">
      <c r="C25" s="81" t="s">
        <v>878</v>
      </c>
      <c r="F25">
        <v>88.2</v>
      </c>
      <c r="G25" s="77">
        <f t="shared" si="0"/>
        <v>2171.6999999999998</v>
      </c>
    </row>
    <row r="26" spans="1:7">
      <c r="A26" s="6">
        <v>41614</v>
      </c>
      <c r="B26">
        <v>1</v>
      </c>
      <c r="C26" s="81" t="s">
        <v>3177</v>
      </c>
      <c r="D26">
        <v>139</v>
      </c>
      <c r="E26">
        <f t="shared" si="2"/>
        <v>139</v>
      </c>
      <c r="G26" s="77">
        <f t="shared" si="0"/>
        <v>2310.6999999999998</v>
      </c>
    </row>
    <row r="27" spans="1:7">
      <c r="C27" s="81" t="s">
        <v>878</v>
      </c>
      <c r="E27">
        <f t="shared" si="2"/>
        <v>0</v>
      </c>
      <c r="F27">
        <v>13.9</v>
      </c>
      <c r="G27" s="77">
        <f t="shared" si="0"/>
        <v>2296.7999999999997</v>
      </c>
    </row>
    <row r="28" spans="1:7">
      <c r="C28" s="81" t="s">
        <v>3175</v>
      </c>
      <c r="E28">
        <f t="shared" si="2"/>
        <v>0</v>
      </c>
      <c r="G28" s="77">
        <f t="shared" si="0"/>
        <v>2296.7999999999997</v>
      </c>
    </row>
    <row r="29" spans="1:7">
      <c r="A29" s="6">
        <v>41642</v>
      </c>
      <c r="B29">
        <v>1</v>
      </c>
      <c r="C29" s="81" t="s">
        <v>3406</v>
      </c>
      <c r="D29">
        <v>589</v>
      </c>
      <c r="E29">
        <v>580</v>
      </c>
      <c r="G29" s="77">
        <f t="shared" si="0"/>
        <v>2876.7999999999997</v>
      </c>
    </row>
    <row r="30" spans="1:7">
      <c r="C30" s="81" t="s">
        <v>3407</v>
      </c>
      <c r="G30" s="77">
        <f t="shared" si="0"/>
        <v>2876.7999999999997</v>
      </c>
    </row>
    <row r="31" spans="1:7">
      <c r="B31">
        <v>1</v>
      </c>
      <c r="C31" s="81" t="s">
        <v>731</v>
      </c>
      <c r="D31">
        <v>258</v>
      </c>
      <c r="E31">
        <v>278</v>
      </c>
      <c r="G31" s="77">
        <f t="shared" si="0"/>
        <v>3154.7999999999997</v>
      </c>
    </row>
    <row r="32" spans="1:7">
      <c r="C32" s="81" t="s">
        <v>878</v>
      </c>
      <c r="G32" s="77">
        <f t="shared" si="0"/>
        <v>3154.7999999999997</v>
      </c>
    </row>
    <row r="33" spans="3:7">
      <c r="C33" s="81" t="s">
        <v>3409</v>
      </c>
      <c r="G33" s="77">
        <f t="shared" si="0"/>
        <v>3154.7999999999997</v>
      </c>
    </row>
    <row r="34" spans="3:7">
      <c r="C34" s="81" t="s">
        <v>3408</v>
      </c>
    </row>
  </sheetData>
  <hyperlinks>
    <hyperlink ref="A1" location="INDICE!A1" display="INDICE"/>
  </hyperlink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9"/>
  <sheetViews>
    <sheetView workbookViewId="0"/>
  </sheetViews>
  <sheetFormatPr baseColWidth="10" defaultRowHeight="15"/>
  <cols>
    <col min="2" max="2" width="5.5703125" customWidth="1"/>
    <col min="3" max="3" width="19.140625" customWidth="1"/>
  </cols>
  <sheetData>
    <row r="1" spans="1:7">
      <c r="A1" s="2" t="s">
        <v>122</v>
      </c>
      <c r="B1" s="1"/>
      <c r="C1" s="1" t="s">
        <v>11</v>
      </c>
      <c r="D1" s="1"/>
      <c r="E1" s="1" t="s">
        <v>253</v>
      </c>
      <c r="F1" s="1"/>
      <c r="G1" s="1">
        <f>SUM(E4:E264)-SUM(F4:F264)</f>
        <v>1005</v>
      </c>
    </row>
    <row r="2" spans="1:7">
      <c r="A2" s="3" t="s">
        <v>254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259</v>
      </c>
      <c r="G2" s="3" t="s">
        <v>260</v>
      </c>
    </row>
    <row r="3" spans="1:7">
      <c r="A3" s="5"/>
      <c r="B3" s="1"/>
      <c r="C3" s="1"/>
      <c r="D3" s="1"/>
      <c r="E3" s="1"/>
      <c r="F3" s="1"/>
      <c r="G3" s="1"/>
    </row>
    <row r="4" spans="1:7">
      <c r="A4" s="6">
        <v>41363</v>
      </c>
      <c r="C4" t="s">
        <v>261</v>
      </c>
      <c r="E4">
        <v>800</v>
      </c>
      <c r="G4">
        <v>800</v>
      </c>
    </row>
    <row r="5" spans="1:7">
      <c r="A5" s="6">
        <v>41365</v>
      </c>
      <c r="B5">
        <v>8</v>
      </c>
      <c r="C5" t="s">
        <v>459</v>
      </c>
      <c r="D5">
        <v>38.75</v>
      </c>
      <c r="E5">
        <f>B5*D5</f>
        <v>310</v>
      </c>
      <c r="G5">
        <f>G4+E5-F5</f>
        <v>1110</v>
      </c>
    </row>
    <row r="6" spans="1:7">
      <c r="A6" s="6"/>
      <c r="B6">
        <v>1</v>
      </c>
      <c r="C6" t="s">
        <v>874</v>
      </c>
      <c r="D6">
        <v>153</v>
      </c>
      <c r="E6">
        <f t="shared" ref="E6:E18" si="0">B6*D6</f>
        <v>153</v>
      </c>
      <c r="G6">
        <f t="shared" ref="G6:G19" si="1">G5+E6-F6</f>
        <v>1263</v>
      </c>
    </row>
    <row r="7" spans="1:7">
      <c r="A7" s="6"/>
      <c r="B7">
        <v>1</v>
      </c>
      <c r="C7" t="s">
        <v>875</v>
      </c>
      <c r="D7">
        <v>148</v>
      </c>
      <c r="E7">
        <f t="shared" si="0"/>
        <v>148</v>
      </c>
      <c r="G7">
        <f t="shared" si="1"/>
        <v>1411</v>
      </c>
    </row>
    <row r="8" spans="1:7">
      <c r="B8">
        <v>1</v>
      </c>
      <c r="C8" t="s">
        <v>876</v>
      </c>
      <c r="D8">
        <v>160</v>
      </c>
      <c r="E8">
        <f t="shared" si="0"/>
        <v>160</v>
      </c>
      <c r="G8">
        <f t="shared" si="1"/>
        <v>1571</v>
      </c>
    </row>
    <row r="9" spans="1:7">
      <c r="A9" s="6">
        <v>41365</v>
      </c>
      <c r="B9">
        <v>1</v>
      </c>
      <c r="C9" t="s">
        <v>259</v>
      </c>
      <c r="E9">
        <f t="shared" si="0"/>
        <v>0</v>
      </c>
      <c r="F9">
        <v>1000</v>
      </c>
      <c r="G9">
        <f t="shared" si="1"/>
        <v>571</v>
      </c>
    </row>
    <row r="10" spans="1:7">
      <c r="B10">
        <v>8</v>
      </c>
      <c r="C10" t="s">
        <v>459</v>
      </c>
      <c r="D10">
        <v>40</v>
      </c>
      <c r="E10">
        <f t="shared" si="0"/>
        <v>320</v>
      </c>
      <c r="G10">
        <f t="shared" si="1"/>
        <v>891</v>
      </c>
    </row>
    <row r="11" spans="1:7">
      <c r="B11">
        <v>1</v>
      </c>
      <c r="C11" t="s">
        <v>874</v>
      </c>
      <c r="D11">
        <v>158</v>
      </c>
      <c r="E11">
        <f t="shared" si="0"/>
        <v>158</v>
      </c>
      <c r="G11">
        <f t="shared" si="1"/>
        <v>1049</v>
      </c>
    </row>
    <row r="12" spans="1:7">
      <c r="B12">
        <v>1</v>
      </c>
      <c r="C12" t="s">
        <v>875</v>
      </c>
      <c r="D12">
        <v>168</v>
      </c>
      <c r="E12">
        <f t="shared" si="0"/>
        <v>168</v>
      </c>
      <c r="G12">
        <f t="shared" si="1"/>
        <v>1217</v>
      </c>
    </row>
    <row r="13" spans="1:7">
      <c r="B13">
        <v>1</v>
      </c>
      <c r="C13" t="s">
        <v>876</v>
      </c>
      <c r="D13">
        <v>180</v>
      </c>
      <c r="E13">
        <f t="shared" si="0"/>
        <v>180</v>
      </c>
      <c r="G13">
        <f t="shared" si="1"/>
        <v>1397</v>
      </c>
    </row>
    <row r="14" spans="1:7">
      <c r="B14">
        <v>2.5</v>
      </c>
      <c r="C14" t="s">
        <v>801</v>
      </c>
      <c r="D14">
        <v>68</v>
      </c>
      <c r="E14">
        <f t="shared" si="0"/>
        <v>170</v>
      </c>
      <c r="G14">
        <f t="shared" si="1"/>
        <v>1567</v>
      </c>
    </row>
    <row r="15" spans="1:7">
      <c r="E15">
        <f t="shared" si="0"/>
        <v>0</v>
      </c>
      <c r="F15">
        <v>1567</v>
      </c>
      <c r="G15">
        <f t="shared" si="1"/>
        <v>0</v>
      </c>
    </row>
    <row r="16" spans="1:7">
      <c r="B16">
        <v>1</v>
      </c>
      <c r="C16" t="s">
        <v>2152</v>
      </c>
      <c r="D16">
        <v>705</v>
      </c>
      <c r="E16">
        <f t="shared" si="0"/>
        <v>705</v>
      </c>
      <c r="G16">
        <f t="shared" si="1"/>
        <v>705</v>
      </c>
    </row>
    <row r="17" spans="2:7">
      <c r="B17">
        <v>1</v>
      </c>
      <c r="C17" t="s">
        <v>2826</v>
      </c>
      <c r="D17">
        <v>300</v>
      </c>
      <c r="E17">
        <f t="shared" si="0"/>
        <v>300</v>
      </c>
      <c r="G17">
        <f t="shared" si="1"/>
        <v>1005</v>
      </c>
    </row>
    <row r="18" spans="2:7">
      <c r="E18">
        <f t="shared" si="0"/>
        <v>0</v>
      </c>
      <c r="G18">
        <f t="shared" si="1"/>
        <v>1005</v>
      </c>
    </row>
    <row r="19" spans="2:7">
      <c r="G19">
        <f t="shared" si="1"/>
        <v>1005</v>
      </c>
    </row>
  </sheetData>
  <hyperlinks>
    <hyperlink ref="A1" location="INDICE!A1" display="INDICE"/>
  </hyperlinks>
  <pageMargins left="0.7" right="0.7" top="0.75" bottom="0.75" header="0.3" footer="0.3"/>
  <pageSetup paperSize="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G13"/>
  <sheetViews>
    <sheetView workbookViewId="0"/>
  </sheetViews>
  <sheetFormatPr baseColWidth="10" defaultRowHeight="15"/>
  <sheetData>
    <row r="1" spans="1:7">
      <c r="A1" s="9" t="s">
        <v>122</v>
      </c>
      <c r="B1" s="7"/>
      <c r="C1" s="7" t="s">
        <v>2397</v>
      </c>
      <c r="D1" s="7"/>
      <c r="E1" s="7" t="s">
        <v>253</v>
      </c>
      <c r="F1" s="7"/>
      <c r="G1" s="7">
        <f>SUM(E4:E273)-SUM(F4:F273)</f>
        <v>490</v>
      </c>
    </row>
    <row r="2" spans="1:7">
      <c r="A2" s="10" t="s">
        <v>254</v>
      </c>
      <c r="B2" s="10" t="s">
        <v>255</v>
      </c>
      <c r="C2" s="10" t="s">
        <v>256</v>
      </c>
      <c r="D2" s="10" t="s">
        <v>257</v>
      </c>
      <c r="E2" s="10" t="s">
        <v>258</v>
      </c>
      <c r="F2" s="10" t="s">
        <v>259</v>
      </c>
      <c r="G2" s="10" t="s">
        <v>260</v>
      </c>
    </row>
    <row r="3" spans="1:7">
      <c r="A3" s="11"/>
      <c r="B3" s="7"/>
      <c r="C3" s="7"/>
      <c r="D3" s="7"/>
      <c r="E3" s="7"/>
      <c r="F3" s="7"/>
      <c r="G3" s="7"/>
    </row>
    <row r="4" spans="1:7">
      <c r="B4" s="7"/>
      <c r="C4" s="7" t="s">
        <v>262</v>
      </c>
      <c r="D4" s="7"/>
      <c r="E4" s="7"/>
      <c r="F4" s="7"/>
      <c r="G4" s="7">
        <v>0</v>
      </c>
    </row>
    <row r="5" spans="1:7">
      <c r="A5" s="6">
        <v>41519</v>
      </c>
      <c r="B5" s="7">
        <v>60</v>
      </c>
      <c r="C5" s="22" t="s">
        <v>2398</v>
      </c>
      <c r="D5" s="7">
        <v>20</v>
      </c>
      <c r="E5" s="7">
        <f>B5*D5</f>
        <v>1200</v>
      </c>
      <c r="F5" s="7"/>
      <c r="G5" s="7">
        <f>G4+E5-F5</f>
        <v>1200</v>
      </c>
    </row>
    <row r="6" spans="1:7">
      <c r="B6" s="7"/>
      <c r="C6" s="7"/>
      <c r="D6" s="7"/>
      <c r="E6" s="7"/>
      <c r="F6" s="7"/>
      <c r="G6" s="7">
        <f t="shared" ref="G6:G7" si="0">G5+E6-F6</f>
        <v>1200</v>
      </c>
    </row>
    <row r="7" spans="1:7">
      <c r="A7" s="12">
        <v>41524</v>
      </c>
      <c r="B7" s="7">
        <v>20</v>
      </c>
      <c r="C7" s="7" t="s">
        <v>2398</v>
      </c>
      <c r="D7" s="7">
        <v>20</v>
      </c>
      <c r="E7" s="7">
        <f>B7*D7</f>
        <v>400</v>
      </c>
      <c r="F7" s="7"/>
      <c r="G7" s="7">
        <f t="shared" si="0"/>
        <v>1600</v>
      </c>
    </row>
    <row r="8" spans="1:7">
      <c r="B8">
        <v>4</v>
      </c>
      <c r="C8" s="22" t="s">
        <v>2399</v>
      </c>
      <c r="D8">
        <v>4.5</v>
      </c>
      <c r="E8" s="7">
        <f t="shared" ref="E8:E12" si="1">B8*D8</f>
        <v>18</v>
      </c>
      <c r="G8" s="7">
        <f>G7+E8-F9</f>
        <v>0</v>
      </c>
    </row>
    <row r="9" spans="1:7">
      <c r="A9" s="6">
        <v>41570</v>
      </c>
      <c r="C9" s="22" t="s">
        <v>427</v>
      </c>
      <c r="E9" s="7">
        <f t="shared" si="1"/>
        <v>0</v>
      </c>
      <c r="F9">
        <v>1618</v>
      </c>
      <c r="G9" s="7">
        <f t="shared" ref="G9:G13" si="2">G8+E9-F10</f>
        <v>0</v>
      </c>
    </row>
    <row r="10" spans="1:7">
      <c r="A10" s="6">
        <v>41578</v>
      </c>
      <c r="B10">
        <v>10</v>
      </c>
      <c r="C10" s="22" t="s">
        <v>2398</v>
      </c>
      <c r="D10">
        <v>22</v>
      </c>
      <c r="E10" s="7">
        <f t="shared" si="1"/>
        <v>220</v>
      </c>
      <c r="G10" s="7">
        <f t="shared" si="2"/>
        <v>220</v>
      </c>
    </row>
    <row r="11" spans="1:7">
      <c r="B11">
        <v>1</v>
      </c>
      <c r="C11" s="22" t="s">
        <v>381</v>
      </c>
      <c r="D11">
        <v>50</v>
      </c>
      <c r="E11" s="7">
        <f t="shared" si="1"/>
        <v>50</v>
      </c>
      <c r="G11" s="7">
        <f t="shared" si="2"/>
        <v>270</v>
      </c>
    </row>
    <row r="12" spans="1:7">
      <c r="A12" s="6">
        <v>41584</v>
      </c>
      <c r="B12">
        <v>10</v>
      </c>
      <c r="C12" s="22" t="s">
        <v>2398</v>
      </c>
      <c r="D12">
        <v>22</v>
      </c>
      <c r="E12" s="22">
        <f t="shared" si="1"/>
        <v>220</v>
      </c>
      <c r="G12" s="7">
        <f t="shared" si="2"/>
        <v>490</v>
      </c>
    </row>
    <row r="13" spans="1:7">
      <c r="G13" s="7">
        <f t="shared" si="2"/>
        <v>490</v>
      </c>
    </row>
  </sheetData>
  <hyperlinks>
    <hyperlink ref="A1" location="INDICE!A1" display="INDICE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G14"/>
  <sheetViews>
    <sheetView workbookViewId="0"/>
  </sheetViews>
  <sheetFormatPr baseColWidth="10" defaultRowHeight="15"/>
  <cols>
    <col min="2" max="2" width="5.5703125" customWidth="1"/>
    <col min="3" max="3" width="22.28515625" customWidth="1"/>
  </cols>
  <sheetData>
    <row r="1" spans="1:7">
      <c r="A1" s="9" t="s">
        <v>122</v>
      </c>
      <c r="B1" s="7"/>
      <c r="C1" s="7" t="s">
        <v>162</v>
      </c>
      <c r="D1" s="7"/>
      <c r="E1" s="7" t="s">
        <v>253</v>
      </c>
      <c r="F1" s="7"/>
      <c r="G1" s="7">
        <f>SUM(E4:E271)-SUM(F4:F271)</f>
        <v>1091</v>
      </c>
    </row>
    <row r="2" spans="1:7">
      <c r="A2" s="10" t="s">
        <v>254</v>
      </c>
      <c r="B2" s="10" t="s">
        <v>255</v>
      </c>
      <c r="C2" s="10" t="s">
        <v>256</v>
      </c>
      <c r="D2" s="10" t="s">
        <v>257</v>
      </c>
      <c r="E2" s="10" t="s">
        <v>258</v>
      </c>
      <c r="F2" s="10" t="s">
        <v>259</v>
      </c>
      <c r="G2" s="10" t="s">
        <v>260</v>
      </c>
    </row>
    <row r="3" spans="1:7">
      <c r="A3" s="11"/>
      <c r="B3" s="7"/>
      <c r="C3" s="7"/>
      <c r="D3" s="7"/>
      <c r="E3" s="7"/>
      <c r="F3" s="7"/>
      <c r="G3" s="7"/>
    </row>
    <row r="4" spans="1:7">
      <c r="A4" s="12"/>
      <c r="B4" s="7"/>
      <c r="C4" s="7" t="s">
        <v>262</v>
      </c>
      <c r="D4" s="7"/>
      <c r="E4" s="7"/>
      <c r="F4" s="7"/>
      <c r="G4" s="7">
        <v>0</v>
      </c>
    </row>
    <row r="5" spans="1:7">
      <c r="A5" s="12">
        <v>41475</v>
      </c>
      <c r="B5" s="7">
        <v>2</v>
      </c>
      <c r="C5" s="7" t="s">
        <v>797</v>
      </c>
      <c r="D5" s="7">
        <v>45</v>
      </c>
      <c r="E5" s="7">
        <f>B5*D5</f>
        <v>90</v>
      </c>
      <c r="F5" s="7"/>
      <c r="G5" s="7">
        <f>G4+E5-F5</f>
        <v>90</v>
      </c>
    </row>
    <row r="6" spans="1:7">
      <c r="E6" s="7">
        <f t="shared" ref="E6:E12" si="0">B6*D6</f>
        <v>0</v>
      </c>
      <c r="G6" s="7">
        <f t="shared" ref="G6:G14" si="1">G5+E6-F6</f>
        <v>90</v>
      </c>
    </row>
    <row r="7" spans="1:7">
      <c r="A7" s="6">
        <v>41512</v>
      </c>
      <c r="B7">
        <v>1</v>
      </c>
      <c r="C7" t="s">
        <v>2402</v>
      </c>
      <c r="D7">
        <v>40</v>
      </c>
      <c r="E7" s="7">
        <f t="shared" si="0"/>
        <v>40</v>
      </c>
      <c r="G7" s="7">
        <f t="shared" si="1"/>
        <v>130</v>
      </c>
    </row>
    <row r="8" spans="1:7">
      <c r="B8">
        <v>1</v>
      </c>
      <c r="C8" t="s">
        <v>2403</v>
      </c>
      <c r="D8">
        <v>729</v>
      </c>
      <c r="E8" s="7">
        <f t="shared" si="0"/>
        <v>729</v>
      </c>
      <c r="G8" s="7">
        <f t="shared" si="1"/>
        <v>859</v>
      </c>
    </row>
    <row r="9" spans="1:7">
      <c r="E9" s="7">
        <f t="shared" si="0"/>
        <v>0</v>
      </c>
      <c r="G9" s="7">
        <f t="shared" si="1"/>
        <v>859</v>
      </c>
    </row>
    <row r="10" spans="1:7">
      <c r="B10">
        <v>3</v>
      </c>
      <c r="C10" t="s">
        <v>1711</v>
      </c>
      <c r="D10">
        <v>33</v>
      </c>
      <c r="E10" s="7">
        <f t="shared" si="0"/>
        <v>99</v>
      </c>
      <c r="G10" s="7">
        <f t="shared" si="1"/>
        <v>958</v>
      </c>
    </row>
    <row r="11" spans="1:7">
      <c r="B11">
        <v>1</v>
      </c>
      <c r="C11" t="s">
        <v>3301</v>
      </c>
      <c r="D11">
        <v>65</v>
      </c>
      <c r="E11" s="22">
        <f t="shared" si="0"/>
        <v>65</v>
      </c>
      <c r="G11" s="7">
        <f t="shared" si="1"/>
        <v>1023</v>
      </c>
    </row>
    <row r="12" spans="1:7">
      <c r="B12">
        <v>1</v>
      </c>
      <c r="C12" t="s">
        <v>799</v>
      </c>
      <c r="D12">
        <v>68</v>
      </c>
      <c r="E12" s="22">
        <f t="shared" si="0"/>
        <v>68</v>
      </c>
      <c r="G12" s="7">
        <f t="shared" si="1"/>
        <v>1091</v>
      </c>
    </row>
    <row r="13" spans="1:7">
      <c r="C13" t="s">
        <v>3302</v>
      </c>
      <c r="G13" s="7">
        <f t="shared" si="1"/>
        <v>1091</v>
      </c>
    </row>
    <row r="14" spans="1:7">
      <c r="G14" s="7">
        <f t="shared" si="1"/>
        <v>1091</v>
      </c>
    </row>
  </sheetData>
  <hyperlinks>
    <hyperlink ref="A1" location="INDICE!A1" display="INDICE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G14"/>
  <sheetViews>
    <sheetView workbookViewId="0"/>
  </sheetViews>
  <sheetFormatPr baseColWidth="10" defaultRowHeight="15"/>
  <cols>
    <col min="2" max="2" width="5.42578125" customWidth="1"/>
    <col min="3" max="3" width="22.7109375" customWidth="1"/>
    <col min="4" max="4" width="8.28515625" customWidth="1"/>
    <col min="5" max="5" width="8.85546875" customWidth="1"/>
    <col min="6" max="6" width="8.7109375" customWidth="1"/>
  </cols>
  <sheetData>
    <row r="1" spans="1:7">
      <c r="A1" s="9" t="s">
        <v>122</v>
      </c>
      <c r="B1" s="7"/>
      <c r="C1" s="7" t="s">
        <v>2405</v>
      </c>
      <c r="D1" s="7"/>
      <c r="E1" s="7" t="s">
        <v>253</v>
      </c>
      <c r="F1" s="7"/>
      <c r="G1" s="7">
        <f>SUM(E4:E271)-SUM(F4:F271)</f>
        <v>0</v>
      </c>
    </row>
    <row r="2" spans="1:7">
      <c r="A2" s="10" t="s">
        <v>254</v>
      </c>
      <c r="B2" s="10" t="s">
        <v>255</v>
      </c>
      <c r="C2" s="10" t="s">
        <v>256</v>
      </c>
      <c r="D2" s="10" t="s">
        <v>257</v>
      </c>
      <c r="E2" s="10" t="s">
        <v>258</v>
      </c>
      <c r="F2" s="10" t="s">
        <v>259</v>
      </c>
      <c r="G2" s="10" t="s">
        <v>260</v>
      </c>
    </row>
    <row r="3" spans="1:7">
      <c r="A3" s="11"/>
      <c r="B3" s="7"/>
      <c r="C3" s="7"/>
      <c r="D3" s="7"/>
      <c r="E3" s="7"/>
      <c r="F3" s="7"/>
      <c r="G3" s="7"/>
    </row>
    <row r="4" spans="1:7">
      <c r="A4" s="12"/>
      <c r="B4" s="7"/>
      <c r="C4" s="7" t="s">
        <v>262</v>
      </c>
      <c r="D4" s="7"/>
      <c r="E4" s="7"/>
      <c r="F4" s="7"/>
      <c r="G4" s="7">
        <v>0</v>
      </c>
    </row>
    <row r="5" spans="1:7">
      <c r="A5" s="12">
        <v>41512</v>
      </c>
      <c r="B5" s="7">
        <v>1</v>
      </c>
      <c r="C5" s="7" t="s">
        <v>2406</v>
      </c>
      <c r="D5" s="7">
        <v>44</v>
      </c>
      <c r="E5" s="7">
        <f>B5*D5</f>
        <v>44</v>
      </c>
      <c r="F5" s="7"/>
      <c r="G5" s="7">
        <f>G4+E5-F5</f>
        <v>44</v>
      </c>
    </row>
    <row r="6" spans="1:7">
      <c r="B6">
        <v>1</v>
      </c>
      <c r="C6" s="22" t="s">
        <v>428</v>
      </c>
      <c r="D6">
        <v>30</v>
      </c>
      <c r="E6" s="7">
        <f t="shared" ref="E6:E10" si="0">B6*D6</f>
        <v>30</v>
      </c>
      <c r="G6" s="7">
        <f t="shared" ref="G6:G14" si="1">G5+E6-F6</f>
        <v>74</v>
      </c>
    </row>
    <row r="7" spans="1:7">
      <c r="B7">
        <v>1</v>
      </c>
      <c r="C7" s="22" t="s">
        <v>2407</v>
      </c>
      <c r="D7">
        <v>35</v>
      </c>
      <c r="E7" s="7">
        <f t="shared" si="0"/>
        <v>35</v>
      </c>
      <c r="G7" s="7">
        <f t="shared" si="1"/>
        <v>109</v>
      </c>
    </row>
    <row r="8" spans="1:7">
      <c r="A8" s="6">
        <v>41545</v>
      </c>
      <c r="B8">
        <v>4</v>
      </c>
      <c r="C8" s="22" t="s">
        <v>666</v>
      </c>
      <c r="D8">
        <v>78.75</v>
      </c>
      <c r="E8" s="7">
        <f t="shared" si="0"/>
        <v>315</v>
      </c>
      <c r="G8" s="7">
        <f t="shared" si="1"/>
        <v>424</v>
      </c>
    </row>
    <row r="9" spans="1:7">
      <c r="B9">
        <v>1</v>
      </c>
      <c r="C9" s="22" t="s">
        <v>692</v>
      </c>
      <c r="D9">
        <v>92</v>
      </c>
      <c r="E9" s="7">
        <f t="shared" si="0"/>
        <v>92</v>
      </c>
      <c r="G9" s="7">
        <f t="shared" si="1"/>
        <v>516</v>
      </c>
    </row>
    <row r="10" spans="1:7">
      <c r="B10">
        <v>1</v>
      </c>
      <c r="C10" s="22" t="s">
        <v>694</v>
      </c>
      <c r="D10">
        <v>89</v>
      </c>
      <c r="E10" s="7">
        <f t="shared" si="0"/>
        <v>89</v>
      </c>
      <c r="G10" s="7">
        <f t="shared" si="1"/>
        <v>605</v>
      </c>
    </row>
    <row r="11" spans="1:7">
      <c r="C11" s="22" t="s">
        <v>2590</v>
      </c>
      <c r="G11" s="7">
        <f t="shared" si="1"/>
        <v>605</v>
      </c>
    </row>
    <row r="12" spans="1:7">
      <c r="C12" s="22" t="s">
        <v>699</v>
      </c>
      <c r="F12">
        <v>605</v>
      </c>
      <c r="G12" s="7">
        <f t="shared" si="1"/>
        <v>0</v>
      </c>
    </row>
    <row r="13" spans="1:7">
      <c r="G13" s="7">
        <f t="shared" si="1"/>
        <v>0</v>
      </c>
    </row>
    <row r="14" spans="1:7">
      <c r="G14" s="7">
        <f t="shared" si="1"/>
        <v>0</v>
      </c>
    </row>
  </sheetData>
  <hyperlinks>
    <hyperlink ref="A1" location="INDICE!A1" display="INDICE"/>
  </hyperlink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G11"/>
  <sheetViews>
    <sheetView workbookViewId="0"/>
  </sheetViews>
  <sheetFormatPr baseColWidth="10" defaultRowHeight="15"/>
  <cols>
    <col min="2" max="2" width="5.5703125" customWidth="1"/>
    <col min="3" max="3" width="21.42578125" customWidth="1"/>
    <col min="4" max="4" width="8.7109375" customWidth="1"/>
    <col min="5" max="5" width="9.140625" customWidth="1"/>
  </cols>
  <sheetData>
    <row r="1" spans="1:7">
      <c r="A1" s="9" t="s">
        <v>122</v>
      </c>
      <c r="B1" s="7"/>
      <c r="C1" s="7" t="s">
        <v>215</v>
      </c>
      <c r="D1" s="7"/>
      <c r="E1" s="7" t="s">
        <v>253</v>
      </c>
      <c r="F1" s="7"/>
      <c r="G1" s="7">
        <f>SUM(E4:E271)-SUM(F4:F271)</f>
        <v>858</v>
      </c>
    </row>
    <row r="2" spans="1:7">
      <c r="A2" s="10" t="s">
        <v>254</v>
      </c>
      <c r="B2" s="10" t="s">
        <v>255</v>
      </c>
      <c r="C2" s="10" t="s">
        <v>256</v>
      </c>
      <c r="D2" s="10" t="s">
        <v>257</v>
      </c>
      <c r="E2" s="10" t="s">
        <v>258</v>
      </c>
      <c r="F2" s="10" t="s">
        <v>259</v>
      </c>
      <c r="G2" s="10" t="s">
        <v>260</v>
      </c>
    </row>
    <row r="3" spans="1:7">
      <c r="A3" s="11"/>
      <c r="B3" s="7"/>
      <c r="C3" s="7"/>
      <c r="D3" s="7"/>
      <c r="E3" s="7"/>
      <c r="F3" s="7"/>
      <c r="G3" s="7"/>
    </row>
    <row r="4" spans="1:7">
      <c r="A4" s="12"/>
      <c r="B4" s="7"/>
      <c r="C4" s="7" t="s">
        <v>262</v>
      </c>
      <c r="D4" s="7"/>
      <c r="E4" s="7"/>
      <c r="F4" s="7"/>
      <c r="G4" s="7">
        <v>0</v>
      </c>
    </row>
    <row r="5" spans="1:7">
      <c r="A5" s="12">
        <v>41519</v>
      </c>
      <c r="B5" s="7">
        <v>1</v>
      </c>
      <c r="C5" s="7" t="s">
        <v>2341</v>
      </c>
      <c r="D5" s="7">
        <v>68</v>
      </c>
      <c r="E5" s="7">
        <f>B5*D5</f>
        <v>68</v>
      </c>
      <c r="F5" s="7"/>
      <c r="G5" s="7">
        <f>G4+E5-F5</f>
        <v>68</v>
      </c>
    </row>
    <row r="6" spans="1:7">
      <c r="B6">
        <v>1</v>
      </c>
      <c r="C6" s="22" t="s">
        <v>2420</v>
      </c>
      <c r="E6" s="7">
        <f t="shared" ref="E6:E11" si="0">B6*D6</f>
        <v>0</v>
      </c>
      <c r="G6" s="7">
        <f t="shared" ref="G6:G11" si="1">G5+E6-F6</f>
        <v>68</v>
      </c>
    </row>
    <row r="7" spans="1:7">
      <c r="C7" s="22" t="s">
        <v>2421</v>
      </c>
      <c r="E7" s="7">
        <f t="shared" si="0"/>
        <v>0</v>
      </c>
      <c r="G7" s="7">
        <f t="shared" si="1"/>
        <v>68</v>
      </c>
    </row>
    <row r="8" spans="1:7">
      <c r="A8" s="6">
        <v>41535</v>
      </c>
      <c r="B8">
        <v>1</v>
      </c>
      <c r="C8" s="22" t="s">
        <v>2537</v>
      </c>
      <c r="D8">
        <v>220</v>
      </c>
      <c r="E8" s="7">
        <f t="shared" si="0"/>
        <v>220</v>
      </c>
      <c r="G8" s="7">
        <f t="shared" si="1"/>
        <v>288</v>
      </c>
    </row>
    <row r="9" spans="1:7">
      <c r="B9">
        <v>2</v>
      </c>
      <c r="C9" s="22" t="s">
        <v>2538</v>
      </c>
      <c r="D9">
        <v>245</v>
      </c>
      <c r="E9" s="7">
        <f t="shared" si="0"/>
        <v>490</v>
      </c>
      <c r="G9" s="7">
        <f t="shared" si="1"/>
        <v>778</v>
      </c>
    </row>
    <row r="10" spans="1:7">
      <c r="B10">
        <v>1</v>
      </c>
      <c r="C10" s="22" t="s">
        <v>495</v>
      </c>
      <c r="D10">
        <v>80</v>
      </c>
      <c r="E10" s="7">
        <f t="shared" si="0"/>
        <v>80</v>
      </c>
      <c r="G10" s="7">
        <f t="shared" si="1"/>
        <v>858</v>
      </c>
    </row>
    <row r="11" spans="1:7">
      <c r="E11" s="7">
        <f t="shared" si="0"/>
        <v>0</v>
      </c>
      <c r="G11" s="7">
        <f t="shared" si="1"/>
        <v>858</v>
      </c>
    </row>
  </sheetData>
  <hyperlinks>
    <hyperlink ref="A1" location="INDICE!A1" display="INDICE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G23"/>
  <sheetViews>
    <sheetView workbookViewId="0"/>
  </sheetViews>
  <sheetFormatPr baseColWidth="10" defaultRowHeight="15"/>
  <cols>
    <col min="2" max="2" width="5.42578125" customWidth="1"/>
    <col min="3" max="3" width="22.5703125" customWidth="1"/>
  </cols>
  <sheetData>
    <row r="1" spans="1:7">
      <c r="A1" s="9" t="s">
        <v>122</v>
      </c>
      <c r="B1" s="7"/>
      <c r="C1" s="7" t="s">
        <v>2422</v>
      </c>
      <c r="D1" s="7"/>
      <c r="E1" s="7" t="s">
        <v>253</v>
      </c>
      <c r="F1" s="7"/>
      <c r="G1" s="7">
        <f>SUM(E4:E272)-SUM(F4:F272)</f>
        <v>-100</v>
      </c>
    </row>
    <row r="2" spans="1:7">
      <c r="A2" s="10" t="s">
        <v>254</v>
      </c>
      <c r="B2" s="10" t="s">
        <v>255</v>
      </c>
      <c r="C2" s="10" t="s">
        <v>256</v>
      </c>
      <c r="D2" s="10" t="s">
        <v>257</v>
      </c>
      <c r="E2" s="10" t="s">
        <v>258</v>
      </c>
      <c r="F2" s="10" t="s">
        <v>259</v>
      </c>
      <c r="G2" s="10" t="s">
        <v>260</v>
      </c>
    </row>
    <row r="3" spans="1:7">
      <c r="A3" s="11"/>
      <c r="B3" s="7"/>
      <c r="C3" s="7"/>
      <c r="D3" s="7"/>
      <c r="E3" s="7"/>
      <c r="F3" s="7"/>
      <c r="G3" s="7"/>
    </row>
    <row r="4" spans="1:7">
      <c r="A4" s="12"/>
      <c r="B4" s="7"/>
      <c r="C4" s="7" t="s">
        <v>262</v>
      </c>
      <c r="D4" s="7"/>
      <c r="E4" s="7"/>
      <c r="F4" s="7"/>
      <c r="G4" s="7">
        <v>0</v>
      </c>
    </row>
    <row r="5" spans="1:7">
      <c r="A5" s="12">
        <v>41522</v>
      </c>
      <c r="B5" s="7">
        <v>1</v>
      </c>
      <c r="C5" s="7" t="s">
        <v>2423</v>
      </c>
      <c r="D5" s="7">
        <v>45</v>
      </c>
      <c r="E5" s="7">
        <f>B5*D5</f>
        <v>45</v>
      </c>
      <c r="F5" s="7"/>
      <c r="G5" s="7">
        <f>G4+E5-F5</f>
        <v>45</v>
      </c>
    </row>
    <row r="6" spans="1:7">
      <c r="B6">
        <v>1</v>
      </c>
      <c r="C6" s="22" t="s">
        <v>2424</v>
      </c>
      <c r="D6">
        <v>30</v>
      </c>
      <c r="E6" s="7">
        <f t="shared" ref="E6:E14" si="0">B6*D6</f>
        <v>30</v>
      </c>
      <c r="F6" s="7"/>
      <c r="G6" s="7">
        <f t="shared" ref="G6:G23" si="1">G5+E6-F6</f>
        <v>75</v>
      </c>
    </row>
    <row r="7" spans="1:7">
      <c r="A7" s="6">
        <v>41562</v>
      </c>
      <c r="C7" s="22" t="s">
        <v>262</v>
      </c>
      <c r="D7">
        <v>35</v>
      </c>
      <c r="E7" s="7">
        <v>35</v>
      </c>
      <c r="F7" s="7"/>
      <c r="G7" s="7">
        <f t="shared" si="1"/>
        <v>110</v>
      </c>
    </row>
    <row r="8" spans="1:7">
      <c r="A8" s="6">
        <v>41570</v>
      </c>
      <c r="B8">
        <v>2</v>
      </c>
      <c r="C8" s="22" t="s">
        <v>2946</v>
      </c>
      <c r="D8">
        <v>88</v>
      </c>
      <c r="E8" s="7">
        <f t="shared" si="0"/>
        <v>176</v>
      </c>
      <c r="F8" s="7"/>
      <c r="G8" s="7">
        <f t="shared" si="1"/>
        <v>286</v>
      </c>
    </row>
    <row r="9" spans="1:7">
      <c r="A9" s="6">
        <v>41592</v>
      </c>
      <c r="C9" s="22" t="s">
        <v>259</v>
      </c>
      <c r="E9" s="7">
        <f t="shared" si="0"/>
        <v>0</v>
      </c>
      <c r="F9" s="7">
        <v>230</v>
      </c>
      <c r="G9" s="7">
        <f t="shared" si="1"/>
        <v>56</v>
      </c>
    </row>
    <row r="10" spans="1:7">
      <c r="A10" s="6">
        <v>41592</v>
      </c>
      <c r="B10">
        <v>1</v>
      </c>
      <c r="C10" s="22" t="s">
        <v>3067</v>
      </c>
      <c r="D10">
        <v>85</v>
      </c>
      <c r="E10" s="7">
        <f t="shared" si="0"/>
        <v>85</v>
      </c>
      <c r="F10" s="7"/>
      <c r="G10" s="7">
        <f t="shared" si="1"/>
        <v>141</v>
      </c>
    </row>
    <row r="11" spans="1:7">
      <c r="B11">
        <v>4.5</v>
      </c>
      <c r="C11" s="22" t="s">
        <v>329</v>
      </c>
      <c r="D11">
        <v>28</v>
      </c>
      <c r="E11" s="7">
        <f t="shared" si="0"/>
        <v>126</v>
      </c>
      <c r="F11" s="7"/>
      <c r="G11" s="7">
        <f t="shared" si="1"/>
        <v>267</v>
      </c>
    </row>
    <row r="12" spans="1:7">
      <c r="B12">
        <v>1</v>
      </c>
      <c r="C12" s="22" t="s">
        <v>2423</v>
      </c>
      <c r="D12">
        <v>40</v>
      </c>
      <c r="E12" s="7">
        <f t="shared" si="0"/>
        <v>40</v>
      </c>
      <c r="F12" s="7"/>
      <c r="G12" s="7">
        <f t="shared" si="1"/>
        <v>307</v>
      </c>
    </row>
    <row r="13" spans="1:7">
      <c r="B13">
        <v>0.5</v>
      </c>
      <c r="C13" s="22" t="s">
        <v>818</v>
      </c>
      <c r="D13">
        <v>30</v>
      </c>
      <c r="E13" s="7">
        <f t="shared" si="0"/>
        <v>15</v>
      </c>
      <c r="F13" s="7"/>
      <c r="G13" s="7">
        <f t="shared" si="1"/>
        <v>322</v>
      </c>
    </row>
    <row r="14" spans="1:7">
      <c r="B14">
        <v>1</v>
      </c>
      <c r="C14" s="22" t="s">
        <v>3068</v>
      </c>
      <c r="D14">
        <v>70</v>
      </c>
      <c r="E14" s="22">
        <f t="shared" si="0"/>
        <v>70</v>
      </c>
      <c r="G14" s="7">
        <f t="shared" si="1"/>
        <v>392</v>
      </c>
    </row>
    <row r="15" spans="1:7">
      <c r="A15" s="6">
        <v>41598</v>
      </c>
      <c r="C15" s="22" t="s">
        <v>259</v>
      </c>
      <c r="F15">
        <v>300</v>
      </c>
      <c r="G15" s="7">
        <f t="shared" si="1"/>
        <v>92</v>
      </c>
    </row>
    <row r="16" spans="1:7">
      <c r="B16">
        <v>1</v>
      </c>
      <c r="C16" s="22" t="s">
        <v>3096</v>
      </c>
      <c r="G16" s="7">
        <f t="shared" si="1"/>
        <v>92</v>
      </c>
    </row>
    <row r="17" spans="1:7">
      <c r="A17" s="6">
        <v>41611</v>
      </c>
      <c r="B17">
        <v>4</v>
      </c>
      <c r="C17" s="22" t="s">
        <v>674</v>
      </c>
      <c r="D17">
        <v>30</v>
      </c>
      <c r="E17" s="22">
        <f t="shared" ref="E17:E22" si="2">B17*D17</f>
        <v>120</v>
      </c>
      <c r="G17" s="7">
        <f t="shared" si="1"/>
        <v>212</v>
      </c>
    </row>
    <row r="18" spans="1:7">
      <c r="B18">
        <v>1</v>
      </c>
      <c r="C18" s="22" t="s">
        <v>2413</v>
      </c>
      <c r="D18">
        <v>58</v>
      </c>
      <c r="E18" s="22">
        <f t="shared" si="2"/>
        <v>58</v>
      </c>
      <c r="G18" s="7">
        <f t="shared" si="1"/>
        <v>270</v>
      </c>
    </row>
    <row r="19" spans="1:7">
      <c r="B19">
        <v>1</v>
      </c>
      <c r="C19" s="22" t="s">
        <v>885</v>
      </c>
      <c r="D19">
        <v>72</v>
      </c>
      <c r="E19" s="22">
        <f t="shared" si="2"/>
        <v>72</v>
      </c>
      <c r="G19" s="7">
        <f t="shared" si="1"/>
        <v>342</v>
      </c>
    </row>
    <row r="20" spans="1:7">
      <c r="A20" s="6">
        <v>41626</v>
      </c>
      <c r="C20" s="22" t="s">
        <v>259</v>
      </c>
      <c r="E20" s="22">
        <f t="shared" si="2"/>
        <v>0</v>
      </c>
      <c r="F20">
        <v>180</v>
      </c>
      <c r="G20" s="7">
        <f t="shared" si="1"/>
        <v>162</v>
      </c>
    </row>
    <row r="21" spans="1:7">
      <c r="A21" s="6">
        <v>41627</v>
      </c>
      <c r="C21" s="22" t="s">
        <v>259</v>
      </c>
      <c r="E21" s="22">
        <f t="shared" si="2"/>
        <v>0</v>
      </c>
      <c r="F21">
        <v>162</v>
      </c>
      <c r="G21" s="7">
        <f t="shared" si="1"/>
        <v>0</v>
      </c>
    </row>
    <row r="22" spans="1:7">
      <c r="A22" s="6">
        <v>41289</v>
      </c>
      <c r="C22" s="22" t="s">
        <v>259</v>
      </c>
      <c r="E22" s="22">
        <f t="shared" si="2"/>
        <v>0</v>
      </c>
      <c r="F22">
        <v>100</v>
      </c>
      <c r="G22" s="7">
        <f t="shared" si="1"/>
        <v>-100</v>
      </c>
    </row>
    <row r="23" spans="1:7">
      <c r="G23" s="7">
        <f t="shared" si="1"/>
        <v>-100</v>
      </c>
    </row>
  </sheetData>
  <hyperlinks>
    <hyperlink ref="A1" location="INDICE!A1" display="INDICE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G17"/>
  <sheetViews>
    <sheetView workbookViewId="0"/>
  </sheetViews>
  <sheetFormatPr baseColWidth="10" defaultRowHeight="15"/>
  <cols>
    <col min="2" max="2" width="5.28515625" customWidth="1"/>
    <col min="3" max="3" width="18.28515625" customWidth="1"/>
  </cols>
  <sheetData>
    <row r="1" spans="1:7">
      <c r="A1" s="9" t="s">
        <v>122</v>
      </c>
      <c r="B1" s="7"/>
      <c r="C1" s="7" t="s">
        <v>2431</v>
      </c>
      <c r="D1" s="7"/>
      <c r="E1" s="7" t="s">
        <v>253</v>
      </c>
      <c r="F1" s="7"/>
      <c r="G1" s="7">
        <f>SUM(E4:E271)-SUM(F4:F271)</f>
        <v>0</v>
      </c>
    </row>
    <row r="2" spans="1:7">
      <c r="A2" s="10" t="s">
        <v>254</v>
      </c>
      <c r="B2" s="10" t="s">
        <v>255</v>
      </c>
      <c r="C2" s="10" t="s">
        <v>256</v>
      </c>
      <c r="D2" s="10" t="s">
        <v>257</v>
      </c>
      <c r="E2" s="10" t="s">
        <v>258</v>
      </c>
      <c r="F2" s="10" t="s">
        <v>259</v>
      </c>
      <c r="G2" s="10" t="s">
        <v>260</v>
      </c>
    </row>
    <row r="3" spans="1:7">
      <c r="A3" s="11"/>
      <c r="B3" s="7"/>
      <c r="C3" s="7"/>
      <c r="D3" s="7"/>
      <c r="E3" s="7"/>
      <c r="F3" s="7"/>
      <c r="G3" s="7"/>
    </row>
    <row r="4" spans="1:7">
      <c r="A4" s="12"/>
      <c r="B4" s="7"/>
      <c r="C4" s="7" t="s">
        <v>262</v>
      </c>
      <c r="D4" s="7"/>
      <c r="E4" s="7"/>
      <c r="F4" s="7"/>
      <c r="G4" s="7">
        <v>0</v>
      </c>
    </row>
    <row r="5" spans="1:7">
      <c r="A5" s="12">
        <v>41506</v>
      </c>
      <c r="B5" s="7">
        <v>2.5</v>
      </c>
      <c r="C5" s="7" t="s">
        <v>1000</v>
      </c>
      <c r="D5" s="7">
        <v>30</v>
      </c>
      <c r="E5" s="7">
        <f>B5*D5</f>
        <v>75</v>
      </c>
      <c r="F5" s="7"/>
      <c r="G5" s="7">
        <f>G4+E5-F5</f>
        <v>75</v>
      </c>
    </row>
    <row r="6" spans="1:7">
      <c r="G6" s="7">
        <f t="shared" ref="G6:G9" si="0">G5+E6-F6</f>
        <v>75</v>
      </c>
    </row>
    <row r="7" spans="1:7">
      <c r="A7" s="6">
        <v>41526</v>
      </c>
      <c r="B7">
        <v>40</v>
      </c>
      <c r="C7" t="s">
        <v>2398</v>
      </c>
      <c r="D7">
        <v>20</v>
      </c>
      <c r="E7" s="7">
        <f t="shared" ref="E7:E17" si="1">B7*D7</f>
        <v>800</v>
      </c>
      <c r="F7" s="7"/>
      <c r="G7" s="7">
        <f t="shared" si="0"/>
        <v>875</v>
      </c>
    </row>
    <row r="8" spans="1:7">
      <c r="B8">
        <v>70</v>
      </c>
      <c r="C8" t="s">
        <v>2398</v>
      </c>
      <c r="D8">
        <v>20</v>
      </c>
      <c r="E8" s="7">
        <f t="shared" si="1"/>
        <v>1400</v>
      </c>
      <c r="F8" s="7"/>
      <c r="G8" s="7">
        <f t="shared" si="0"/>
        <v>2275</v>
      </c>
    </row>
    <row r="9" spans="1:7">
      <c r="C9" t="s">
        <v>2453</v>
      </c>
      <c r="D9">
        <v>150</v>
      </c>
      <c r="E9" s="7">
        <v>150</v>
      </c>
      <c r="F9" s="7"/>
      <c r="G9" s="7">
        <f t="shared" si="0"/>
        <v>2425</v>
      </c>
    </row>
    <row r="10" spans="1:7">
      <c r="A10" s="6">
        <v>41527</v>
      </c>
      <c r="C10" t="s">
        <v>259</v>
      </c>
      <c r="E10" s="7">
        <f t="shared" si="1"/>
        <v>0</v>
      </c>
      <c r="F10" s="7">
        <v>2000</v>
      </c>
      <c r="G10" s="7">
        <f t="shared" ref="G10:G17" si="2">G9+E10-F10</f>
        <v>425</v>
      </c>
    </row>
    <row r="11" spans="1:7">
      <c r="C11" t="s">
        <v>259</v>
      </c>
      <c r="E11" s="7">
        <f t="shared" si="1"/>
        <v>0</v>
      </c>
      <c r="F11" s="7">
        <v>400</v>
      </c>
      <c r="G11" s="7">
        <f t="shared" si="2"/>
        <v>25</v>
      </c>
    </row>
    <row r="12" spans="1:7">
      <c r="C12" t="s">
        <v>2526</v>
      </c>
      <c r="E12" s="7">
        <f t="shared" si="1"/>
        <v>0</v>
      </c>
      <c r="F12" s="7">
        <v>25</v>
      </c>
      <c r="G12" s="7">
        <f t="shared" si="2"/>
        <v>0</v>
      </c>
    </row>
    <row r="13" spans="1:7">
      <c r="E13" s="7">
        <f t="shared" si="1"/>
        <v>0</v>
      </c>
      <c r="F13" s="7"/>
      <c r="G13" s="7">
        <f t="shared" si="2"/>
        <v>0</v>
      </c>
    </row>
    <row r="14" spans="1:7">
      <c r="E14" s="7">
        <f t="shared" si="1"/>
        <v>0</v>
      </c>
      <c r="F14" s="7"/>
      <c r="G14" s="7">
        <f t="shared" si="2"/>
        <v>0</v>
      </c>
    </row>
    <row r="15" spans="1:7">
      <c r="E15" s="7">
        <f t="shared" si="1"/>
        <v>0</v>
      </c>
      <c r="F15" s="7"/>
      <c r="G15" s="7">
        <f t="shared" si="2"/>
        <v>0</v>
      </c>
    </row>
    <row r="16" spans="1:7">
      <c r="E16" s="7">
        <f t="shared" si="1"/>
        <v>0</v>
      </c>
      <c r="F16" s="7"/>
      <c r="G16" s="7">
        <f t="shared" si="2"/>
        <v>0</v>
      </c>
    </row>
    <row r="17" spans="5:7">
      <c r="E17" s="7">
        <f t="shared" si="1"/>
        <v>0</v>
      </c>
      <c r="F17" s="7"/>
      <c r="G17" s="7">
        <f t="shared" si="2"/>
        <v>0</v>
      </c>
    </row>
  </sheetData>
  <hyperlinks>
    <hyperlink ref="A1" location="INDICE!A1" display="INDICE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G12"/>
  <sheetViews>
    <sheetView workbookViewId="0"/>
  </sheetViews>
  <sheetFormatPr baseColWidth="10" defaultRowHeight="15"/>
  <cols>
    <col min="2" max="2" width="5.42578125" customWidth="1"/>
    <col min="3" max="3" width="19.28515625" customWidth="1"/>
  </cols>
  <sheetData>
    <row r="1" spans="1:7">
      <c r="A1" s="9" t="s">
        <v>122</v>
      </c>
      <c r="B1" s="7"/>
      <c r="C1" s="7" t="s">
        <v>180</v>
      </c>
      <c r="D1" s="7"/>
      <c r="E1" s="7" t="s">
        <v>253</v>
      </c>
      <c r="F1" s="7"/>
      <c r="G1" s="7">
        <f>SUM(E4:E271)-SUM(F4:F271)</f>
        <v>432</v>
      </c>
    </row>
    <row r="2" spans="1:7">
      <c r="A2" s="10" t="s">
        <v>254</v>
      </c>
      <c r="B2" s="10" t="s">
        <v>255</v>
      </c>
      <c r="C2" s="10" t="s">
        <v>256</v>
      </c>
      <c r="D2" s="10" t="s">
        <v>257</v>
      </c>
      <c r="E2" s="10" t="s">
        <v>258</v>
      </c>
      <c r="F2" s="10" t="s">
        <v>259</v>
      </c>
      <c r="G2" s="10" t="s">
        <v>260</v>
      </c>
    </row>
    <row r="3" spans="1:7">
      <c r="A3" s="11"/>
      <c r="B3" s="7"/>
      <c r="C3" s="7"/>
      <c r="D3" s="7"/>
      <c r="E3" s="7"/>
      <c r="F3" s="7"/>
      <c r="G3" s="7"/>
    </row>
    <row r="4" spans="1:7">
      <c r="A4" s="12"/>
      <c r="B4" s="7"/>
      <c r="C4" s="7" t="s">
        <v>262</v>
      </c>
      <c r="D4" s="7"/>
      <c r="E4" s="7"/>
      <c r="F4" s="7"/>
      <c r="G4" s="7">
        <v>0</v>
      </c>
    </row>
    <row r="5" spans="1:7">
      <c r="A5" s="12">
        <v>41538</v>
      </c>
      <c r="B5" s="7">
        <v>1</v>
      </c>
      <c r="C5" s="7" t="s">
        <v>2411</v>
      </c>
      <c r="D5" s="7">
        <v>280</v>
      </c>
      <c r="E5" s="22">
        <v>280</v>
      </c>
      <c r="F5" s="7"/>
      <c r="G5" s="7">
        <f>G4+E5-F5</f>
        <v>280</v>
      </c>
    </row>
    <row r="6" spans="1:7">
      <c r="A6" s="6">
        <v>41554</v>
      </c>
      <c r="B6">
        <v>2</v>
      </c>
      <c r="C6" s="22" t="s">
        <v>2771</v>
      </c>
      <c r="D6">
        <v>76</v>
      </c>
      <c r="E6">
        <f>B6*D6</f>
        <v>152</v>
      </c>
      <c r="G6" s="7">
        <f t="shared" ref="G6:G12" si="0">G5+E6-F6</f>
        <v>432</v>
      </c>
    </row>
    <row r="7" spans="1:7">
      <c r="C7" s="22" t="s">
        <v>2772</v>
      </c>
      <c r="G7" s="7">
        <f t="shared" si="0"/>
        <v>432</v>
      </c>
    </row>
    <row r="8" spans="1:7">
      <c r="G8" s="7">
        <f t="shared" si="0"/>
        <v>432</v>
      </c>
    </row>
    <row r="9" spans="1:7">
      <c r="G9" s="7">
        <f t="shared" si="0"/>
        <v>432</v>
      </c>
    </row>
    <row r="10" spans="1:7">
      <c r="G10" s="7">
        <f t="shared" si="0"/>
        <v>432</v>
      </c>
    </row>
    <row r="11" spans="1:7">
      <c r="G11" s="7">
        <f t="shared" si="0"/>
        <v>432</v>
      </c>
    </row>
    <row r="12" spans="1:7">
      <c r="G12" s="7">
        <f t="shared" si="0"/>
        <v>432</v>
      </c>
    </row>
  </sheetData>
  <hyperlinks>
    <hyperlink ref="A1" location="INDICE!A1" display="INDICE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G13"/>
  <sheetViews>
    <sheetView workbookViewId="0">
      <selection activeCell="C13" sqref="C13"/>
    </sheetView>
  </sheetViews>
  <sheetFormatPr baseColWidth="10" defaultRowHeight="15"/>
  <cols>
    <col min="2" max="2" width="5.85546875" customWidth="1"/>
    <col min="3" max="3" width="24.140625" customWidth="1"/>
  </cols>
  <sheetData>
    <row r="1" spans="1:7">
      <c r="A1" s="9" t="s">
        <v>122</v>
      </c>
      <c r="B1" s="7"/>
      <c r="C1" s="7" t="s">
        <v>2447</v>
      </c>
      <c r="D1" s="7"/>
      <c r="E1" s="7" t="s">
        <v>253</v>
      </c>
      <c r="F1" s="7"/>
      <c r="G1" s="7">
        <f>SUM(E4:E270)-SUM(F4:F270)</f>
        <v>-370</v>
      </c>
    </row>
    <row r="2" spans="1:7">
      <c r="A2" s="10" t="s">
        <v>254</v>
      </c>
      <c r="B2" s="10" t="s">
        <v>255</v>
      </c>
      <c r="C2" s="10" t="s">
        <v>256</v>
      </c>
      <c r="D2" s="10" t="s">
        <v>257</v>
      </c>
      <c r="E2" s="10" t="s">
        <v>258</v>
      </c>
      <c r="F2" s="10" t="s">
        <v>259</v>
      </c>
      <c r="G2" s="10" t="s">
        <v>260</v>
      </c>
    </row>
    <row r="3" spans="1:7">
      <c r="A3" s="11"/>
      <c r="B3" s="7"/>
      <c r="C3" s="7"/>
      <c r="D3" s="7"/>
      <c r="E3" s="7"/>
      <c r="F3" s="7"/>
      <c r="G3" s="7"/>
    </row>
    <row r="4" spans="1:7">
      <c r="A4" s="12"/>
      <c r="B4" s="7"/>
      <c r="C4" s="7" t="s">
        <v>261</v>
      </c>
      <c r="D4" s="7"/>
      <c r="E4" s="7"/>
      <c r="F4" s="7"/>
      <c r="G4" s="7"/>
    </row>
    <row r="5" spans="1:7">
      <c r="A5" s="12">
        <v>41447</v>
      </c>
      <c r="B5" s="7">
        <v>2</v>
      </c>
      <c r="C5" s="22" t="s">
        <v>1867</v>
      </c>
      <c r="D5" s="7">
        <v>80</v>
      </c>
      <c r="E5" s="7">
        <f>B5*D5</f>
        <v>160</v>
      </c>
      <c r="F5" s="7"/>
      <c r="G5" s="7">
        <f>G4+E5-F5</f>
        <v>160</v>
      </c>
    </row>
    <row r="6" spans="1:7">
      <c r="G6" s="7">
        <f t="shared" ref="G6:G13" si="0">G5+E6-F6</f>
        <v>160</v>
      </c>
    </row>
    <row r="7" spans="1:7">
      <c r="B7">
        <v>1</v>
      </c>
      <c r="C7" t="s">
        <v>2448</v>
      </c>
      <c r="D7">
        <v>250</v>
      </c>
      <c r="E7">
        <v>250</v>
      </c>
      <c r="G7" s="7">
        <f t="shared" si="0"/>
        <v>410</v>
      </c>
    </row>
    <row r="8" spans="1:7">
      <c r="G8" s="7">
        <f t="shared" si="0"/>
        <v>410</v>
      </c>
    </row>
    <row r="9" spans="1:7">
      <c r="B9">
        <v>2</v>
      </c>
      <c r="C9" t="s">
        <v>2449</v>
      </c>
      <c r="F9">
        <v>780</v>
      </c>
      <c r="G9" s="7">
        <f t="shared" si="0"/>
        <v>-370</v>
      </c>
    </row>
    <row r="10" spans="1:7">
      <c r="G10" s="7">
        <f t="shared" si="0"/>
        <v>-370</v>
      </c>
    </row>
    <row r="11" spans="1:7">
      <c r="G11" s="7">
        <f t="shared" si="0"/>
        <v>-370</v>
      </c>
    </row>
    <row r="12" spans="1:7">
      <c r="G12" s="7">
        <f t="shared" si="0"/>
        <v>-370</v>
      </c>
    </row>
    <row r="13" spans="1:7">
      <c r="G13" s="7">
        <f t="shared" si="0"/>
        <v>-370</v>
      </c>
    </row>
  </sheetData>
  <hyperlinks>
    <hyperlink ref="A1" location="INDICE!A1" display="INDICE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G11"/>
  <sheetViews>
    <sheetView workbookViewId="0"/>
  </sheetViews>
  <sheetFormatPr baseColWidth="10" defaultRowHeight="15"/>
  <cols>
    <col min="2" max="2" width="5.5703125" customWidth="1"/>
    <col min="3" max="3" width="19" customWidth="1"/>
    <col min="6" max="6" width="8.85546875" customWidth="1"/>
  </cols>
  <sheetData>
    <row r="1" spans="1:7">
      <c r="A1" s="9" t="s">
        <v>122</v>
      </c>
      <c r="B1" s="7"/>
      <c r="C1" s="7"/>
      <c r="D1" s="7"/>
      <c r="E1" s="7" t="s">
        <v>253</v>
      </c>
      <c r="F1" s="7"/>
      <c r="G1" s="7">
        <f>SUM(E4:E271)-SUM(F4:F271)</f>
        <v>137</v>
      </c>
    </row>
    <row r="2" spans="1:7">
      <c r="A2" s="10" t="s">
        <v>254</v>
      </c>
      <c r="B2" s="10" t="s">
        <v>255</v>
      </c>
      <c r="C2" s="10" t="s">
        <v>256</v>
      </c>
      <c r="D2" s="10" t="s">
        <v>257</v>
      </c>
      <c r="E2" s="10" t="s">
        <v>258</v>
      </c>
      <c r="F2" s="10" t="s">
        <v>259</v>
      </c>
      <c r="G2" s="10" t="s">
        <v>260</v>
      </c>
    </row>
    <row r="3" spans="1:7">
      <c r="A3" s="11"/>
      <c r="B3" s="7"/>
      <c r="C3" s="7"/>
      <c r="D3" s="7"/>
      <c r="E3" s="7"/>
      <c r="F3" s="7"/>
      <c r="G3" s="7"/>
    </row>
    <row r="4" spans="1:7">
      <c r="A4" s="12"/>
      <c r="B4" s="7"/>
      <c r="C4" s="7" t="s">
        <v>262</v>
      </c>
      <c r="D4" s="7"/>
      <c r="E4" s="7"/>
      <c r="F4" s="7"/>
      <c r="G4" s="7">
        <v>0</v>
      </c>
    </row>
    <row r="5" spans="1:7">
      <c r="A5" s="12">
        <v>41591</v>
      </c>
      <c r="B5" s="7">
        <v>1</v>
      </c>
      <c r="C5" s="7" t="s">
        <v>3014</v>
      </c>
      <c r="D5" s="7">
        <v>62</v>
      </c>
      <c r="E5" s="7">
        <f>D5*B5</f>
        <v>62</v>
      </c>
      <c r="F5" s="7"/>
      <c r="G5" s="7">
        <f>G4+E5-F5</f>
        <v>62</v>
      </c>
    </row>
    <row r="6" spans="1:7">
      <c r="E6" s="7">
        <f t="shared" ref="E6:E7" si="0">D6*B6</f>
        <v>0</v>
      </c>
      <c r="G6" s="7">
        <f t="shared" ref="G6:G11" si="1">G5+E6-F6</f>
        <v>62</v>
      </c>
    </row>
    <row r="7" spans="1:7">
      <c r="B7">
        <v>1</v>
      </c>
      <c r="C7" t="s">
        <v>2435</v>
      </c>
      <c r="D7">
        <v>75</v>
      </c>
      <c r="E7" s="7">
        <f t="shared" si="0"/>
        <v>75</v>
      </c>
      <c r="G7" s="7">
        <f t="shared" si="1"/>
        <v>137</v>
      </c>
    </row>
    <row r="8" spans="1:7">
      <c r="G8" s="7">
        <f t="shared" si="1"/>
        <v>137</v>
      </c>
    </row>
    <row r="9" spans="1:7">
      <c r="G9" s="7">
        <f t="shared" si="1"/>
        <v>137</v>
      </c>
    </row>
    <row r="10" spans="1:7">
      <c r="G10" s="7">
        <f t="shared" si="1"/>
        <v>137</v>
      </c>
    </row>
    <row r="11" spans="1:7">
      <c r="G11" s="7">
        <f t="shared" si="1"/>
        <v>137</v>
      </c>
    </row>
  </sheetData>
  <hyperlinks>
    <hyperlink ref="A1" location="INDICE!A1" display="INDIC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7"/>
  <sheetViews>
    <sheetView workbookViewId="0"/>
  </sheetViews>
  <sheetFormatPr baseColWidth="10" defaultRowHeight="15"/>
  <cols>
    <col min="3" max="3" width="20.85546875" customWidth="1"/>
  </cols>
  <sheetData>
    <row r="1" spans="1:7">
      <c r="A1" s="2" t="s">
        <v>122</v>
      </c>
      <c r="B1" s="1"/>
      <c r="C1" s="1" t="s">
        <v>886</v>
      </c>
      <c r="D1" s="1"/>
      <c r="E1" s="1" t="s">
        <v>253</v>
      </c>
      <c r="F1" s="1"/>
      <c r="G1" s="1">
        <f>SUM(E4:E264)-SUM(F4:F264)</f>
        <v>492</v>
      </c>
    </row>
    <row r="2" spans="1:7">
      <c r="A2" s="3" t="s">
        <v>254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259</v>
      </c>
      <c r="G2" s="3" t="s">
        <v>260</v>
      </c>
    </row>
    <row r="3" spans="1:7">
      <c r="A3" s="5"/>
      <c r="B3" s="1"/>
      <c r="C3" s="1"/>
      <c r="D3" s="1"/>
      <c r="E3" s="1"/>
      <c r="F3" s="1"/>
      <c r="G3" s="1"/>
    </row>
    <row r="4" spans="1:7">
      <c r="A4" s="6">
        <v>41289</v>
      </c>
      <c r="C4" t="s">
        <v>261</v>
      </c>
      <c r="E4">
        <v>0</v>
      </c>
      <c r="G4">
        <v>0</v>
      </c>
    </row>
    <row r="5" spans="1:7">
      <c r="A5" s="6">
        <v>41353</v>
      </c>
      <c r="B5">
        <v>4</v>
      </c>
      <c r="C5" t="s">
        <v>883</v>
      </c>
      <c r="D5">
        <v>82.5</v>
      </c>
      <c r="E5">
        <f>B5*D5</f>
        <v>330</v>
      </c>
      <c r="G5">
        <f>G4+E5-F5</f>
        <v>330</v>
      </c>
    </row>
    <row r="6" spans="1:7">
      <c r="A6" s="6"/>
      <c r="B6">
        <v>1</v>
      </c>
      <c r="C6" t="s">
        <v>692</v>
      </c>
      <c r="D6">
        <v>52</v>
      </c>
      <c r="E6">
        <f>B6*D6</f>
        <v>52</v>
      </c>
      <c r="G6">
        <f>G5+E6-F6</f>
        <v>382</v>
      </c>
    </row>
    <row r="7" spans="1:7">
      <c r="A7" s="6"/>
      <c r="B7">
        <v>1</v>
      </c>
      <c r="C7" t="s">
        <v>884</v>
      </c>
      <c r="D7">
        <v>110</v>
      </c>
      <c r="E7">
        <f>B7*D7</f>
        <v>110</v>
      </c>
      <c r="G7">
        <f>G6+E7-F7</f>
        <v>492</v>
      </c>
    </row>
    <row r="8" spans="1:7">
      <c r="B8">
        <v>1</v>
      </c>
      <c r="C8" t="s">
        <v>885</v>
      </c>
      <c r="D8">
        <v>90</v>
      </c>
      <c r="E8">
        <f t="shared" ref="E8:E17" si="0">B8*D8</f>
        <v>90</v>
      </c>
      <c r="G8">
        <f t="shared" ref="G8:G17" si="1">G7+E8-F8</f>
        <v>582</v>
      </c>
    </row>
    <row r="9" spans="1:7">
      <c r="A9" s="6">
        <v>41369</v>
      </c>
      <c r="C9" t="s">
        <v>909</v>
      </c>
      <c r="E9">
        <f t="shared" si="0"/>
        <v>0</v>
      </c>
      <c r="F9">
        <v>582</v>
      </c>
      <c r="G9">
        <f t="shared" si="1"/>
        <v>0</v>
      </c>
    </row>
    <row r="10" spans="1:7">
      <c r="B10">
        <v>7</v>
      </c>
      <c r="C10" t="s">
        <v>459</v>
      </c>
      <c r="D10">
        <v>28</v>
      </c>
      <c r="E10">
        <f t="shared" si="0"/>
        <v>196</v>
      </c>
      <c r="G10">
        <f t="shared" si="1"/>
        <v>196</v>
      </c>
    </row>
    <row r="11" spans="1:7">
      <c r="B11">
        <v>1</v>
      </c>
      <c r="C11" t="s">
        <v>1474</v>
      </c>
      <c r="D11">
        <v>84</v>
      </c>
      <c r="E11">
        <f t="shared" si="0"/>
        <v>84</v>
      </c>
      <c r="G11">
        <f t="shared" si="1"/>
        <v>280</v>
      </c>
    </row>
    <row r="12" spans="1:7">
      <c r="B12">
        <v>1</v>
      </c>
      <c r="C12" t="s">
        <v>885</v>
      </c>
      <c r="D12">
        <v>168</v>
      </c>
      <c r="E12">
        <f t="shared" si="0"/>
        <v>168</v>
      </c>
      <c r="G12">
        <f t="shared" si="1"/>
        <v>448</v>
      </c>
    </row>
    <row r="13" spans="1:7">
      <c r="B13">
        <v>1</v>
      </c>
      <c r="C13" t="s">
        <v>818</v>
      </c>
      <c r="D13">
        <v>44</v>
      </c>
      <c r="E13">
        <f t="shared" si="0"/>
        <v>44</v>
      </c>
      <c r="G13">
        <f t="shared" si="1"/>
        <v>492</v>
      </c>
    </row>
    <row r="14" spans="1:7">
      <c r="E14">
        <f t="shared" si="0"/>
        <v>0</v>
      </c>
      <c r="G14">
        <f t="shared" si="1"/>
        <v>492</v>
      </c>
    </row>
    <row r="15" spans="1:7">
      <c r="E15">
        <f t="shared" si="0"/>
        <v>0</v>
      </c>
      <c r="G15">
        <f t="shared" si="1"/>
        <v>492</v>
      </c>
    </row>
    <row r="16" spans="1:7">
      <c r="E16">
        <f t="shared" si="0"/>
        <v>0</v>
      </c>
      <c r="G16">
        <f t="shared" si="1"/>
        <v>492</v>
      </c>
    </row>
    <row r="17" spans="5:7">
      <c r="E17">
        <f t="shared" si="0"/>
        <v>0</v>
      </c>
      <c r="G17">
        <f t="shared" si="1"/>
        <v>492</v>
      </c>
    </row>
  </sheetData>
  <hyperlinks>
    <hyperlink ref="A1" location="INDICE!A1" display="INDICE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G35"/>
  <sheetViews>
    <sheetView workbookViewId="0"/>
  </sheetViews>
  <sheetFormatPr baseColWidth="10" defaultRowHeight="15"/>
  <cols>
    <col min="2" max="2" width="6" customWidth="1"/>
    <col min="3" max="3" width="25.85546875" customWidth="1"/>
    <col min="4" max="4" width="6.7109375" customWidth="1"/>
    <col min="5" max="5" width="8.5703125" customWidth="1"/>
    <col min="6" max="6" width="9.28515625" customWidth="1"/>
  </cols>
  <sheetData>
    <row r="1" spans="1:7">
      <c r="A1" s="9" t="s">
        <v>122</v>
      </c>
      <c r="B1" s="7"/>
      <c r="C1" s="7" t="s">
        <v>2937</v>
      </c>
      <c r="D1" s="7"/>
      <c r="E1" s="7" t="s">
        <v>253</v>
      </c>
      <c r="F1" s="7"/>
      <c r="G1" s="7">
        <f>SUM(E4:E279)-SUM(F4:F279)</f>
        <v>115</v>
      </c>
    </row>
    <row r="2" spans="1:7">
      <c r="A2" s="10" t="s">
        <v>254</v>
      </c>
      <c r="B2" s="10" t="s">
        <v>255</v>
      </c>
      <c r="C2" s="10" t="s">
        <v>256</v>
      </c>
      <c r="D2" s="10" t="s">
        <v>257</v>
      </c>
      <c r="E2" s="10" t="s">
        <v>258</v>
      </c>
      <c r="F2" s="10" t="s">
        <v>259</v>
      </c>
      <c r="G2" s="10" t="s">
        <v>260</v>
      </c>
    </row>
    <row r="3" spans="1:7">
      <c r="A3" s="11"/>
      <c r="B3" s="7"/>
      <c r="C3" s="7"/>
      <c r="D3" s="7"/>
      <c r="E3" s="7"/>
      <c r="F3" s="7"/>
      <c r="G3" s="7"/>
    </row>
    <row r="4" spans="1:7">
      <c r="A4" s="12">
        <v>41568</v>
      </c>
      <c r="B4" s="7"/>
      <c r="C4" s="7" t="s">
        <v>262</v>
      </c>
      <c r="D4" s="7"/>
      <c r="E4" s="7">
        <v>80</v>
      </c>
      <c r="F4" s="7"/>
      <c r="G4" s="7">
        <f>G3+E4-F4</f>
        <v>80</v>
      </c>
    </row>
    <row r="5" spans="1:7">
      <c r="A5" s="6">
        <v>41579</v>
      </c>
      <c r="B5" s="7">
        <v>1</v>
      </c>
      <c r="C5" s="22" t="s">
        <v>1005</v>
      </c>
      <c r="D5" s="7"/>
      <c r="E5" s="7">
        <v>1140</v>
      </c>
      <c r="F5" s="7"/>
      <c r="G5" s="7">
        <f t="shared" ref="G5:G35" si="0">G4+E5-F5</f>
        <v>1220</v>
      </c>
    </row>
    <row r="6" spans="1:7">
      <c r="A6" s="12">
        <v>41584</v>
      </c>
      <c r="B6" s="7">
        <v>4</v>
      </c>
      <c r="C6" s="22" t="s">
        <v>420</v>
      </c>
      <c r="D6" s="7">
        <v>21.5</v>
      </c>
      <c r="E6" s="7">
        <f>D6*B6</f>
        <v>86</v>
      </c>
      <c r="F6" s="7"/>
      <c r="G6" s="7">
        <f t="shared" si="0"/>
        <v>1306</v>
      </c>
    </row>
    <row r="7" spans="1:7">
      <c r="A7" s="6">
        <v>41586</v>
      </c>
      <c r="C7" s="22" t="s">
        <v>1928</v>
      </c>
      <c r="E7" s="7">
        <f t="shared" ref="E7:E32" si="1">D7*B7</f>
        <v>0</v>
      </c>
      <c r="F7">
        <v>1266.95</v>
      </c>
      <c r="G7" s="7">
        <f t="shared" si="0"/>
        <v>39.049999999999955</v>
      </c>
    </row>
    <row r="8" spans="1:7">
      <c r="A8" s="6">
        <v>41587</v>
      </c>
      <c r="B8">
        <v>4</v>
      </c>
      <c r="C8" s="22" t="s">
        <v>3002</v>
      </c>
      <c r="D8">
        <v>70</v>
      </c>
      <c r="E8" s="7">
        <f t="shared" si="1"/>
        <v>280</v>
      </c>
      <c r="G8" s="7">
        <f t="shared" si="0"/>
        <v>319.04999999999995</v>
      </c>
    </row>
    <row r="9" spans="1:7">
      <c r="A9" s="6"/>
      <c r="B9">
        <v>1</v>
      </c>
      <c r="C9" s="22" t="s">
        <v>3002</v>
      </c>
      <c r="D9">
        <v>85</v>
      </c>
      <c r="E9" s="7">
        <f t="shared" si="1"/>
        <v>85</v>
      </c>
      <c r="G9" s="7">
        <f t="shared" si="0"/>
        <v>404.04999999999995</v>
      </c>
    </row>
    <row r="10" spans="1:7">
      <c r="A10" s="6"/>
      <c r="B10">
        <v>1</v>
      </c>
      <c r="C10" s="22" t="s">
        <v>669</v>
      </c>
      <c r="D10">
        <v>37</v>
      </c>
      <c r="E10" s="7">
        <f t="shared" si="1"/>
        <v>37</v>
      </c>
      <c r="G10" s="7">
        <f t="shared" si="0"/>
        <v>441.04999999999995</v>
      </c>
    </row>
    <row r="11" spans="1:7">
      <c r="A11" s="6"/>
      <c r="C11" s="22" t="s">
        <v>3003</v>
      </c>
      <c r="E11" s="7"/>
      <c r="G11" s="7">
        <f t="shared" si="0"/>
        <v>441.04999999999995</v>
      </c>
    </row>
    <row r="12" spans="1:7">
      <c r="A12" s="6">
        <v>41590</v>
      </c>
      <c r="B12">
        <v>1</v>
      </c>
      <c r="C12" s="22" t="s">
        <v>846</v>
      </c>
      <c r="D12">
        <v>74</v>
      </c>
      <c r="E12" s="7">
        <f t="shared" si="1"/>
        <v>74</v>
      </c>
      <c r="G12" s="7">
        <f t="shared" si="0"/>
        <v>515.04999999999995</v>
      </c>
    </row>
    <row r="13" spans="1:7">
      <c r="C13" s="22" t="s">
        <v>2985</v>
      </c>
      <c r="E13" s="7">
        <f t="shared" si="1"/>
        <v>0</v>
      </c>
      <c r="F13">
        <v>100</v>
      </c>
      <c r="G13" s="7">
        <f t="shared" si="0"/>
        <v>415.04999999999995</v>
      </c>
    </row>
    <row r="14" spans="1:7">
      <c r="A14" s="6">
        <v>41591</v>
      </c>
      <c r="B14">
        <v>4</v>
      </c>
      <c r="C14" s="22" t="s">
        <v>3001</v>
      </c>
      <c r="D14">
        <v>82.5</v>
      </c>
      <c r="E14" s="7">
        <f t="shared" si="1"/>
        <v>330</v>
      </c>
      <c r="G14" s="7">
        <f t="shared" si="0"/>
        <v>745.05</v>
      </c>
    </row>
    <row r="15" spans="1:7">
      <c r="B15">
        <v>1</v>
      </c>
      <c r="C15" s="22" t="s">
        <v>3004</v>
      </c>
      <c r="D15">
        <v>110</v>
      </c>
      <c r="E15" s="7">
        <f t="shared" si="1"/>
        <v>110</v>
      </c>
      <c r="G15" s="7">
        <f t="shared" si="0"/>
        <v>855.05</v>
      </c>
    </row>
    <row r="16" spans="1:7">
      <c r="C16" s="22" t="s">
        <v>878</v>
      </c>
      <c r="E16" s="7">
        <f t="shared" si="1"/>
        <v>0</v>
      </c>
      <c r="F16">
        <v>44</v>
      </c>
      <c r="G16" s="7">
        <f t="shared" si="0"/>
        <v>811.05</v>
      </c>
    </row>
    <row r="17" spans="1:7">
      <c r="A17" s="6">
        <v>41591</v>
      </c>
      <c r="B17">
        <v>1</v>
      </c>
      <c r="C17" s="22" t="s">
        <v>3001</v>
      </c>
      <c r="D17">
        <v>79</v>
      </c>
      <c r="E17" s="7">
        <f t="shared" si="1"/>
        <v>79</v>
      </c>
      <c r="G17" s="7">
        <f t="shared" si="0"/>
        <v>890.05</v>
      </c>
    </row>
    <row r="18" spans="1:7">
      <c r="C18" s="22" t="s">
        <v>878</v>
      </c>
      <c r="E18" s="7">
        <f t="shared" si="1"/>
        <v>0</v>
      </c>
      <c r="F18">
        <v>8</v>
      </c>
      <c r="G18" s="7">
        <f t="shared" si="0"/>
        <v>882.05</v>
      </c>
    </row>
    <row r="19" spans="1:7">
      <c r="C19" s="22" t="s">
        <v>3037</v>
      </c>
      <c r="E19" s="7">
        <f t="shared" si="1"/>
        <v>0</v>
      </c>
      <c r="F19">
        <v>467</v>
      </c>
      <c r="G19" s="7">
        <f t="shared" si="0"/>
        <v>415.04999999999995</v>
      </c>
    </row>
    <row r="20" spans="1:7">
      <c r="C20" s="22" t="s">
        <v>3038</v>
      </c>
      <c r="E20" s="7">
        <f t="shared" si="1"/>
        <v>0</v>
      </c>
      <c r="F20">
        <v>200</v>
      </c>
      <c r="G20" s="7">
        <f t="shared" si="0"/>
        <v>215.04999999999995</v>
      </c>
    </row>
    <row r="21" spans="1:7">
      <c r="C21" s="22" t="s">
        <v>3196</v>
      </c>
      <c r="E21" s="7">
        <f t="shared" si="1"/>
        <v>0</v>
      </c>
      <c r="F21">
        <v>100</v>
      </c>
      <c r="G21" s="7">
        <f t="shared" si="0"/>
        <v>115.04999999999995</v>
      </c>
    </row>
    <row r="22" spans="1:7">
      <c r="B22">
        <v>1</v>
      </c>
      <c r="C22" s="22" t="s">
        <v>3199</v>
      </c>
      <c r="D22" t="s">
        <v>13</v>
      </c>
      <c r="E22" s="7">
        <v>68</v>
      </c>
      <c r="G22" s="7">
        <f t="shared" si="0"/>
        <v>183.04999999999995</v>
      </c>
    </row>
    <row r="23" spans="1:7">
      <c r="E23" s="7">
        <f t="shared" si="1"/>
        <v>0</v>
      </c>
      <c r="F23">
        <v>183.05</v>
      </c>
      <c r="G23" s="7">
        <f t="shared" si="0"/>
        <v>0</v>
      </c>
    </row>
    <row r="24" spans="1:7">
      <c r="A24" s="6">
        <v>41625</v>
      </c>
      <c r="B24">
        <v>4</v>
      </c>
      <c r="C24" t="s">
        <v>1931</v>
      </c>
      <c r="D24">
        <v>100</v>
      </c>
      <c r="E24" s="7">
        <f t="shared" si="1"/>
        <v>400</v>
      </c>
      <c r="G24" s="7">
        <f t="shared" si="0"/>
        <v>400</v>
      </c>
    </row>
    <row r="25" spans="1:7">
      <c r="B25">
        <v>1</v>
      </c>
      <c r="C25" t="s">
        <v>667</v>
      </c>
      <c r="D25">
        <v>60</v>
      </c>
      <c r="E25" s="7">
        <f t="shared" si="1"/>
        <v>60</v>
      </c>
      <c r="G25" s="7">
        <f t="shared" si="0"/>
        <v>460</v>
      </c>
    </row>
    <row r="26" spans="1:7">
      <c r="A26" s="6">
        <v>41642</v>
      </c>
      <c r="C26" t="s">
        <v>259</v>
      </c>
      <c r="E26" s="7">
        <f t="shared" si="1"/>
        <v>0</v>
      </c>
      <c r="F26">
        <v>300</v>
      </c>
      <c r="G26" s="7">
        <f t="shared" si="0"/>
        <v>160</v>
      </c>
    </row>
    <row r="27" spans="1:7">
      <c r="A27" s="6">
        <v>41648</v>
      </c>
      <c r="C27" t="s">
        <v>259</v>
      </c>
      <c r="E27" s="7">
        <f t="shared" si="1"/>
        <v>0</v>
      </c>
      <c r="F27">
        <v>200</v>
      </c>
      <c r="G27" s="7">
        <f t="shared" si="0"/>
        <v>-40</v>
      </c>
    </row>
    <row r="28" spans="1:7">
      <c r="B28">
        <v>4</v>
      </c>
      <c r="C28" t="s">
        <v>843</v>
      </c>
      <c r="D28">
        <v>25</v>
      </c>
      <c r="E28" s="7">
        <f t="shared" si="1"/>
        <v>100</v>
      </c>
      <c r="G28" s="7">
        <f t="shared" si="0"/>
        <v>60</v>
      </c>
    </row>
    <row r="29" spans="1:7">
      <c r="B29">
        <v>1</v>
      </c>
      <c r="C29" t="s">
        <v>1744</v>
      </c>
      <c r="D29">
        <v>72</v>
      </c>
      <c r="E29" s="7">
        <f t="shared" si="1"/>
        <v>72</v>
      </c>
      <c r="G29" s="7">
        <f t="shared" si="0"/>
        <v>132</v>
      </c>
    </row>
    <row r="30" spans="1:7">
      <c r="C30" t="s">
        <v>878</v>
      </c>
      <c r="E30" s="7">
        <f t="shared" si="1"/>
        <v>0</v>
      </c>
      <c r="F30">
        <v>17</v>
      </c>
      <c r="G30" s="7">
        <f t="shared" si="0"/>
        <v>115</v>
      </c>
    </row>
    <row r="31" spans="1:7">
      <c r="E31" s="7">
        <f t="shared" si="1"/>
        <v>0</v>
      </c>
      <c r="G31" s="7">
        <f t="shared" si="0"/>
        <v>115</v>
      </c>
    </row>
    <row r="32" spans="1:7">
      <c r="E32" s="7">
        <f t="shared" si="1"/>
        <v>0</v>
      </c>
      <c r="G32" s="7">
        <f t="shared" si="0"/>
        <v>115</v>
      </c>
    </row>
    <row r="33" spans="7:7">
      <c r="G33" s="7">
        <f t="shared" si="0"/>
        <v>115</v>
      </c>
    </row>
    <row r="34" spans="7:7">
      <c r="G34" s="7">
        <f t="shared" si="0"/>
        <v>115</v>
      </c>
    </row>
    <row r="35" spans="7:7">
      <c r="G35" s="7">
        <f t="shared" si="0"/>
        <v>115</v>
      </c>
    </row>
  </sheetData>
  <hyperlinks>
    <hyperlink ref="A1" location="INDICE!A1" display="INDICE"/>
  </hyperlinks>
  <pageMargins left="0.7" right="0.7" top="0.75" bottom="0.75" header="0.3" footer="0.3"/>
  <pageSetup paperSize="9"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G14"/>
  <sheetViews>
    <sheetView workbookViewId="0"/>
  </sheetViews>
  <sheetFormatPr baseColWidth="10" defaultRowHeight="15"/>
  <sheetData>
    <row r="1" spans="1:7">
      <c r="A1" s="9" t="s">
        <v>122</v>
      </c>
      <c r="B1" s="7"/>
      <c r="C1" s="7" t="s">
        <v>2514</v>
      </c>
      <c r="D1" s="7"/>
      <c r="E1" s="7" t="s">
        <v>253</v>
      </c>
      <c r="F1" s="7"/>
      <c r="G1" s="7">
        <f>SUM(E4:E271)-SUM(F4:F271)</f>
        <v>0</v>
      </c>
    </row>
    <row r="2" spans="1:7">
      <c r="A2" s="10" t="s">
        <v>254</v>
      </c>
      <c r="B2" s="10" t="s">
        <v>255</v>
      </c>
      <c r="C2" s="10" t="s">
        <v>256</v>
      </c>
      <c r="D2" s="10" t="s">
        <v>257</v>
      </c>
      <c r="E2" s="10" t="s">
        <v>258</v>
      </c>
      <c r="F2" s="10" t="s">
        <v>259</v>
      </c>
      <c r="G2" s="10" t="s">
        <v>260</v>
      </c>
    </row>
    <row r="3" spans="1:7">
      <c r="A3" s="11"/>
      <c r="B3" s="7"/>
      <c r="C3" s="7"/>
      <c r="D3" s="7"/>
      <c r="E3" s="7"/>
      <c r="F3" s="7"/>
      <c r="G3" s="7"/>
    </row>
    <row r="4" spans="1:7">
      <c r="A4" s="12">
        <v>41529</v>
      </c>
      <c r="B4" s="7"/>
      <c r="C4" s="7" t="s">
        <v>2515</v>
      </c>
      <c r="D4" s="7"/>
      <c r="E4" s="7"/>
      <c r="F4" s="7"/>
      <c r="G4" s="7">
        <v>0</v>
      </c>
    </row>
    <row r="5" spans="1:7">
      <c r="A5" s="12"/>
      <c r="B5" s="7"/>
      <c r="C5" s="7" t="s">
        <v>259</v>
      </c>
      <c r="D5" s="7"/>
      <c r="E5" s="7">
        <f>B5*D5</f>
        <v>0</v>
      </c>
      <c r="F5" s="7">
        <v>100</v>
      </c>
      <c r="G5" s="7">
        <f>G4+E5-F5</f>
        <v>-100</v>
      </c>
    </row>
    <row r="6" spans="1:7">
      <c r="A6" s="6">
        <v>41622</v>
      </c>
      <c r="C6" s="22" t="s">
        <v>259</v>
      </c>
      <c r="F6">
        <v>100</v>
      </c>
      <c r="G6" s="7">
        <f t="shared" ref="G6:G14" si="0">G5+E6-F6</f>
        <v>-200</v>
      </c>
    </row>
    <row r="7" spans="1:7">
      <c r="A7" s="6">
        <v>41625</v>
      </c>
      <c r="C7" s="22" t="s">
        <v>3283</v>
      </c>
      <c r="D7">
        <v>1030</v>
      </c>
      <c r="E7">
        <v>1030</v>
      </c>
      <c r="G7" s="7">
        <f t="shared" si="0"/>
        <v>830</v>
      </c>
    </row>
    <row r="8" spans="1:7">
      <c r="C8" s="22" t="s">
        <v>1642</v>
      </c>
      <c r="F8">
        <v>200</v>
      </c>
      <c r="G8" s="7">
        <f t="shared" si="0"/>
        <v>630</v>
      </c>
    </row>
    <row r="9" spans="1:7">
      <c r="C9" s="22" t="s">
        <v>39</v>
      </c>
      <c r="F9">
        <v>630</v>
      </c>
      <c r="G9" s="7">
        <f t="shared" si="0"/>
        <v>0</v>
      </c>
    </row>
    <row r="10" spans="1:7">
      <c r="G10" s="7">
        <f t="shared" si="0"/>
        <v>0</v>
      </c>
    </row>
    <row r="11" spans="1:7">
      <c r="G11" s="7">
        <f t="shared" si="0"/>
        <v>0</v>
      </c>
    </row>
    <row r="12" spans="1:7">
      <c r="G12" s="7">
        <f t="shared" si="0"/>
        <v>0</v>
      </c>
    </row>
    <row r="13" spans="1:7">
      <c r="G13" s="7">
        <f t="shared" si="0"/>
        <v>0</v>
      </c>
    </row>
    <row r="14" spans="1:7">
      <c r="G14" s="7">
        <f t="shared" si="0"/>
        <v>0</v>
      </c>
    </row>
  </sheetData>
  <hyperlinks>
    <hyperlink ref="A1" location="INDICE!A1" display="INDICE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G317"/>
  <sheetViews>
    <sheetView tabSelected="1" zoomScale="130" zoomScaleNormal="130" workbookViewId="0"/>
  </sheetViews>
  <sheetFormatPr baseColWidth="10" defaultRowHeight="15.75"/>
  <cols>
    <col min="1" max="1" width="32.28515625" style="4" customWidth="1"/>
    <col min="2" max="2" width="6.85546875" style="1" customWidth="1"/>
    <col min="3" max="3" width="24.140625" style="1" customWidth="1"/>
    <col min="4" max="4" width="15.5703125" style="15" customWidth="1"/>
    <col min="5" max="5" width="15.7109375" style="1" customWidth="1"/>
    <col min="6" max="16384" width="11.42578125" style="1"/>
  </cols>
  <sheetData>
    <row r="1" spans="1:6" ht="15">
      <c r="A1" s="13" t="s">
        <v>3308</v>
      </c>
      <c r="B1" s="19"/>
      <c r="C1" s="13" t="s">
        <v>1842</v>
      </c>
      <c r="D1" s="52"/>
      <c r="E1" s="19"/>
      <c r="F1" s="13"/>
    </row>
    <row r="2" spans="1:6" ht="15">
      <c r="A2" s="13" t="s">
        <v>1540</v>
      </c>
      <c r="B2" s="13"/>
      <c r="C2" s="13" t="s">
        <v>401</v>
      </c>
      <c r="D2" s="13" t="s">
        <v>535</v>
      </c>
      <c r="E2" s="19"/>
    </row>
    <row r="3" spans="1:6" ht="15">
      <c r="A3" s="13" t="s">
        <v>3336</v>
      </c>
      <c r="B3" s="13" t="s">
        <v>1842</v>
      </c>
      <c r="C3" s="13" t="s">
        <v>0</v>
      </c>
      <c r="D3" s="51" t="s">
        <v>1</v>
      </c>
      <c r="E3" s="19"/>
      <c r="F3" s="13"/>
    </row>
    <row r="4" spans="1:6" ht="15">
      <c r="A4" s="13" t="s">
        <v>2</v>
      </c>
      <c r="B4" s="18"/>
      <c r="C4" s="19" t="s">
        <v>3</v>
      </c>
      <c r="D4" s="52">
        <v>0</v>
      </c>
      <c r="E4" s="19"/>
      <c r="F4" s="13"/>
    </row>
    <row r="5" spans="1:6" ht="15">
      <c r="A5" s="13" t="s">
        <v>4</v>
      </c>
      <c r="B5" s="19">
        <v>123</v>
      </c>
      <c r="C5" s="19"/>
      <c r="D5" s="52">
        <f>Hoja123!G1</f>
        <v>405</v>
      </c>
      <c r="E5" s="19"/>
      <c r="F5" s="13"/>
    </row>
    <row r="6" spans="1:6" ht="15">
      <c r="A6" s="13" t="s">
        <v>5</v>
      </c>
      <c r="B6" s="19">
        <v>78</v>
      </c>
      <c r="C6" s="19">
        <v>4647621</v>
      </c>
      <c r="D6" s="52">
        <f>Hoja78!I1</f>
        <v>559.97</v>
      </c>
      <c r="F6" s="13"/>
    </row>
    <row r="7" spans="1:6" ht="15">
      <c r="A7" s="13" t="s">
        <v>6</v>
      </c>
      <c r="B7" s="19"/>
      <c r="C7" s="19">
        <v>155063753</v>
      </c>
      <c r="D7" s="52">
        <v>153</v>
      </c>
      <c r="E7" s="74">
        <v>41527</v>
      </c>
      <c r="F7" s="13"/>
    </row>
    <row r="8" spans="1:6" ht="15">
      <c r="A8" s="13" t="s">
        <v>7</v>
      </c>
      <c r="B8" s="19">
        <v>126</v>
      </c>
      <c r="C8" s="19"/>
      <c r="D8" s="52">
        <f>Hoja126!G1</f>
        <v>201.5</v>
      </c>
      <c r="E8" s="19"/>
      <c r="F8" s="13"/>
    </row>
    <row r="9" spans="1:6" ht="15">
      <c r="A9" s="13" t="s">
        <v>8</v>
      </c>
      <c r="B9" s="19">
        <v>6</v>
      </c>
      <c r="C9" s="19">
        <v>4645248</v>
      </c>
      <c r="D9" s="52">
        <f>Hoja6!G1</f>
        <v>0</v>
      </c>
      <c r="E9" s="19"/>
      <c r="F9" s="13"/>
    </row>
    <row r="10" spans="1:6" ht="15">
      <c r="A10" s="13" t="s">
        <v>2681</v>
      </c>
      <c r="B10" s="19">
        <v>17</v>
      </c>
      <c r="C10" s="19" t="s">
        <v>2815</v>
      </c>
      <c r="D10" s="52">
        <f>Hoja17!I1</f>
        <v>229.98999999999796</v>
      </c>
      <c r="E10" s="19"/>
      <c r="F10" s="13"/>
    </row>
    <row r="11" spans="1:6" ht="15">
      <c r="A11" s="13" t="s">
        <v>10</v>
      </c>
      <c r="B11" s="19">
        <v>82</v>
      </c>
      <c r="C11" s="19">
        <v>156008983</v>
      </c>
      <c r="D11" s="52">
        <f>Hoja82!G1</f>
        <v>1242</v>
      </c>
      <c r="E11" s="19"/>
    </row>
    <row r="12" spans="1:6" ht="15">
      <c r="A12" s="14" t="s">
        <v>1253</v>
      </c>
      <c r="B12" s="20">
        <v>162</v>
      </c>
      <c r="C12" s="19"/>
      <c r="D12" s="1"/>
      <c r="E12" s="52">
        <f>Hoja162!G1</f>
        <v>-3000</v>
      </c>
      <c r="F12" s="13"/>
    </row>
    <row r="13" spans="1:6" ht="15">
      <c r="A13" s="13" t="s">
        <v>938</v>
      </c>
      <c r="B13" s="1">
        <v>149</v>
      </c>
      <c r="C13" s="1">
        <v>154199908</v>
      </c>
      <c r="D13" s="52">
        <f>Hoja149!G1</f>
        <v>3669</v>
      </c>
      <c r="E13" s="74" t="s">
        <v>2784</v>
      </c>
    </row>
    <row r="14" spans="1:6" ht="15">
      <c r="A14" s="13" t="s">
        <v>11</v>
      </c>
      <c r="B14" s="19">
        <v>144</v>
      </c>
      <c r="C14" s="19" t="s">
        <v>12</v>
      </c>
      <c r="D14" s="52">
        <f>Hoja144!G1</f>
        <v>355</v>
      </c>
      <c r="E14" s="74">
        <v>41527</v>
      </c>
      <c r="F14" s="13"/>
    </row>
    <row r="15" spans="1:6" ht="15">
      <c r="A15" s="13" t="s">
        <v>873</v>
      </c>
      <c r="B15" s="19">
        <v>146</v>
      </c>
      <c r="C15" s="19">
        <v>155095587</v>
      </c>
      <c r="D15" s="52">
        <f>Hoja146!G1</f>
        <v>1005</v>
      </c>
      <c r="E15" s="19"/>
      <c r="F15" s="13"/>
    </row>
    <row r="16" spans="1:6" ht="15">
      <c r="A16" s="13" t="s">
        <v>14</v>
      </c>
      <c r="B16" s="19"/>
      <c r="C16" s="19"/>
      <c r="D16" s="52">
        <v>0</v>
      </c>
      <c r="E16" s="19"/>
    </row>
    <row r="17" spans="1:6" ht="15">
      <c r="A17" s="13" t="s">
        <v>2274</v>
      </c>
      <c r="B17" s="19">
        <v>10</v>
      </c>
      <c r="C17" s="19">
        <v>154031498</v>
      </c>
      <c r="D17" s="52">
        <f>Hoja10!I1</f>
        <v>13162.490000000023</v>
      </c>
      <c r="E17" s="19" t="s">
        <v>13</v>
      </c>
      <c r="F17" s="13"/>
    </row>
    <row r="18" spans="1:6" ht="15">
      <c r="A18" s="13" t="s">
        <v>15</v>
      </c>
      <c r="B18" s="19"/>
      <c r="C18" s="19"/>
      <c r="D18" s="52">
        <v>0</v>
      </c>
      <c r="E18" s="19"/>
      <c r="F18" s="13"/>
    </row>
    <row r="19" spans="1:6" ht="15">
      <c r="A19" s="13" t="s">
        <v>16</v>
      </c>
      <c r="B19" s="19"/>
      <c r="C19" s="19"/>
      <c r="D19" s="52">
        <v>0</v>
      </c>
      <c r="E19" s="19"/>
      <c r="F19" s="13"/>
    </row>
    <row r="20" spans="1:6" ht="15">
      <c r="A20" s="13" t="s">
        <v>1200</v>
      </c>
      <c r="B20" s="1">
        <v>94</v>
      </c>
      <c r="C20" s="1">
        <v>154319402</v>
      </c>
      <c r="D20" s="1"/>
      <c r="E20" s="52">
        <f>Hoja94!G1</f>
        <v>-1800</v>
      </c>
      <c r="F20" s="13"/>
    </row>
    <row r="21" spans="1:6" ht="15">
      <c r="A21" s="13" t="s">
        <v>17</v>
      </c>
      <c r="B21" s="19"/>
      <c r="C21" s="19" t="s">
        <v>2490</v>
      </c>
      <c r="D21" s="52">
        <v>215</v>
      </c>
      <c r="E21" s="19"/>
      <c r="F21" s="13"/>
    </row>
    <row r="22" spans="1:6" ht="15">
      <c r="A22" s="13" t="s">
        <v>18</v>
      </c>
      <c r="B22" s="19"/>
      <c r="C22" s="19"/>
      <c r="D22" s="52">
        <v>62.5</v>
      </c>
      <c r="E22" s="19"/>
      <c r="F22" s="13"/>
    </row>
    <row r="23" spans="1:6" ht="15">
      <c r="A23" s="63" t="s">
        <v>19</v>
      </c>
      <c r="B23" s="1">
        <v>62</v>
      </c>
      <c r="D23" s="52">
        <f>Hoja62!G1</f>
        <v>409</v>
      </c>
      <c r="E23" s="19"/>
      <c r="F23" s="13"/>
    </row>
    <row r="24" spans="1:6" ht="15">
      <c r="A24" s="13" t="s">
        <v>20</v>
      </c>
      <c r="B24" s="19">
        <v>122</v>
      </c>
      <c r="C24" s="19"/>
      <c r="D24" s="52">
        <f>Hoja122!G1</f>
        <v>0</v>
      </c>
      <c r="E24" s="19"/>
      <c r="F24" s="13"/>
    </row>
    <row r="25" spans="1:6" ht="15">
      <c r="A25" s="13" t="s">
        <v>1083</v>
      </c>
      <c r="B25" s="19">
        <v>65</v>
      </c>
      <c r="C25" s="19">
        <v>4660400</v>
      </c>
      <c r="D25" s="52">
        <f>Hoja65!G1</f>
        <v>2303.9500000000025</v>
      </c>
      <c r="E25" s="19" t="s">
        <v>13</v>
      </c>
      <c r="F25" s="13"/>
    </row>
    <row r="26" spans="1:6" ht="15">
      <c r="A26" s="13" t="s">
        <v>22</v>
      </c>
      <c r="B26" s="19">
        <v>30</v>
      </c>
      <c r="C26" s="19">
        <v>4652213</v>
      </c>
      <c r="D26" s="52">
        <f>Hoja30!G1</f>
        <v>2493.1000000000022</v>
      </c>
      <c r="E26" s="19"/>
    </row>
    <row r="27" spans="1:6" ht="15">
      <c r="A27" s="13" t="s">
        <v>23</v>
      </c>
      <c r="B27" s="19">
        <v>165</v>
      </c>
      <c r="C27" s="19">
        <v>154283316</v>
      </c>
      <c r="D27" s="52">
        <f>Hoja165!G1</f>
        <v>770</v>
      </c>
      <c r="E27" s="19"/>
      <c r="F27" s="13"/>
    </row>
    <row r="28" spans="1:6" ht="15">
      <c r="A28" s="13" t="s">
        <v>24</v>
      </c>
      <c r="B28" s="19"/>
      <c r="C28" s="19"/>
      <c r="D28" s="52">
        <v>139</v>
      </c>
      <c r="E28" s="19"/>
      <c r="F28" s="13"/>
    </row>
    <row r="29" spans="1:6" ht="15">
      <c r="A29" s="13" t="s">
        <v>2547</v>
      </c>
      <c r="B29" s="19"/>
      <c r="C29" s="19"/>
      <c r="D29" s="52">
        <v>0</v>
      </c>
      <c r="E29" s="19"/>
      <c r="F29" s="13"/>
    </row>
    <row r="30" spans="1:6" ht="15">
      <c r="A30" s="13" t="s">
        <v>25</v>
      </c>
      <c r="B30" s="19">
        <v>21</v>
      </c>
      <c r="C30" s="19" t="s">
        <v>1119</v>
      </c>
      <c r="D30" s="52">
        <f>Hoja21!G1</f>
        <v>1795.6500000000005</v>
      </c>
      <c r="E30" s="19" t="s">
        <v>13</v>
      </c>
      <c r="F30" s="13"/>
    </row>
    <row r="31" spans="1:6" ht="15">
      <c r="A31" s="13" t="s">
        <v>26</v>
      </c>
      <c r="B31" s="18">
        <v>41306</v>
      </c>
      <c r="C31" s="19" t="s">
        <v>27</v>
      </c>
      <c r="D31" s="52">
        <v>0</v>
      </c>
      <c r="E31" s="19"/>
      <c r="F31" s="13"/>
    </row>
    <row r="32" spans="1:6" ht="15">
      <c r="A32" s="13" t="s">
        <v>28</v>
      </c>
      <c r="B32" s="19"/>
      <c r="C32" s="19"/>
      <c r="D32" s="52">
        <v>247</v>
      </c>
      <c r="E32" s="19"/>
      <c r="F32" s="13"/>
    </row>
    <row r="33" spans="1:6" ht="15">
      <c r="A33" s="13" t="s">
        <v>29</v>
      </c>
      <c r="B33" s="19">
        <v>88</v>
      </c>
      <c r="C33" s="19"/>
      <c r="D33" s="52">
        <f>Hoja88!G1</f>
        <v>2</v>
      </c>
      <c r="E33" s="19"/>
      <c r="F33" s="13"/>
    </row>
    <row r="34" spans="1:6" ht="15">
      <c r="A34" s="13" t="s">
        <v>30</v>
      </c>
      <c r="B34" s="19">
        <v>55</v>
      </c>
      <c r="C34" s="19">
        <v>154366484</v>
      </c>
      <c r="D34" s="52">
        <f>Hoja55!G1</f>
        <v>25.000000000000028</v>
      </c>
      <c r="E34" s="19"/>
      <c r="F34" s="13"/>
    </row>
    <row r="35" spans="1:6" ht="15">
      <c r="A35" s="13" t="s">
        <v>31</v>
      </c>
      <c r="B35" s="19">
        <v>3</v>
      </c>
      <c r="C35" s="19">
        <v>154118461</v>
      </c>
      <c r="D35" s="52">
        <f>Hoja3!G1</f>
        <v>233.78000000000065</v>
      </c>
      <c r="E35" s="19" t="s">
        <v>13</v>
      </c>
      <c r="F35" s="13"/>
    </row>
    <row r="36" spans="1:6" ht="15">
      <c r="A36" s="13" t="s">
        <v>32</v>
      </c>
      <c r="B36" s="19"/>
      <c r="C36" s="19"/>
      <c r="D36" s="52">
        <v>177</v>
      </c>
      <c r="E36" s="19"/>
      <c r="F36" s="13"/>
    </row>
    <row r="37" spans="1:6" ht="15">
      <c r="A37" s="13" t="s">
        <v>33</v>
      </c>
      <c r="B37" s="19">
        <v>45</v>
      </c>
      <c r="C37" s="19"/>
      <c r="D37" s="52">
        <f>Hoja45!G1</f>
        <v>1082.25</v>
      </c>
      <c r="E37" s="19"/>
      <c r="F37" s="13"/>
    </row>
    <row r="38" spans="1:6" ht="15">
      <c r="A38" s="13" t="s">
        <v>34</v>
      </c>
      <c r="B38" s="19">
        <v>4</v>
      </c>
      <c r="C38" s="19">
        <v>155604320</v>
      </c>
      <c r="D38" s="52">
        <f>Hoja4!G1</f>
        <v>10923.599999999999</v>
      </c>
      <c r="E38" s="19" t="s">
        <v>13</v>
      </c>
      <c r="F38" s="13"/>
    </row>
    <row r="39" spans="1:6" ht="15">
      <c r="A39" s="13" t="s">
        <v>35</v>
      </c>
      <c r="B39" s="19">
        <v>14</v>
      </c>
      <c r="C39" s="19">
        <v>155066159</v>
      </c>
      <c r="D39" s="52">
        <f>Hoja14!G1</f>
        <v>498.20000000000005</v>
      </c>
      <c r="E39" s="19"/>
      <c r="F39" s="13"/>
    </row>
    <row r="40" spans="1:6" ht="15">
      <c r="A40" s="13" t="s">
        <v>36</v>
      </c>
      <c r="B40" s="19">
        <v>129</v>
      </c>
      <c r="C40" s="19">
        <v>155094400</v>
      </c>
      <c r="D40" s="52">
        <f>Hoja129!G1</f>
        <v>444</v>
      </c>
      <c r="E40" s="19"/>
      <c r="F40" s="13"/>
    </row>
    <row r="41" spans="1:6" ht="15">
      <c r="A41" s="13" t="s">
        <v>37</v>
      </c>
      <c r="B41" s="19">
        <v>97</v>
      </c>
      <c r="C41" s="19">
        <v>4633660</v>
      </c>
      <c r="D41" s="52">
        <f>Hoja97!G1</f>
        <v>0</v>
      </c>
      <c r="E41" s="19"/>
      <c r="F41" s="13"/>
    </row>
    <row r="42" spans="1:6" ht="15">
      <c r="A42" s="13" t="s">
        <v>1557</v>
      </c>
      <c r="B42" s="1">
        <v>134</v>
      </c>
      <c r="C42" s="1" t="s">
        <v>1558</v>
      </c>
      <c r="D42" s="52">
        <f>Hoja134!G1</f>
        <v>326.03999999999996</v>
      </c>
      <c r="E42" s="19"/>
      <c r="F42" s="13"/>
    </row>
    <row r="43" spans="1:6" ht="15">
      <c r="A43" s="13" t="s">
        <v>38</v>
      </c>
      <c r="B43" s="19"/>
      <c r="C43" s="19">
        <v>4653169</v>
      </c>
      <c r="D43" s="52">
        <v>0</v>
      </c>
      <c r="E43" s="19"/>
    </row>
    <row r="44" spans="1:6" ht="15">
      <c r="A44" s="13" t="s">
        <v>39</v>
      </c>
      <c r="B44" s="19"/>
      <c r="C44" s="19"/>
      <c r="D44" s="52">
        <v>227</v>
      </c>
      <c r="E44" s="19"/>
      <c r="F44" s="13"/>
    </row>
    <row r="45" spans="1:6" ht="15">
      <c r="A45" s="13" t="s">
        <v>40</v>
      </c>
      <c r="B45" s="19"/>
      <c r="C45" s="19" t="s">
        <v>2489</v>
      </c>
      <c r="D45" s="52"/>
      <c r="E45" s="19"/>
      <c r="F45" s="13"/>
    </row>
    <row r="46" spans="1:6" ht="15">
      <c r="A46" s="13" t="s">
        <v>41</v>
      </c>
      <c r="B46" s="19"/>
      <c r="C46" s="19"/>
      <c r="D46" s="52">
        <v>0</v>
      </c>
      <c r="E46" s="19"/>
      <c r="F46" s="13"/>
    </row>
    <row r="47" spans="1:6" ht="15">
      <c r="A47" s="13" t="s">
        <v>42</v>
      </c>
      <c r="B47" s="19"/>
      <c r="C47" s="19">
        <v>4647621</v>
      </c>
      <c r="D47" s="52">
        <v>0</v>
      </c>
      <c r="E47" s="19"/>
      <c r="F47" s="13"/>
    </row>
    <row r="48" spans="1:6" ht="15">
      <c r="A48" s="13" t="s">
        <v>43</v>
      </c>
      <c r="B48" s="19">
        <v>15</v>
      </c>
      <c r="C48" s="19">
        <v>4620304</v>
      </c>
      <c r="D48" s="52">
        <f>Hoja15!G1</f>
        <v>0</v>
      </c>
      <c r="E48" s="19"/>
      <c r="F48" s="13"/>
    </row>
    <row r="49" spans="1:6" ht="15">
      <c r="A49" s="13" t="s">
        <v>2445</v>
      </c>
      <c r="B49" s="1">
        <v>189</v>
      </c>
      <c r="D49" s="1"/>
      <c r="E49" s="52">
        <f>Hoja189!G1</f>
        <v>-370</v>
      </c>
      <c r="F49" s="13"/>
    </row>
    <row r="50" spans="1:6" ht="15">
      <c r="A50" s="13" t="s">
        <v>1930</v>
      </c>
      <c r="B50" s="19">
        <v>11</v>
      </c>
      <c r="C50" s="19">
        <v>154178535</v>
      </c>
      <c r="D50" s="52">
        <f>Hoja11!G1</f>
        <v>369.48999999999796</v>
      </c>
      <c r="E50" s="19" t="s">
        <v>3184</v>
      </c>
      <c r="F50" s="13"/>
    </row>
    <row r="51" spans="1:6" ht="15">
      <c r="A51" s="13" t="s">
        <v>44</v>
      </c>
      <c r="B51" s="19"/>
      <c r="C51" s="19"/>
      <c r="D51" s="52">
        <v>122</v>
      </c>
      <c r="E51" s="19"/>
      <c r="F51" s="13"/>
    </row>
    <row r="52" spans="1:6" ht="15">
      <c r="A52" s="13" t="s">
        <v>45</v>
      </c>
      <c r="B52" s="19">
        <v>7</v>
      </c>
      <c r="C52" s="19">
        <v>4647474</v>
      </c>
      <c r="D52" s="52">
        <f>Hoja7!G1</f>
        <v>574.69999999999982</v>
      </c>
      <c r="E52" s="19"/>
      <c r="F52" s="13"/>
    </row>
    <row r="53" spans="1:6" ht="15">
      <c r="A53" s="13" t="s">
        <v>46</v>
      </c>
      <c r="B53" s="19">
        <v>92</v>
      </c>
      <c r="C53" s="19">
        <v>156543974</v>
      </c>
      <c r="D53" s="1"/>
      <c r="E53" s="52">
        <f>Hoja92!G1</f>
        <v>-2</v>
      </c>
      <c r="F53" s="13"/>
    </row>
    <row r="54" spans="1:6" ht="15">
      <c r="A54" s="13" t="s">
        <v>47</v>
      </c>
      <c r="B54" s="19"/>
      <c r="C54" s="19">
        <v>155063676</v>
      </c>
      <c r="D54" s="52">
        <v>157</v>
      </c>
      <c r="E54" s="19"/>
      <c r="F54" s="13"/>
    </row>
    <row r="55" spans="1:6" ht="15">
      <c r="A55" s="13" t="s">
        <v>48</v>
      </c>
      <c r="B55" s="19">
        <v>79</v>
      </c>
      <c r="C55" s="19">
        <v>154226046</v>
      </c>
      <c r="D55" s="52">
        <f>Hoja79!G1</f>
        <v>551</v>
      </c>
      <c r="E55" s="19"/>
      <c r="F55" s="13"/>
    </row>
    <row r="56" spans="1:6" ht="15">
      <c r="A56" s="13" t="s">
        <v>49</v>
      </c>
      <c r="B56" s="19">
        <v>61</v>
      </c>
      <c r="C56" s="19" t="s">
        <v>1704</v>
      </c>
      <c r="D56" s="52">
        <f>Hoja61!I1</f>
        <v>1304.9900000000007</v>
      </c>
      <c r="E56" s="19"/>
    </row>
    <row r="57" spans="1:6" ht="15">
      <c r="A57" s="13" t="s">
        <v>50</v>
      </c>
      <c r="B57" s="19">
        <v>56</v>
      </c>
      <c r="C57" s="19">
        <v>156546178</v>
      </c>
      <c r="D57" s="52">
        <f>Hoja56!G1</f>
        <v>455</v>
      </c>
      <c r="E57" s="19"/>
      <c r="F57" s="13"/>
    </row>
    <row r="58" spans="1:6" ht="15">
      <c r="A58" s="13" t="s">
        <v>3481</v>
      </c>
      <c r="B58" s="19"/>
      <c r="C58" s="19"/>
      <c r="D58" s="52">
        <f>Hoja181!H1</f>
        <v>938.97209999999995</v>
      </c>
      <c r="E58" s="19"/>
      <c r="F58" s="13"/>
    </row>
    <row r="59" spans="1:6" ht="15">
      <c r="A59" s="13" t="s">
        <v>51</v>
      </c>
      <c r="B59" s="19"/>
      <c r="C59" s="19">
        <v>154018448</v>
      </c>
      <c r="D59" s="52">
        <v>0</v>
      </c>
      <c r="E59" s="19"/>
      <c r="F59" s="13"/>
    </row>
    <row r="60" spans="1:6" ht="15">
      <c r="A60" s="13" t="s">
        <v>53</v>
      </c>
      <c r="B60" s="19">
        <v>81</v>
      </c>
      <c r="C60" s="19">
        <v>4630706</v>
      </c>
      <c r="D60" s="52">
        <f>Hoja81!I1</f>
        <v>0</v>
      </c>
      <c r="E60" s="19"/>
      <c r="F60" s="13"/>
    </row>
    <row r="61" spans="1:6" ht="15">
      <c r="A61" s="13" t="s">
        <v>54</v>
      </c>
      <c r="B61" s="19"/>
      <c r="C61" s="19">
        <v>154306206</v>
      </c>
      <c r="D61" s="52">
        <v>0</v>
      </c>
      <c r="E61" s="19"/>
    </row>
    <row r="62" spans="1:6" ht="15">
      <c r="A62" s="13" t="s">
        <v>55</v>
      </c>
      <c r="B62" s="19">
        <v>18</v>
      </c>
      <c r="C62" s="19">
        <v>156017116</v>
      </c>
      <c r="D62" s="52">
        <f>Hoja18!G1</f>
        <v>4395</v>
      </c>
      <c r="E62" s="19"/>
      <c r="F62" s="13"/>
    </row>
    <row r="63" spans="1:6" ht="15">
      <c r="A63" s="13" t="s">
        <v>290</v>
      </c>
      <c r="B63" s="19">
        <v>91</v>
      </c>
      <c r="C63" s="19"/>
      <c r="D63" s="52">
        <f>Hoja91!G1</f>
        <v>0</v>
      </c>
      <c r="E63" s="19"/>
      <c r="F63" s="13"/>
    </row>
    <row r="64" spans="1:6" ht="15">
      <c r="A64" s="13" t="s">
        <v>1634</v>
      </c>
      <c r="B64" s="13">
        <v>52</v>
      </c>
      <c r="C64" s="13"/>
      <c r="D64" s="52">
        <f>Hoja52!G1</f>
        <v>641</v>
      </c>
      <c r="E64" s="19"/>
      <c r="F64" s="13"/>
    </row>
    <row r="65" spans="1:6" ht="15">
      <c r="A65" s="13" t="s">
        <v>1910</v>
      </c>
      <c r="B65" s="19"/>
      <c r="C65" s="19">
        <v>155088369</v>
      </c>
      <c r="D65" s="52">
        <v>93</v>
      </c>
      <c r="E65" s="19"/>
      <c r="F65" s="13"/>
    </row>
    <row r="66" spans="1:6" ht="15">
      <c r="A66" s="13" t="s">
        <v>56</v>
      </c>
      <c r="B66" s="19">
        <v>110</v>
      </c>
      <c r="C66" s="19">
        <v>4628418</v>
      </c>
      <c r="D66" s="52">
        <f>Hoja110!G1</f>
        <v>875</v>
      </c>
      <c r="E66" s="19"/>
      <c r="F66" s="13"/>
    </row>
    <row r="67" spans="1:6" ht="15">
      <c r="A67" s="14" t="s">
        <v>57</v>
      </c>
      <c r="B67" s="20"/>
      <c r="C67" s="19"/>
      <c r="D67" s="52">
        <v>0</v>
      </c>
      <c r="E67" s="19"/>
      <c r="F67" s="13"/>
    </row>
    <row r="68" spans="1:6" ht="15">
      <c r="A68" s="13" t="s">
        <v>58</v>
      </c>
      <c r="B68" s="19"/>
      <c r="C68" s="19" t="s">
        <v>2492</v>
      </c>
      <c r="D68" s="52"/>
      <c r="E68" s="19"/>
      <c r="F68" s="13"/>
    </row>
    <row r="69" spans="1:6" ht="15">
      <c r="A69" s="13" t="s">
        <v>2271</v>
      </c>
      <c r="B69" s="19">
        <v>93</v>
      </c>
      <c r="C69" s="19"/>
      <c r="D69" s="52">
        <f>Hoja93!I1</f>
        <v>2098.0699999999997</v>
      </c>
      <c r="E69" s="19" t="s">
        <v>13</v>
      </c>
      <c r="F69" s="13"/>
    </row>
    <row r="70" spans="1:6" ht="15">
      <c r="A70" s="13" t="s">
        <v>60</v>
      </c>
      <c r="B70" s="19"/>
      <c r="C70" s="19">
        <v>154171084</v>
      </c>
      <c r="D70" s="52">
        <v>0</v>
      </c>
      <c r="E70" s="19"/>
      <c r="F70" s="13"/>
    </row>
    <row r="71" spans="1:6" ht="15">
      <c r="A71" s="13" t="s">
        <v>61</v>
      </c>
      <c r="B71" s="19">
        <v>20</v>
      </c>
      <c r="C71" s="19">
        <v>4643184</v>
      </c>
      <c r="D71" s="52">
        <f>Hoja20!G1</f>
        <v>4792.2899999999991</v>
      </c>
      <c r="E71" s="19" t="s">
        <v>2784</v>
      </c>
      <c r="F71" s="13"/>
    </row>
    <row r="72" spans="1:6" ht="15">
      <c r="A72" s="13" t="s">
        <v>62</v>
      </c>
      <c r="B72" s="19"/>
      <c r="C72" s="21">
        <v>266154251776</v>
      </c>
      <c r="D72" s="52"/>
      <c r="E72" s="19"/>
      <c r="F72" s="13"/>
    </row>
    <row r="73" spans="1:6" ht="15">
      <c r="A73" s="14" t="s">
        <v>2372</v>
      </c>
      <c r="B73" s="20">
        <v>109</v>
      </c>
      <c r="C73" s="19"/>
      <c r="D73" s="52">
        <f>Hoja109!G1</f>
        <v>0</v>
      </c>
      <c r="E73" s="19"/>
      <c r="F73" s="13"/>
    </row>
    <row r="74" spans="1:6" ht="15">
      <c r="A74" s="13" t="s">
        <v>252</v>
      </c>
      <c r="B74" s="19">
        <v>138</v>
      </c>
      <c r="C74" s="19"/>
      <c r="D74" s="52">
        <f>Hoja138!G1</f>
        <v>117</v>
      </c>
      <c r="E74" s="19"/>
    </row>
    <row r="75" spans="1:6" ht="15">
      <c r="A75" s="13" t="s">
        <v>63</v>
      </c>
      <c r="B75" s="19"/>
      <c r="C75" s="19">
        <v>4628009</v>
      </c>
      <c r="D75" s="52">
        <v>19</v>
      </c>
      <c r="E75" s="19"/>
      <c r="F75" s="13"/>
    </row>
    <row r="76" spans="1:6" ht="15">
      <c r="A76" s="98" t="s">
        <v>2964</v>
      </c>
      <c r="B76" s="20">
        <v>26</v>
      </c>
      <c r="C76" s="19"/>
      <c r="D76" s="52">
        <f>Hoja26!G1</f>
        <v>1389.25</v>
      </c>
      <c r="E76" s="19" t="s">
        <v>13</v>
      </c>
      <c r="F76" s="13"/>
    </row>
    <row r="77" spans="1:6" ht="15">
      <c r="A77" s="13" t="s">
        <v>2963</v>
      </c>
      <c r="B77" s="20">
        <v>26</v>
      </c>
      <c r="C77" s="19"/>
      <c r="D77" s="52">
        <f>Hoja194!G1</f>
        <v>3154.8</v>
      </c>
      <c r="E77" s="19" t="s">
        <v>13</v>
      </c>
      <c r="F77" s="13"/>
    </row>
    <row r="78" spans="1:6" ht="15">
      <c r="A78" s="13" t="s">
        <v>65</v>
      </c>
      <c r="B78" s="19">
        <v>112</v>
      </c>
      <c r="C78" s="19"/>
      <c r="D78" s="52">
        <f>Hoja112!G1</f>
        <v>589</v>
      </c>
      <c r="E78" s="19"/>
      <c r="F78" s="13"/>
    </row>
    <row r="79" spans="1:6" ht="15">
      <c r="A79" s="13" t="s">
        <v>66</v>
      </c>
      <c r="B79" s="19">
        <v>111</v>
      </c>
      <c r="C79" s="19">
        <v>154011427</v>
      </c>
      <c r="D79" s="52">
        <f>Hoja111!G1</f>
        <v>6.7600000000002183</v>
      </c>
      <c r="F79" s="13"/>
    </row>
    <row r="80" spans="1:6" ht="15">
      <c r="A80" s="14" t="s">
        <v>1180</v>
      </c>
      <c r="B80" s="20"/>
      <c r="C80" s="19"/>
      <c r="D80" s="52">
        <v>0</v>
      </c>
      <c r="E80" s="19"/>
      <c r="F80" s="13"/>
    </row>
    <row r="81" spans="1:6" ht="15">
      <c r="A81" s="14" t="s">
        <v>67</v>
      </c>
      <c r="B81" s="20">
        <v>72</v>
      </c>
      <c r="C81" s="19" t="s">
        <v>68</v>
      </c>
      <c r="D81" s="52">
        <f>Hoja72!G1</f>
        <v>188</v>
      </c>
      <c r="E81" s="19"/>
      <c r="F81" s="13"/>
    </row>
    <row r="82" spans="1:6" ht="15">
      <c r="A82" s="14" t="s">
        <v>69</v>
      </c>
      <c r="B82" s="20"/>
      <c r="C82" s="19"/>
      <c r="D82" s="53">
        <v>55</v>
      </c>
      <c r="E82" s="19"/>
      <c r="F82" s="13"/>
    </row>
    <row r="83" spans="1:6" ht="15">
      <c r="A83" s="14" t="s">
        <v>978</v>
      </c>
      <c r="B83" s="20"/>
      <c r="C83" s="19"/>
      <c r="D83" s="52">
        <f>Hoja174!G1</f>
        <v>56</v>
      </c>
      <c r="E83" s="19"/>
      <c r="F83" s="13"/>
    </row>
    <row r="84" spans="1:6" ht="15">
      <c r="A84" s="13" t="s">
        <v>70</v>
      </c>
      <c r="B84" s="19"/>
      <c r="C84" s="19"/>
      <c r="D84" s="52">
        <v>0</v>
      </c>
      <c r="E84" s="19"/>
      <c r="F84" s="13"/>
    </row>
    <row r="85" spans="1:6" ht="15">
      <c r="A85" s="13" t="s">
        <v>71</v>
      </c>
      <c r="B85" s="19"/>
      <c r="C85" s="19"/>
      <c r="D85" s="52">
        <v>0</v>
      </c>
      <c r="E85" s="19"/>
      <c r="F85" s="13"/>
    </row>
    <row r="86" spans="1:6" ht="15">
      <c r="A86" s="13" t="s">
        <v>72</v>
      </c>
      <c r="B86" s="19">
        <v>86</v>
      </c>
      <c r="C86" s="19">
        <v>154117754</v>
      </c>
      <c r="D86" s="52">
        <f>Hoja86!G1</f>
        <v>2107</v>
      </c>
      <c r="F86" s="13"/>
    </row>
    <row r="87" spans="1:6" ht="15">
      <c r="A87" s="13" t="s">
        <v>73</v>
      </c>
      <c r="B87" s="19">
        <v>143</v>
      </c>
      <c r="C87" s="19"/>
      <c r="D87" s="52">
        <f>Hoja143!G1</f>
        <v>453</v>
      </c>
      <c r="E87" s="19"/>
      <c r="F87" s="13"/>
    </row>
    <row r="88" spans="1:6" ht="15">
      <c r="A88" s="13" t="s">
        <v>74</v>
      </c>
      <c r="B88" s="19">
        <v>24</v>
      </c>
      <c r="C88" s="19">
        <v>4671973</v>
      </c>
      <c r="D88" s="52">
        <f>Hoja24!G1</f>
        <v>0</v>
      </c>
      <c r="E88" s="19" t="s">
        <v>13</v>
      </c>
      <c r="F88" s="13"/>
    </row>
    <row r="89" spans="1:6" ht="15">
      <c r="A89" s="13" t="s">
        <v>75</v>
      </c>
      <c r="B89" s="19"/>
      <c r="C89" s="19" t="s">
        <v>76</v>
      </c>
      <c r="D89" s="52">
        <v>0</v>
      </c>
      <c r="E89" s="19"/>
      <c r="F89" s="13"/>
    </row>
    <row r="90" spans="1:6" ht="15">
      <c r="A90" s="13" t="s">
        <v>77</v>
      </c>
      <c r="B90" s="19"/>
      <c r="C90" s="19"/>
      <c r="D90" s="52">
        <v>84</v>
      </c>
      <c r="E90" s="19"/>
      <c r="F90" s="13"/>
    </row>
    <row r="91" spans="1:6" ht="15">
      <c r="A91" s="13" t="s">
        <v>78</v>
      </c>
      <c r="B91" s="19">
        <v>107</v>
      </c>
      <c r="C91" s="19">
        <v>4628525</v>
      </c>
      <c r="D91" s="52">
        <f>Hoja107!G1</f>
        <v>978.92000000000007</v>
      </c>
      <c r="E91" s="19"/>
      <c r="F91" s="13"/>
    </row>
    <row r="92" spans="1:6" ht="15">
      <c r="A92" s="13" t="s">
        <v>79</v>
      </c>
      <c r="B92" s="19"/>
      <c r="C92" s="19"/>
      <c r="D92" s="52">
        <v>373</v>
      </c>
      <c r="E92" s="19"/>
      <c r="F92" s="13"/>
    </row>
    <row r="93" spans="1:6" ht="15">
      <c r="A93" s="13" t="s">
        <v>3306</v>
      </c>
      <c r="B93" s="19"/>
      <c r="C93" s="19"/>
      <c r="D93" s="52">
        <f>Hoja174!G1</f>
        <v>56</v>
      </c>
      <c r="E93" s="19"/>
      <c r="F93" s="13"/>
    </row>
    <row r="94" spans="1:6" ht="15">
      <c r="A94" s="13" t="s">
        <v>80</v>
      </c>
      <c r="B94" s="19">
        <v>140</v>
      </c>
      <c r="C94" s="19"/>
      <c r="D94" s="52">
        <f>Hoja140!G1</f>
        <v>139</v>
      </c>
      <c r="E94" s="19"/>
      <c r="F94" s="13"/>
    </row>
    <row r="95" spans="1:6" ht="15">
      <c r="A95" s="13" t="s">
        <v>81</v>
      </c>
      <c r="B95" s="19"/>
      <c r="C95" s="19"/>
      <c r="D95" s="52"/>
      <c r="E95" s="19"/>
      <c r="F95" s="13"/>
    </row>
    <row r="96" spans="1:6" ht="15">
      <c r="A96" s="13" t="s">
        <v>82</v>
      </c>
      <c r="B96" s="19"/>
      <c r="C96" s="19"/>
      <c r="D96" s="52"/>
      <c r="E96" s="19"/>
      <c r="F96" s="13"/>
    </row>
    <row r="97" spans="1:6" ht="15">
      <c r="A97" s="13" t="s">
        <v>3164</v>
      </c>
      <c r="B97" s="19">
        <v>51</v>
      </c>
      <c r="C97" s="19">
        <v>154313802</v>
      </c>
      <c r="D97" s="52">
        <f>Hoja51!G1</f>
        <v>7228</v>
      </c>
      <c r="E97" s="19"/>
      <c r="F97" s="13"/>
    </row>
    <row r="98" spans="1:6" ht="15">
      <c r="A98" s="13" t="s">
        <v>2283</v>
      </c>
      <c r="B98" s="19">
        <v>124</v>
      </c>
      <c r="C98" s="19">
        <v>4648793</v>
      </c>
      <c r="D98" s="52">
        <f>Hoja124!G1</f>
        <v>4165.5</v>
      </c>
      <c r="E98" s="19" t="s">
        <v>2785</v>
      </c>
    </row>
    <row r="99" spans="1:6" ht="15">
      <c r="A99" s="13" t="s">
        <v>85</v>
      </c>
      <c r="B99" s="19"/>
      <c r="C99" s="19">
        <v>156007741</v>
      </c>
      <c r="D99" s="52">
        <v>0</v>
      </c>
      <c r="E99" s="19"/>
      <c r="F99" s="13"/>
    </row>
    <row r="100" spans="1:6" ht="15">
      <c r="A100" s="13" t="s">
        <v>86</v>
      </c>
      <c r="B100" s="19"/>
      <c r="C100" s="19"/>
      <c r="D100" s="52">
        <v>0</v>
      </c>
      <c r="E100" s="19"/>
    </row>
    <row r="101" spans="1:6" ht="15">
      <c r="A101" s="13" t="s">
        <v>2404</v>
      </c>
      <c r="B101" s="19">
        <v>184</v>
      </c>
      <c r="C101" s="19"/>
      <c r="D101" s="52">
        <f>Hoja184!G1</f>
        <v>0</v>
      </c>
      <c r="E101" s="19"/>
      <c r="F101" s="13"/>
    </row>
    <row r="102" spans="1:6" ht="15">
      <c r="A102" s="13" t="s">
        <v>87</v>
      </c>
      <c r="B102" s="19"/>
      <c r="C102" s="19"/>
      <c r="D102" s="52">
        <v>0</v>
      </c>
      <c r="E102" s="19"/>
      <c r="F102" s="13"/>
    </row>
    <row r="103" spans="1:6" ht="15">
      <c r="A103" s="13" t="s">
        <v>88</v>
      </c>
      <c r="B103" s="19"/>
      <c r="C103" s="19"/>
      <c r="D103" s="52">
        <v>38</v>
      </c>
      <c r="E103" s="19"/>
      <c r="F103" s="13"/>
    </row>
    <row r="104" spans="1:6" ht="15">
      <c r="A104" s="13" t="s">
        <v>89</v>
      </c>
      <c r="B104" s="19"/>
      <c r="C104" s="19">
        <v>4636527</v>
      </c>
      <c r="D104" s="52">
        <v>84</v>
      </c>
      <c r="E104" s="19"/>
      <c r="F104" s="13"/>
    </row>
    <row r="105" spans="1:6" ht="15">
      <c r="A105" s="13" t="s">
        <v>1901</v>
      </c>
      <c r="B105" s="1">
        <v>166</v>
      </c>
      <c r="D105" s="52">
        <f>Hoja166!G1</f>
        <v>0</v>
      </c>
      <c r="E105" s="19"/>
      <c r="F105" s="13"/>
    </row>
    <row r="106" spans="1:6" ht="15">
      <c r="A106" s="13" t="s">
        <v>466</v>
      </c>
      <c r="B106" s="19"/>
      <c r="C106" s="19"/>
      <c r="D106" s="52">
        <v>120</v>
      </c>
      <c r="E106" s="19"/>
      <c r="F106" s="13"/>
    </row>
    <row r="107" spans="1:6" ht="15">
      <c r="A107" s="13" t="s">
        <v>90</v>
      </c>
      <c r="B107" s="19"/>
      <c r="C107" s="19"/>
      <c r="D107" s="52">
        <f>Hoja179!G1</f>
        <v>0</v>
      </c>
      <c r="E107" s="19"/>
      <c r="F107" s="13"/>
    </row>
    <row r="108" spans="1:6" ht="15">
      <c r="A108" s="13" t="s">
        <v>91</v>
      </c>
      <c r="B108" s="1">
        <v>89</v>
      </c>
      <c r="C108" s="1">
        <v>155617914</v>
      </c>
      <c r="D108" s="52">
        <f>Hoja89!G1</f>
        <v>0</v>
      </c>
      <c r="E108" s="19" t="s">
        <v>2784</v>
      </c>
      <c r="F108" s="13"/>
    </row>
    <row r="109" spans="1:6" ht="15">
      <c r="A109" s="13" t="s">
        <v>92</v>
      </c>
      <c r="B109" s="19">
        <v>66</v>
      </c>
      <c r="C109" s="19">
        <v>3584900572</v>
      </c>
      <c r="D109" s="52">
        <f>Hoja66!G1</f>
        <v>6012.17</v>
      </c>
      <c r="E109" s="19" t="s">
        <v>2784</v>
      </c>
      <c r="F109" s="13"/>
    </row>
    <row r="110" spans="1:6" ht="15">
      <c r="A110" s="13" t="s">
        <v>2089</v>
      </c>
      <c r="B110" s="19">
        <v>28</v>
      </c>
      <c r="C110" s="19"/>
      <c r="D110" s="52">
        <f>Hoja28!G1</f>
        <v>0</v>
      </c>
      <c r="E110" s="19"/>
      <c r="F110" s="13"/>
    </row>
    <row r="111" spans="1:6" ht="15">
      <c r="A111" s="13" t="s">
        <v>93</v>
      </c>
      <c r="B111" s="19"/>
      <c r="C111" s="19"/>
      <c r="D111" s="52">
        <v>0</v>
      </c>
      <c r="E111" s="19"/>
      <c r="F111" s="13"/>
    </row>
    <row r="112" spans="1:6" ht="15">
      <c r="A112" s="14" t="s">
        <v>1417</v>
      </c>
      <c r="B112" s="20"/>
      <c r="C112" s="19"/>
      <c r="D112" s="52">
        <v>0</v>
      </c>
      <c r="E112" s="19"/>
      <c r="F112" s="13"/>
    </row>
    <row r="113" spans="1:6" ht="15">
      <c r="A113" s="13" t="s">
        <v>95</v>
      </c>
      <c r="B113" s="19">
        <v>85</v>
      </c>
      <c r="C113" s="19"/>
      <c r="D113" s="52">
        <f>Hoja85!G1</f>
        <v>312</v>
      </c>
      <c r="E113" s="19"/>
      <c r="F113" s="13"/>
    </row>
    <row r="114" spans="1:6" ht="15">
      <c r="A114" s="13" t="s">
        <v>488</v>
      </c>
      <c r="B114" s="1">
        <v>87</v>
      </c>
      <c r="D114" s="52">
        <f>Hoja87!H1</f>
        <v>11222.869999999992</v>
      </c>
      <c r="E114" s="19"/>
      <c r="F114" s="13"/>
    </row>
    <row r="115" spans="1:6" ht="15">
      <c r="A115" s="13" t="s">
        <v>96</v>
      </c>
      <c r="B115" s="19">
        <v>127</v>
      </c>
      <c r="C115" s="19"/>
      <c r="D115" s="52">
        <f>Hoja127!G1</f>
        <v>668.5</v>
      </c>
      <c r="E115" s="19"/>
      <c r="F115" s="13"/>
    </row>
    <row r="116" spans="1:6" ht="15">
      <c r="A116" s="13" t="s">
        <v>97</v>
      </c>
      <c r="B116" s="19"/>
      <c r="C116" s="19">
        <v>156015168</v>
      </c>
      <c r="D116" s="52">
        <v>48</v>
      </c>
      <c r="E116" s="19"/>
      <c r="F116" s="13"/>
    </row>
    <row r="117" spans="1:6" ht="15">
      <c r="A117" s="13" t="s">
        <v>98</v>
      </c>
      <c r="B117" s="19">
        <v>145</v>
      </c>
      <c r="C117" s="19"/>
      <c r="D117" s="52">
        <v>0</v>
      </c>
      <c r="E117" s="19"/>
    </row>
    <row r="118" spans="1:6" ht="15">
      <c r="A118" s="13" t="s">
        <v>2676</v>
      </c>
      <c r="B118" s="19">
        <v>29</v>
      </c>
      <c r="C118" s="19">
        <v>4970010</v>
      </c>
      <c r="D118" s="52">
        <f>Hoja29!I1</f>
        <v>2032.4599999999991</v>
      </c>
      <c r="E118" s="19" t="s">
        <v>13</v>
      </c>
      <c r="F118" s="13"/>
    </row>
    <row r="119" spans="1:6" ht="15">
      <c r="A119" s="13" t="s">
        <v>99</v>
      </c>
      <c r="B119" s="19">
        <v>68</v>
      </c>
      <c r="C119" s="19">
        <v>155604469</v>
      </c>
      <c r="D119" s="52">
        <f>Hoja68!G1</f>
        <v>0</v>
      </c>
      <c r="E119" s="19"/>
    </row>
    <row r="120" spans="1:6" ht="15">
      <c r="A120" s="13" t="s">
        <v>100</v>
      </c>
      <c r="B120" s="19">
        <v>96</v>
      </c>
      <c r="C120" s="19">
        <v>155604919</v>
      </c>
      <c r="D120" s="52">
        <f>Hoja96!G1</f>
        <v>20.5</v>
      </c>
      <c r="E120" s="19"/>
      <c r="F120" s="13"/>
    </row>
    <row r="121" spans="1:6" ht="15">
      <c r="A121" s="13" t="s">
        <v>101</v>
      </c>
      <c r="B121" s="19">
        <v>49</v>
      </c>
      <c r="C121" s="19">
        <v>154168534</v>
      </c>
      <c r="D121" s="52">
        <f>Hoja49!G1</f>
        <v>812</v>
      </c>
      <c r="E121" s="19"/>
      <c r="F121" s="13"/>
    </row>
    <row r="122" spans="1:6" ht="15">
      <c r="A122" s="13" t="s">
        <v>102</v>
      </c>
      <c r="B122" s="19">
        <v>155</v>
      </c>
      <c r="C122" s="19"/>
      <c r="D122" s="52">
        <f>Hoja155!G1</f>
        <v>643.4</v>
      </c>
      <c r="E122" s="19"/>
      <c r="F122" s="13"/>
    </row>
    <row r="123" spans="1:6" ht="15">
      <c r="A123" s="13" t="s">
        <v>1198</v>
      </c>
      <c r="B123" s="19">
        <v>36</v>
      </c>
      <c r="C123" s="19">
        <v>156015054</v>
      </c>
      <c r="D123" s="52">
        <f>Hoja36!G1</f>
        <v>2424.8999999999996</v>
      </c>
      <c r="E123" s="19"/>
      <c r="F123" s="13"/>
    </row>
    <row r="124" spans="1:6" ht="15">
      <c r="A124" s="13" t="s">
        <v>104</v>
      </c>
      <c r="B124" s="19"/>
      <c r="C124" s="19">
        <v>154198960</v>
      </c>
      <c r="D124" s="52">
        <v>0</v>
      </c>
      <c r="E124" s="19"/>
      <c r="F124" s="13"/>
    </row>
    <row r="125" spans="1:6" ht="15">
      <c r="A125" s="13" t="s">
        <v>105</v>
      </c>
      <c r="B125" s="19"/>
      <c r="C125" s="19">
        <v>0</v>
      </c>
      <c r="D125" s="52">
        <v>204</v>
      </c>
      <c r="E125" s="19"/>
      <c r="F125" s="13"/>
    </row>
    <row r="126" spans="1:6" ht="15">
      <c r="A126" s="13" t="s">
        <v>106</v>
      </c>
      <c r="B126" s="19">
        <v>118</v>
      </c>
      <c r="C126" s="19"/>
      <c r="D126" s="1"/>
      <c r="E126" s="52">
        <f>Hoja118!G1</f>
        <v>10</v>
      </c>
      <c r="F126" s="13"/>
    </row>
    <row r="127" spans="1:6" ht="15">
      <c r="A127" s="13" t="s">
        <v>107</v>
      </c>
      <c r="B127" s="19">
        <v>53</v>
      </c>
      <c r="C127" s="19"/>
      <c r="D127" s="52">
        <f>Hoja53!G1</f>
        <v>6580.9999999999982</v>
      </c>
      <c r="E127" s="19"/>
      <c r="F127" s="13"/>
    </row>
    <row r="128" spans="1:6" ht="15">
      <c r="A128" s="13" t="s">
        <v>108</v>
      </c>
      <c r="B128" s="19"/>
      <c r="C128" s="19"/>
      <c r="D128" s="52">
        <v>89</v>
      </c>
      <c r="E128" s="19" t="s">
        <v>2550</v>
      </c>
      <c r="F128" s="13"/>
    </row>
    <row r="129" spans="1:7" ht="15">
      <c r="A129" s="13" t="s">
        <v>894</v>
      </c>
      <c r="B129" s="19">
        <v>148</v>
      </c>
      <c r="C129" s="19"/>
      <c r="D129" s="52">
        <f>Hoja148!G1</f>
        <v>0</v>
      </c>
      <c r="E129" s="19"/>
      <c r="F129" s="13"/>
    </row>
    <row r="130" spans="1:7" ht="15">
      <c r="A130" s="13" t="s">
        <v>109</v>
      </c>
      <c r="B130" s="19">
        <v>132</v>
      </c>
      <c r="C130" s="19"/>
      <c r="D130" s="52">
        <f>Hoja132!G1</f>
        <v>1747</v>
      </c>
      <c r="E130" s="19"/>
      <c r="F130" s="13"/>
    </row>
    <row r="131" spans="1:7" ht="15">
      <c r="A131" s="13" t="s">
        <v>110</v>
      </c>
      <c r="B131" s="19"/>
      <c r="C131" s="19">
        <v>154208272</v>
      </c>
      <c r="D131" s="52">
        <v>0</v>
      </c>
      <c r="E131" s="19"/>
      <c r="F131" s="13"/>
    </row>
    <row r="132" spans="1:7" ht="15">
      <c r="A132" s="13" t="s">
        <v>111</v>
      </c>
      <c r="B132" s="19">
        <v>128</v>
      </c>
      <c r="C132" s="19"/>
      <c r="D132" s="52">
        <f>Hoja128!G1</f>
        <v>0</v>
      </c>
      <c r="E132" s="19"/>
      <c r="F132" s="13"/>
    </row>
    <row r="133" spans="1:7" ht="15">
      <c r="A133" s="13" t="s">
        <v>112</v>
      </c>
      <c r="B133" s="19">
        <v>84</v>
      </c>
      <c r="C133" s="19">
        <v>156002535</v>
      </c>
      <c r="D133" s="52">
        <f>Hoja84!G1</f>
        <v>0</v>
      </c>
      <c r="E133" s="19"/>
    </row>
    <row r="134" spans="1:7" ht="15">
      <c r="A134" s="13" t="s">
        <v>113</v>
      </c>
      <c r="B134" s="19"/>
      <c r="C134" s="19">
        <v>3584392746</v>
      </c>
      <c r="D134" s="52">
        <v>0</v>
      </c>
      <c r="E134" s="19"/>
      <c r="F134" s="13"/>
    </row>
    <row r="135" spans="1:7" ht="15">
      <c r="A135" s="13" t="s">
        <v>114</v>
      </c>
      <c r="B135" s="19">
        <v>46</v>
      </c>
      <c r="C135" s="19">
        <v>155485009</v>
      </c>
      <c r="D135" s="52">
        <f>Hoja46!G1</f>
        <v>266</v>
      </c>
      <c r="E135" s="19" t="s">
        <v>427</v>
      </c>
      <c r="F135" s="13"/>
    </row>
    <row r="136" spans="1:7" ht="15">
      <c r="A136" s="13" t="s">
        <v>115</v>
      </c>
      <c r="B136" s="19"/>
      <c r="C136" s="19"/>
      <c r="D136" s="52">
        <v>0</v>
      </c>
      <c r="E136" s="19"/>
      <c r="F136" s="13"/>
    </row>
    <row r="137" spans="1:7" ht="15">
      <c r="A137" s="13" t="s">
        <v>116</v>
      </c>
      <c r="B137" s="19"/>
      <c r="C137" s="19">
        <v>155061716</v>
      </c>
      <c r="D137" s="52">
        <v>0</v>
      </c>
      <c r="E137" s="19"/>
      <c r="F137" s="13"/>
    </row>
    <row r="138" spans="1:7" ht="15">
      <c r="A138" s="13" t="s">
        <v>2919</v>
      </c>
      <c r="B138" s="19"/>
      <c r="C138" s="19"/>
      <c r="D138" s="52">
        <f>Hoja193!G1</f>
        <v>115</v>
      </c>
      <c r="E138" s="19"/>
      <c r="F138" s="13"/>
    </row>
    <row r="139" spans="1:7" ht="15">
      <c r="A139" s="13" t="s">
        <v>780</v>
      </c>
      <c r="B139" s="19">
        <v>142</v>
      </c>
      <c r="C139" s="19"/>
      <c r="D139" s="1"/>
      <c r="E139" s="52">
        <f>Hoja142!G1</f>
        <v>171</v>
      </c>
      <c r="F139" s="13"/>
    </row>
    <row r="140" spans="1:7" ht="15">
      <c r="A140" s="13" t="s">
        <v>117</v>
      </c>
      <c r="B140" s="19"/>
      <c r="C140" s="19">
        <v>154234249</v>
      </c>
      <c r="D140" s="52"/>
      <c r="E140" s="19"/>
    </row>
    <row r="141" spans="1:7" ht="15">
      <c r="A141" s="13" t="s">
        <v>118</v>
      </c>
      <c r="B141" s="19">
        <v>63</v>
      </c>
      <c r="C141" s="19">
        <v>155065399</v>
      </c>
      <c r="D141" s="52">
        <f>Hoja63!G1</f>
        <v>2953.75</v>
      </c>
      <c r="E141" s="19" t="s">
        <v>195</v>
      </c>
      <c r="F141" s="13"/>
    </row>
    <row r="142" spans="1:7" ht="15">
      <c r="A142" s="13" t="s">
        <v>119</v>
      </c>
      <c r="B142" s="19"/>
      <c r="C142" s="19"/>
      <c r="D142" s="52">
        <v>95</v>
      </c>
      <c r="E142" s="19"/>
    </row>
    <row r="143" spans="1:7" ht="15">
      <c r="A143" s="13" t="s">
        <v>2973</v>
      </c>
      <c r="B143" s="19">
        <v>47</v>
      </c>
      <c r="C143" s="19" t="s">
        <v>94</v>
      </c>
      <c r="D143" s="52">
        <f>Hoja47!G1</f>
        <v>1077.8900000000003</v>
      </c>
      <c r="E143" s="52"/>
      <c r="F143" s="13"/>
      <c r="G143" s="13"/>
    </row>
    <row r="144" spans="1:7" ht="15">
      <c r="A144" s="1" t="s">
        <v>2009</v>
      </c>
      <c r="D144" s="52">
        <v>60</v>
      </c>
      <c r="E144" s="19"/>
      <c r="F144" s="13"/>
    </row>
    <row r="145" spans="1:6" ht="15">
      <c r="A145" s="13" t="s">
        <v>120</v>
      </c>
      <c r="B145" s="19"/>
      <c r="C145" s="19" t="s">
        <v>13</v>
      </c>
      <c r="D145" s="52"/>
      <c r="E145" s="19"/>
      <c r="F145" s="13"/>
    </row>
    <row r="146" spans="1:6" ht="15">
      <c r="A146" s="13" t="s">
        <v>121</v>
      </c>
      <c r="B146" s="19"/>
      <c r="C146" s="19"/>
      <c r="D146" s="52"/>
      <c r="E146" s="19"/>
      <c r="F146" s="13"/>
    </row>
    <row r="147" spans="1:6" ht="15">
      <c r="A147" s="58" t="s">
        <v>1541</v>
      </c>
      <c r="B147" s="19"/>
      <c r="D147" s="52"/>
      <c r="E147" s="19"/>
      <c r="F147" s="13"/>
    </row>
    <row r="148" spans="1:6" ht="15">
      <c r="A148" s="13" t="s">
        <v>123</v>
      </c>
      <c r="B148" s="19">
        <v>57</v>
      </c>
      <c r="C148" s="19">
        <v>3585095030</v>
      </c>
      <c r="D148" s="52">
        <f>Hoja57!G1</f>
        <v>401.05000000000018</v>
      </c>
      <c r="E148" s="19"/>
      <c r="F148" s="13"/>
    </row>
    <row r="149" spans="1:6" ht="15">
      <c r="A149" s="13" t="s">
        <v>124</v>
      </c>
      <c r="B149" s="19">
        <v>67</v>
      </c>
      <c r="C149" s="19">
        <v>154035878</v>
      </c>
      <c r="D149" s="52">
        <f>Hoja67!G1</f>
        <v>1597</v>
      </c>
      <c r="E149" s="19"/>
      <c r="F149" s="13"/>
    </row>
    <row r="150" spans="1:6" ht="15">
      <c r="A150" s="13" t="s">
        <v>13</v>
      </c>
      <c r="B150" s="19"/>
      <c r="C150" s="19"/>
      <c r="D150" s="52"/>
      <c r="E150" s="19"/>
      <c r="F150" s="13"/>
    </row>
    <row r="151" spans="1:6" ht="15">
      <c r="A151" s="13" t="s">
        <v>126</v>
      </c>
      <c r="B151" s="19"/>
      <c r="C151" s="19"/>
      <c r="D151" s="52"/>
      <c r="E151" s="19"/>
    </row>
    <row r="152" spans="1:6" ht="15">
      <c r="A152" s="13" t="s">
        <v>127</v>
      </c>
      <c r="B152" s="19">
        <v>131</v>
      </c>
      <c r="C152" s="19"/>
      <c r="D152" s="52">
        <f>Hoja131!G1</f>
        <v>100</v>
      </c>
      <c r="E152" s="19"/>
      <c r="F152" s="13"/>
    </row>
    <row r="153" spans="1:6" ht="15">
      <c r="A153" s="13" t="s">
        <v>128</v>
      </c>
      <c r="B153" s="19"/>
      <c r="C153" s="19"/>
      <c r="D153" s="52">
        <v>82</v>
      </c>
      <c r="E153" s="19"/>
      <c r="F153" s="13"/>
    </row>
    <row r="154" spans="1:6" ht="15">
      <c r="A154" s="14" t="s">
        <v>129</v>
      </c>
      <c r="B154" s="20">
        <v>42</v>
      </c>
      <c r="C154" s="19"/>
      <c r="D154" s="52">
        <f>Hoja42!G1</f>
        <v>165</v>
      </c>
      <c r="E154" s="19"/>
      <c r="F154" s="13"/>
    </row>
    <row r="155" spans="1:6" ht="15">
      <c r="A155" s="13" t="s">
        <v>130</v>
      </c>
      <c r="B155" s="19"/>
      <c r="C155" s="19"/>
      <c r="D155" s="52"/>
      <c r="E155" s="19"/>
    </row>
    <row r="156" spans="1:6" ht="15">
      <c r="A156" s="13" t="s">
        <v>131</v>
      </c>
      <c r="B156" s="19"/>
      <c r="C156" s="21" t="s">
        <v>132</v>
      </c>
      <c r="D156" s="52">
        <v>151.75</v>
      </c>
      <c r="E156" s="19"/>
      <c r="F156" s="13"/>
    </row>
    <row r="157" spans="1:6" ht="15">
      <c r="A157" s="14" t="s">
        <v>133</v>
      </c>
      <c r="B157" s="20"/>
      <c r="C157" s="19"/>
      <c r="D157" s="53">
        <v>0</v>
      </c>
      <c r="E157" s="19"/>
      <c r="F157" s="13"/>
    </row>
    <row r="158" spans="1:6" ht="15">
      <c r="A158" s="13" t="s">
        <v>134</v>
      </c>
      <c r="B158" s="19"/>
      <c r="C158" s="19"/>
      <c r="D158" s="52"/>
      <c r="E158" s="19"/>
      <c r="F158" s="13"/>
    </row>
    <row r="159" spans="1:6" ht="15">
      <c r="A159" s="13" t="s">
        <v>135</v>
      </c>
      <c r="B159" s="19">
        <v>8</v>
      </c>
      <c r="C159" s="19">
        <v>4655972</v>
      </c>
      <c r="D159" s="52">
        <f>Hoja8!G1</f>
        <v>0</v>
      </c>
      <c r="E159" s="19"/>
      <c r="F159" s="13"/>
    </row>
    <row r="160" spans="1:6" ht="15">
      <c r="A160" s="13" t="s">
        <v>136</v>
      </c>
      <c r="B160" s="19">
        <v>121</v>
      </c>
      <c r="C160" s="19">
        <v>4628422</v>
      </c>
      <c r="D160" s="52">
        <f>Hoja121!G1</f>
        <v>0</v>
      </c>
      <c r="E160" s="19"/>
      <c r="F160" s="13"/>
    </row>
    <row r="161" spans="1:6" ht="15">
      <c r="A161" s="13" t="s">
        <v>138</v>
      </c>
      <c r="B161" s="19">
        <v>104</v>
      </c>
      <c r="C161" s="19">
        <v>155070226</v>
      </c>
      <c r="D161" s="52">
        <f>Hoja104!G1</f>
        <v>2687.0000000000009</v>
      </c>
      <c r="E161" s="19"/>
    </row>
    <row r="162" spans="1:6" ht="15">
      <c r="A162" s="13" t="s">
        <v>139</v>
      </c>
      <c r="B162" s="19">
        <v>39</v>
      </c>
      <c r="C162" s="19">
        <v>4623215</v>
      </c>
      <c r="D162" s="52">
        <f>Hoja39!G1</f>
        <v>195.92000000000007</v>
      </c>
      <c r="E162" s="19"/>
      <c r="F162" s="13"/>
    </row>
    <row r="163" spans="1:6" ht="15">
      <c r="A163" s="13" t="s">
        <v>3167</v>
      </c>
      <c r="B163" s="19"/>
      <c r="C163" s="19"/>
      <c r="D163" s="52">
        <f>Hoja176!G1</f>
        <v>0</v>
      </c>
      <c r="E163" s="19"/>
      <c r="F163" s="13"/>
    </row>
    <row r="164" spans="1:6" ht="15">
      <c r="A164" s="13" t="s">
        <v>140</v>
      </c>
      <c r="B164" s="19"/>
      <c r="C164" s="19">
        <v>4640013</v>
      </c>
      <c r="D164" s="52"/>
      <c r="E164" s="19"/>
      <c r="F164" s="13"/>
    </row>
    <row r="165" spans="1:6" ht="15">
      <c r="A165" s="13" t="s">
        <v>141</v>
      </c>
      <c r="B165" s="19">
        <v>9</v>
      </c>
      <c r="C165" s="19">
        <v>154303913</v>
      </c>
      <c r="D165" s="52">
        <f>Hoja9!G1</f>
        <v>2276.9899999999998</v>
      </c>
      <c r="E165" s="19"/>
      <c r="F165" s="13"/>
    </row>
    <row r="166" spans="1:6" ht="15">
      <c r="A166" s="13" t="s">
        <v>142</v>
      </c>
      <c r="B166" s="19"/>
      <c r="C166" s="19" t="s">
        <v>2494</v>
      </c>
      <c r="D166" s="52"/>
      <c r="E166" s="19"/>
      <c r="F166" s="13"/>
    </row>
    <row r="167" spans="1:6" ht="15">
      <c r="A167" s="13" t="s">
        <v>143</v>
      </c>
      <c r="B167" s="19"/>
      <c r="C167" s="19"/>
      <c r="D167" s="52">
        <v>0</v>
      </c>
      <c r="E167" s="19"/>
      <c r="F167" s="13"/>
    </row>
    <row r="168" spans="1:6" ht="15">
      <c r="A168" s="14" t="s">
        <v>1264</v>
      </c>
      <c r="B168" s="20"/>
      <c r="C168" s="19"/>
      <c r="D168" s="52">
        <v>200</v>
      </c>
      <c r="E168" s="19"/>
      <c r="F168" s="13"/>
    </row>
    <row r="169" spans="1:6" ht="15">
      <c r="A169" s="13" t="s">
        <v>144</v>
      </c>
      <c r="B169" s="1">
        <v>77</v>
      </c>
      <c r="C169" s="1">
        <v>154119609</v>
      </c>
      <c r="D169" s="52">
        <f>Hoja77!G1</f>
        <v>0</v>
      </c>
      <c r="E169" s="19"/>
      <c r="F169" s="13"/>
    </row>
    <row r="170" spans="1:6" ht="15">
      <c r="A170" s="13" t="s">
        <v>145</v>
      </c>
      <c r="B170" s="19">
        <v>147</v>
      </c>
      <c r="C170" s="19"/>
      <c r="D170" s="52">
        <f>Hoja147!G1</f>
        <v>492</v>
      </c>
      <c r="E170" s="19"/>
      <c r="F170" s="13"/>
    </row>
    <row r="171" spans="1:6" ht="15">
      <c r="A171" s="13" t="s">
        <v>146</v>
      </c>
      <c r="B171" s="19"/>
      <c r="C171" s="19" t="s">
        <v>1341</v>
      </c>
      <c r="D171" s="52"/>
      <c r="E171" s="19"/>
      <c r="F171" s="13"/>
    </row>
    <row r="172" spans="1:6" ht="15">
      <c r="A172" s="13" t="s">
        <v>147</v>
      </c>
      <c r="B172" s="19">
        <v>80</v>
      </c>
      <c r="C172" s="19">
        <v>156543707</v>
      </c>
      <c r="D172" s="52">
        <f>Hoja80!G1</f>
        <v>0</v>
      </c>
      <c r="E172" s="19"/>
      <c r="F172" s="13"/>
    </row>
    <row r="173" spans="1:6" ht="15">
      <c r="A173" s="13" t="s">
        <v>148</v>
      </c>
      <c r="B173" s="19"/>
      <c r="C173" s="19"/>
      <c r="D173" s="52"/>
      <c r="E173" s="19"/>
      <c r="F173" s="13"/>
    </row>
    <row r="174" spans="1:6" ht="15">
      <c r="A174" s="13" t="s">
        <v>149</v>
      </c>
      <c r="B174" s="19"/>
      <c r="C174" s="19"/>
      <c r="D174" s="52"/>
      <c r="E174" s="19"/>
      <c r="F174" s="13"/>
    </row>
    <row r="175" spans="1:6" ht="15">
      <c r="A175" s="13" t="s">
        <v>920</v>
      </c>
      <c r="B175" s="1">
        <v>156</v>
      </c>
      <c r="C175" s="1">
        <v>154395845</v>
      </c>
      <c r="D175" s="52">
        <f>Hoja156!G1</f>
        <v>112</v>
      </c>
      <c r="E175" s="19"/>
      <c r="F175" s="13"/>
    </row>
    <row r="176" spans="1:6" ht="15">
      <c r="A176" s="13" t="s">
        <v>150</v>
      </c>
      <c r="B176" s="19"/>
      <c r="C176" s="19"/>
      <c r="D176" s="52">
        <v>189</v>
      </c>
      <c r="E176" s="19"/>
      <c r="F176" s="13"/>
    </row>
    <row r="177" spans="1:7" ht="15">
      <c r="A177" s="13" t="s">
        <v>151</v>
      </c>
      <c r="B177" s="19"/>
      <c r="C177" s="19"/>
      <c r="D177" s="52">
        <v>390</v>
      </c>
      <c r="E177" s="19"/>
      <c r="F177" s="13"/>
    </row>
    <row r="178" spans="1:7" ht="15">
      <c r="A178" s="13" t="s">
        <v>2820</v>
      </c>
      <c r="B178" s="19">
        <v>22</v>
      </c>
      <c r="C178" s="19">
        <v>3584849464</v>
      </c>
      <c r="D178" s="52">
        <f>Hoja22!G1</f>
        <v>-568</v>
      </c>
      <c r="E178" s="19"/>
      <c r="F178" s="13"/>
    </row>
    <row r="179" spans="1:7" ht="15">
      <c r="A179" s="13" t="s">
        <v>3258</v>
      </c>
      <c r="B179" s="19">
        <v>120</v>
      </c>
      <c r="C179" s="19">
        <v>154303029</v>
      </c>
      <c r="D179" s="52">
        <f>Hoja120!G1</f>
        <v>1221.0100000000002</v>
      </c>
      <c r="E179" s="19"/>
      <c r="F179" s="13"/>
    </row>
    <row r="180" spans="1:7" ht="15">
      <c r="A180" s="13" t="s">
        <v>2068</v>
      </c>
      <c r="B180" s="19">
        <v>130</v>
      </c>
      <c r="C180" s="19" t="s">
        <v>153</v>
      </c>
      <c r="D180" s="52">
        <f>Hoja130!H1</f>
        <v>11960.760000000002</v>
      </c>
      <c r="E180" s="19" t="s">
        <v>2784</v>
      </c>
      <c r="F180" s="13"/>
    </row>
    <row r="181" spans="1:7" ht="15">
      <c r="A181" s="13" t="s">
        <v>154</v>
      </c>
      <c r="B181" s="19">
        <v>2</v>
      </c>
      <c r="C181" s="19">
        <v>155614100</v>
      </c>
      <c r="D181" s="52">
        <f>Hoja2!G1</f>
        <v>21341.499999999996</v>
      </c>
      <c r="E181" s="19" t="s">
        <v>2784</v>
      </c>
      <c r="F181" s="13"/>
    </row>
    <row r="182" spans="1:7" ht="15">
      <c r="A182" s="14" t="s">
        <v>1192</v>
      </c>
      <c r="B182" s="20"/>
      <c r="C182" s="19" t="s">
        <v>2512</v>
      </c>
      <c r="D182" s="52">
        <v>180</v>
      </c>
      <c r="E182" s="19"/>
      <c r="G182" s="1" t="s">
        <v>13</v>
      </c>
    </row>
    <row r="183" spans="1:7" ht="15">
      <c r="A183" s="13" t="s">
        <v>155</v>
      </c>
      <c r="B183" s="19">
        <v>100</v>
      </c>
      <c r="C183" s="19"/>
      <c r="D183" s="52">
        <f>Hoja100!G1</f>
        <v>0</v>
      </c>
      <c r="E183" s="19"/>
      <c r="F183" s="13"/>
    </row>
    <row r="184" spans="1:7" ht="15">
      <c r="A184" s="13" t="s">
        <v>156</v>
      </c>
      <c r="B184" s="19">
        <v>95</v>
      </c>
      <c r="C184" s="19">
        <v>155603434</v>
      </c>
      <c r="D184" s="52">
        <f>Hoja95!G1</f>
        <v>325</v>
      </c>
      <c r="E184" s="19"/>
      <c r="F184" s="13"/>
    </row>
    <row r="185" spans="1:7" ht="15">
      <c r="A185" s="13" t="s">
        <v>157</v>
      </c>
      <c r="B185" s="19">
        <v>74</v>
      </c>
      <c r="C185" s="19">
        <v>4646900</v>
      </c>
      <c r="D185" s="52">
        <f>Hoja74!G1</f>
        <v>0</v>
      </c>
      <c r="E185" s="19"/>
      <c r="F185" s="13"/>
    </row>
    <row r="186" spans="1:7" ht="15">
      <c r="A186" s="13" t="s">
        <v>158</v>
      </c>
      <c r="B186" s="19"/>
      <c r="C186" s="19" t="s">
        <v>2491</v>
      </c>
      <c r="D186" s="52"/>
      <c r="E186" s="19"/>
      <c r="F186" s="13"/>
    </row>
    <row r="187" spans="1:7" ht="15">
      <c r="A187" s="13" t="s">
        <v>159</v>
      </c>
      <c r="B187" s="19">
        <v>31</v>
      </c>
      <c r="C187" s="19" t="s">
        <v>160</v>
      </c>
      <c r="D187" s="52">
        <f>Hoja31!G1</f>
        <v>1457.9799999999996</v>
      </c>
      <c r="E187" s="19"/>
      <c r="F187" s="13"/>
    </row>
    <row r="188" spans="1:7" ht="15">
      <c r="A188" s="13" t="s">
        <v>161</v>
      </c>
      <c r="B188" s="19">
        <v>76</v>
      </c>
      <c r="C188" s="19">
        <v>156020682</v>
      </c>
      <c r="D188" s="52">
        <f>Hoja76!G1</f>
        <v>457.625</v>
      </c>
      <c r="E188" s="19"/>
      <c r="F188" s="13"/>
    </row>
    <row r="189" spans="1:7" ht="15">
      <c r="A189" s="14" t="s">
        <v>162</v>
      </c>
      <c r="B189" s="20">
        <v>183</v>
      </c>
      <c r="C189" s="19"/>
      <c r="D189" s="52">
        <f>Hoja183!G1</f>
        <v>1091</v>
      </c>
      <c r="E189" s="19"/>
      <c r="F189" s="13"/>
    </row>
    <row r="190" spans="1:7" ht="15">
      <c r="A190" s="13" t="s">
        <v>162</v>
      </c>
      <c r="B190" s="19">
        <v>154</v>
      </c>
      <c r="C190" s="19"/>
      <c r="D190" s="52">
        <f>Hoja154!G1</f>
        <v>80</v>
      </c>
      <c r="E190" s="19"/>
      <c r="F190" s="13"/>
    </row>
    <row r="191" spans="1:7" ht="15">
      <c r="A191" s="13" t="s">
        <v>2422</v>
      </c>
      <c r="B191" s="1">
        <v>186</v>
      </c>
      <c r="D191" s="52">
        <f>Hoja186!G1</f>
        <v>-100</v>
      </c>
      <c r="F191" s="13"/>
    </row>
    <row r="192" spans="1:7" ht="15">
      <c r="A192" s="13" t="s">
        <v>163</v>
      </c>
      <c r="B192" s="19"/>
      <c r="C192" s="19"/>
      <c r="D192" s="52">
        <v>0</v>
      </c>
      <c r="E192" s="19"/>
      <c r="F192" s="13"/>
    </row>
    <row r="193" spans="1:6" ht="15">
      <c r="A193" s="13" t="s">
        <v>2446</v>
      </c>
      <c r="B193" s="1">
        <v>188</v>
      </c>
      <c r="D193" s="52">
        <f>Hoja188!G1</f>
        <v>432</v>
      </c>
      <c r="F193" s="13"/>
    </row>
    <row r="194" spans="1:6">
      <c r="A194" s="4" t="s">
        <v>1054</v>
      </c>
      <c r="B194" s="1">
        <v>155068400</v>
      </c>
      <c r="E194" s="19"/>
      <c r="F194" s="13"/>
    </row>
    <row r="195" spans="1:6" ht="15">
      <c r="A195" s="13" t="s">
        <v>164</v>
      </c>
      <c r="B195" s="19">
        <v>133</v>
      </c>
      <c r="C195" s="19">
        <v>154816280</v>
      </c>
      <c r="D195" s="52">
        <f>Hoja133!G1</f>
        <v>120</v>
      </c>
      <c r="E195" s="19" t="s">
        <v>2793</v>
      </c>
      <c r="F195" s="13"/>
    </row>
    <row r="196" spans="1:6" ht="15">
      <c r="A196" s="13" t="s">
        <v>165</v>
      </c>
      <c r="B196" s="19"/>
      <c r="C196" s="19"/>
      <c r="D196" s="52">
        <v>77</v>
      </c>
      <c r="E196" s="19"/>
      <c r="F196" s="13"/>
    </row>
    <row r="197" spans="1:6" ht="15">
      <c r="A197" s="13" t="s">
        <v>166</v>
      </c>
      <c r="B197" s="19"/>
      <c r="C197" s="19"/>
      <c r="D197" s="52">
        <v>0</v>
      </c>
      <c r="E197" s="19"/>
      <c r="F197" s="13"/>
    </row>
    <row r="198" spans="1:6" ht="15">
      <c r="A198" s="97" t="s">
        <v>167</v>
      </c>
      <c r="B198" s="19">
        <v>54</v>
      </c>
      <c r="C198" s="19"/>
      <c r="D198" s="52">
        <f>Hoja54!G1</f>
        <v>0</v>
      </c>
      <c r="E198" s="19"/>
      <c r="F198" s="13"/>
    </row>
    <row r="199" spans="1:6" ht="15">
      <c r="A199" s="13" t="s">
        <v>168</v>
      </c>
      <c r="B199" s="19"/>
      <c r="C199" s="19">
        <v>154167216</v>
      </c>
      <c r="D199" s="52">
        <f>Hoja168!G1</f>
        <v>55.5</v>
      </c>
      <c r="E199" s="19"/>
      <c r="F199" s="13"/>
    </row>
    <row r="200" spans="1:6" ht="15">
      <c r="A200" s="98" t="s">
        <v>169</v>
      </c>
      <c r="B200" s="20"/>
      <c r="C200" s="19" t="s">
        <v>170</v>
      </c>
      <c r="D200" s="53"/>
      <c r="E200" s="19"/>
    </row>
    <row r="201" spans="1:6" ht="15">
      <c r="A201" s="13" t="s">
        <v>171</v>
      </c>
      <c r="B201" s="19"/>
      <c r="C201" s="19" t="s">
        <v>2493</v>
      </c>
      <c r="D201" s="52"/>
      <c r="E201" s="19"/>
      <c r="F201" s="13"/>
    </row>
    <row r="202" spans="1:6" ht="15">
      <c r="A202" s="13" t="s">
        <v>172</v>
      </c>
      <c r="B202" s="19">
        <v>101</v>
      </c>
      <c r="C202" s="19">
        <v>154015868</v>
      </c>
      <c r="D202" s="52">
        <f>Hoja101!G1</f>
        <v>199</v>
      </c>
      <c r="E202" s="19"/>
      <c r="F202" s="13"/>
    </row>
    <row r="203" spans="1:6" ht="15">
      <c r="A203" s="13" t="s">
        <v>173</v>
      </c>
      <c r="B203" s="19"/>
      <c r="C203" s="19"/>
      <c r="D203" s="52"/>
      <c r="E203" s="19"/>
      <c r="F203" s="13"/>
    </row>
    <row r="204" spans="1:6" ht="15">
      <c r="A204" s="13" t="s">
        <v>1538</v>
      </c>
      <c r="B204" s="1">
        <v>105</v>
      </c>
      <c r="D204" s="52">
        <f>Hoja105!G1</f>
        <v>0</v>
      </c>
      <c r="E204" s="19"/>
      <c r="F204" s="13"/>
    </row>
    <row r="205" spans="1:6" ht="15">
      <c r="A205" s="13" t="s">
        <v>174</v>
      </c>
      <c r="B205" s="19">
        <v>135</v>
      </c>
      <c r="C205" s="19"/>
      <c r="D205" s="52">
        <f>Hoja135!G1</f>
        <v>0</v>
      </c>
      <c r="E205" s="19"/>
    </row>
    <row r="206" spans="1:6" ht="15">
      <c r="A206" s="13" t="s">
        <v>175</v>
      </c>
      <c r="B206" s="19">
        <v>41</v>
      </c>
      <c r="C206" s="19">
        <v>156017750</v>
      </c>
      <c r="D206" s="52">
        <f>Hoja41!G1</f>
        <v>637.04000000000087</v>
      </c>
      <c r="E206" s="19"/>
      <c r="F206" s="13"/>
    </row>
    <row r="207" spans="1:6" ht="15">
      <c r="A207" s="13" t="s">
        <v>2246</v>
      </c>
      <c r="B207" s="1">
        <v>192</v>
      </c>
      <c r="D207" s="52">
        <f>Hoja192!G1</f>
        <v>0</v>
      </c>
      <c r="F207" s="13"/>
    </row>
    <row r="208" spans="1:6" ht="15">
      <c r="A208" s="13" t="s">
        <v>2246</v>
      </c>
      <c r="B208" s="19"/>
      <c r="C208" s="19"/>
      <c r="D208" s="52">
        <v>380</v>
      </c>
      <c r="E208" s="19"/>
      <c r="F208" s="13"/>
    </row>
    <row r="209" spans="1:6" ht="15">
      <c r="A209" s="13" t="s">
        <v>176</v>
      </c>
      <c r="B209" s="19">
        <v>115</v>
      </c>
      <c r="C209" s="19" t="s">
        <v>3131</v>
      </c>
      <c r="D209" s="1"/>
      <c r="E209" s="52">
        <f>Hoja115!G1</f>
        <v>-1692</v>
      </c>
      <c r="F209" s="13"/>
    </row>
    <row r="210" spans="1:6" ht="15">
      <c r="A210" s="13" t="s">
        <v>177</v>
      </c>
      <c r="B210" s="19"/>
      <c r="C210" s="19"/>
      <c r="D210" s="52">
        <v>59</v>
      </c>
      <c r="E210" s="19"/>
      <c r="F210" s="13"/>
    </row>
    <row r="211" spans="1:6" ht="15">
      <c r="A211" s="13" t="s">
        <v>3317</v>
      </c>
      <c r="B211" s="19"/>
      <c r="C211" s="19"/>
      <c r="D211" s="52">
        <v>78</v>
      </c>
      <c r="E211" s="19"/>
      <c r="F211" s="13"/>
    </row>
    <row r="212" spans="1:6" ht="15">
      <c r="A212" s="13" t="s">
        <v>178</v>
      </c>
      <c r="B212" s="19">
        <v>73</v>
      </c>
      <c r="C212" s="19">
        <v>154224604</v>
      </c>
      <c r="D212" s="1"/>
      <c r="E212" s="52">
        <f>Hoja73!G1</f>
        <v>0</v>
      </c>
      <c r="F212" s="13"/>
    </row>
    <row r="213" spans="1:6" ht="15">
      <c r="A213" s="13" t="s">
        <v>179</v>
      </c>
      <c r="B213" s="19">
        <v>26</v>
      </c>
      <c r="C213" s="19"/>
      <c r="D213" s="52"/>
      <c r="E213" s="19"/>
      <c r="F213" s="13"/>
    </row>
    <row r="214" spans="1:6" ht="15">
      <c r="A214" s="13" t="s">
        <v>180</v>
      </c>
      <c r="B214" s="19"/>
      <c r="C214" s="19">
        <v>154120500</v>
      </c>
      <c r="D214" s="52">
        <f>Hoja188!G1</f>
        <v>432</v>
      </c>
      <c r="E214" s="19"/>
      <c r="F214" s="13"/>
    </row>
    <row r="215" spans="1:6" ht="15">
      <c r="A215" s="13" t="s">
        <v>181</v>
      </c>
      <c r="B215" s="19"/>
      <c r="C215" s="19"/>
      <c r="D215" s="52">
        <v>44</v>
      </c>
      <c r="E215" s="19"/>
      <c r="F215" s="13"/>
    </row>
    <row r="216" spans="1:6" ht="15">
      <c r="A216" s="13" t="s">
        <v>2425</v>
      </c>
      <c r="B216" s="19">
        <v>160</v>
      </c>
      <c r="C216" s="19"/>
      <c r="D216" s="52">
        <f>Hoja160!G1</f>
        <v>0</v>
      </c>
      <c r="E216" s="19"/>
      <c r="F216" s="13"/>
    </row>
    <row r="217" spans="1:6" ht="15">
      <c r="A217" s="13" t="s">
        <v>183</v>
      </c>
      <c r="B217" s="19">
        <v>113</v>
      </c>
      <c r="C217" s="19"/>
      <c r="D217" s="52">
        <f>Hoja113!G1</f>
        <v>421.375</v>
      </c>
      <c r="E217" s="19"/>
      <c r="F217" s="13"/>
    </row>
    <row r="218" spans="1:6" ht="15">
      <c r="A218" s="13" t="s">
        <v>184</v>
      </c>
      <c r="B218" s="19"/>
      <c r="C218" s="19" t="s">
        <v>2495</v>
      </c>
      <c r="D218" s="52"/>
      <c r="E218" s="19"/>
      <c r="F218" s="13"/>
    </row>
    <row r="219" spans="1:6" ht="15">
      <c r="A219" s="13" t="s">
        <v>185</v>
      </c>
      <c r="B219" s="19"/>
      <c r="C219" s="19">
        <v>154167022</v>
      </c>
      <c r="D219" s="52">
        <f>Hoja177!G1</f>
        <v>350</v>
      </c>
      <c r="E219" s="19"/>
      <c r="F219" s="13"/>
    </row>
    <row r="220" spans="1:6" ht="15">
      <c r="A220" s="13" t="s">
        <v>186</v>
      </c>
      <c r="B220" s="19"/>
      <c r="C220" s="19"/>
      <c r="D220" s="52"/>
      <c r="E220" s="19"/>
      <c r="F220" s="13"/>
    </row>
    <row r="221" spans="1:6" ht="15">
      <c r="A221" s="13" t="s">
        <v>812</v>
      </c>
      <c r="B221" s="19">
        <v>139</v>
      </c>
      <c r="C221" s="19"/>
      <c r="D221" s="52">
        <f>Hoja139!G1</f>
        <v>245</v>
      </c>
      <c r="E221" s="19"/>
      <c r="F221" s="13"/>
    </row>
    <row r="222" spans="1:6" ht="15">
      <c r="A222" s="13" t="s">
        <v>2228</v>
      </c>
      <c r="B222" s="19">
        <v>163</v>
      </c>
      <c r="C222" s="69" t="s">
        <v>1434</v>
      </c>
      <c r="D222" s="52">
        <f>Hoja163!G1</f>
        <v>335.3905999999979</v>
      </c>
      <c r="E222" s="19" t="s">
        <v>2793</v>
      </c>
      <c r="F222" s="13"/>
    </row>
    <row r="223" spans="1:6" ht="15">
      <c r="A223" s="13" t="s">
        <v>824</v>
      </c>
      <c r="B223" s="19">
        <v>154830251</v>
      </c>
      <c r="C223" s="19">
        <v>4628132</v>
      </c>
      <c r="D223" s="52"/>
      <c r="E223" s="19"/>
      <c r="F223" s="13"/>
    </row>
    <row r="224" spans="1:6" ht="15">
      <c r="A224" s="13" t="s">
        <v>188</v>
      </c>
      <c r="B224" s="19"/>
      <c r="C224" s="19"/>
      <c r="D224" s="52">
        <v>39</v>
      </c>
      <c r="E224" s="19"/>
      <c r="F224" s="13"/>
    </row>
    <row r="225" spans="1:6" ht="15">
      <c r="A225" s="14" t="s">
        <v>189</v>
      </c>
      <c r="B225" s="20"/>
      <c r="C225" s="19"/>
      <c r="D225" s="53"/>
      <c r="E225" s="19"/>
      <c r="F225" s="13"/>
    </row>
    <row r="226" spans="1:6" ht="15">
      <c r="A226" s="13" t="s">
        <v>190</v>
      </c>
      <c r="B226" s="19"/>
      <c r="C226" s="19"/>
      <c r="D226" s="52"/>
      <c r="E226" s="19"/>
      <c r="F226" s="13"/>
    </row>
    <row r="227" spans="1:6" ht="15">
      <c r="A227" s="13" t="s">
        <v>191</v>
      </c>
      <c r="B227" s="19"/>
      <c r="C227" s="19"/>
      <c r="D227" s="52">
        <v>77.5</v>
      </c>
      <c r="E227" s="19"/>
    </row>
    <row r="228" spans="1:6" ht="15">
      <c r="A228" s="13" t="s">
        <v>192</v>
      </c>
      <c r="B228" s="19"/>
      <c r="C228" s="19"/>
      <c r="D228" s="52">
        <v>102.5</v>
      </c>
      <c r="E228" s="19"/>
      <c r="F228" s="13"/>
    </row>
    <row r="229" spans="1:6" ht="15">
      <c r="A229" s="13" t="s">
        <v>193</v>
      </c>
      <c r="B229" s="19">
        <v>102</v>
      </c>
      <c r="C229" s="19"/>
      <c r="D229" s="52">
        <f>Hoja102!G1</f>
        <v>217</v>
      </c>
      <c r="E229" s="19"/>
      <c r="F229" s="13"/>
    </row>
    <row r="230" spans="1:6" ht="15">
      <c r="A230" s="13" t="s">
        <v>194</v>
      </c>
      <c r="B230" s="19"/>
      <c r="C230" s="19"/>
      <c r="D230" s="52">
        <v>0</v>
      </c>
      <c r="E230" s="19"/>
      <c r="F230" s="13"/>
    </row>
    <row r="231" spans="1:6" ht="15">
      <c r="A231" s="13" t="s">
        <v>195</v>
      </c>
      <c r="B231" s="19">
        <v>125</v>
      </c>
      <c r="C231" s="19">
        <v>154850444</v>
      </c>
      <c r="D231" s="52">
        <f>Hoja125!G1</f>
        <v>322</v>
      </c>
      <c r="E231" s="19"/>
      <c r="F231" s="13"/>
    </row>
    <row r="232" spans="1:6" ht="15">
      <c r="A232" s="13" t="s">
        <v>831</v>
      </c>
      <c r="B232" s="1">
        <v>83</v>
      </c>
      <c r="D232" s="1">
        <f>Hoja83!G1</f>
        <v>236</v>
      </c>
      <c r="E232" s="52">
        <f>Hoja83!G1</f>
        <v>236</v>
      </c>
      <c r="F232" s="13"/>
    </row>
    <row r="233" spans="1:6" ht="15">
      <c r="A233" s="13" t="s">
        <v>196</v>
      </c>
      <c r="B233" s="19">
        <v>152</v>
      </c>
      <c r="C233" s="19"/>
      <c r="D233" s="52">
        <f>Hoja152!G1</f>
        <v>36</v>
      </c>
      <c r="E233" s="19"/>
      <c r="F233" s="13"/>
    </row>
    <row r="234" spans="1:6" ht="15">
      <c r="A234" s="13" t="s">
        <v>197</v>
      </c>
      <c r="B234" s="19">
        <v>71</v>
      </c>
      <c r="C234" s="19">
        <v>156024573</v>
      </c>
      <c r="D234" s="52">
        <f>Hoja71!G1</f>
        <v>156.69999999999999</v>
      </c>
      <c r="E234" s="19"/>
      <c r="F234" s="13"/>
    </row>
    <row r="235" spans="1:6" ht="15">
      <c r="A235" s="13" t="s">
        <v>2514</v>
      </c>
      <c r="B235" s="1">
        <v>191</v>
      </c>
      <c r="D235" s="1"/>
      <c r="E235" s="52">
        <f>Hoja191!G1</f>
        <v>0</v>
      </c>
      <c r="F235" s="13"/>
    </row>
    <row r="236" spans="1:6" ht="15">
      <c r="A236" s="13" t="s">
        <v>198</v>
      </c>
      <c r="B236" s="19">
        <v>23</v>
      </c>
      <c r="C236" s="19"/>
      <c r="D236" s="52">
        <f>Hoja23!G1</f>
        <v>0</v>
      </c>
      <c r="E236" s="19"/>
      <c r="F236" s="13"/>
    </row>
    <row r="237" spans="1:6" ht="15">
      <c r="A237" s="13" t="s">
        <v>199</v>
      </c>
      <c r="B237" s="19"/>
      <c r="C237" s="19">
        <v>154365157</v>
      </c>
      <c r="D237" s="52"/>
      <c r="E237" s="19"/>
    </row>
    <row r="238" spans="1:6" ht="15">
      <c r="A238" s="13" t="s">
        <v>3013</v>
      </c>
      <c r="F238" s="13"/>
    </row>
    <row r="239" spans="1:6" ht="15">
      <c r="A239" s="13" t="s">
        <v>200</v>
      </c>
      <c r="B239" s="19">
        <v>117</v>
      </c>
      <c r="C239" s="19">
        <v>4629128</v>
      </c>
      <c r="D239" s="52">
        <f>Hoja117!G1</f>
        <v>0.5</v>
      </c>
      <c r="E239" s="19"/>
      <c r="F239" s="13"/>
    </row>
    <row r="240" spans="1:6" ht="15">
      <c r="A240" s="13" t="s">
        <v>201</v>
      </c>
      <c r="B240" s="19">
        <v>103</v>
      </c>
      <c r="C240" s="19">
        <v>154384276</v>
      </c>
      <c r="D240" s="52">
        <f>Hoja103!G1</f>
        <v>-868.19000000000051</v>
      </c>
      <c r="E240" s="19"/>
      <c r="F240" s="13"/>
    </row>
    <row r="241" spans="1:6" ht="15">
      <c r="A241" s="13" t="s">
        <v>202</v>
      </c>
      <c r="B241" s="19"/>
      <c r="C241" s="19"/>
      <c r="D241" s="52">
        <v>367</v>
      </c>
      <c r="E241" s="19"/>
      <c r="F241" s="13"/>
    </row>
    <row r="242" spans="1:6" ht="15">
      <c r="A242" s="13" t="s">
        <v>203</v>
      </c>
      <c r="B242" s="19">
        <v>164</v>
      </c>
      <c r="C242" s="19">
        <v>156019418</v>
      </c>
      <c r="D242" s="52">
        <f>Hoja164!G1</f>
        <v>473.5</v>
      </c>
      <c r="E242" s="19"/>
      <c r="F242" s="13"/>
    </row>
    <row r="243" spans="1:6" ht="15">
      <c r="A243" s="14" t="s">
        <v>1366</v>
      </c>
      <c r="B243" s="20">
        <v>161</v>
      </c>
      <c r="C243" s="19" t="s">
        <v>2267</v>
      </c>
      <c r="D243" s="52">
        <f>Hoja161!I1</f>
        <v>14846.229200000009</v>
      </c>
      <c r="E243" s="19"/>
      <c r="F243" s="13"/>
    </row>
    <row r="244" spans="1:6">
      <c r="A244" s="4" t="s">
        <v>2924</v>
      </c>
      <c r="D244" s="15">
        <v>0</v>
      </c>
      <c r="F244" s="13"/>
    </row>
    <row r="245" spans="1:6" ht="15">
      <c r="A245" s="13" t="s">
        <v>204</v>
      </c>
      <c r="B245" s="19"/>
      <c r="C245" s="19" t="s">
        <v>2947</v>
      </c>
      <c r="D245" s="52"/>
      <c r="E245" s="19"/>
      <c r="F245" s="13"/>
    </row>
    <row r="246" spans="1:6" ht="15">
      <c r="A246" s="13" t="s">
        <v>205</v>
      </c>
      <c r="B246" s="19"/>
      <c r="C246" s="19"/>
      <c r="D246" s="52"/>
      <c r="E246" s="19"/>
      <c r="F246" s="13"/>
    </row>
    <row r="247" spans="1:6" ht="15">
      <c r="A247" s="14" t="s">
        <v>2415</v>
      </c>
      <c r="B247" s="20">
        <v>157</v>
      </c>
      <c r="C247" s="19" t="s">
        <v>1254</v>
      </c>
      <c r="D247" s="52">
        <f>Hoja157!G1</f>
        <v>14136</v>
      </c>
      <c r="E247" s="19"/>
      <c r="F247" s="13"/>
    </row>
    <row r="248" spans="1:6" ht="15">
      <c r="A248" s="17" t="s">
        <v>1196</v>
      </c>
      <c r="B248" s="19">
        <v>59</v>
      </c>
      <c r="C248" s="19" t="s">
        <v>2998</v>
      </c>
      <c r="D248" s="52">
        <f>Hoja59!G1</f>
        <v>943.69999999999982</v>
      </c>
      <c r="E248" s="19"/>
      <c r="F248" s="13"/>
    </row>
    <row r="249" spans="1:6" ht="15">
      <c r="A249" s="14" t="s">
        <v>1194</v>
      </c>
      <c r="B249" s="20">
        <v>153</v>
      </c>
      <c r="C249" s="19"/>
      <c r="D249" s="52">
        <f>Hoja153!G1</f>
        <v>0</v>
      </c>
      <c r="E249" s="19"/>
      <c r="F249" s="13"/>
    </row>
    <row r="250" spans="1:6" ht="15">
      <c r="A250" s="13" t="s">
        <v>206</v>
      </c>
      <c r="B250" s="19"/>
      <c r="C250" s="19">
        <v>155062659</v>
      </c>
      <c r="D250" s="52">
        <v>93</v>
      </c>
      <c r="E250" s="19"/>
      <c r="F250" s="13"/>
    </row>
    <row r="251" spans="1:6" ht="15">
      <c r="A251" s="13" t="s">
        <v>207</v>
      </c>
      <c r="B251" s="19"/>
      <c r="C251" s="19"/>
      <c r="D251" s="52">
        <f>Hoja141!G1</f>
        <v>80</v>
      </c>
      <c r="E251" s="19"/>
      <c r="F251" s="13"/>
    </row>
    <row r="252" spans="1:6" ht="15">
      <c r="A252" s="13" t="s">
        <v>208</v>
      </c>
      <c r="B252" s="19"/>
      <c r="C252" s="19"/>
      <c r="D252" s="52">
        <v>66</v>
      </c>
      <c r="E252" s="19"/>
      <c r="F252" s="13"/>
    </row>
    <row r="253" spans="1:6" ht="15">
      <c r="A253" s="13" t="s">
        <v>209</v>
      </c>
      <c r="B253" s="19">
        <v>50</v>
      </c>
      <c r="C253" s="19">
        <v>154283050</v>
      </c>
      <c r="D253" s="52">
        <f>Hoja50!G1</f>
        <v>0</v>
      </c>
      <c r="E253" s="19" t="s">
        <v>2786</v>
      </c>
      <c r="F253" s="13"/>
    </row>
    <row r="254" spans="1:6" ht="15">
      <c r="A254" s="13" t="s">
        <v>210</v>
      </c>
      <c r="B254" s="19">
        <v>44</v>
      </c>
      <c r="C254" s="19"/>
      <c r="D254" s="52">
        <f>Hoja44!G1</f>
        <v>0</v>
      </c>
      <c r="E254" s="19"/>
      <c r="F254" s="13"/>
    </row>
    <row r="255" spans="1:6" ht="15">
      <c r="A255" s="13" t="s">
        <v>211</v>
      </c>
      <c r="B255" s="19">
        <v>119</v>
      </c>
      <c r="C255" s="19"/>
      <c r="D255" s="52">
        <f>Hoja119!G1</f>
        <v>116</v>
      </c>
      <c r="E255" s="19"/>
      <c r="F255" s="13"/>
    </row>
    <row r="256" spans="1:6" ht="15">
      <c r="A256" s="13" t="s">
        <v>212</v>
      </c>
      <c r="B256" s="19"/>
      <c r="C256" s="19">
        <v>4780687</v>
      </c>
      <c r="D256" s="52">
        <v>0</v>
      </c>
      <c r="E256" s="19"/>
      <c r="F256" s="13"/>
    </row>
    <row r="257" spans="1:6" ht="15">
      <c r="A257" s="13" t="s">
        <v>2440</v>
      </c>
      <c r="B257" s="19"/>
      <c r="C257" s="19"/>
      <c r="D257" s="52">
        <v>282</v>
      </c>
      <c r="E257" s="19"/>
      <c r="F257" s="13"/>
    </row>
    <row r="258" spans="1:6" ht="15">
      <c r="A258" s="13" t="s">
        <v>3309</v>
      </c>
      <c r="B258" s="19">
        <v>32</v>
      </c>
      <c r="C258" s="19">
        <v>154013750</v>
      </c>
      <c r="D258" s="52">
        <f>Hoja32!G1</f>
        <v>1325.75</v>
      </c>
      <c r="E258" s="19"/>
      <c r="F258" s="13"/>
    </row>
    <row r="259" spans="1:6" ht="15">
      <c r="A259" s="13" t="s">
        <v>214</v>
      </c>
      <c r="B259" s="19"/>
      <c r="C259" s="19"/>
      <c r="D259" s="52"/>
      <c r="E259" s="19"/>
      <c r="F259" s="13"/>
    </row>
    <row r="260" spans="1:6" ht="15">
      <c r="A260" s="13" t="s">
        <v>215</v>
      </c>
      <c r="B260" s="19">
        <v>90</v>
      </c>
      <c r="C260" s="19">
        <v>154308933</v>
      </c>
      <c r="D260" s="52">
        <f>Hoja90!G1</f>
        <v>977</v>
      </c>
      <c r="E260" s="19"/>
      <c r="F260" s="13"/>
    </row>
    <row r="261" spans="1:6" ht="15">
      <c r="A261" s="13" t="s">
        <v>2419</v>
      </c>
      <c r="B261" s="19">
        <v>185</v>
      </c>
      <c r="C261" s="19"/>
      <c r="D261" s="52">
        <f>Hoja185!G1</f>
        <v>858</v>
      </c>
      <c r="E261" s="19"/>
      <c r="F261" s="13"/>
    </row>
    <row r="262" spans="1:6" ht="15">
      <c r="A262" s="13" t="s">
        <v>216</v>
      </c>
      <c r="B262" s="19">
        <v>64</v>
      </c>
      <c r="C262" s="19">
        <v>155063078</v>
      </c>
      <c r="D262" s="52">
        <f>Hoja64!G1</f>
        <v>476.5</v>
      </c>
      <c r="E262" s="19"/>
      <c r="F262" s="13"/>
    </row>
    <row r="263" spans="1:6" ht="15">
      <c r="A263" s="13" t="s">
        <v>217</v>
      </c>
      <c r="B263" s="19"/>
      <c r="C263" s="19">
        <v>154302899</v>
      </c>
      <c r="D263" s="52">
        <v>370</v>
      </c>
      <c r="E263" s="19"/>
      <c r="F263" s="13"/>
    </row>
    <row r="264" spans="1:6" ht="15">
      <c r="A264" s="13" t="s">
        <v>218</v>
      </c>
      <c r="B264" s="19"/>
      <c r="C264" s="19">
        <v>154241881</v>
      </c>
      <c r="D264" s="52">
        <v>268</v>
      </c>
      <c r="E264" s="19"/>
      <c r="F264" s="13"/>
    </row>
    <row r="265" spans="1:6" ht="15">
      <c r="A265" s="13" t="s">
        <v>1174</v>
      </c>
      <c r="B265" s="19"/>
      <c r="C265" s="19"/>
      <c r="D265" s="52">
        <v>360</v>
      </c>
      <c r="E265" s="19"/>
      <c r="F265" s="13"/>
    </row>
    <row r="266" spans="1:6" ht="15">
      <c r="A266" s="17" t="s">
        <v>219</v>
      </c>
      <c r="B266" s="19">
        <v>34</v>
      </c>
      <c r="C266" s="19"/>
      <c r="D266" s="52">
        <f>Hoja34!G1</f>
        <v>90.5</v>
      </c>
      <c r="E266" s="19"/>
      <c r="F266" s="13"/>
    </row>
    <row r="267" spans="1:6" ht="15">
      <c r="A267" s="13" t="s">
        <v>249</v>
      </c>
      <c r="B267" s="19">
        <v>136</v>
      </c>
      <c r="C267" s="19">
        <v>30708327162</v>
      </c>
      <c r="D267" s="52">
        <f>Hoja136!I1</f>
        <v>1795.9300000000039</v>
      </c>
      <c r="E267" s="19"/>
      <c r="F267" s="13"/>
    </row>
    <row r="268" spans="1:6" ht="15">
      <c r="A268" s="13" t="s">
        <v>220</v>
      </c>
      <c r="B268" s="19"/>
      <c r="C268" s="19"/>
      <c r="D268" s="52">
        <v>358</v>
      </c>
      <c r="E268" s="19"/>
      <c r="F268" s="13"/>
    </row>
    <row r="269" spans="1:6" ht="15">
      <c r="A269" s="13" t="s">
        <v>221</v>
      </c>
      <c r="B269" s="19"/>
      <c r="C269" s="19"/>
      <c r="D269" s="52"/>
      <c r="E269" s="19"/>
      <c r="F269" s="13"/>
    </row>
    <row r="270" spans="1:6" ht="15">
      <c r="A270" s="13" t="s">
        <v>222</v>
      </c>
      <c r="B270" s="19"/>
      <c r="C270" s="19">
        <v>155063246</v>
      </c>
      <c r="D270" s="52">
        <v>380</v>
      </c>
      <c r="E270" s="19"/>
      <c r="F270" s="13"/>
    </row>
    <row r="271" spans="1:6" ht="15">
      <c r="A271" s="13" t="s">
        <v>223</v>
      </c>
      <c r="B271" s="19">
        <v>70</v>
      </c>
      <c r="C271" s="19">
        <v>156015360</v>
      </c>
      <c r="D271" s="52">
        <f>Hoja70!G1</f>
        <v>314.43000000000029</v>
      </c>
      <c r="E271" s="19"/>
      <c r="F271" s="13"/>
    </row>
    <row r="272" spans="1:6" ht="15">
      <c r="A272" s="13" t="s">
        <v>224</v>
      </c>
      <c r="B272" s="19">
        <v>33</v>
      </c>
      <c r="C272" s="19"/>
      <c r="D272" s="52">
        <f>Hoja33!G1</f>
        <v>0</v>
      </c>
      <c r="E272" s="19"/>
      <c r="F272" s="13"/>
    </row>
    <row r="273" spans="1:6" ht="15">
      <c r="A273" s="13" t="s">
        <v>225</v>
      </c>
      <c r="B273" s="19"/>
      <c r="C273" s="19">
        <v>154223694</v>
      </c>
      <c r="D273" s="52"/>
      <c r="E273" s="19"/>
      <c r="F273" s="13"/>
    </row>
    <row r="274" spans="1:6" ht="15">
      <c r="A274" s="13" t="s">
        <v>226</v>
      </c>
      <c r="B274" s="19">
        <v>38</v>
      </c>
      <c r="C274" s="19">
        <v>154035668</v>
      </c>
      <c r="D274" s="52">
        <f>Hoja38!G1</f>
        <v>1133</v>
      </c>
      <c r="E274" s="19"/>
      <c r="F274" s="13"/>
    </row>
    <row r="275" spans="1:6" ht="15">
      <c r="A275" s="13" t="s">
        <v>1490</v>
      </c>
      <c r="B275" s="19">
        <v>75</v>
      </c>
      <c r="C275" s="19">
        <v>154234628</v>
      </c>
      <c r="D275" s="52">
        <f>Hoja75!G1</f>
        <v>1003.8499999999999</v>
      </c>
      <c r="E275" s="19"/>
      <c r="F275" s="13"/>
    </row>
    <row r="276" spans="1:6" ht="15">
      <c r="A276" s="13" t="s">
        <v>227</v>
      </c>
      <c r="B276" s="19"/>
      <c r="C276" s="19"/>
      <c r="D276" s="52">
        <v>90</v>
      </c>
      <c r="E276" s="19"/>
      <c r="F276" s="13"/>
    </row>
    <row r="277" spans="1:6" ht="15">
      <c r="A277" s="13" t="s">
        <v>228</v>
      </c>
      <c r="B277" s="19">
        <v>37</v>
      </c>
      <c r="C277" s="19">
        <v>4654124</v>
      </c>
      <c r="D277" s="52">
        <f>Hoja37!G1</f>
        <v>-1.0000000000218279E-2</v>
      </c>
      <c r="E277" s="74">
        <v>41574</v>
      </c>
      <c r="F277" s="13"/>
    </row>
    <row r="278" spans="1:6" ht="15">
      <c r="A278" s="14" t="s">
        <v>229</v>
      </c>
      <c r="B278" s="20">
        <v>98</v>
      </c>
      <c r="C278" s="19">
        <v>155077340</v>
      </c>
      <c r="D278" s="52">
        <f>Hoja98!G1</f>
        <v>0</v>
      </c>
      <c r="E278" s="19"/>
      <c r="F278" s="13"/>
    </row>
    <row r="279" spans="1:6" ht="15">
      <c r="A279" s="13" t="s">
        <v>742</v>
      </c>
      <c r="B279" s="20">
        <v>150</v>
      </c>
      <c r="C279" s="19" t="s">
        <v>743</v>
      </c>
      <c r="D279" s="52">
        <f>Hoja150!I1</f>
        <v>289.98</v>
      </c>
      <c r="E279" s="19"/>
      <c r="F279" s="13"/>
    </row>
    <row r="280" spans="1:6" ht="15">
      <c r="A280" s="13" t="s">
        <v>2312</v>
      </c>
      <c r="B280" s="1">
        <v>182</v>
      </c>
      <c r="D280" s="52">
        <f>Hoja182!G1</f>
        <v>490</v>
      </c>
      <c r="E280" s="1" t="s">
        <v>2793</v>
      </c>
      <c r="F280" s="13"/>
    </row>
    <row r="281" spans="1:6" ht="15">
      <c r="A281" s="13" t="s">
        <v>230</v>
      </c>
      <c r="B281" s="19">
        <v>106</v>
      </c>
      <c r="C281" s="19">
        <v>4647621</v>
      </c>
      <c r="D281" s="52">
        <f>Hoja106!G1</f>
        <v>0</v>
      </c>
      <c r="E281" s="19"/>
    </row>
    <row r="282" spans="1:6" ht="15">
      <c r="A282" s="13" t="s">
        <v>250</v>
      </c>
      <c r="B282" s="19">
        <v>137</v>
      </c>
      <c r="C282" s="19">
        <v>155603045</v>
      </c>
      <c r="D282" s="52">
        <f>Hoja137!G1</f>
        <v>1308.5</v>
      </c>
      <c r="E282" s="19" t="s">
        <v>13</v>
      </c>
      <c r="F282" s="13"/>
    </row>
    <row r="283" spans="1:6" ht="15">
      <c r="A283" s="14" t="s">
        <v>231</v>
      </c>
      <c r="B283" s="20"/>
      <c r="C283" s="19"/>
      <c r="D283" s="52"/>
      <c r="E283" s="19"/>
      <c r="F283" s="13"/>
    </row>
    <row r="284" spans="1:6" ht="15">
      <c r="A284" s="14" t="s">
        <v>1334</v>
      </c>
      <c r="B284" s="20">
        <v>159</v>
      </c>
      <c r="C284" s="19"/>
      <c r="D284" s="52"/>
      <c r="E284" s="19"/>
      <c r="F284" s="13"/>
    </row>
    <row r="285" spans="1:6" ht="15">
      <c r="A285" s="14" t="s">
        <v>2276</v>
      </c>
      <c r="B285" s="20">
        <v>60</v>
      </c>
      <c r="C285" s="19">
        <v>4661200</v>
      </c>
      <c r="D285" s="52">
        <f>Hoja60!H1</f>
        <v>2683.8685999999998</v>
      </c>
      <c r="E285" s="19"/>
      <c r="F285" s="13"/>
    </row>
    <row r="286" spans="1:6" ht="15">
      <c r="A286" s="13" t="s">
        <v>1687</v>
      </c>
      <c r="B286" s="19"/>
      <c r="C286" s="19">
        <v>156012759</v>
      </c>
      <c r="D286" s="52"/>
      <c r="E286" s="19"/>
      <c r="F286" s="13"/>
    </row>
    <row r="287" spans="1:6" ht="15">
      <c r="A287" s="13" t="s">
        <v>232</v>
      </c>
      <c r="B287" s="19">
        <v>58</v>
      </c>
      <c r="C287" s="19"/>
      <c r="D287" s="52">
        <f>Hoja58!G1</f>
        <v>1175.52</v>
      </c>
      <c r="E287" s="19"/>
      <c r="F287" s="13"/>
    </row>
    <row r="288" spans="1:6" ht="15">
      <c r="A288" s="13" t="s">
        <v>233</v>
      </c>
      <c r="B288" s="19">
        <v>25</v>
      </c>
      <c r="C288" s="19">
        <v>4638509</v>
      </c>
      <c r="D288" s="52">
        <f>Hoja25!G1</f>
        <v>24.799999999999955</v>
      </c>
      <c r="E288" s="19"/>
      <c r="F288" s="13"/>
    </row>
    <row r="289" spans="1:6" ht="15">
      <c r="A289" s="13" t="s">
        <v>234</v>
      </c>
      <c r="B289" s="19">
        <v>12</v>
      </c>
      <c r="C289" s="19">
        <v>154244463</v>
      </c>
      <c r="D289" s="52">
        <f>Hoja12!G1</f>
        <v>3821.1399999999994</v>
      </c>
      <c r="E289" s="19" t="s">
        <v>2784</v>
      </c>
      <c r="F289" s="13"/>
    </row>
    <row r="290" spans="1:6" ht="15">
      <c r="A290" s="13" t="s">
        <v>235</v>
      </c>
      <c r="B290" s="19"/>
      <c r="C290" s="19">
        <v>154204635</v>
      </c>
      <c r="D290" s="52">
        <v>199</v>
      </c>
      <c r="E290" s="19"/>
      <c r="F290" s="13"/>
    </row>
    <row r="291" spans="1:6" ht="15">
      <c r="A291" s="13" t="s">
        <v>236</v>
      </c>
      <c r="B291" s="19">
        <v>16</v>
      </c>
      <c r="C291" s="19"/>
      <c r="D291" s="52">
        <f>Hoja16!G1</f>
        <v>3789</v>
      </c>
      <c r="E291" s="19" t="s">
        <v>2784</v>
      </c>
      <c r="F291" s="13"/>
    </row>
    <row r="292" spans="1:6">
      <c r="A292" s="4" t="s">
        <v>3305</v>
      </c>
      <c r="D292" s="15">
        <v>100</v>
      </c>
      <c r="E292" s="19"/>
      <c r="F292" s="13"/>
    </row>
    <row r="293" spans="1:6" ht="15">
      <c r="A293" s="13" t="s">
        <v>251</v>
      </c>
      <c r="B293" s="19"/>
      <c r="C293" s="19"/>
      <c r="D293" s="52"/>
      <c r="E293" s="19"/>
      <c r="F293" s="13"/>
    </row>
    <row r="294" spans="1:6" ht="15">
      <c r="A294" s="13" t="s">
        <v>237</v>
      </c>
      <c r="B294" s="19"/>
      <c r="C294" s="19"/>
      <c r="D294" s="52">
        <v>71</v>
      </c>
      <c r="E294" s="19"/>
      <c r="F294" s="13"/>
    </row>
    <row r="295" spans="1:6" ht="15">
      <c r="A295" s="13" t="s">
        <v>238</v>
      </c>
      <c r="B295" s="19"/>
      <c r="C295" s="19"/>
      <c r="D295" s="52"/>
      <c r="E295" s="19"/>
      <c r="F295" s="13"/>
    </row>
    <row r="296" spans="1:6" ht="15">
      <c r="A296" s="13" t="s">
        <v>239</v>
      </c>
      <c r="B296" s="19">
        <v>35</v>
      </c>
      <c r="C296" s="19">
        <v>155072557</v>
      </c>
      <c r="D296" s="52">
        <f>Hoja35!G1</f>
        <v>0</v>
      </c>
      <c r="E296" s="19"/>
      <c r="F296" s="13"/>
    </row>
    <row r="297" spans="1:6" ht="15">
      <c r="A297" s="13" t="s">
        <v>240</v>
      </c>
      <c r="B297" s="19">
        <v>27</v>
      </c>
      <c r="C297" s="19">
        <v>155069035</v>
      </c>
      <c r="D297" s="52">
        <f>Hoja27!G1</f>
        <v>-55.450000000000045</v>
      </c>
      <c r="E297" s="19"/>
      <c r="F297" s="13"/>
    </row>
    <row r="298" spans="1:6" ht="15">
      <c r="A298" s="13" t="s">
        <v>241</v>
      </c>
      <c r="B298" s="19">
        <v>99</v>
      </c>
      <c r="C298" s="19"/>
      <c r="D298" s="52">
        <f>Hoja99!G1</f>
        <v>1118</v>
      </c>
      <c r="E298" s="19"/>
      <c r="F298" s="13"/>
    </row>
    <row r="299" spans="1:6" ht="15">
      <c r="A299" s="13" t="s">
        <v>242</v>
      </c>
      <c r="B299" s="19"/>
      <c r="C299" s="19"/>
      <c r="D299" s="52">
        <v>146</v>
      </c>
      <c r="E299" s="19"/>
      <c r="F299" s="13"/>
    </row>
    <row r="300" spans="1:6" ht="15">
      <c r="A300" s="14" t="s">
        <v>1202</v>
      </c>
      <c r="B300" s="20">
        <v>158</v>
      </c>
      <c r="C300" s="19"/>
      <c r="D300" s="52">
        <f>Hoja158!G1</f>
        <v>170</v>
      </c>
      <c r="E300" s="19"/>
      <c r="F300" s="13"/>
    </row>
    <row r="301" spans="1:6" ht="15">
      <c r="A301" s="13" t="s">
        <v>243</v>
      </c>
      <c r="B301" s="19">
        <v>69</v>
      </c>
      <c r="C301" s="19">
        <v>4660481</v>
      </c>
      <c r="D301" s="52">
        <f>Hoja69!G1</f>
        <v>136</v>
      </c>
      <c r="E301" s="19"/>
      <c r="F301" s="13"/>
    </row>
    <row r="302" spans="1:6" ht="15">
      <c r="A302" s="13" t="s">
        <v>244</v>
      </c>
      <c r="B302" s="19">
        <v>48</v>
      </c>
      <c r="C302" s="19">
        <v>4651929</v>
      </c>
      <c r="D302" s="52">
        <f>Hoja48!G1</f>
        <v>3833.25</v>
      </c>
      <c r="E302" s="19" t="s">
        <v>195</v>
      </c>
      <c r="F302" s="13"/>
    </row>
    <row r="303" spans="1:6" ht="15">
      <c r="A303" s="13" t="s">
        <v>2214</v>
      </c>
      <c r="B303" s="19">
        <v>5</v>
      </c>
      <c r="C303" s="19">
        <v>155068544</v>
      </c>
      <c r="D303" s="52">
        <f>Hoja5!G1</f>
        <v>2147.5400000000081</v>
      </c>
      <c r="E303" s="19" t="s">
        <v>13</v>
      </c>
      <c r="F303" s="13"/>
    </row>
    <row r="304" spans="1:6" ht="15">
      <c r="A304" s="13" t="s">
        <v>245</v>
      </c>
      <c r="B304" s="19">
        <v>13</v>
      </c>
      <c r="C304" s="19">
        <v>154190290</v>
      </c>
      <c r="D304" s="52">
        <f>Hoja13!G1</f>
        <v>709.29999999999927</v>
      </c>
      <c r="E304" s="19" t="s">
        <v>13</v>
      </c>
      <c r="F304" s="13"/>
    </row>
    <row r="305" spans="1:7" ht="15">
      <c r="A305" s="13" t="s">
        <v>246</v>
      </c>
      <c r="B305" s="19">
        <v>19</v>
      </c>
      <c r="C305" s="19">
        <v>3585602611</v>
      </c>
      <c r="D305" s="52">
        <f>Hoja19!G1</f>
        <v>856</v>
      </c>
      <c r="E305" s="19"/>
      <c r="F305" s="13"/>
    </row>
    <row r="306" spans="1:7" ht="15">
      <c r="A306" s="13" t="s">
        <v>247</v>
      </c>
      <c r="B306" s="19">
        <v>116</v>
      </c>
      <c r="C306" s="19">
        <v>4646300</v>
      </c>
      <c r="D306" s="52">
        <f>Hoja116!G1</f>
        <v>0</v>
      </c>
      <c r="E306" s="19"/>
      <c r="F306" s="13"/>
    </row>
    <row r="307" spans="1:7" ht="15">
      <c r="A307" s="14" t="s">
        <v>248</v>
      </c>
      <c r="B307" s="20">
        <v>40</v>
      </c>
      <c r="C307" s="19">
        <v>4630909</v>
      </c>
      <c r="D307" s="52">
        <f>Hoja40!G1</f>
        <v>756.5</v>
      </c>
      <c r="E307" s="19"/>
      <c r="F307" s="13"/>
    </row>
    <row r="308" spans="1:7" ht="15">
      <c r="A308" s="13" t="s">
        <v>2431</v>
      </c>
      <c r="B308" s="1">
        <v>187</v>
      </c>
      <c r="D308" s="52">
        <f>Hoja187!G1</f>
        <v>0</v>
      </c>
      <c r="F308" s="13"/>
    </row>
    <row r="309" spans="1:7" ht="15">
      <c r="A309" s="13" t="s">
        <v>2487</v>
      </c>
      <c r="B309" s="19"/>
      <c r="C309" s="19"/>
      <c r="D309" s="56">
        <f>SUM(D3:D308)</f>
        <v>235156.43049999999</v>
      </c>
      <c r="E309" s="57" t="e">
        <f>SUM(#REF!)</f>
        <v>#REF!</v>
      </c>
      <c r="F309" s="13"/>
    </row>
    <row r="310" spans="1:7" ht="15">
      <c r="A310" s="13" t="s">
        <v>2516</v>
      </c>
      <c r="B310" s="1">
        <v>190</v>
      </c>
      <c r="D310" s="52">
        <f>Hoja190!G1</f>
        <v>137</v>
      </c>
      <c r="F310" s="13"/>
    </row>
    <row r="311" spans="1:7">
      <c r="B311" s="19"/>
      <c r="C311" s="19"/>
      <c r="D311" s="52"/>
      <c r="E311" s="19"/>
      <c r="F311" s="13"/>
    </row>
    <row r="312" spans="1:7" ht="15">
      <c r="A312" s="13"/>
      <c r="D312" s="52"/>
    </row>
    <row r="313" spans="1:7" ht="15">
      <c r="A313" s="13"/>
      <c r="G313" s="13"/>
    </row>
    <row r="315" spans="1:7" ht="15">
      <c r="A315" s="13"/>
      <c r="D315" s="52"/>
      <c r="F315" s="13"/>
    </row>
    <row r="317" spans="1:7">
      <c r="E317" s="19"/>
      <c r="F317" s="13"/>
    </row>
  </sheetData>
  <sortState ref="A1:E316">
    <sortCondition ref="A1:A316"/>
  </sortState>
  <hyperlinks>
    <hyperlink ref="A141" location="Hoja63!A1" display="GUILLERMO FLETERO"/>
    <hyperlink ref="A57" location="Hoja56!A1" display="COMELI EZEQUIEL"/>
    <hyperlink ref="A34" location="Hoja55!A1" display="CAFETERO"/>
    <hyperlink ref="A127" location="Hoja53!A1" display="GALEANO"/>
    <hyperlink ref="A97" location="Hoja51!A1" display="ENZO"/>
    <hyperlink ref="A143" location="Hoja47!A1" display="FLORES FIGEROA"/>
    <hyperlink ref="A135" location="Hoja46!A1" display="GITANO PELUCA"/>
    <hyperlink ref="A37" location="Hoja45!A1" display="CARRANZA / CARLOS"/>
    <hyperlink ref="A123" location="Hoja36!A1" display="FURETRAC"/>
    <hyperlink ref="A26" location="Hoja30!A1" display="BISOTTO"/>
    <hyperlink ref="A118" location="Hoja29!A1" display="FRIG LIBORNO"/>
    <hyperlink ref="A110" location="Hoja28!A1" display="LA FERRETERIA"/>
    <hyperlink ref="A88" location="Hoja24!A1" display="EDECOM"/>
    <hyperlink ref="A30" location="Hoja21!A1" display="BOXES"/>
    <hyperlink ref="A71" location="Hoja20!A1" display="DAROS"/>
    <hyperlink ref="A48" location="Hoja15!A1" display="CLAUDIO HIDRAULICO"/>
    <hyperlink ref="A39" location="Hoja14!A1" display="CARRILLO JORGE"/>
    <hyperlink ref="A50" location="Hoja11!A1" display="COAS"/>
    <hyperlink ref="A17" location="Hoja10!A1" display="ANINO"/>
    <hyperlink ref="A52" location="Hoja7!A1" display="CODO"/>
    <hyperlink ref="A62" location="Hoja18!A1" display="CORTEZ NEGRO"/>
    <hyperlink ref="A38" location="Hoja4!A1" display="CARRANZA J"/>
    <hyperlink ref="A35" location="Hoja3!A1" display="CAPI"/>
    <hyperlink ref="A109" location="Hoja66!A1" display="FERRERO PADRE"/>
    <hyperlink ref="A119" location="Hoja68!A1" display="FUENTES JOSE"/>
    <hyperlink ref="A81" location="Hoja72!A1" display="DOMINGUES BOTON"/>
    <hyperlink ref="A6" location="Hoja78!A1" display="ACERO SOLARO"/>
    <hyperlink ref="A55" location="Hoja79!A1" display="COLO LOPEZ"/>
    <hyperlink ref="A11" location="Hoja82!A1" display="AGUILAR CRISTIAN"/>
    <hyperlink ref="A133" location="Hoja84!A1" display="giralda daniel"/>
    <hyperlink ref="A86" location="Hoja86!A1" display="ECHER MAURO"/>
    <hyperlink ref="A33" location="Hoja88!A1" display="BUCIARELLI"/>
    <hyperlink ref="C3" location="INDICE!A200" display="INDICE 200"/>
    <hyperlink ref="A63" location="Hoja91!A1" display="cowens"/>
    <hyperlink ref="A69" location="Hoja93!A1" display="DAGATTI"/>
    <hyperlink ref="A120" location="Hoja96!A1" display="FUNEZ BETO"/>
    <hyperlink ref="A41" location="Hoja97!A1" display="CASA BUENO"/>
    <hyperlink ref="A91" location="Hoja107!A1" display="EL COLONO"/>
    <hyperlink ref="A79" location="Hoja111!A1" display="DILENA WALTER"/>
    <hyperlink ref="A66" location="Hoja110!A1" display="CROATO  JORGE"/>
    <hyperlink ref="A78" location="Hoja112!A1" display="DILENA VICTOR"/>
    <hyperlink ref="A126" location="Hoja118!A1" display="GABY BOSCH"/>
    <hyperlink ref="A24" location="Hoja122!A1" display="BIO 4"/>
    <hyperlink ref="A98" location="Hoja124!A1" display="ESPINA"/>
    <hyperlink ref="A8" location="Hoja126!A1" display="ADRIAN"/>
    <hyperlink ref="A115" location="Hoja127!A1" display="FRANCO  FORNS"/>
    <hyperlink ref="A132" location="Hoja128!A1" display="GIORDANENGO CRISTIAN"/>
    <hyperlink ref="A40" location="Hoja129!A1" display="CARRISO CARMIX"/>
    <hyperlink ref="A130" location="Hoja132!A1" display="GAUCHO"/>
    <hyperlink ref="D3" location="INDICE!A275" display="INDICE 300"/>
    <hyperlink ref="A74" location="Hoja138!A1" display="DESTRIBAT "/>
    <hyperlink ref="A5" location="Hoja123!A1" display="ACEITERA"/>
    <hyperlink ref="A113" location="Hoja85!A1" display="FORMS C"/>
    <hyperlink ref="A9" location="Hoja6!B1" display="Hoja6!B1"/>
    <hyperlink ref="C2" location="Hoja43!A1" display="CHEQUES"/>
    <hyperlink ref="D2" location="Hoja108!A1" display="BATERIAS"/>
    <hyperlink ref="A94" location="Hoja140!A1" display="EMPLEADO JC"/>
    <hyperlink ref="A87" location="Hoja143!A1" display="ECHER SERGIO"/>
    <hyperlink ref="A14" location="Hoja144!A1" display="ALESANDRONI"/>
    <hyperlink ref="A15" location="Hoja146!A1" display="ALESANDRONI RAU"/>
    <hyperlink ref="A13" location="Hoja149!A1" display="ALCOBA GORDO"/>
    <hyperlink ref="A73" location="Hoja109!A1" display="ZONNI JULIAN"/>
    <hyperlink ref="A122" location="Hoja155!A1" display="FURCADE"/>
    <hyperlink ref="A12" location="Hoja162!A1" display="ALCIDES"/>
    <hyperlink ref="A76" location="Hoja26!A1" display="DIESEL SUR"/>
    <hyperlink ref="A53" location="Hoja92!A1" display="CODO SERGIO"/>
    <hyperlink ref="A60" location="Hoja81!A1" display="CORREDOR CENTRAL"/>
    <hyperlink ref="A10" location="Hoja17!A1" display="AGROPECUARIA"/>
    <hyperlink ref="A121" location="Hoja49!A1" display="FUNEZS MANU"/>
    <hyperlink ref="A56" location="Hoja61!A1" display="COMBA ALFREDO"/>
    <hyperlink ref="A25" location="Hoja65!A1" display="BIOFARMA"/>
    <hyperlink ref="A139" location="Hoja142!A1" display="GONZALO PESTE CENTRO"/>
    <hyperlink ref="A117" location="Hoja145!A1" display="FRATARI"/>
    <hyperlink ref="A64" location="Hoja52!A1" display="hoja 52"/>
    <hyperlink ref="A108" location="Hoja89!A1" display="HOJA 89"/>
    <hyperlink ref="A105" location="Hoja166!A1" display="FERNIGRINI FOX"/>
    <hyperlink ref="A42" location="Hoja134!A1" display="HOJA 134"/>
    <hyperlink ref="A27" location="Hoja165!A1" display="BOCHA GORDO"/>
    <hyperlink ref="A129" location="Hoja148!A1" display="GARAY LACTEOS"/>
    <hyperlink ref="A23" location="Hoja62!A1" display="HOJA 62"/>
    <hyperlink ref="A114" location="Hoja87!A1" display="FRAM"/>
    <hyperlink ref="B3" location="INDICE!A100" display="INDICE!A100"/>
    <hyperlink ref="A20" location="Hoja94!A1" display="HOJA 94"/>
    <hyperlink ref="A107" location="Hoja179!A1" display="FERRERO    LUCAS"/>
    <hyperlink ref="A101" location="Hoja184!A1" display="Hoja184!A1"/>
    <hyperlink ref="A49" location="Hoja189!A1" display="Hoja189!A1"/>
    <hyperlink ref="A214" location="Hoja188!A1" display="NEGRO FEDE"/>
    <hyperlink ref="A251" location="Hoja141!A1" display="PRINCIPE"/>
    <hyperlink ref="A207" location="Hoja192!A1" display="MUNICIPALIDAD DE ACHIRAS"/>
    <hyperlink ref="A199" location="Hoja168!A1" display="MIRANDA EDECOM"/>
    <hyperlink ref="A308" location="Hoja187!A1" display="ZONNI JAVIER"/>
    <hyperlink ref="A235" location="Hoja191!A1" display="Hoja191!A1"/>
    <hyperlink ref="A310" location="Hoja190!A1" display="Hoja190!A1"/>
    <hyperlink ref="A193" location="Hoja188!A1" display="Hoja188!A1"/>
    <hyperlink ref="A191" location="Hoja186!A1" display="Hoja186!A1"/>
    <hyperlink ref="A261" location="Hoja185!A1" display="Hoja185!A1"/>
    <hyperlink ref="A189" location="Hoja183!A1" display="Hoja183!A1"/>
    <hyperlink ref="A280" location="Hoja182!A1" display="SOCIEDAD M,MYM"/>
    <hyperlink ref="A309" location="INDICE!A1" display="ZZ INDICE"/>
    <hyperlink ref="A204" location="Hoja105!A1" display="HOJA 105"/>
    <hyperlink ref="A232" location="Hoja83!A1" display="HOJA 83"/>
    <hyperlink ref="A169" location="Hoja77!A1" display="HOJA 77"/>
    <hyperlink ref="A181" location="Hoja2!A1" display="MANCHADO"/>
    <hyperlink ref="A147" location="INDICE!B1" display="INDICE  "/>
    <hyperlink ref="A1" location="INDICE!A200" display="INDICE 200"/>
    <hyperlink ref="A302" location="Hoja48!A1" display="VIDRIERIA"/>
    <hyperlink ref="A275" location="Hoja75!A1" display="SAVORNANO"/>
    <hyperlink ref="A306" location="Hoja116!A1" display="YONY BRESAN"/>
    <hyperlink ref="A242" location="Hoja164!A1" display="PEREYRA CHAPISTA"/>
    <hyperlink ref="A222" location="Hoja163!A1" display="OJEDA HORACIO"/>
    <hyperlink ref="A243" location="Hoja161!A1" display="PETERSEN"/>
    <hyperlink ref="A216" location="Hoja160!A1" display="NEGRO JOSE"/>
    <hyperlink ref="A284" location="Hoja159!A1" display="SUPER CANAL"/>
    <hyperlink ref="A300" location="Hoja158!A1" display="VERTECA"/>
    <hyperlink ref="A247" location="Hoja157!A1" display="POLAN  SA"/>
    <hyperlink ref="A175" location="Hoja156!A1" display="LOPEZ MATIAS"/>
    <hyperlink ref="A190" location="Hoja154!A1" display="MARIO CARNICERIA"/>
    <hyperlink ref="A249" location="Hoja153!A1" display="POLICIA JEFATURA"/>
    <hyperlink ref="A233" location="Hoja152!A1" display="PABLO (MANU)"/>
    <hyperlink ref="A279" location="Hoja150!A1" display="SOC RURAL RIO CUARTO"/>
    <hyperlink ref="A277" location="Hoja37!A1" display="SIMONASSI"/>
    <hyperlink ref="A159" location="Hoja8!A1" display="LA AGUADA"/>
    <hyperlink ref="A274" location="Hoja38!A1" display="SAUL"/>
    <hyperlink ref="A170" location="Hoja147!A1" display="LOLO GALPONERO"/>
    <hyperlink ref="A221" location="Hoja139!A1" display="OBRAS DE ING Y ARQ"/>
    <hyperlink ref="A287" location="Hoja58!A1" display="TALLER MANU GABI"/>
    <hyperlink ref="A307" location="Hoja40!A1" display="YPOLITO"/>
    <hyperlink ref="A162" location="Hoja39!A1" display="lamborizio y garello"/>
    <hyperlink ref="A291" location="Hoja16!A1" display="TOGNIOLI"/>
    <hyperlink ref="A195" location="Hoja133!A1" display="MAURO FALETTI"/>
    <hyperlink ref="A267" location="Hoja136!A1" display="SALERNO  4671593"/>
    <hyperlink ref="A282" location="Hoja137!A1" display="SOSA"/>
    <hyperlink ref="A205" location="Hoja135!A1" display="MOTORES SHVINTT"/>
    <hyperlink ref="A152" location="Hoja131!A1" display="JUAN HIDRAULICO"/>
    <hyperlink ref="A180" location="Hoja130!A1" display="MALATINI"/>
    <hyperlink ref="A266" location="Hoja34!A1" display="RONCO"/>
    <hyperlink ref="A231" location="Hoja125!A1" display="OSO"/>
    <hyperlink ref="A160" location="Hoja121!A1" display="LA CAMIONERA MENDO"/>
    <hyperlink ref="A179" location="Hoja120!A1" display="MAGRINI JUAN CRUZ"/>
    <hyperlink ref="A255" location="Hoja119!A1" display="QUIROGA LEANDRO"/>
    <hyperlink ref="A239" location="Hoja117!A1" display="PEDRO"/>
    <hyperlink ref="A240" location="Hoja103!A1" display="PELADO TRAFIC"/>
    <hyperlink ref="A217" location="Hoja113!A1" display="NELSON"/>
    <hyperlink ref="A161" location="Hoja104!A1" display="LA RHUMBA"/>
    <hyperlink ref="A281" location="Hoja106!A1" display="SOLARO"/>
    <hyperlink ref="A298" location="Hoja99!A1" display="VERDE CORD"/>
    <hyperlink ref="A229" location="Hoja102!A1" display="ORIENTE MOTORS"/>
    <hyperlink ref="A202" location="Hoja101!A1" display="MONICA NEGRA"/>
    <hyperlink ref="A183" location="Hoja100!A1" display="MARACA"/>
    <hyperlink ref="A278" location="Hoja98!A1" display="SOARDO PATNER"/>
    <hyperlink ref="A184" location="Hoja95!A1" display="MARCELO  (DE TELLO)"/>
    <hyperlink ref="A260" location="Hoja90!A1" display="REGUBINI"/>
    <hyperlink ref="A209" location="Hoja115!A1" display="MURAY"/>
    <hyperlink ref="A172" location="Hoja80!A1" display="LOPEZ GONZALO"/>
    <hyperlink ref="A188" location="Hoja76!A1" display="MARIANO FERNANDO"/>
    <hyperlink ref="A185" location="Hoja74!A1" display="MARCHISSIO"/>
    <hyperlink ref="A212" location="Hoja73!A1" display="NACHO"/>
    <hyperlink ref="A234" location="Hoja71!A1" display="JUAN PAGESE"/>
    <hyperlink ref="A271" location="Hoja70!A1" display="SANTIESTEBAN FERN"/>
    <hyperlink ref="A301" location="Hoja69!A1" display="VICENTE"/>
    <hyperlink ref="A149" location="Hoja67!A1" display="JESUS GITANO"/>
    <hyperlink ref="A165" location="Hoja9!A1" display="LESCANO"/>
    <hyperlink ref="A289" location="Hoja12!A1" display="TELLO"/>
    <hyperlink ref="A304" location="Hoja13!A1" display="WYLLY"/>
    <hyperlink ref="A303" location="Hoja5!A1" display="MARTIN MARCELA RITA"/>
    <hyperlink ref="A305" location="Hoja19!A1" display="YONNY"/>
    <hyperlink ref="A178" location="Hoja22!A1" display="MACARRON AGUST"/>
    <hyperlink ref="A236" location="Hoja23!A1" display="PALANDRI"/>
    <hyperlink ref="A288" location="Hoja25!A1" display="TECHAN"/>
    <hyperlink ref="A213" location="Hoja26!A1" display="NANO"/>
    <hyperlink ref="A297" location="Hoja27!A1" display="VALE"/>
    <hyperlink ref="A187" location="Hoja31!A1" display="MARCONI PEPE "/>
    <hyperlink ref="A258" location="Hoja32!A1" display="RAMOS"/>
    <hyperlink ref="A272" location="Hoja33!A1" display="SANTOS CENTENO"/>
    <hyperlink ref="A296" location="Hoja35!A1" display="URU"/>
    <hyperlink ref="A206" location="Hoja41!A1" display="MUJICA"/>
    <hyperlink ref="A154" location="Hoja42!A1" display="JUANJO GIUBERGIA"/>
    <hyperlink ref="A254" location="Hoja44!A1" display="QUIROGA ERNESTO"/>
    <hyperlink ref="A253" location="Hoja50!A1" display="QUIROGA CARLOS"/>
    <hyperlink ref="A148" location="Hoja57!A1" display="IVAN"/>
    <hyperlink ref="A248" location="Hoja59!A1" display="COOP POLICIAL"/>
    <hyperlink ref="A285" location="Hoja60!A1" display="SURGAS"/>
    <hyperlink ref="A262" location="Hoja64!A1" display="RICKY"/>
    <hyperlink ref="A138" location="Hoja193!A1" display="GONZALO PEREZ"/>
    <hyperlink ref="A77" location="Hoja194!A1" display="DIESEL SUR    (CASTELLI)"/>
    <hyperlink ref="A238" location="Hoja190!A1" display="PATRICIO PETISO"/>
    <hyperlink ref="A219" location="Hoja177!A1" display="NIÑO"/>
    <hyperlink ref="A163" location="Hoja176!A1" display="LASSA JUAN CARLOS"/>
    <hyperlink ref="A198" location="Hoja54!A1" display="MIATELO"/>
    <hyperlink ref="C1" location="INDICE!A100" display="INDICE!A100"/>
    <hyperlink ref="A83" location="Hoja175!A1" display="DON ERCOLE"/>
    <hyperlink ref="A93" location="Hoja174!A1" display="EMPLEADO BOXES"/>
    <hyperlink ref="A58" location="Hoja181!A1" display="COMP ARGENTINA DE GRANOS"/>
  </hyperlinks>
  <pageMargins left="0.25" right="0.25" top="0.75" bottom="0.75" header="0.3" footer="0.3"/>
  <pageSetup paperSize="9"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O75"/>
  <sheetViews>
    <sheetView zoomScaleNormal="100" workbookViewId="0"/>
  </sheetViews>
  <sheetFormatPr baseColWidth="10" defaultRowHeight="15"/>
  <cols>
    <col min="1" max="1" width="15.5703125" style="7" customWidth="1"/>
    <col min="2" max="2" width="10.7109375" style="7" customWidth="1"/>
    <col min="3" max="3" width="20.7109375" style="7" customWidth="1"/>
    <col min="4" max="4" width="11.42578125" style="7" customWidth="1"/>
    <col min="5" max="16384" width="11.42578125" style="7"/>
  </cols>
  <sheetData>
    <row r="1" spans="1:15">
      <c r="A1" s="9" t="s">
        <v>2091</v>
      </c>
      <c r="C1" s="7" t="s">
        <v>154</v>
      </c>
      <c r="E1" s="7" t="s">
        <v>253</v>
      </c>
      <c r="G1" s="7">
        <f>SUM(E4:E273)-SUM(F4:F275)</f>
        <v>21341.499999999996</v>
      </c>
    </row>
    <row r="2" spans="1:15">
      <c r="A2" s="10" t="s">
        <v>254</v>
      </c>
      <c r="B2" s="10" t="s">
        <v>255</v>
      </c>
      <c r="C2" s="10" t="s">
        <v>256</v>
      </c>
      <c r="D2" s="10" t="s">
        <v>257</v>
      </c>
      <c r="E2" s="10" t="s">
        <v>258</v>
      </c>
      <c r="F2" s="10" t="s">
        <v>259</v>
      </c>
      <c r="G2" s="10" t="s">
        <v>260</v>
      </c>
    </row>
    <row r="3" spans="1:15">
      <c r="A3" s="11"/>
    </row>
    <row r="4" spans="1:15">
      <c r="A4" s="12">
        <v>41289</v>
      </c>
      <c r="C4" s="7" t="s">
        <v>261</v>
      </c>
      <c r="E4" s="7">
        <v>15367.88</v>
      </c>
      <c r="G4" s="7">
        <v>15367.88</v>
      </c>
    </row>
    <row r="5" spans="1:15">
      <c r="A5" s="12">
        <v>41391</v>
      </c>
      <c r="C5" s="7" t="s">
        <v>1016</v>
      </c>
      <c r="E5" s="7">
        <f>B5*D5</f>
        <v>0</v>
      </c>
      <c r="F5" s="7">
        <v>2376.83</v>
      </c>
      <c r="G5" s="7">
        <f>G4+E5-F5</f>
        <v>12991.05</v>
      </c>
    </row>
    <row r="6" spans="1:15">
      <c r="A6" s="12">
        <v>41404</v>
      </c>
      <c r="C6" s="7" t="s">
        <v>648</v>
      </c>
      <c r="F6" s="7">
        <v>5000</v>
      </c>
      <c r="G6" s="7">
        <f t="shared" ref="G6:G69" si="0">G5+E6-F6</f>
        <v>7991.0499999999993</v>
      </c>
    </row>
    <row r="7" spans="1:15">
      <c r="A7" s="12">
        <v>41469</v>
      </c>
      <c r="C7" s="22" t="s">
        <v>39</v>
      </c>
      <c r="F7" s="7">
        <v>1700</v>
      </c>
      <c r="G7" s="7">
        <f t="shared" si="0"/>
        <v>6291.0499999999993</v>
      </c>
    </row>
    <row r="8" spans="1:15">
      <c r="A8" s="12"/>
      <c r="C8" s="22" t="s">
        <v>1642</v>
      </c>
      <c r="F8" s="22">
        <v>300</v>
      </c>
      <c r="G8" s="7">
        <f t="shared" si="0"/>
        <v>5991.0499999999993</v>
      </c>
    </row>
    <row r="9" spans="1:15">
      <c r="A9" s="12">
        <v>41543</v>
      </c>
      <c r="C9" s="22" t="s">
        <v>1016</v>
      </c>
      <c r="E9" s="22">
        <f>B9*D9</f>
        <v>0</v>
      </c>
      <c r="F9" s="7">
        <v>1551.6</v>
      </c>
      <c r="G9" s="7">
        <f t="shared" si="0"/>
        <v>4439.4499999999989</v>
      </c>
    </row>
    <row r="10" spans="1:15">
      <c r="C10" s="22" t="s">
        <v>2783</v>
      </c>
      <c r="F10" s="22">
        <v>4439.45</v>
      </c>
      <c r="G10" s="7">
        <f t="shared" si="0"/>
        <v>0</v>
      </c>
    </row>
    <row r="11" spans="1:15">
      <c r="A11" s="12"/>
      <c r="C11" s="22" t="s">
        <v>2780</v>
      </c>
      <c r="E11" s="22"/>
      <c r="G11" s="7">
        <f t="shared" si="0"/>
        <v>0</v>
      </c>
      <c r="I11" s="12"/>
      <c r="K11" s="22" t="s">
        <v>2780</v>
      </c>
      <c r="M11" s="22"/>
      <c r="O11" s="7">
        <f>O10+M11-N11</f>
        <v>0</v>
      </c>
    </row>
    <row r="12" spans="1:15">
      <c r="A12" s="12" t="s">
        <v>2781</v>
      </c>
      <c r="B12" s="7">
        <v>158.55000000000001</v>
      </c>
      <c r="C12" s="22"/>
      <c r="D12" s="7">
        <v>30</v>
      </c>
      <c r="E12" s="7">
        <f>B12*D12</f>
        <v>4756.5</v>
      </c>
      <c r="G12" s="7">
        <f>D12*F12</f>
        <v>0</v>
      </c>
      <c r="I12" s="12" t="s">
        <v>2781</v>
      </c>
      <c r="J12" s="7">
        <v>158.55000000000001</v>
      </c>
      <c r="K12" s="22"/>
      <c r="L12" s="7">
        <v>30</v>
      </c>
      <c r="M12" s="7">
        <f>J12*L12</f>
        <v>4756.5</v>
      </c>
      <c r="O12" s="7">
        <f t="shared" ref="O12:O15" si="1">O11+M12-N12</f>
        <v>4756.5</v>
      </c>
    </row>
    <row r="13" spans="1:15">
      <c r="A13" s="12" t="s">
        <v>2782</v>
      </c>
      <c r="C13" s="22"/>
      <c r="E13" s="22"/>
      <c r="I13" s="12" t="s">
        <v>2782</v>
      </c>
      <c r="K13" s="22"/>
      <c r="M13" s="22"/>
      <c r="O13" s="7">
        <f t="shared" si="1"/>
        <v>4756.5</v>
      </c>
    </row>
    <row r="14" spans="1:15">
      <c r="A14" s="12"/>
      <c r="C14" s="22"/>
      <c r="E14" s="22"/>
      <c r="O14" s="7">
        <f t="shared" si="1"/>
        <v>4756.5</v>
      </c>
    </row>
    <row r="15" spans="1:15">
      <c r="A15" s="12">
        <v>41323</v>
      </c>
      <c r="B15" s="7">
        <v>10</v>
      </c>
      <c r="C15" s="7" t="s">
        <v>375</v>
      </c>
      <c r="D15" s="7">
        <v>22</v>
      </c>
      <c r="E15" s="7">
        <f t="shared" ref="E15:E60" si="2">B15*D15</f>
        <v>220</v>
      </c>
      <c r="G15" s="7">
        <f>G10+E15-F15</f>
        <v>220</v>
      </c>
      <c r="I15" s="12">
        <v>41334</v>
      </c>
      <c r="J15" s="7">
        <v>6.5</v>
      </c>
      <c r="K15" s="7" t="s">
        <v>375</v>
      </c>
      <c r="L15" s="7">
        <v>30</v>
      </c>
      <c r="M15" s="7">
        <f t="shared" ref="M15:M37" si="3">J15*L15</f>
        <v>195</v>
      </c>
      <c r="O15" s="7">
        <f t="shared" si="1"/>
        <v>4951.5</v>
      </c>
    </row>
    <row r="16" spans="1:15">
      <c r="A16" s="12">
        <v>41330</v>
      </c>
      <c r="B16" s="7">
        <v>10</v>
      </c>
      <c r="C16" s="7" t="s">
        <v>375</v>
      </c>
      <c r="D16" s="7">
        <v>22</v>
      </c>
      <c r="E16" s="7">
        <f t="shared" si="2"/>
        <v>220</v>
      </c>
      <c r="G16" s="7">
        <f t="shared" si="0"/>
        <v>440</v>
      </c>
      <c r="J16" s="7">
        <v>1</v>
      </c>
      <c r="K16" s="7" t="s">
        <v>392</v>
      </c>
      <c r="L16" s="7">
        <v>152</v>
      </c>
      <c r="M16" s="7">
        <f t="shared" si="3"/>
        <v>152</v>
      </c>
      <c r="O16" s="7">
        <f t="shared" ref="O16:O17" si="4">O15+M16-N16</f>
        <v>5103.5</v>
      </c>
    </row>
    <row r="17" spans="1:15">
      <c r="A17" s="12">
        <v>41334</v>
      </c>
      <c r="B17" s="7">
        <v>6.5</v>
      </c>
      <c r="C17" s="7" t="s">
        <v>375</v>
      </c>
      <c r="D17" s="7">
        <v>24</v>
      </c>
      <c r="E17" s="7">
        <f t="shared" si="2"/>
        <v>156</v>
      </c>
      <c r="G17" s="7">
        <f t="shared" si="0"/>
        <v>596</v>
      </c>
      <c r="J17" s="7">
        <v>1</v>
      </c>
      <c r="K17" s="7" t="s">
        <v>385</v>
      </c>
      <c r="L17" s="7">
        <v>178</v>
      </c>
      <c r="M17" s="7">
        <f t="shared" si="3"/>
        <v>178</v>
      </c>
      <c r="O17" s="7">
        <f t="shared" si="4"/>
        <v>5281.5</v>
      </c>
    </row>
    <row r="18" spans="1:15">
      <c r="B18" s="7">
        <v>1</v>
      </c>
      <c r="C18" s="7" t="s">
        <v>392</v>
      </c>
      <c r="D18" s="7">
        <v>129</v>
      </c>
      <c r="E18" s="7">
        <f t="shared" si="2"/>
        <v>129</v>
      </c>
      <c r="G18" s="7">
        <f t="shared" si="0"/>
        <v>725</v>
      </c>
      <c r="J18" s="22">
        <v>1</v>
      </c>
      <c r="K18" s="22" t="s">
        <v>929</v>
      </c>
      <c r="L18" s="22">
        <v>84</v>
      </c>
      <c r="M18" s="7">
        <f t="shared" si="3"/>
        <v>84</v>
      </c>
      <c r="O18" s="7">
        <f t="shared" ref="O18:O49" si="5">O17+M19-N18</f>
        <v>5341.5</v>
      </c>
    </row>
    <row r="19" spans="1:15">
      <c r="B19" s="7">
        <v>1</v>
      </c>
      <c r="C19" s="7" t="s">
        <v>385</v>
      </c>
      <c r="D19" s="7">
        <v>120</v>
      </c>
      <c r="E19" s="7">
        <f t="shared" si="2"/>
        <v>120</v>
      </c>
      <c r="G19" s="7">
        <f t="shared" si="0"/>
        <v>845</v>
      </c>
      <c r="I19" s="12">
        <v>41400</v>
      </c>
      <c r="J19" s="7">
        <v>1.5</v>
      </c>
      <c r="K19" s="7" t="s">
        <v>384</v>
      </c>
      <c r="L19" s="7">
        <v>40</v>
      </c>
      <c r="M19" s="7">
        <f t="shared" si="3"/>
        <v>60</v>
      </c>
      <c r="O19" s="7">
        <f t="shared" si="5"/>
        <v>5429.5</v>
      </c>
    </row>
    <row r="20" spans="1:15">
      <c r="A20" s="12">
        <v>41339</v>
      </c>
      <c r="B20" s="7">
        <v>10</v>
      </c>
      <c r="C20" s="7" t="s">
        <v>375</v>
      </c>
      <c r="D20" s="7">
        <v>24</v>
      </c>
      <c r="E20" s="7">
        <f t="shared" si="2"/>
        <v>240</v>
      </c>
      <c r="G20" s="7">
        <f t="shared" si="0"/>
        <v>1085</v>
      </c>
      <c r="I20" s="12">
        <v>41409</v>
      </c>
      <c r="J20" s="7">
        <v>2</v>
      </c>
      <c r="K20" s="7" t="s">
        <v>1242</v>
      </c>
      <c r="L20" s="7">
        <v>44</v>
      </c>
      <c r="M20" s="7">
        <f t="shared" si="3"/>
        <v>88</v>
      </c>
      <c r="O20" s="7">
        <f t="shared" si="5"/>
        <v>5474.5</v>
      </c>
    </row>
    <row r="21" spans="1:15">
      <c r="A21" s="12">
        <v>41352</v>
      </c>
      <c r="B21" s="7">
        <v>10</v>
      </c>
      <c r="C21" s="7" t="s">
        <v>375</v>
      </c>
      <c r="D21" s="7">
        <v>24</v>
      </c>
      <c r="E21" s="7">
        <f t="shared" si="2"/>
        <v>240</v>
      </c>
      <c r="G21" s="7">
        <f t="shared" si="0"/>
        <v>1325</v>
      </c>
      <c r="I21" s="12">
        <v>41418</v>
      </c>
      <c r="J21" s="7">
        <v>1.5</v>
      </c>
      <c r="K21" s="7" t="s">
        <v>1407</v>
      </c>
      <c r="L21" s="7">
        <v>30</v>
      </c>
      <c r="M21" s="7">
        <f t="shared" si="3"/>
        <v>45</v>
      </c>
      <c r="O21" s="7">
        <f t="shared" si="5"/>
        <v>5669.5</v>
      </c>
    </row>
    <row r="22" spans="1:15">
      <c r="A22" s="12">
        <v>41374</v>
      </c>
      <c r="B22" s="7">
        <v>20</v>
      </c>
      <c r="C22" s="7" t="s">
        <v>375</v>
      </c>
      <c r="D22" s="7">
        <v>24</v>
      </c>
      <c r="E22" s="7">
        <f t="shared" si="2"/>
        <v>480</v>
      </c>
      <c r="G22" s="7">
        <f t="shared" si="0"/>
        <v>1805</v>
      </c>
      <c r="I22" s="12">
        <v>41432</v>
      </c>
      <c r="J22" s="7">
        <v>6.5</v>
      </c>
      <c r="K22" s="7" t="s">
        <v>375</v>
      </c>
      <c r="L22" s="22">
        <v>30</v>
      </c>
      <c r="M22" s="7">
        <f t="shared" si="3"/>
        <v>195</v>
      </c>
      <c r="O22" s="7">
        <f t="shared" si="5"/>
        <v>5821.5</v>
      </c>
    </row>
    <row r="23" spans="1:15">
      <c r="A23" s="12">
        <v>41375</v>
      </c>
      <c r="B23" s="7">
        <v>20</v>
      </c>
      <c r="C23" s="7" t="s">
        <v>375</v>
      </c>
      <c r="D23" s="7">
        <v>24</v>
      </c>
      <c r="E23" s="7">
        <f t="shared" si="2"/>
        <v>480</v>
      </c>
      <c r="G23" s="7">
        <f t="shared" si="0"/>
        <v>2285</v>
      </c>
      <c r="J23" s="7">
        <v>1</v>
      </c>
      <c r="K23" s="7" t="s">
        <v>392</v>
      </c>
      <c r="L23" s="22">
        <v>152</v>
      </c>
      <c r="M23" s="7">
        <f t="shared" si="3"/>
        <v>152</v>
      </c>
      <c r="O23" s="7">
        <f t="shared" si="5"/>
        <v>5999.5</v>
      </c>
    </row>
    <row r="24" spans="1:15">
      <c r="A24" s="12">
        <v>41383</v>
      </c>
      <c r="B24" s="7">
        <v>10</v>
      </c>
      <c r="C24" s="7" t="s">
        <v>375</v>
      </c>
      <c r="D24" s="7">
        <v>26</v>
      </c>
      <c r="E24" s="7">
        <f t="shared" si="2"/>
        <v>260</v>
      </c>
      <c r="G24" s="7">
        <f t="shared" si="0"/>
        <v>2545</v>
      </c>
      <c r="J24" s="7">
        <v>1</v>
      </c>
      <c r="K24" s="7" t="s">
        <v>385</v>
      </c>
      <c r="L24" s="22">
        <v>178</v>
      </c>
      <c r="M24" s="7">
        <f t="shared" si="3"/>
        <v>178</v>
      </c>
      <c r="O24" s="7">
        <f t="shared" si="5"/>
        <v>6083.5</v>
      </c>
    </row>
    <row r="25" spans="1:15">
      <c r="A25" s="12">
        <v>41390</v>
      </c>
      <c r="B25" s="7">
        <v>10</v>
      </c>
      <c r="C25" s="7" t="s">
        <v>375</v>
      </c>
      <c r="D25" s="7">
        <v>26</v>
      </c>
      <c r="E25" s="7">
        <f t="shared" si="2"/>
        <v>260</v>
      </c>
      <c r="G25" s="7">
        <f t="shared" si="0"/>
        <v>2805</v>
      </c>
      <c r="J25" s="22">
        <v>1</v>
      </c>
      <c r="K25" s="22" t="s">
        <v>929</v>
      </c>
      <c r="L25" s="22">
        <v>84</v>
      </c>
      <c r="M25" s="7">
        <f t="shared" si="3"/>
        <v>84</v>
      </c>
      <c r="O25" s="7">
        <f t="shared" si="5"/>
        <v>6098.5</v>
      </c>
    </row>
    <row r="26" spans="1:15">
      <c r="A26" s="12">
        <v>41391</v>
      </c>
      <c r="B26" s="7">
        <v>10</v>
      </c>
      <c r="C26" s="7" t="s">
        <v>375</v>
      </c>
      <c r="D26" s="7">
        <v>26</v>
      </c>
      <c r="E26" s="7">
        <f t="shared" si="2"/>
        <v>260</v>
      </c>
      <c r="G26" s="7">
        <f t="shared" si="0"/>
        <v>3065</v>
      </c>
      <c r="J26" s="22">
        <v>1</v>
      </c>
      <c r="K26" s="22" t="s">
        <v>381</v>
      </c>
      <c r="L26" s="7">
        <v>15</v>
      </c>
      <c r="M26" s="22">
        <f t="shared" si="3"/>
        <v>15</v>
      </c>
      <c r="O26" s="7">
        <f t="shared" si="5"/>
        <v>6248.5</v>
      </c>
    </row>
    <row r="27" spans="1:15">
      <c r="A27" s="12">
        <v>41400</v>
      </c>
      <c r="B27" s="7">
        <v>1.5</v>
      </c>
      <c r="C27" s="7" t="s">
        <v>384</v>
      </c>
      <c r="D27" s="7">
        <v>35</v>
      </c>
      <c r="E27" s="7">
        <f t="shared" si="2"/>
        <v>52.5</v>
      </c>
      <c r="G27" s="7">
        <f t="shared" si="0"/>
        <v>3117.5</v>
      </c>
      <c r="I27" s="12">
        <v>41435</v>
      </c>
      <c r="J27" s="22">
        <v>5</v>
      </c>
      <c r="K27" s="22" t="s">
        <v>1407</v>
      </c>
      <c r="L27" s="22">
        <v>30</v>
      </c>
      <c r="M27" s="22">
        <f t="shared" si="3"/>
        <v>150</v>
      </c>
      <c r="O27" s="7">
        <f t="shared" si="5"/>
        <v>6423.5</v>
      </c>
    </row>
    <row r="28" spans="1:15">
      <c r="A28" s="12">
        <v>41409</v>
      </c>
      <c r="B28" s="7">
        <v>10</v>
      </c>
      <c r="C28" s="7" t="s">
        <v>375</v>
      </c>
      <c r="D28" s="7">
        <v>26</v>
      </c>
      <c r="E28" s="7">
        <f t="shared" si="2"/>
        <v>260</v>
      </c>
      <c r="G28" s="7">
        <f t="shared" si="0"/>
        <v>3377.5</v>
      </c>
      <c r="J28" s="22">
        <v>1</v>
      </c>
      <c r="K28" s="22" t="s">
        <v>1614</v>
      </c>
      <c r="L28" s="22">
        <v>175</v>
      </c>
      <c r="M28" s="22">
        <f t="shared" si="3"/>
        <v>175</v>
      </c>
      <c r="O28" s="7">
        <f t="shared" si="5"/>
        <v>6618.5</v>
      </c>
    </row>
    <row r="29" spans="1:15">
      <c r="A29" s="12">
        <v>41409</v>
      </c>
      <c r="B29" s="7">
        <v>2</v>
      </c>
      <c r="C29" s="7" t="s">
        <v>1242</v>
      </c>
      <c r="D29" s="7">
        <v>35</v>
      </c>
      <c r="E29" s="7">
        <f t="shared" si="2"/>
        <v>70</v>
      </c>
      <c r="G29" s="7">
        <f t="shared" si="0"/>
        <v>3447.5</v>
      </c>
      <c r="I29" s="12">
        <v>41490</v>
      </c>
      <c r="J29" s="22">
        <v>6.5</v>
      </c>
      <c r="K29" s="22" t="s">
        <v>375</v>
      </c>
      <c r="L29" s="22">
        <v>30</v>
      </c>
      <c r="M29" s="22">
        <f t="shared" si="3"/>
        <v>195</v>
      </c>
      <c r="O29" s="7">
        <f t="shared" si="5"/>
        <v>6702.5</v>
      </c>
    </row>
    <row r="30" spans="1:15">
      <c r="A30" s="12">
        <v>41418</v>
      </c>
      <c r="B30" s="7">
        <v>20</v>
      </c>
      <c r="C30" s="7" t="s">
        <v>375</v>
      </c>
      <c r="D30" s="7">
        <v>26</v>
      </c>
      <c r="E30" s="7">
        <f t="shared" si="2"/>
        <v>520</v>
      </c>
      <c r="G30" s="7">
        <f t="shared" si="0"/>
        <v>3967.5</v>
      </c>
      <c r="J30" s="22">
        <v>1</v>
      </c>
      <c r="K30" s="22" t="s">
        <v>929</v>
      </c>
      <c r="L30" s="22">
        <v>84</v>
      </c>
      <c r="M30" s="22">
        <f t="shared" si="3"/>
        <v>84</v>
      </c>
      <c r="O30" s="7">
        <f t="shared" si="5"/>
        <v>6854.5</v>
      </c>
    </row>
    <row r="31" spans="1:15">
      <c r="B31" s="7">
        <v>1.5</v>
      </c>
      <c r="C31" s="7" t="s">
        <v>1407</v>
      </c>
      <c r="D31" s="7">
        <v>26</v>
      </c>
      <c r="E31" s="7">
        <f t="shared" si="2"/>
        <v>39</v>
      </c>
      <c r="G31" s="7">
        <f t="shared" si="0"/>
        <v>4006.5</v>
      </c>
      <c r="J31" s="22">
        <v>1</v>
      </c>
      <c r="K31" s="22" t="s">
        <v>847</v>
      </c>
      <c r="L31" s="22">
        <v>152</v>
      </c>
      <c r="M31" s="22">
        <f t="shared" si="3"/>
        <v>152</v>
      </c>
      <c r="O31" s="7">
        <f t="shared" si="5"/>
        <v>7032.5</v>
      </c>
    </row>
    <row r="32" spans="1:15">
      <c r="A32" s="12">
        <v>41422</v>
      </c>
      <c r="B32" s="22">
        <v>5</v>
      </c>
      <c r="C32" s="22" t="s">
        <v>375</v>
      </c>
      <c r="D32" s="22">
        <v>26</v>
      </c>
      <c r="E32" s="7">
        <f t="shared" si="2"/>
        <v>130</v>
      </c>
      <c r="G32" s="7">
        <f t="shared" si="0"/>
        <v>4136.5</v>
      </c>
      <c r="J32" s="22">
        <v>1</v>
      </c>
      <c r="K32" s="22" t="s">
        <v>495</v>
      </c>
      <c r="L32" s="22">
        <v>178</v>
      </c>
      <c r="M32" s="22">
        <f t="shared" si="3"/>
        <v>178</v>
      </c>
      <c r="O32" s="7">
        <f t="shared" si="5"/>
        <v>7122.5</v>
      </c>
    </row>
    <row r="33" spans="1:15">
      <c r="A33" s="12">
        <v>41431</v>
      </c>
      <c r="B33" s="22">
        <v>20</v>
      </c>
      <c r="C33" s="22" t="s">
        <v>375</v>
      </c>
      <c r="D33" s="22">
        <v>28</v>
      </c>
      <c r="E33" s="7">
        <f t="shared" si="2"/>
        <v>560</v>
      </c>
      <c r="G33" s="7">
        <f t="shared" si="0"/>
        <v>4696.5</v>
      </c>
      <c r="I33" s="12">
        <v>41508</v>
      </c>
      <c r="J33" s="22">
        <v>3</v>
      </c>
      <c r="K33" s="22" t="s">
        <v>1000</v>
      </c>
      <c r="L33" s="22">
        <v>30</v>
      </c>
      <c r="M33" s="22">
        <f t="shared" si="3"/>
        <v>90</v>
      </c>
      <c r="O33" s="7">
        <f t="shared" si="5"/>
        <v>7317.5</v>
      </c>
    </row>
    <row r="34" spans="1:15">
      <c r="A34" s="12">
        <v>41432</v>
      </c>
      <c r="B34" s="7">
        <v>6.5</v>
      </c>
      <c r="C34" s="7" t="s">
        <v>375</v>
      </c>
      <c r="D34" s="22">
        <v>27</v>
      </c>
      <c r="E34" s="7">
        <f t="shared" si="2"/>
        <v>175.5</v>
      </c>
      <c r="G34" s="7">
        <f t="shared" si="0"/>
        <v>4872</v>
      </c>
      <c r="I34" s="12">
        <v>41554</v>
      </c>
      <c r="J34" s="22">
        <v>6.5</v>
      </c>
      <c r="K34" s="22" t="s">
        <v>375</v>
      </c>
      <c r="L34" s="22">
        <v>30</v>
      </c>
      <c r="M34" s="22">
        <f t="shared" si="3"/>
        <v>195</v>
      </c>
      <c r="O34" s="7">
        <f t="shared" si="5"/>
        <v>7401.5</v>
      </c>
    </row>
    <row r="35" spans="1:15">
      <c r="B35" s="7">
        <v>1</v>
      </c>
      <c r="C35" s="7" t="s">
        <v>392</v>
      </c>
      <c r="D35" s="22">
        <v>140</v>
      </c>
      <c r="E35" s="7">
        <f t="shared" si="2"/>
        <v>140</v>
      </c>
      <c r="G35" s="7">
        <f t="shared" si="0"/>
        <v>5012</v>
      </c>
      <c r="J35" s="22">
        <v>1</v>
      </c>
      <c r="K35" s="22" t="s">
        <v>2725</v>
      </c>
      <c r="L35" s="22">
        <v>84</v>
      </c>
      <c r="M35" s="22">
        <f t="shared" si="3"/>
        <v>84</v>
      </c>
      <c r="O35" s="7">
        <f t="shared" si="5"/>
        <v>7553.5</v>
      </c>
    </row>
    <row r="36" spans="1:15">
      <c r="B36" s="7">
        <v>1</v>
      </c>
      <c r="C36" s="7" t="s">
        <v>385</v>
      </c>
      <c r="D36" s="22">
        <v>148</v>
      </c>
      <c r="E36" s="7">
        <f t="shared" si="2"/>
        <v>148</v>
      </c>
      <c r="G36" s="7">
        <f t="shared" si="0"/>
        <v>5160</v>
      </c>
      <c r="J36" s="22">
        <v>1</v>
      </c>
      <c r="K36" s="22" t="s">
        <v>2726</v>
      </c>
      <c r="L36" s="22">
        <v>152</v>
      </c>
      <c r="M36" s="22">
        <f t="shared" si="3"/>
        <v>152</v>
      </c>
      <c r="O36" s="7">
        <f t="shared" si="5"/>
        <v>7731.5</v>
      </c>
    </row>
    <row r="37" spans="1:15">
      <c r="B37" s="22">
        <v>1</v>
      </c>
      <c r="C37" s="22" t="s">
        <v>929</v>
      </c>
      <c r="D37" s="22">
        <v>75</v>
      </c>
      <c r="E37" s="7">
        <f t="shared" si="2"/>
        <v>75</v>
      </c>
      <c r="G37" s="7">
        <f t="shared" si="0"/>
        <v>5235</v>
      </c>
      <c r="J37" s="22">
        <v>1</v>
      </c>
      <c r="K37" s="22" t="s">
        <v>2062</v>
      </c>
      <c r="L37" s="22">
        <v>178</v>
      </c>
      <c r="M37" s="22">
        <f t="shared" si="3"/>
        <v>178</v>
      </c>
      <c r="O37" s="7">
        <f t="shared" si="5"/>
        <v>7731.5</v>
      </c>
    </row>
    <row r="38" spans="1:15">
      <c r="B38" s="22">
        <v>1</v>
      </c>
      <c r="C38" s="22" t="s">
        <v>381</v>
      </c>
      <c r="D38" s="7">
        <v>15</v>
      </c>
      <c r="E38" s="22">
        <f t="shared" si="2"/>
        <v>15</v>
      </c>
      <c r="G38" s="7">
        <f t="shared" si="0"/>
        <v>5250</v>
      </c>
      <c r="O38" s="7">
        <f t="shared" si="5"/>
        <v>8031.5</v>
      </c>
    </row>
    <row r="39" spans="1:15">
      <c r="A39" s="12">
        <v>41435</v>
      </c>
      <c r="B39" s="22">
        <v>5</v>
      </c>
      <c r="C39" s="22" t="s">
        <v>1407</v>
      </c>
      <c r="D39" s="22">
        <v>28</v>
      </c>
      <c r="E39" s="22">
        <f t="shared" si="2"/>
        <v>140</v>
      </c>
      <c r="G39" s="7">
        <f t="shared" si="0"/>
        <v>5390</v>
      </c>
      <c r="I39" s="12">
        <v>41323</v>
      </c>
      <c r="J39" s="7">
        <v>10</v>
      </c>
      <c r="K39" s="7" t="s">
        <v>375</v>
      </c>
      <c r="L39" s="7">
        <v>30</v>
      </c>
      <c r="M39" s="7">
        <f t="shared" ref="M39:M73" si="6">J39*L39</f>
        <v>300</v>
      </c>
      <c r="O39" s="7">
        <f t="shared" si="5"/>
        <v>8331.5</v>
      </c>
    </row>
    <row r="40" spans="1:15">
      <c r="B40" s="22">
        <v>1</v>
      </c>
      <c r="C40" s="22" t="s">
        <v>1614</v>
      </c>
      <c r="D40" s="22">
        <v>175</v>
      </c>
      <c r="E40" s="22">
        <f t="shared" si="2"/>
        <v>175</v>
      </c>
      <c r="G40" s="7">
        <f t="shared" si="0"/>
        <v>5565</v>
      </c>
      <c r="I40" s="12">
        <v>41330</v>
      </c>
      <c r="J40" s="7">
        <v>10</v>
      </c>
      <c r="K40" s="7" t="s">
        <v>375</v>
      </c>
      <c r="L40" s="7">
        <v>30</v>
      </c>
      <c r="M40" s="7">
        <f t="shared" si="6"/>
        <v>300</v>
      </c>
      <c r="O40" s="7">
        <f t="shared" si="5"/>
        <v>8631.5</v>
      </c>
    </row>
    <row r="41" spans="1:15">
      <c r="A41" s="12">
        <v>41436</v>
      </c>
      <c r="B41" s="22">
        <v>20</v>
      </c>
      <c r="C41" s="22" t="s">
        <v>375</v>
      </c>
      <c r="D41" s="22">
        <v>28</v>
      </c>
      <c r="E41" s="22">
        <f t="shared" si="2"/>
        <v>560</v>
      </c>
      <c r="G41" s="7">
        <f t="shared" si="0"/>
        <v>6125</v>
      </c>
      <c r="I41" s="12">
        <v>41339</v>
      </c>
      <c r="J41" s="7">
        <v>10</v>
      </c>
      <c r="K41" s="7" t="s">
        <v>375</v>
      </c>
      <c r="L41" s="7">
        <v>30</v>
      </c>
      <c r="M41" s="7">
        <f t="shared" si="6"/>
        <v>300</v>
      </c>
      <c r="O41" s="7">
        <f t="shared" si="5"/>
        <v>8931.5</v>
      </c>
    </row>
    <row r="42" spans="1:15">
      <c r="A42" s="12">
        <v>41444</v>
      </c>
      <c r="B42" s="22">
        <v>20</v>
      </c>
      <c r="C42" s="22" t="s">
        <v>375</v>
      </c>
      <c r="D42" s="22">
        <v>28</v>
      </c>
      <c r="E42" s="22">
        <f t="shared" si="2"/>
        <v>560</v>
      </c>
      <c r="G42" s="7">
        <f t="shared" si="0"/>
        <v>6685</v>
      </c>
      <c r="I42" s="12">
        <v>41352</v>
      </c>
      <c r="J42" s="7">
        <v>10</v>
      </c>
      <c r="K42" s="7" t="s">
        <v>375</v>
      </c>
      <c r="L42" s="7">
        <v>30</v>
      </c>
      <c r="M42" s="7">
        <f t="shared" si="6"/>
        <v>300</v>
      </c>
      <c r="O42" s="7">
        <f t="shared" si="5"/>
        <v>9531.5</v>
      </c>
    </row>
    <row r="43" spans="1:15">
      <c r="B43" s="22">
        <v>10</v>
      </c>
      <c r="C43" s="22" t="s">
        <v>375</v>
      </c>
      <c r="D43" s="22">
        <v>28</v>
      </c>
      <c r="E43" s="22">
        <f t="shared" si="2"/>
        <v>280</v>
      </c>
      <c r="G43" s="7">
        <f t="shared" si="0"/>
        <v>6965</v>
      </c>
      <c r="I43" s="12">
        <v>41374</v>
      </c>
      <c r="J43" s="7">
        <v>20</v>
      </c>
      <c r="K43" s="7" t="s">
        <v>375</v>
      </c>
      <c r="L43" s="7">
        <v>30</v>
      </c>
      <c r="M43" s="7">
        <f t="shared" si="6"/>
        <v>600</v>
      </c>
      <c r="O43" s="7">
        <f t="shared" si="5"/>
        <v>10131.5</v>
      </c>
    </row>
    <row r="44" spans="1:15">
      <c r="A44" s="12">
        <v>41444</v>
      </c>
      <c r="B44" s="22">
        <v>20</v>
      </c>
      <c r="C44" s="22" t="s">
        <v>375</v>
      </c>
      <c r="D44" s="22">
        <v>28</v>
      </c>
      <c r="E44" s="22">
        <f t="shared" si="2"/>
        <v>560</v>
      </c>
      <c r="G44" s="7">
        <f t="shared" si="0"/>
        <v>7525</v>
      </c>
      <c r="I44" s="12">
        <v>41375</v>
      </c>
      <c r="J44" s="7">
        <v>20</v>
      </c>
      <c r="K44" s="7" t="s">
        <v>375</v>
      </c>
      <c r="L44" s="7">
        <v>30</v>
      </c>
      <c r="M44" s="7">
        <f t="shared" si="6"/>
        <v>600</v>
      </c>
      <c r="O44" s="7">
        <f t="shared" si="5"/>
        <v>10431.5</v>
      </c>
    </row>
    <row r="45" spans="1:15">
      <c r="A45" s="12">
        <v>41449</v>
      </c>
      <c r="B45" s="22">
        <v>10</v>
      </c>
      <c r="C45" s="22" t="s">
        <v>375</v>
      </c>
      <c r="D45" s="22">
        <v>28</v>
      </c>
      <c r="E45" s="22">
        <f t="shared" si="2"/>
        <v>280</v>
      </c>
      <c r="G45" s="7">
        <f t="shared" si="0"/>
        <v>7805</v>
      </c>
      <c r="I45" s="12">
        <v>41383</v>
      </c>
      <c r="J45" s="7">
        <v>10</v>
      </c>
      <c r="K45" s="7" t="s">
        <v>375</v>
      </c>
      <c r="L45" s="7">
        <v>30</v>
      </c>
      <c r="M45" s="7">
        <f t="shared" si="6"/>
        <v>300</v>
      </c>
      <c r="O45" s="7">
        <f t="shared" si="5"/>
        <v>10731.5</v>
      </c>
    </row>
    <row r="46" spans="1:15">
      <c r="A46" s="12">
        <v>41453</v>
      </c>
      <c r="B46" s="22">
        <v>40</v>
      </c>
      <c r="C46" s="22" t="s">
        <v>375</v>
      </c>
      <c r="D46" s="22">
        <v>28</v>
      </c>
      <c r="E46" s="22">
        <f t="shared" si="2"/>
        <v>1120</v>
      </c>
      <c r="G46" s="7">
        <f t="shared" si="0"/>
        <v>8925</v>
      </c>
      <c r="I46" s="12">
        <v>41390</v>
      </c>
      <c r="J46" s="7">
        <v>10</v>
      </c>
      <c r="K46" s="7" t="s">
        <v>375</v>
      </c>
      <c r="L46" s="7">
        <v>30</v>
      </c>
      <c r="M46" s="7">
        <f t="shared" si="6"/>
        <v>300</v>
      </c>
      <c r="O46" s="7">
        <f t="shared" si="5"/>
        <v>11031.5</v>
      </c>
    </row>
    <row r="47" spans="1:15">
      <c r="A47" s="12">
        <v>41456</v>
      </c>
      <c r="B47" s="22">
        <v>20</v>
      </c>
      <c r="C47" s="22" t="s">
        <v>375</v>
      </c>
      <c r="D47" s="22">
        <v>28</v>
      </c>
      <c r="E47" s="22">
        <f t="shared" si="2"/>
        <v>560</v>
      </c>
      <c r="G47" s="7">
        <f t="shared" si="0"/>
        <v>9485</v>
      </c>
      <c r="I47" s="12">
        <v>41391</v>
      </c>
      <c r="J47" s="7">
        <v>10</v>
      </c>
      <c r="K47" s="7" t="s">
        <v>375</v>
      </c>
      <c r="L47" s="7">
        <v>30</v>
      </c>
      <c r="M47" s="7">
        <f t="shared" si="6"/>
        <v>300</v>
      </c>
      <c r="O47" s="7">
        <f t="shared" si="5"/>
        <v>11331.5</v>
      </c>
    </row>
    <row r="48" spans="1:15">
      <c r="A48" s="12">
        <v>41459</v>
      </c>
      <c r="B48" s="22">
        <v>20</v>
      </c>
      <c r="C48" s="22" t="s">
        <v>375</v>
      </c>
      <c r="D48" s="22">
        <v>28</v>
      </c>
      <c r="E48" s="22">
        <f t="shared" si="2"/>
        <v>560</v>
      </c>
      <c r="G48" s="7">
        <f t="shared" si="0"/>
        <v>10045</v>
      </c>
      <c r="I48" s="12">
        <v>41409</v>
      </c>
      <c r="J48" s="7">
        <v>10</v>
      </c>
      <c r="K48" s="7" t="s">
        <v>375</v>
      </c>
      <c r="L48" s="7">
        <v>30</v>
      </c>
      <c r="M48" s="7">
        <f t="shared" si="6"/>
        <v>300</v>
      </c>
      <c r="O48" s="7">
        <f t="shared" si="5"/>
        <v>11931.5</v>
      </c>
    </row>
    <row r="49" spans="1:15">
      <c r="A49" s="12">
        <v>41467</v>
      </c>
      <c r="B49" s="22">
        <v>20</v>
      </c>
      <c r="C49" s="22" t="s">
        <v>375</v>
      </c>
      <c r="D49" s="22">
        <v>28</v>
      </c>
      <c r="E49" s="22">
        <f t="shared" si="2"/>
        <v>560</v>
      </c>
      <c r="G49" s="7">
        <f t="shared" si="0"/>
        <v>10605</v>
      </c>
      <c r="I49" s="12">
        <v>41418</v>
      </c>
      <c r="J49" s="7">
        <v>20</v>
      </c>
      <c r="K49" s="7" t="s">
        <v>375</v>
      </c>
      <c r="L49" s="7">
        <v>30</v>
      </c>
      <c r="M49" s="7">
        <f t="shared" si="6"/>
        <v>600</v>
      </c>
      <c r="O49" s="7">
        <f t="shared" si="5"/>
        <v>12081.5</v>
      </c>
    </row>
    <row r="50" spans="1:15">
      <c r="A50" s="12">
        <v>41470</v>
      </c>
      <c r="B50" s="22">
        <v>40</v>
      </c>
      <c r="C50" s="22" t="s">
        <v>375</v>
      </c>
      <c r="D50" s="22">
        <v>28</v>
      </c>
      <c r="E50" s="22">
        <f t="shared" si="2"/>
        <v>1120</v>
      </c>
      <c r="G50" s="7">
        <f t="shared" si="0"/>
        <v>11725</v>
      </c>
      <c r="I50" s="12">
        <v>41422</v>
      </c>
      <c r="J50" s="22">
        <v>5</v>
      </c>
      <c r="K50" s="22" t="s">
        <v>375</v>
      </c>
      <c r="L50" s="7">
        <v>30</v>
      </c>
      <c r="M50" s="7">
        <f t="shared" si="6"/>
        <v>150</v>
      </c>
      <c r="O50" s="7">
        <f t="shared" ref="O50:O68" si="7">O49+M51-N50</f>
        <v>12681.5</v>
      </c>
    </row>
    <row r="51" spans="1:15">
      <c r="A51" s="12">
        <v>41479</v>
      </c>
      <c r="B51" s="22">
        <v>20</v>
      </c>
      <c r="C51" s="22" t="s">
        <v>375</v>
      </c>
      <c r="D51" s="22">
        <v>28</v>
      </c>
      <c r="E51" s="22">
        <f t="shared" si="2"/>
        <v>560</v>
      </c>
      <c r="G51" s="7">
        <f t="shared" si="0"/>
        <v>12285</v>
      </c>
      <c r="I51" s="12">
        <v>41431</v>
      </c>
      <c r="J51" s="22">
        <v>20</v>
      </c>
      <c r="K51" s="22" t="s">
        <v>375</v>
      </c>
      <c r="L51" s="7">
        <v>30</v>
      </c>
      <c r="M51" s="7">
        <f t="shared" si="6"/>
        <v>600</v>
      </c>
      <c r="O51" s="7">
        <f t="shared" si="7"/>
        <v>13281.5</v>
      </c>
    </row>
    <row r="52" spans="1:15">
      <c r="A52" s="12">
        <v>41490</v>
      </c>
      <c r="B52" s="22">
        <v>6.5</v>
      </c>
      <c r="C52" s="22" t="s">
        <v>375</v>
      </c>
      <c r="D52" s="22">
        <v>28</v>
      </c>
      <c r="E52" s="22">
        <f t="shared" si="2"/>
        <v>182</v>
      </c>
      <c r="G52" s="7">
        <f t="shared" si="0"/>
        <v>12467</v>
      </c>
      <c r="I52" s="12">
        <v>41436</v>
      </c>
      <c r="J52" s="22">
        <v>20</v>
      </c>
      <c r="K52" s="22" t="s">
        <v>375</v>
      </c>
      <c r="L52" s="7">
        <v>30</v>
      </c>
      <c r="M52" s="22">
        <f t="shared" si="6"/>
        <v>600</v>
      </c>
      <c r="O52" s="7">
        <f t="shared" si="7"/>
        <v>13881.5</v>
      </c>
    </row>
    <row r="53" spans="1:15">
      <c r="B53" s="22">
        <v>1</v>
      </c>
      <c r="C53" s="22" t="s">
        <v>929</v>
      </c>
      <c r="D53" s="22">
        <v>80</v>
      </c>
      <c r="E53" s="22">
        <f t="shared" si="2"/>
        <v>80</v>
      </c>
      <c r="G53" s="7">
        <f t="shared" si="0"/>
        <v>12547</v>
      </c>
      <c r="I53" s="12">
        <v>41444</v>
      </c>
      <c r="J53" s="22">
        <v>20</v>
      </c>
      <c r="K53" s="22" t="s">
        <v>375</v>
      </c>
      <c r="L53" s="7">
        <v>30</v>
      </c>
      <c r="M53" s="22">
        <f t="shared" si="6"/>
        <v>600</v>
      </c>
      <c r="O53" s="7">
        <f t="shared" si="7"/>
        <v>14181.5</v>
      </c>
    </row>
    <row r="54" spans="1:15">
      <c r="B54" s="22">
        <v>1</v>
      </c>
      <c r="C54" s="22" t="s">
        <v>847</v>
      </c>
      <c r="D54" s="22">
        <v>145</v>
      </c>
      <c r="E54" s="22">
        <f t="shared" si="2"/>
        <v>145</v>
      </c>
      <c r="G54" s="7">
        <f t="shared" si="0"/>
        <v>12692</v>
      </c>
      <c r="J54" s="22">
        <v>10</v>
      </c>
      <c r="K54" s="22" t="s">
        <v>375</v>
      </c>
      <c r="L54" s="7">
        <v>30</v>
      </c>
      <c r="M54" s="22">
        <f t="shared" si="6"/>
        <v>300</v>
      </c>
      <c r="O54" s="7">
        <f t="shared" si="7"/>
        <v>14781.5</v>
      </c>
    </row>
    <row r="55" spans="1:15">
      <c r="B55" s="22">
        <v>1</v>
      </c>
      <c r="C55" s="22" t="s">
        <v>495</v>
      </c>
      <c r="D55" s="22">
        <v>148</v>
      </c>
      <c r="E55" s="22">
        <f t="shared" si="2"/>
        <v>148</v>
      </c>
      <c r="G55" s="7">
        <f t="shared" si="0"/>
        <v>12840</v>
      </c>
      <c r="I55" s="12">
        <v>41444</v>
      </c>
      <c r="J55" s="22">
        <v>20</v>
      </c>
      <c r="K55" s="22" t="s">
        <v>375</v>
      </c>
      <c r="L55" s="7">
        <v>30</v>
      </c>
      <c r="M55" s="22">
        <f t="shared" si="6"/>
        <v>600</v>
      </c>
      <c r="O55" s="7">
        <f t="shared" si="7"/>
        <v>15081.5</v>
      </c>
    </row>
    <row r="56" spans="1:15">
      <c r="A56" s="12">
        <v>41508</v>
      </c>
      <c r="B56" s="22">
        <v>3</v>
      </c>
      <c r="C56" s="22" t="s">
        <v>1000</v>
      </c>
      <c r="D56" s="22">
        <v>30</v>
      </c>
      <c r="E56" s="22">
        <f t="shared" si="2"/>
        <v>90</v>
      </c>
      <c r="G56" s="7">
        <f t="shared" si="0"/>
        <v>12930</v>
      </c>
      <c r="I56" s="12">
        <v>41449</v>
      </c>
      <c r="J56" s="22">
        <v>10</v>
      </c>
      <c r="K56" s="22" t="s">
        <v>375</v>
      </c>
      <c r="L56" s="7">
        <v>30</v>
      </c>
      <c r="M56" s="22">
        <f t="shared" si="6"/>
        <v>300</v>
      </c>
      <c r="O56" s="7">
        <f t="shared" si="7"/>
        <v>16281.5</v>
      </c>
    </row>
    <row r="57" spans="1:15">
      <c r="B57" s="22">
        <v>15</v>
      </c>
      <c r="C57" s="22" t="s">
        <v>375</v>
      </c>
      <c r="D57" s="22">
        <v>28</v>
      </c>
      <c r="E57" s="22">
        <f t="shared" si="2"/>
        <v>420</v>
      </c>
      <c r="G57" s="7">
        <f t="shared" si="0"/>
        <v>13350</v>
      </c>
      <c r="I57" s="12">
        <v>41453</v>
      </c>
      <c r="J57" s="22">
        <v>40</v>
      </c>
      <c r="K57" s="22" t="s">
        <v>375</v>
      </c>
      <c r="L57" s="7">
        <v>30</v>
      </c>
      <c r="M57" s="22">
        <f t="shared" si="6"/>
        <v>1200</v>
      </c>
      <c r="O57" s="7">
        <f t="shared" si="7"/>
        <v>16881.5</v>
      </c>
    </row>
    <row r="58" spans="1:15">
      <c r="A58" s="12">
        <v>41519</v>
      </c>
      <c r="B58" s="22">
        <v>20</v>
      </c>
      <c r="C58" s="22" t="s">
        <v>375</v>
      </c>
      <c r="D58" s="22">
        <v>28</v>
      </c>
      <c r="E58" s="22">
        <f t="shared" si="2"/>
        <v>560</v>
      </c>
      <c r="G58" s="7">
        <f t="shared" si="0"/>
        <v>13910</v>
      </c>
      <c r="I58" s="12">
        <v>41456</v>
      </c>
      <c r="J58" s="22">
        <v>20</v>
      </c>
      <c r="K58" s="22" t="s">
        <v>375</v>
      </c>
      <c r="L58" s="7">
        <v>30</v>
      </c>
      <c r="M58" s="22">
        <f t="shared" si="6"/>
        <v>600</v>
      </c>
      <c r="O58" s="7">
        <f t="shared" si="7"/>
        <v>17481.5</v>
      </c>
    </row>
    <row r="59" spans="1:15">
      <c r="A59" s="12">
        <v>41527</v>
      </c>
      <c r="B59" s="22">
        <v>10</v>
      </c>
      <c r="C59" s="22" t="s">
        <v>375</v>
      </c>
      <c r="D59" s="22">
        <v>28</v>
      </c>
      <c r="E59" s="22">
        <f t="shared" si="2"/>
        <v>280</v>
      </c>
      <c r="G59" s="7">
        <f t="shared" si="0"/>
        <v>14190</v>
      </c>
      <c r="I59" s="12">
        <v>41459</v>
      </c>
      <c r="J59" s="22">
        <v>20</v>
      </c>
      <c r="K59" s="22" t="s">
        <v>375</v>
      </c>
      <c r="L59" s="7">
        <v>30</v>
      </c>
      <c r="M59" s="22">
        <f t="shared" si="6"/>
        <v>600</v>
      </c>
      <c r="O59" s="7">
        <f t="shared" si="7"/>
        <v>18081.5</v>
      </c>
    </row>
    <row r="60" spans="1:15">
      <c r="A60" s="12">
        <v>41534</v>
      </c>
      <c r="B60" s="22">
        <v>10</v>
      </c>
      <c r="C60" s="22" t="s">
        <v>375</v>
      </c>
      <c r="D60" s="22">
        <v>28</v>
      </c>
      <c r="E60" s="22">
        <f t="shared" si="2"/>
        <v>280</v>
      </c>
      <c r="G60" s="7">
        <f t="shared" si="0"/>
        <v>14470</v>
      </c>
      <c r="I60" s="12">
        <v>41467</v>
      </c>
      <c r="J60" s="22">
        <v>20</v>
      </c>
      <c r="K60" s="22" t="s">
        <v>375</v>
      </c>
      <c r="L60" s="7">
        <v>30</v>
      </c>
      <c r="M60" s="22">
        <f t="shared" si="6"/>
        <v>600</v>
      </c>
      <c r="O60" s="7">
        <f t="shared" si="7"/>
        <v>19281.5</v>
      </c>
    </row>
    <row r="61" spans="1:15">
      <c r="G61" s="7">
        <f t="shared" si="0"/>
        <v>14470</v>
      </c>
      <c r="I61" s="12">
        <v>41470</v>
      </c>
      <c r="J61" s="22">
        <v>40</v>
      </c>
      <c r="K61" s="22" t="s">
        <v>375</v>
      </c>
      <c r="L61" s="7">
        <v>30</v>
      </c>
      <c r="M61" s="22">
        <f t="shared" si="6"/>
        <v>1200</v>
      </c>
      <c r="O61" s="7">
        <f t="shared" si="7"/>
        <v>19881.5</v>
      </c>
    </row>
    <row r="62" spans="1:15">
      <c r="A62" s="12">
        <v>41541</v>
      </c>
      <c r="B62" s="22">
        <v>20</v>
      </c>
      <c r="C62" s="22" t="s">
        <v>375</v>
      </c>
      <c r="D62" s="22">
        <v>28</v>
      </c>
      <c r="E62" s="22">
        <f t="shared" ref="E62:E68" si="8">B62*D62</f>
        <v>560</v>
      </c>
      <c r="G62" s="7">
        <f t="shared" si="0"/>
        <v>15030</v>
      </c>
      <c r="I62" s="12">
        <v>41479</v>
      </c>
      <c r="J62" s="22">
        <v>20</v>
      </c>
      <c r="K62" s="22" t="s">
        <v>375</v>
      </c>
      <c r="L62" s="7">
        <v>30</v>
      </c>
      <c r="M62" s="22">
        <f t="shared" si="6"/>
        <v>600</v>
      </c>
      <c r="O62" s="7">
        <f t="shared" si="7"/>
        <v>20331.5</v>
      </c>
    </row>
    <row r="63" spans="1:15">
      <c r="A63" s="12">
        <v>41554</v>
      </c>
      <c r="B63" s="22">
        <v>6.5</v>
      </c>
      <c r="C63" s="22" t="s">
        <v>375</v>
      </c>
      <c r="D63" s="22">
        <v>28</v>
      </c>
      <c r="E63" s="22">
        <f t="shared" si="8"/>
        <v>182</v>
      </c>
      <c r="G63" s="7">
        <f t="shared" si="0"/>
        <v>15212</v>
      </c>
      <c r="J63" s="22">
        <v>15</v>
      </c>
      <c r="K63" s="22" t="s">
        <v>375</v>
      </c>
      <c r="L63" s="7">
        <v>30</v>
      </c>
      <c r="M63" s="22">
        <f t="shared" si="6"/>
        <v>450</v>
      </c>
      <c r="O63" s="7">
        <f t="shared" si="7"/>
        <v>20931.5</v>
      </c>
    </row>
    <row r="64" spans="1:15">
      <c r="B64" s="22">
        <v>1</v>
      </c>
      <c r="C64" s="22" t="s">
        <v>2725</v>
      </c>
      <c r="D64" s="22">
        <v>180</v>
      </c>
      <c r="E64" s="22">
        <f t="shared" si="8"/>
        <v>180</v>
      </c>
      <c r="G64" s="7">
        <f t="shared" si="0"/>
        <v>15392</v>
      </c>
      <c r="I64" s="12">
        <v>41519</v>
      </c>
      <c r="J64" s="22">
        <v>20</v>
      </c>
      <c r="K64" s="22" t="s">
        <v>375</v>
      </c>
      <c r="L64" s="7">
        <v>30</v>
      </c>
      <c r="M64" s="22">
        <f t="shared" si="6"/>
        <v>600</v>
      </c>
      <c r="O64" s="7">
        <f t="shared" si="7"/>
        <v>21231.5</v>
      </c>
    </row>
    <row r="65" spans="1:15">
      <c r="B65" s="22">
        <v>1</v>
      </c>
      <c r="C65" s="22" t="s">
        <v>2726</v>
      </c>
      <c r="D65" s="22">
        <v>243</v>
      </c>
      <c r="E65" s="22">
        <f t="shared" si="8"/>
        <v>243</v>
      </c>
      <c r="G65" s="7">
        <f t="shared" si="0"/>
        <v>15635</v>
      </c>
      <c r="I65" s="12">
        <v>41527</v>
      </c>
      <c r="J65" s="22">
        <v>10</v>
      </c>
      <c r="K65" s="22" t="s">
        <v>375</v>
      </c>
      <c r="L65" s="7">
        <v>30</v>
      </c>
      <c r="M65" s="22">
        <f t="shared" si="6"/>
        <v>300</v>
      </c>
      <c r="O65" s="7">
        <f t="shared" si="7"/>
        <v>21531.5</v>
      </c>
    </row>
    <row r="66" spans="1:15">
      <c r="B66" s="22">
        <v>1</v>
      </c>
      <c r="C66" s="22" t="s">
        <v>2062</v>
      </c>
      <c r="D66" s="22">
        <v>110</v>
      </c>
      <c r="E66" s="22">
        <f t="shared" si="8"/>
        <v>110</v>
      </c>
      <c r="G66" s="7">
        <f t="shared" si="0"/>
        <v>15745</v>
      </c>
      <c r="I66" s="12">
        <v>41534</v>
      </c>
      <c r="J66" s="22">
        <v>10</v>
      </c>
      <c r="K66" s="22" t="s">
        <v>375</v>
      </c>
      <c r="L66" s="7">
        <v>30</v>
      </c>
      <c r="M66" s="22">
        <f t="shared" si="6"/>
        <v>300</v>
      </c>
      <c r="O66" s="7">
        <f t="shared" si="7"/>
        <v>22131.5</v>
      </c>
    </row>
    <row r="67" spans="1:15">
      <c r="A67" s="12">
        <v>41557</v>
      </c>
      <c r="B67" s="22">
        <v>10</v>
      </c>
      <c r="C67" s="22" t="s">
        <v>375</v>
      </c>
      <c r="D67" s="22">
        <v>28</v>
      </c>
      <c r="E67" s="22">
        <f t="shared" si="8"/>
        <v>280</v>
      </c>
      <c r="G67" s="7">
        <f t="shared" si="0"/>
        <v>16025</v>
      </c>
      <c r="I67" s="12">
        <v>41541</v>
      </c>
      <c r="J67" s="22">
        <v>20</v>
      </c>
      <c r="K67" s="22" t="s">
        <v>375</v>
      </c>
      <c r="L67" s="7">
        <v>30</v>
      </c>
      <c r="M67" s="22">
        <f t="shared" si="6"/>
        <v>600</v>
      </c>
      <c r="O67" s="7">
        <f t="shared" si="7"/>
        <v>22431.5</v>
      </c>
    </row>
    <row r="68" spans="1:15">
      <c r="A68" s="12">
        <v>41564</v>
      </c>
      <c r="B68" s="22">
        <v>20</v>
      </c>
      <c r="C68" s="22" t="s">
        <v>375</v>
      </c>
      <c r="D68" s="22">
        <v>28</v>
      </c>
      <c r="E68" s="22">
        <f t="shared" si="8"/>
        <v>560</v>
      </c>
      <c r="G68" s="7">
        <f t="shared" si="0"/>
        <v>16585</v>
      </c>
      <c r="I68" s="12">
        <v>41557</v>
      </c>
      <c r="J68" s="22">
        <v>10</v>
      </c>
      <c r="K68" s="22" t="s">
        <v>375</v>
      </c>
      <c r="L68" s="7">
        <v>30</v>
      </c>
      <c r="M68" s="22">
        <f t="shared" si="6"/>
        <v>300</v>
      </c>
      <c r="O68" s="7">
        <f t="shared" si="7"/>
        <v>23031.5</v>
      </c>
    </row>
    <row r="69" spans="1:15">
      <c r="G69" s="7">
        <f t="shared" si="0"/>
        <v>16585</v>
      </c>
      <c r="I69" s="12">
        <v>41564</v>
      </c>
      <c r="J69" s="22">
        <v>20</v>
      </c>
      <c r="K69" s="22" t="s">
        <v>375</v>
      </c>
      <c r="L69" s="7">
        <v>30</v>
      </c>
      <c r="M69" s="22">
        <f t="shared" si="6"/>
        <v>600</v>
      </c>
      <c r="O69" s="7">
        <f t="shared" ref="O69:O75" si="9">O68+M70-N69</f>
        <v>23031.5</v>
      </c>
    </row>
    <row r="70" spans="1:15">
      <c r="G70" s="7">
        <f t="shared" ref="G70" si="10">G69+E70-F70</f>
        <v>16585</v>
      </c>
      <c r="I70" s="12">
        <v>41582</v>
      </c>
      <c r="K70" s="22" t="s">
        <v>896</v>
      </c>
      <c r="M70" s="22">
        <f t="shared" si="6"/>
        <v>0</v>
      </c>
      <c r="N70" s="7">
        <v>1500</v>
      </c>
      <c r="O70" s="7">
        <f t="shared" si="9"/>
        <v>22131.5</v>
      </c>
    </row>
    <row r="71" spans="1:15">
      <c r="G71" s="7">
        <f>G70+E69-F71</f>
        <v>16585</v>
      </c>
      <c r="I71" s="12">
        <v>41582</v>
      </c>
      <c r="J71" s="22">
        <v>20</v>
      </c>
      <c r="K71" s="22" t="s">
        <v>375</v>
      </c>
      <c r="L71" s="22">
        <v>30</v>
      </c>
      <c r="M71" s="22">
        <f t="shared" si="6"/>
        <v>600</v>
      </c>
      <c r="O71" s="7">
        <f t="shared" si="9"/>
        <v>22131.5</v>
      </c>
    </row>
    <row r="72" spans="1:15">
      <c r="G72" s="7">
        <f>G71+E70-F72</f>
        <v>16585</v>
      </c>
      <c r="M72" s="22">
        <f t="shared" si="6"/>
        <v>0</v>
      </c>
      <c r="O72" s="7">
        <f t="shared" si="9"/>
        <v>22131.5</v>
      </c>
    </row>
    <row r="73" spans="1:15">
      <c r="M73" s="22">
        <f t="shared" si="6"/>
        <v>0</v>
      </c>
      <c r="O73" s="7">
        <f t="shared" si="9"/>
        <v>22131.5</v>
      </c>
    </row>
    <row r="74" spans="1:15">
      <c r="O74" s="7">
        <f t="shared" si="9"/>
        <v>22131.5</v>
      </c>
    </row>
    <row r="75" spans="1:15">
      <c r="O75" s="7">
        <f t="shared" si="9"/>
        <v>22131.5</v>
      </c>
    </row>
  </sheetData>
  <hyperlinks>
    <hyperlink ref="A1" location="INDICE!A1" display="INDICE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J306"/>
  <sheetViews>
    <sheetView workbookViewId="0"/>
  </sheetViews>
  <sheetFormatPr baseColWidth="10" defaultRowHeight="15"/>
  <cols>
    <col min="1" max="1" width="14" customWidth="1"/>
    <col min="2" max="2" width="5.42578125" customWidth="1"/>
    <col min="3" max="3" width="22.5703125" customWidth="1"/>
    <col min="4" max="4" width="7.85546875" customWidth="1"/>
    <col min="6" max="6" width="8.7109375" customWidth="1"/>
    <col min="7" max="7" width="12.5703125" customWidth="1"/>
  </cols>
  <sheetData>
    <row r="1" spans="1:7">
      <c r="A1" s="2" t="s">
        <v>122</v>
      </c>
      <c r="B1" s="1"/>
      <c r="C1" s="1" t="s">
        <v>34</v>
      </c>
      <c r="D1" s="112"/>
      <c r="E1" s="7" t="s">
        <v>253</v>
      </c>
      <c r="F1" s="7"/>
      <c r="G1" s="1">
        <f>SUM(E6:E320)-SUM(F6:F320)</f>
        <v>10923.599999999999</v>
      </c>
    </row>
    <row r="2" spans="1:7">
      <c r="A2" s="2" t="s">
        <v>122</v>
      </c>
      <c r="B2" s="1"/>
      <c r="C2" s="1"/>
      <c r="D2" s="112"/>
      <c r="E2" s="7" t="s">
        <v>1052</v>
      </c>
      <c r="F2" s="7"/>
      <c r="G2" s="1">
        <f>Hoja45!G1</f>
        <v>1082.25</v>
      </c>
    </row>
    <row r="3" spans="1:7">
      <c r="A3" s="2"/>
      <c r="B3" s="1"/>
      <c r="C3" s="1"/>
      <c r="D3" s="112"/>
      <c r="E3" s="7" t="s">
        <v>1913</v>
      </c>
      <c r="F3" s="7"/>
      <c r="G3" s="1">
        <f>G1+G2</f>
        <v>12005.849999999999</v>
      </c>
    </row>
    <row r="4" spans="1:7">
      <c r="A4" s="2"/>
      <c r="B4" s="1"/>
      <c r="C4" s="1"/>
      <c r="D4" s="112"/>
      <c r="E4" s="22" t="s">
        <v>716</v>
      </c>
      <c r="F4" s="7"/>
      <c r="G4" s="1">
        <f>G3-(G3*10%)</f>
        <v>10805.264999999999</v>
      </c>
    </row>
    <row r="5" spans="1:7">
      <c r="A5" s="3" t="s">
        <v>254</v>
      </c>
      <c r="B5" s="3" t="s">
        <v>255</v>
      </c>
      <c r="C5" s="3" t="s">
        <v>256</v>
      </c>
      <c r="D5" s="3" t="s">
        <v>257</v>
      </c>
      <c r="E5" s="113" t="s">
        <v>258</v>
      </c>
      <c r="F5" s="113" t="s">
        <v>259</v>
      </c>
      <c r="G5" s="3" t="s">
        <v>260</v>
      </c>
    </row>
    <row r="6" spans="1:7">
      <c r="A6" s="5"/>
      <c r="B6" s="1"/>
      <c r="C6" s="1"/>
      <c r="D6" s="1"/>
      <c r="E6" s="1"/>
      <c r="F6" s="1"/>
      <c r="G6" s="1"/>
    </row>
    <row r="7" spans="1:7" hidden="1">
      <c r="E7">
        <v>0</v>
      </c>
      <c r="G7">
        <v>0</v>
      </c>
    </row>
    <row r="8" spans="1:7" hidden="1">
      <c r="A8" s="6">
        <v>41317</v>
      </c>
      <c r="C8" t="s">
        <v>262</v>
      </c>
      <c r="E8">
        <v>5625.5</v>
      </c>
      <c r="G8">
        <f>G7+E8-F8</f>
        <v>5625.5</v>
      </c>
    </row>
    <row r="9" spans="1:7" hidden="1">
      <c r="A9" s="6">
        <v>41332</v>
      </c>
      <c r="B9">
        <v>2</v>
      </c>
      <c r="C9" t="s">
        <v>330</v>
      </c>
      <c r="D9">
        <v>27</v>
      </c>
      <c r="E9">
        <f>B9*D9</f>
        <v>54</v>
      </c>
      <c r="G9">
        <f t="shared" ref="G9:G62" si="0">G8+E9-F9</f>
        <v>5679.5</v>
      </c>
    </row>
    <row r="10" spans="1:7" hidden="1">
      <c r="B10">
        <v>2</v>
      </c>
      <c r="C10" t="s">
        <v>419</v>
      </c>
      <c r="D10">
        <v>25</v>
      </c>
      <c r="E10">
        <f t="shared" ref="E10:E49" si="1">B10*D10</f>
        <v>50</v>
      </c>
      <c r="G10">
        <f t="shared" si="0"/>
        <v>5729.5</v>
      </c>
    </row>
    <row r="11" spans="1:7" hidden="1">
      <c r="A11" s="6">
        <v>41333</v>
      </c>
      <c r="B11">
        <v>1</v>
      </c>
      <c r="C11" t="s">
        <v>453</v>
      </c>
      <c r="D11">
        <v>185</v>
      </c>
      <c r="E11">
        <f t="shared" si="1"/>
        <v>185</v>
      </c>
      <c r="G11">
        <f t="shared" si="0"/>
        <v>5914.5</v>
      </c>
    </row>
    <row r="12" spans="1:7" hidden="1">
      <c r="A12" s="6">
        <v>41333</v>
      </c>
      <c r="B12">
        <v>10</v>
      </c>
      <c r="C12" t="s">
        <v>454</v>
      </c>
      <c r="D12">
        <v>20</v>
      </c>
      <c r="E12">
        <f t="shared" si="1"/>
        <v>200</v>
      </c>
      <c r="G12">
        <f t="shared" si="0"/>
        <v>6114.5</v>
      </c>
    </row>
    <row r="13" spans="1:7" hidden="1">
      <c r="B13">
        <v>10</v>
      </c>
      <c r="C13" t="s">
        <v>455</v>
      </c>
      <c r="D13">
        <v>25</v>
      </c>
      <c r="E13">
        <f t="shared" si="1"/>
        <v>250</v>
      </c>
      <c r="G13">
        <f t="shared" si="0"/>
        <v>6364.5</v>
      </c>
    </row>
    <row r="14" spans="1:7" hidden="1">
      <c r="A14" s="6">
        <v>41334</v>
      </c>
      <c r="B14">
        <v>2</v>
      </c>
      <c r="C14" t="s">
        <v>456</v>
      </c>
      <c r="D14">
        <v>55</v>
      </c>
      <c r="E14">
        <f t="shared" si="1"/>
        <v>110</v>
      </c>
      <c r="G14">
        <f t="shared" si="0"/>
        <v>6474.5</v>
      </c>
    </row>
    <row r="15" spans="1:7" hidden="1">
      <c r="C15" t="s">
        <v>457</v>
      </c>
      <c r="E15">
        <f t="shared" si="1"/>
        <v>0</v>
      </c>
      <c r="G15">
        <f t="shared" si="0"/>
        <v>6474.5</v>
      </c>
    </row>
    <row r="16" spans="1:7" hidden="1">
      <c r="A16" s="6">
        <v>41338</v>
      </c>
      <c r="B16">
        <v>20</v>
      </c>
      <c r="C16" t="s">
        <v>454</v>
      </c>
      <c r="D16">
        <v>20</v>
      </c>
      <c r="E16">
        <f t="shared" si="1"/>
        <v>400</v>
      </c>
      <c r="G16">
        <f t="shared" si="0"/>
        <v>6874.5</v>
      </c>
    </row>
    <row r="17" spans="1:7" hidden="1">
      <c r="C17" t="s">
        <v>794</v>
      </c>
      <c r="E17">
        <f t="shared" si="1"/>
        <v>0</v>
      </c>
      <c r="G17">
        <f t="shared" si="0"/>
        <v>6874.5</v>
      </c>
    </row>
    <row r="18" spans="1:7" hidden="1">
      <c r="A18" s="6">
        <v>41349</v>
      </c>
      <c r="B18">
        <v>20</v>
      </c>
      <c r="C18" t="s">
        <v>790</v>
      </c>
      <c r="D18">
        <v>26</v>
      </c>
      <c r="E18">
        <f t="shared" si="1"/>
        <v>520</v>
      </c>
      <c r="G18">
        <f t="shared" si="0"/>
        <v>7394.5</v>
      </c>
    </row>
    <row r="19" spans="1:7" hidden="1">
      <c r="B19">
        <v>1</v>
      </c>
      <c r="C19" t="s">
        <v>791</v>
      </c>
      <c r="D19">
        <v>45</v>
      </c>
      <c r="E19">
        <f t="shared" si="1"/>
        <v>45</v>
      </c>
      <c r="G19">
        <f t="shared" si="0"/>
        <v>7439.5</v>
      </c>
    </row>
    <row r="20" spans="1:7" hidden="1">
      <c r="C20" t="s">
        <v>786</v>
      </c>
      <c r="E20">
        <f t="shared" si="1"/>
        <v>0</v>
      </c>
      <c r="G20">
        <f t="shared" si="0"/>
        <v>7439.5</v>
      </c>
    </row>
    <row r="21" spans="1:7" hidden="1">
      <c r="A21" s="6">
        <v>41351</v>
      </c>
      <c r="B21">
        <v>20</v>
      </c>
      <c r="C21" t="s">
        <v>787</v>
      </c>
      <c r="D21">
        <v>1</v>
      </c>
      <c r="E21">
        <f t="shared" si="1"/>
        <v>20</v>
      </c>
      <c r="G21">
        <f t="shared" si="0"/>
        <v>7459.5</v>
      </c>
    </row>
    <row r="22" spans="1:7" hidden="1">
      <c r="B22">
        <v>2</v>
      </c>
      <c r="C22" t="s">
        <v>788</v>
      </c>
      <c r="D22">
        <v>36</v>
      </c>
      <c r="E22">
        <f t="shared" si="1"/>
        <v>72</v>
      </c>
      <c r="G22">
        <f t="shared" si="0"/>
        <v>7531.5</v>
      </c>
    </row>
    <row r="23" spans="1:7" hidden="1">
      <c r="C23" t="s">
        <v>789</v>
      </c>
      <c r="E23">
        <f t="shared" si="1"/>
        <v>0</v>
      </c>
      <c r="G23">
        <f t="shared" si="0"/>
        <v>7531.5</v>
      </c>
    </row>
    <row r="24" spans="1:7" hidden="1">
      <c r="A24" s="6">
        <v>41358</v>
      </c>
      <c r="B24">
        <v>10</v>
      </c>
      <c r="C24" t="s">
        <v>708</v>
      </c>
      <c r="D24">
        <v>25</v>
      </c>
      <c r="E24">
        <f t="shared" si="1"/>
        <v>250</v>
      </c>
      <c r="G24">
        <f t="shared" si="0"/>
        <v>7781.5</v>
      </c>
    </row>
    <row r="25" spans="1:7" hidden="1">
      <c r="C25" t="s">
        <v>841</v>
      </c>
      <c r="E25">
        <f t="shared" si="1"/>
        <v>0</v>
      </c>
      <c r="G25">
        <f t="shared" si="0"/>
        <v>7781.5</v>
      </c>
    </row>
    <row r="26" spans="1:7" hidden="1">
      <c r="A26" s="6">
        <v>41360</v>
      </c>
      <c r="B26">
        <v>2</v>
      </c>
      <c r="C26" t="s">
        <v>887</v>
      </c>
      <c r="D26">
        <v>35</v>
      </c>
      <c r="E26">
        <f t="shared" si="1"/>
        <v>70</v>
      </c>
      <c r="G26">
        <f t="shared" si="0"/>
        <v>7851.5</v>
      </c>
    </row>
    <row r="27" spans="1:7" hidden="1">
      <c r="B27">
        <v>2</v>
      </c>
      <c r="C27" t="s">
        <v>708</v>
      </c>
      <c r="D27">
        <v>25</v>
      </c>
      <c r="E27">
        <f t="shared" si="1"/>
        <v>50</v>
      </c>
      <c r="G27">
        <f t="shared" si="0"/>
        <v>7901.5</v>
      </c>
    </row>
    <row r="28" spans="1:7" hidden="1">
      <c r="C28" t="s">
        <v>888</v>
      </c>
      <c r="E28">
        <f t="shared" si="1"/>
        <v>0</v>
      </c>
      <c r="G28">
        <f t="shared" si="0"/>
        <v>7901.5</v>
      </c>
    </row>
    <row r="29" spans="1:7" hidden="1">
      <c r="A29" s="6">
        <v>41367</v>
      </c>
      <c r="B29">
        <v>10</v>
      </c>
      <c r="C29" t="s">
        <v>454</v>
      </c>
      <c r="D29">
        <v>20</v>
      </c>
      <c r="E29">
        <f>B29*D29</f>
        <v>200</v>
      </c>
      <c r="G29">
        <f t="shared" si="0"/>
        <v>8101.5</v>
      </c>
    </row>
    <row r="30" spans="1:7" hidden="1">
      <c r="B30">
        <v>2</v>
      </c>
      <c r="C30" t="s">
        <v>330</v>
      </c>
      <c r="D30">
        <v>27</v>
      </c>
      <c r="E30">
        <f>B30*D30</f>
        <v>54</v>
      </c>
      <c r="G30">
        <f t="shared" si="0"/>
        <v>8155.5</v>
      </c>
    </row>
    <row r="31" spans="1:7" hidden="1">
      <c r="C31" t="s">
        <v>917</v>
      </c>
      <c r="E31">
        <f>B31*D31</f>
        <v>0</v>
      </c>
      <c r="G31">
        <f t="shared" si="0"/>
        <v>8155.5</v>
      </c>
    </row>
    <row r="32" spans="1:7" hidden="1">
      <c r="A32" s="6">
        <v>41370</v>
      </c>
      <c r="B32">
        <v>1</v>
      </c>
      <c r="C32" t="s">
        <v>918</v>
      </c>
      <c r="D32">
        <v>174</v>
      </c>
      <c r="E32">
        <f t="shared" si="1"/>
        <v>174</v>
      </c>
      <c r="G32">
        <f t="shared" si="0"/>
        <v>8329.5</v>
      </c>
    </row>
    <row r="33" spans="1:7" hidden="1">
      <c r="B33">
        <v>10</v>
      </c>
      <c r="C33" t="s">
        <v>375</v>
      </c>
      <c r="D33">
        <v>27</v>
      </c>
      <c r="E33">
        <f t="shared" si="1"/>
        <v>270</v>
      </c>
      <c r="G33">
        <f t="shared" si="0"/>
        <v>8599.5</v>
      </c>
    </row>
    <row r="34" spans="1:7" hidden="1">
      <c r="B34">
        <v>6</v>
      </c>
      <c r="C34" t="s">
        <v>375</v>
      </c>
      <c r="D34">
        <v>27</v>
      </c>
      <c r="E34">
        <f t="shared" si="1"/>
        <v>162</v>
      </c>
      <c r="G34">
        <f t="shared" si="0"/>
        <v>8761.5</v>
      </c>
    </row>
    <row r="35" spans="1:7" hidden="1">
      <c r="A35" s="6">
        <v>41372</v>
      </c>
      <c r="B35">
        <v>5</v>
      </c>
      <c r="C35" t="s">
        <v>919</v>
      </c>
      <c r="D35">
        <v>25</v>
      </c>
      <c r="E35">
        <f t="shared" si="1"/>
        <v>125</v>
      </c>
      <c r="G35">
        <f t="shared" si="0"/>
        <v>8886.5</v>
      </c>
    </row>
    <row r="36" spans="1:7" hidden="1">
      <c r="A36" s="6">
        <v>41374</v>
      </c>
      <c r="B36">
        <v>12</v>
      </c>
      <c r="C36" t="s">
        <v>955</v>
      </c>
      <c r="D36">
        <v>65</v>
      </c>
      <c r="E36">
        <f t="shared" si="1"/>
        <v>780</v>
      </c>
      <c r="G36">
        <f t="shared" si="0"/>
        <v>9666.5</v>
      </c>
    </row>
    <row r="37" spans="1:7" hidden="1">
      <c r="B37">
        <v>1</v>
      </c>
      <c r="C37" t="s">
        <v>956</v>
      </c>
      <c r="D37">
        <v>94</v>
      </c>
      <c r="E37">
        <f t="shared" si="1"/>
        <v>94</v>
      </c>
      <c r="G37">
        <f t="shared" si="0"/>
        <v>9760.5</v>
      </c>
    </row>
    <row r="38" spans="1:7" hidden="1">
      <c r="B38">
        <v>1</v>
      </c>
      <c r="C38" t="s">
        <v>957</v>
      </c>
      <c r="D38">
        <v>228</v>
      </c>
      <c r="E38">
        <f t="shared" si="1"/>
        <v>228</v>
      </c>
      <c r="G38">
        <f t="shared" si="0"/>
        <v>9988.5</v>
      </c>
    </row>
    <row r="39" spans="1:7" hidden="1">
      <c r="B39">
        <v>1</v>
      </c>
      <c r="C39" t="s">
        <v>961</v>
      </c>
      <c r="D39">
        <v>205</v>
      </c>
      <c r="E39">
        <f t="shared" si="1"/>
        <v>205</v>
      </c>
      <c r="G39">
        <f t="shared" si="0"/>
        <v>10193.5</v>
      </c>
    </row>
    <row r="40" spans="1:7" hidden="1">
      <c r="B40">
        <v>7</v>
      </c>
      <c r="C40" t="s">
        <v>448</v>
      </c>
      <c r="D40">
        <v>74</v>
      </c>
      <c r="E40">
        <f t="shared" si="1"/>
        <v>518</v>
      </c>
      <c r="G40">
        <f t="shared" si="0"/>
        <v>10711.5</v>
      </c>
    </row>
    <row r="41" spans="1:7" hidden="1">
      <c r="B41">
        <v>2</v>
      </c>
      <c r="C41" t="s">
        <v>958</v>
      </c>
      <c r="D41">
        <v>30</v>
      </c>
      <c r="E41">
        <f t="shared" si="1"/>
        <v>60</v>
      </c>
      <c r="G41">
        <f t="shared" si="0"/>
        <v>10771.5</v>
      </c>
    </row>
    <row r="42" spans="1:7" hidden="1">
      <c r="C42" t="s">
        <v>959</v>
      </c>
      <c r="E42">
        <f t="shared" si="1"/>
        <v>0</v>
      </c>
      <c r="G42">
        <f t="shared" si="0"/>
        <v>10771.5</v>
      </c>
    </row>
    <row r="43" spans="1:7" hidden="1">
      <c r="A43" s="6">
        <v>41375</v>
      </c>
      <c r="B43">
        <v>18</v>
      </c>
      <c r="C43" t="s">
        <v>330</v>
      </c>
      <c r="D43">
        <v>27</v>
      </c>
      <c r="E43">
        <f t="shared" si="1"/>
        <v>486</v>
      </c>
      <c r="G43">
        <f t="shared" si="0"/>
        <v>11257.5</v>
      </c>
    </row>
    <row r="44" spans="1:7" hidden="1">
      <c r="B44">
        <v>1</v>
      </c>
      <c r="C44" t="s">
        <v>960</v>
      </c>
      <c r="D44">
        <v>100</v>
      </c>
      <c r="E44">
        <f t="shared" si="1"/>
        <v>100</v>
      </c>
      <c r="G44">
        <f t="shared" si="0"/>
        <v>11357.5</v>
      </c>
    </row>
    <row r="45" spans="1:7" hidden="1">
      <c r="B45">
        <v>2</v>
      </c>
      <c r="C45" t="s">
        <v>757</v>
      </c>
      <c r="D45">
        <v>32</v>
      </c>
      <c r="E45">
        <f t="shared" si="1"/>
        <v>64</v>
      </c>
      <c r="G45">
        <f t="shared" si="0"/>
        <v>11421.5</v>
      </c>
    </row>
    <row r="46" spans="1:7" hidden="1">
      <c r="A46" s="6">
        <v>41380</v>
      </c>
      <c r="B46">
        <v>10</v>
      </c>
      <c r="C46" t="s">
        <v>708</v>
      </c>
      <c r="D46">
        <v>25</v>
      </c>
      <c r="E46">
        <f t="shared" si="1"/>
        <v>250</v>
      </c>
      <c r="G46">
        <f t="shared" si="0"/>
        <v>11671.5</v>
      </c>
    </row>
    <row r="47" spans="1:7" hidden="1">
      <c r="C47" t="s">
        <v>917</v>
      </c>
      <c r="E47">
        <f t="shared" si="1"/>
        <v>0</v>
      </c>
      <c r="G47">
        <f t="shared" si="0"/>
        <v>11671.5</v>
      </c>
    </row>
    <row r="48" spans="1:7" hidden="1">
      <c r="A48" s="6">
        <v>41382</v>
      </c>
      <c r="B48">
        <v>20</v>
      </c>
      <c r="C48" t="s">
        <v>989</v>
      </c>
      <c r="D48">
        <v>1</v>
      </c>
      <c r="E48">
        <f t="shared" si="1"/>
        <v>20</v>
      </c>
      <c r="G48">
        <f t="shared" si="0"/>
        <v>11691.5</v>
      </c>
    </row>
    <row r="49" spans="1:10" hidden="1">
      <c r="A49" s="6">
        <v>41387</v>
      </c>
      <c r="B49">
        <v>2</v>
      </c>
      <c r="C49" t="s">
        <v>1030</v>
      </c>
      <c r="D49">
        <v>38</v>
      </c>
      <c r="E49">
        <f t="shared" si="1"/>
        <v>76</v>
      </c>
      <c r="G49">
        <f t="shared" si="0"/>
        <v>11767.5</v>
      </c>
    </row>
    <row r="50" spans="1:10" hidden="1">
      <c r="C50" t="s">
        <v>1047</v>
      </c>
      <c r="G50">
        <f t="shared" si="0"/>
        <v>11767.5</v>
      </c>
    </row>
    <row r="51" spans="1:10" hidden="1">
      <c r="A51" s="6">
        <v>41391</v>
      </c>
      <c r="B51">
        <v>10</v>
      </c>
      <c r="C51" t="s">
        <v>1048</v>
      </c>
      <c r="D51">
        <v>20</v>
      </c>
      <c r="E51">
        <f t="shared" ref="E51:E71" si="2">B51*D51</f>
        <v>200</v>
      </c>
      <c r="G51">
        <f t="shared" si="0"/>
        <v>11967.5</v>
      </c>
      <c r="I51">
        <v>6996</v>
      </c>
      <c r="J51" t="s">
        <v>2461</v>
      </c>
    </row>
    <row r="52" spans="1:10" hidden="1">
      <c r="B52">
        <v>2</v>
      </c>
      <c r="C52" t="s">
        <v>1049</v>
      </c>
      <c r="D52">
        <v>35</v>
      </c>
      <c r="E52">
        <f t="shared" si="2"/>
        <v>70</v>
      </c>
      <c r="G52">
        <f t="shared" si="0"/>
        <v>12037.5</v>
      </c>
      <c r="I52">
        <v>110</v>
      </c>
      <c r="J52" t="s">
        <v>2461</v>
      </c>
    </row>
    <row r="53" spans="1:10" hidden="1">
      <c r="B53">
        <v>2</v>
      </c>
      <c r="C53" t="s">
        <v>1050</v>
      </c>
      <c r="D53">
        <v>35</v>
      </c>
      <c r="E53">
        <f t="shared" si="2"/>
        <v>70</v>
      </c>
      <c r="G53">
        <f t="shared" si="0"/>
        <v>12107.5</v>
      </c>
      <c r="I53">
        <v>98</v>
      </c>
      <c r="J53" t="s">
        <v>2461</v>
      </c>
    </row>
    <row r="54" spans="1:10" hidden="1">
      <c r="B54">
        <v>5</v>
      </c>
      <c r="C54" t="s">
        <v>801</v>
      </c>
      <c r="D54">
        <v>48</v>
      </c>
      <c r="E54">
        <f t="shared" si="2"/>
        <v>240</v>
      </c>
      <c r="G54">
        <f t="shared" si="0"/>
        <v>12347.5</v>
      </c>
      <c r="I54">
        <v>212</v>
      </c>
      <c r="J54" t="s">
        <v>2461</v>
      </c>
    </row>
    <row r="55" spans="1:10" hidden="1">
      <c r="C55" t="s">
        <v>1051</v>
      </c>
      <c r="E55">
        <f t="shared" si="2"/>
        <v>0</v>
      </c>
      <c r="G55">
        <f t="shared" si="0"/>
        <v>12347.5</v>
      </c>
      <c r="I55">
        <v>550</v>
      </c>
      <c r="J55" t="s">
        <v>2461</v>
      </c>
    </row>
    <row r="56" spans="1:10" hidden="1">
      <c r="G56">
        <f t="shared" si="0"/>
        <v>12347.5</v>
      </c>
      <c r="I56">
        <v>530</v>
      </c>
      <c r="J56" t="s">
        <v>2461</v>
      </c>
    </row>
    <row r="57" spans="1:10" hidden="1">
      <c r="A57" s="11">
        <v>41317</v>
      </c>
      <c r="B57" s="7"/>
      <c r="C57" s="7" t="s">
        <v>2463</v>
      </c>
      <c r="D57" s="7"/>
      <c r="E57" s="7">
        <v>955</v>
      </c>
      <c r="G57">
        <f t="shared" si="0"/>
        <v>13302.5</v>
      </c>
      <c r="I57">
        <v>2100</v>
      </c>
      <c r="J57" t="s">
        <v>2461</v>
      </c>
    </row>
    <row r="58" spans="1:10" hidden="1">
      <c r="A58" s="6">
        <v>41393</v>
      </c>
      <c r="C58" s="22" t="s">
        <v>1053</v>
      </c>
      <c r="F58">
        <v>1330.25</v>
      </c>
      <c r="G58">
        <f t="shared" si="0"/>
        <v>11972.25</v>
      </c>
      <c r="I58">
        <v>1376.5</v>
      </c>
      <c r="J58" t="s">
        <v>2462</v>
      </c>
    </row>
    <row r="59" spans="1:10" hidden="1">
      <c r="C59" s="22" t="s">
        <v>260</v>
      </c>
      <c r="E59">
        <f t="shared" si="2"/>
        <v>0</v>
      </c>
      <c r="G59">
        <f>G58+E59-F59</f>
        <v>11972.25</v>
      </c>
      <c r="H59">
        <f>H58+F59-G59</f>
        <v>-11972.25</v>
      </c>
      <c r="I59">
        <v>10039</v>
      </c>
      <c r="J59" t="s">
        <v>2464</v>
      </c>
    </row>
    <row r="60" spans="1:10" hidden="1">
      <c r="A60" s="6">
        <v>41404</v>
      </c>
      <c r="C60" s="22" t="s">
        <v>39</v>
      </c>
      <c r="F60">
        <v>5500</v>
      </c>
      <c r="G60">
        <f>G59+E60-F60</f>
        <v>6472.25</v>
      </c>
    </row>
    <row r="61" spans="1:10" hidden="1">
      <c r="A61" s="6">
        <v>41404</v>
      </c>
      <c r="C61" s="22" t="s">
        <v>39</v>
      </c>
      <c r="F61" s="7">
        <v>6472</v>
      </c>
      <c r="G61">
        <f t="shared" si="0"/>
        <v>0.25</v>
      </c>
    </row>
    <row r="62" spans="1:10" hidden="1">
      <c r="A62" s="6"/>
      <c r="C62" s="22"/>
      <c r="F62" s="22">
        <v>0.25</v>
      </c>
      <c r="G62">
        <f t="shared" si="0"/>
        <v>0</v>
      </c>
    </row>
    <row r="63" spans="1:10" hidden="1">
      <c r="A63" s="6"/>
      <c r="C63" s="22"/>
      <c r="F63" s="7"/>
    </row>
    <row r="64" spans="1:10" hidden="1">
      <c r="A64" s="6"/>
      <c r="C64" s="22"/>
      <c r="F64" s="7"/>
    </row>
    <row r="65" spans="1:7" hidden="1">
      <c r="A65" s="6">
        <v>41393</v>
      </c>
      <c r="B65">
        <v>1</v>
      </c>
      <c r="C65" t="s">
        <v>1069</v>
      </c>
      <c r="D65">
        <v>55</v>
      </c>
      <c r="E65">
        <f t="shared" si="2"/>
        <v>55</v>
      </c>
      <c r="G65">
        <f>G64+E65-F65</f>
        <v>55</v>
      </c>
    </row>
    <row r="66" spans="1:7" hidden="1">
      <c r="A66" s="6">
        <v>41396</v>
      </c>
      <c r="B66">
        <v>2</v>
      </c>
      <c r="C66" t="s">
        <v>1082</v>
      </c>
      <c r="D66">
        <v>38</v>
      </c>
      <c r="E66">
        <f t="shared" si="2"/>
        <v>76</v>
      </c>
      <c r="G66">
        <f t="shared" ref="G66:G130" si="3">G65+E66-F66</f>
        <v>131</v>
      </c>
    </row>
    <row r="67" spans="1:7" hidden="1">
      <c r="B67">
        <v>4</v>
      </c>
      <c r="C67" t="s">
        <v>1000</v>
      </c>
      <c r="D67">
        <v>28</v>
      </c>
      <c r="E67">
        <f t="shared" si="2"/>
        <v>112</v>
      </c>
      <c r="G67">
        <f t="shared" si="3"/>
        <v>243</v>
      </c>
    </row>
    <row r="68" spans="1:7" hidden="1">
      <c r="B68">
        <v>4</v>
      </c>
      <c r="C68" t="s">
        <v>330</v>
      </c>
      <c r="D68">
        <v>30</v>
      </c>
      <c r="E68">
        <f t="shared" si="2"/>
        <v>120</v>
      </c>
      <c r="G68">
        <f t="shared" si="3"/>
        <v>363</v>
      </c>
    </row>
    <row r="69" spans="1:7" hidden="1">
      <c r="C69" t="s">
        <v>1117</v>
      </c>
      <c r="G69">
        <f t="shared" si="3"/>
        <v>363</v>
      </c>
    </row>
    <row r="70" spans="1:7" hidden="1">
      <c r="A70" s="6">
        <v>41396</v>
      </c>
      <c r="B70">
        <v>1</v>
      </c>
      <c r="C70" t="s">
        <v>1116</v>
      </c>
      <c r="D70">
        <v>75</v>
      </c>
      <c r="E70">
        <f t="shared" si="2"/>
        <v>75</v>
      </c>
      <c r="G70">
        <f t="shared" si="3"/>
        <v>438</v>
      </c>
    </row>
    <row r="71" spans="1:7" hidden="1">
      <c r="A71" s="6">
        <v>41402</v>
      </c>
      <c r="B71">
        <v>10</v>
      </c>
      <c r="C71" t="s">
        <v>989</v>
      </c>
      <c r="D71">
        <v>1.5</v>
      </c>
      <c r="E71">
        <f t="shared" si="2"/>
        <v>15</v>
      </c>
      <c r="G71">
        <f t="shared" si="3"/>
        <v>453</v>
      </c>
    </row>
    <row r="72" spans="1:7" hidden="1">
      <c r="A72" s="6">
        <v>41403</v>
      </c>
      <c r="B72">
        <v>10</v>
      </c>
      <c r="C72" t="s">
        <v>1191</v>
      </c>
      <c r="D72">
        <v>28</v>
      </c>
      <c r="E72">
        <f>B72*D72</f>
        <v>280</v>
      </c>
      <c r="G72">
        <f t="shared" si="3"/>
        <v>733</v>
      </c>
    </row>
    <row r="73" spans="1:7" hidden="1">
      <c r="C73" t="s">
        <v>20</v>
      </c>
      <c r="G73">
        <f t="shared" si="3"/>
        <v>733</v>
      </c>
    </row>
    <row r="74" spans="1:7" hidden="1">
      <c r="A74" s="6">
        <v>41404</v>
      </c>
      <c r="B74">
        <v>4.5</v>
      </c>
      <c r="C74" t="s">
        <v>1141</v>
      </c>
      <c r="D74">
        <v>70</v>
      </c>
      <c r="E74">
        <f>B74*D74</f>
        <v>315</v>
      </c>
      <c r="G74">
        <f t="shared" si="3"/>
        <v>1048</v>
      </c>
    </row>
    <row r="75" spans="1:7" hidden="1">
      <c r="B75">
        <v>1</v>
      </c>
      <c r="C75" t="s">
        <v>1142</v>
      </c>
      <c r="D75">
        <v>50</v>
      </c>
      <c r="E75">
        <f>B75*D75</f>
        <v>50</v>
      </c>
      <c r="G75">
        <f t="shared" si="3"/>
        <v>1098</v>
      </c>
    </row>
    <row r="76" spans="1:7" hidden="1">
      <c r="B76">
        <v>1</v>
      </c>
      <c r="C76" t="s">
        <v>1143</v>
      </c>
      <c r="D76">
        <v>90</v>
      </c>
      <c r="E76">
        <f>B76*D76</f>
        <v>90</v>
      </c>
      <c r="G76">
        <f t="shared" si="3"/>
        <v>1188</v>
      </c>
    </row>
    <row r="77" spans="1:7" hidden="1">
      <c r="B77">
        <v>1</v>
      </c>
      <c r="C77" t="s">
        <v>914</v>
      </c>
      <c r="D77">
        <v>80</v>
      </c>
      <c r="E77">
        <f>B77*D77</f>
        <v>80</v>
      </c>
      <c r="G77">
        <f t="shared" si="3"/>
        <v>1268</v>
      </c>
    </row>
    <row r="78" spans="1:7" hidden="1">
      <c r="C78" t="s">
        <v>573</v>
      </c>
      <c r="E78">
        <f>B78*D78</f>
        <v>0</v>
      </c>
      <c r="G78">
        <f t="shared" si="3"/>
        <v>1268</v>
      </c>
    </row>
    <row r="79" spans="1:7" hidden="1">
      <c r="A79" s="6">
        <v>41407</v>
      </c>
      <c r="B79">
        <v>8</v>
      </c>
      <c r="C79" t="s">
        <v>864</v>
      </c>
      <c r="D79">
        <v>22</v>
      </c>
      <c r="E79">
        <f t="shared" ref="E79:E140" si="4">B79*D79</f>
        <v>176</v>
      </c>
      <c r="G79">
        <f t="shared" si="3"/>
        <v>1444</v>
      </c>
    </row>
    <row r="80" spans="1:7" hidden="1">
      <c r="C80" t="s">
        <v>1220</v>
      </c>
      <c r="E80">
        <f t="shared" si="4"/>
        <v>0</v>
      </c>
      <c r="G80">
        <f t="shared" si="3"/>
        <v>1444</v>
      </c>
    </row>
    <row r="81" spans="1:7" hidden="1">
      <c r="A81" s="6">
        <v>41410</v>
      </c>
      <c r="B81">
        <v>10</v>
      </c>
      <c r="C81" t="s">
        <v>864</v>
      </c>
      <c r="D81">
        <v>22</v>
      </c>
      <c r="E81">
        <f t="shared" si="4"/>
        <v>220</v>
      </c>
      <c r="G81">
        <f t="shared" si="3"/>
        <v>1664</v>
      </c>
    </row>
    <row r="82" spans="1:7" hidden="1">
      <c r="B82">
        <v>5</v>
      </c>
      <c r="C82" t="s">
        <v>330</v>
      </c>
      <c r="D82">
        <v>30</v>
      </c>
      <c r="E82">
        <f t="shared" si="4"/>
        <v>150</v>
      </c>
      <c r="G82">
        <f t="shared" si="3"/>
        <v>1814</v>
      </c>
    </row>
    <row r="83" spans="1:7" hidden="1">
      <c r="A83" s="6">
        <v>41415</v>
      </c>
      <c r="B83">
        <v>10</v>
      </c>
      <c r="C83" t="s">
        <v>801</v>
      </c>
      <c r="D83">
        <v>48</v>
      </c>
      <c r="E83">
        <f t="shared" si="4"/>
        <v>480</v>
      </c>
      <c r="G83">
        <f t="shared" si="3"/>
        <v>2294</v>
      </c>
    </row>
    <row r="84" spans="1:7" hidden="1">
      <c r="B84">
        <v>10</v>
      </c>
      <c r="C84" t="s">
        <v>1395</v>
      </c>
      <c r="D84">
        <v>22</v>
      </c>
      <c r="E84">
        <f t="shared" si="4"/>
        <v>220</v>
      </c>
      <c r="G84">
        <f t="shared" si="3"/>
        <v>2514</v>
      </c>
    </row>
    <row r="85" spans="1:7" hidden="1">
      <c r="B85">
        <v>2</v>
      </c>
      <c r="C85" t="s">
        <v>330</v>
      </c>
      <c r="D85">
        <v>30</v>
      </c>
      <c r="E85">
        <f t="shared" si="4"/>
        <v>60</v>
      </c>
      <c r="G85">
        <f t="shared" si="3"/>
        <v>2574</v>
      </c>
    </row>
    <row r="86" spans="1:7" hidden="1">
      <c r="B86">
        <v>10</v>
      </c>
      <c r="C86" t="s">
        <v>797</v>
      </c>
      <c r="D86">
        <v>38</v>
      </c>
      <c r="E86">
        <f t="shared" si="4"/>
        <v>380</v>
      </c>
      <c r="G86">
        <f t="shared" si="3"/>
        <v>2954</v>
      </c>
    </row>
    <row r="87" spans="1:7" hidden="1">
      <c r="C87" t="s">
        <v>1396</v>
      </c>
      <c r="E87">
        <f t="shared" si="4"/>
        <v>0</v>
      </c>
      <c r="G87">
        <f t="shared" si="3"/>
        <v>2954</v>
      </c>
    </row>
    <row r="88" spans="1:7" hidden="1">
      <c r="A88" s="6">
        <v>41418</v>
      </c>
      <c r="B88">
        <v>5</v>
      </c>
      <c r="C88" t="s">
        <v>1116</v>
      </c>
      <c r="D88">
        <v>71.25</v>
      </c>
      <c r="E88">
        <f t="shared" si="4"/>
        <v>356.25</v>
      </c>
      <c r="G88">
        <f t="shared" si="3"/>
        <v>3310.25</v>
      </c>
    </row>
    <row r="89" spans="1:7" hidden="1">
      <c r="B89">
        <v>1</v>
      </c>
      <c r="C89" t="s">
        <v>1392</v>
      </c>
      <c r="D89">
        <v>145</v>
      </c>
      <c r="E89">
        <f t="shared" si="4"/>
        <v>145</v>
      </c>
      <c r="G89">
        <f t="shared" si="3"/>
        <v>3455.25</v>
      </c>
    </row>
    <row r="90" spans="1:7" hidden="1">
      <c r="B90">
        <v>1</v>
      </c>
      <c r="C90" t="s">
        <v>1393</v>
      </c>
      <c r="D90">
        <v>112</v>
      </c>
      <c r="E90">
        <f t="shared" si="4"/>
        <v>112</v>
      </c>
      <c r="G90">
        <f t="shared" si="3"/>
        <v>3567.25</v>
      </c>
    </row>
    <row r="91" spans="1:7" hidden="1">
      <c r="C91" t="s">
        <v>1394</v>
      </c>
      <c r="G91">
        <f t="shared" si="3"/>
        <v>3567.25</v>
      </c>
    </row>
    <row r="92" spans="1:7" hidden="1">
      <c r="A92" s="6">
        <v>41421</v>
      </c>
      <c r="B92">
        <v>5</v>
      </c>
      <c r="C92" t="s">
        <v>801</v>
      </c>
      <c r="D92">
        <v>48</v>
      </c>
      <c r="E92">
        <f t="shared" si="4"/>
        <v>240</v>
      </c>
      <c r="G92">
        <f t="shared" si="3"/>
        <v>3807.25</v>
      </c>
    </row>
    <row r="93" spans="1:7" hidden="1">
      <c r="C93" t="s">
        <v>1388</v>
      </c>
      <c r="E93">
        <f t="shared" si="4"/>
        <v>0</v>
      </c>
      <c r="G93">
        <f t="shared" si="3"/>
        <v>3807.25</v>
      </c>
    </row>
    <row r="94" spans="1:7" hidden="1">
      <c r="A94" s="6">
        <v>41422</v>
      </c>
      <c r="B94">
        <v>2</v>
      </c>
      <c r="C94" t="s">
        <v>1442</v>
      </c>
      <c r="D94">
        <v>68</v>
      </c>
      <c r="E94">
        <f t="shared" si="4"/>
        <v>136</v>
      </c>
      <c r="G94">
        <f t="shared" si="3"/>
        <v>3943.25</v>
      </c>
    </row>
    <row r="95" spans="1:7" hidden="1">
      <c r="B95">
        <v>1</v>
      </c>
      <c r="C95" t="s">
        <v>1443</v>
      </c>
      <c r="D95">
        <v>49</v>
      </c>
      <c r="E95">
        <f t="shared" si="4"/>
        <v>49</v>
      </c>
      <c r="G95">
        <f t="shared" si="3"/>
        <v>3992.25</v>
      </c>
    </row>
    <row r="96" spans="1:7" hidden="1">
      <c r="C96" t="s">
        <v>1444</v>
      </c>
      <c r="E96">
        <f t="shared" si="4"/>
        <v>0</v>
      </c>
      <c r="G96">
        <f t="shared" si="3"/>
        <v>3992.25</v>
      </c>
    </row>
    <row r="97" spans="1:7" hidden="1">
      <c r="A97" s="6">
        <v>41424</v>
      </c>
      <c r="B97">
        <v>1</v>
      </c>
      <c r="C97" t="s">
        <v>448</v>
      </c>
      <c r="D97">
        <v>69</v>
      </c>
      <c r="E97">
        <f t="shared" si="4"/>
        <v>69</v>
      </c>
      <c r="G97">
        <f t="shared" si="3"/>
        <v>4061.25</v>
      </c>
    </row>
    <row r="98" spans="1:7" hidden="1">
      <c r="B98">
        <v>0.75</v>
      </c>
      <c r="C98" t="s">
        <v>1470</v>
      </c>
      <c r="D98">
        <v>50</v>
      </c>
      <c r="E98">
        <f t="shared" si="4"/>
        <v>37.5</v>
      </c>
      <c r="G98">
        <f t="shared" si="3"/>
        <v>4098.75</v>
      </c>
    </row>
    <row r="99" spans="1:7" hidden="1">
      <c r="A99" s="6">
        <v>41428</v>
      </c>
      <c r="B99">
        <v>2</v>
      </c>
      <c r="C99" t="s">
        <v>1389</v>
      </c>
      <c r="D99">
        <v>45</v>
      </c>
      <c r="E99">
        <f t="shared" si="4"/>
        <v>90</v>
      </c>
      <c r="G99">
        <f t="shared" si="3"/>
        <v>4188.75</v>
      </c>
    </row>
    <row r="100" spans="1:7" hidden="1">
      <c r="B100">
        <v>2</v>
      </c>
      <c r="C100" t="s">
        <v>1608</v>
      </c>
      <c r="D100">
        <v>32</v>
      </c>
      <c r="E100">
        <f t="shared" si="4"/>
        <v>64</v>
      </c>
      <c r="G100">
        <f t="shared" si="3"/>
        <v>4252.75</v>
      </c>
    </row>
    <row r="101" spans="1:7" hidden="1">
      <c r="C101" t="s">
        <v>1609</v>
      </c>
      <c r="E101">
        <f t="shared" si="4"/>
        <v>0</v>
      </c>
      <c r="G101">
        <f t="shared" si="3"/>
        <v>4252.75</v>
      </c>
    </row>
    <row r="102" spans="1:7" hidden="1">
      <c r="A102" s="6">
        <v>41430</v>
      </c>
      <c r="B102">
        <v>10</v>
      </c>
      <c r="C102" t="s">
        <v>1610</v>
      </c>
      <c r="D102">
        <v>28</v>
      </c>
      <c r="E102">
        <f t="shared" si="4"/>
        <v>280</v>
      </c>
      <c r="G102">
        <f t="shared" si="3"/>
        <v>4532.75</v>
      </c>
    </row>
    <row r="103" spans="1:7" hidden="1">
      <c r="C103" t="s">
        <v>1611</v>
      </c>
      <c r="E103">
        <f t="shared" si="4"/>
        <v>0</v>
      </c>
      <c r="G103">
        <f t="shared" si="3"/>
        <v>4532.75</v>
      </c>
    </row>
    <row r="104" spans="1:7" hidden="1">
      <c r="A104" s="6">
        <v>41431</v>
      </c>
      <c r="B104">
        <v>2</v>
      </c>
      <c r="C104" t="s">
        <v>724</v>
      </c>
      <c r="D104">
        <v>35</v>
      </c>
      <c r="E104">
        <f t="shared" si="4"/>
        <v>70</v>
      </c>
      <c r="G104">
        <f t="shared" si="3"/>
        <v>4602.75</v>
      </c>
    </row>
    <row r="105" spans="1:7" hidden="1">
      <c r="A105" s="6">
        <v>41433</v>
      </c>
      <c r="B105">
        <v>10</v>
      </c>
      <c r="C105" t="s">
        <v>703</v>
      </c>
      <c r="D105">
        <v>28</v>
      </c>
      <c r="E105">
        <f t="shared" si="4"/>
        <v>280</v>
      </c>
      <c r="G105">
        <f t="shared" si="3"/>
        <v>4882.75</v>
      </c>
    </row>
    <row r="106" spans="1:7" hidden="1">
      <c r="C106" t="s">
        <v>1613</v>
      </c>
      <c r="E106">
        <f t="shared" si="4"/>
        <v>0</v>
      </c>
      <c r="G106">
        <f t="shared" si="3"/>
        <v>4882.75</v>
      </c>
    </row>
    <row r="107" spans="1:7" hidden="1">
      <c r="A107" s="6">
        <v>41442</v>
      </c>
      <c r="B107">
        <v>10</v>
      </c>
      <c r="C107" t="s">
        <v>703</v>
      </c>
      <c r="D107">
        <v>28</v>
      </c>
      <c r="E107">
        <f t="shared" si="4"/>
        <v>280</v>
      </c>
      <c r="G107">
        <f t="shared" si="3"/>
        <v>5162.75</v>
      </c>
    </row>
    <row r="108" spans="1:7" hidden="1">
      <c r="C108" t="s">
        <v>1659</v>
      </c>
      <c r="E108">
        <f t="shared" si="4"/>
        <v>0</v>
      </c>
      <c r="G108">
        <f t="shared" si="3"/>
        <v>5162.75</v>
      </c>
    </row>
    <row r="109" spans="1:7" hidden="1">
      <c r="A109" s="6">
        <v>41449</v>
      </c>
      <c r="B109">
        <v>2</v>
      </c>
      <c r="C109" t="s">
        <v>1771</v>
      </c>
      <c r="D109">
        <v>38</v>
      </c>
      <c r="E109">
        <f t="shared" si="4"/>
        <v>76</v>
      </c>
      <c r="G109">
        <f t="shared" si="3"/>
        <v>5238.75</v>
      </c>
    </row>
    <row r="110" spans="1:7" hidden="1">
      <c r="B110">
        <v>10</v>
      </c>
      <c r="C110" t="s">
        <v>1772</v>
      </c>
      <c r="D110">
        <v>25</v>
      </c>
      <c r="E110">
        <f t="shared" si="4"/>
        <v>250</v>
      </c>
      <c r="G110">
        <f t="shared" si="3"/>
        <v>5488.75</v>
      </c>
    </row>
    <row r="111" spans="1:7" hidden="1">
      <c r="C111" t="s">
        <v>1659</v>
      </c>
      <c r="E111">
        <f t="shared" si="4"/>
        <v>0</v>
      </c>
      <c r="G111">
        <f t="shared" si="3"/>
        <v>5488.75</v>
      </c>
    </row>
    <row r="112" spans="1:7" hidden="1">
      <c r="A112" s="6">
        <v>41456</v>
      </c>
      <c r="B112">
        <v>20</v>
      </c>
      <c r="C112" t="s">
        <v>989</v>
      </c>
      <c r="D112">
        <v>1</v>
      </c>
      <c r="E112">
        <f t="shared" si="4"/>
        <v>20</v>
      </c>
      <c r="G112">
        <f t="shared" si="3"/>
        <v>5508.75</v>
      </c>
    </row>
    <row r="113" spans="1:7" hidden="1">
      <c r="C113" t="s">
        <v>1773</v>
      </c>
      <c r="E113">
        <f t="shared" si="4"/>
        <v>0</v>
      </c>
      <c r="G113">
        <f t="shared" si="3"/>
        <v>5508.75</v>
      </c>
    </row>
    <row r="114" spans="1:7" hidden="1">
      <c r="A114" s="6">
        <v>41465</v>
      </c>
      <c r="B114">
        <v>2</v>
      </c>
      <c r="C114" t="s">
        <v>1623</v>
      </c>
      <c r="D114">
        <v>71</v>
      </c>
      <c r="E114">
        <f t="shared" si="4"/>
        <v>142</v>
      </c>
      <c r="G114">
        <f t="shared" si="3"/>
        <v>5650.75</v>
      </c>
    </row>
    <row r="115" spans="1:7" hidden="1">
      <c r="C115" t="s">
        <v>1084</v>
      </c>
      <c r="E115">
        <f t="shared" si="4"/>
        <v>0</v>
      </c>
      <c r="G115">
        <f t="shared" si="3"/>
        <v>5650.75</v>
      </c>
    </row>
    <row r="116" spans="1:7" hidden="1">
      <c r="A116" s="6">
        <v>41465</v>
      </c>
      <c r="B116">
        <v>2</v>
      </c>
      <c r="C116" t="s">
        <v>1880</v>
      </c>
      <c r="D116">
        <v>48</v>
      </c>
      <c r="E116">
        <f t="shared" si="4"/>
        <v>96</v>
      </c>
      <c r="G116">
        <f t="shared" si="3"/>
        <v>5746.75</v>
      </c>
    </row>
    <row r="117" spans="1:7" hidden="1">
      <c r="C117" t="s">
        <v>1084</v>
      </c>
      <c r="G117">
        <f t="shared" si="3"/>
        <v>5746.75</v>
      </c>
    </row>
    <row r="118" spans="1:7" hidden="1">
      <c r="A118" s="6">
        <v>41467</v>
      </c>
      <c r="B118">
        <v>1</v>
      </c>
      <c r="C118" t="s">
        <v>2000</v>
      </c>
      <c r="D118">
        <v>89</v>
      </c>
      <c r="E118">
        <f t="shared" si="4"/>
        <v>89</v>
      </c>
      <c r="G118">
        <f t="shared" si="3"/>
        <v>5835.75</v>
      </c>
    </row>
    <row r="119" spans="1:7" hidden="1">
      <c r="B119">
        <v>1</v>
      </c>
      <c r="C119" t="s">
        <v>2001</v>
      </c>
      <c r="D119">
        <v>25</v>
      </c>
      <c r="E119">
        <f t="shared" si="4"/>
        <v>25</v>
      </c>
      <c r="G119">
        <f t="shared" si="3"/>
        <v>5860.75</v>
      </c>
    </row>
    <row r="120" spans="1:7" hidden="1">
      <c r="B120">
        <v>1</v>
      </c>
      <c r="C120" t="s">
        <v>1201</v>
      </c>
      <c r="D120">
        <v>28</v>
      </c>
      <c r="E120">
        <f t="shared" si="4"/>
        <v>28</v>
      </c>
      <c r="G120">
        <f t="shared" si="3"/>
        <v>5888.75</v>
      </c>
    </row>
    <row r="121" spans="1:7" hidden="1">
      <c r="B121">
        <v>0.5</v>
      </c>
      <c r="C121" t="s">
        <v>2002</v>
      </c>
      <c r="D121">
        <v>44</v>
      </c>
      <c r="E121">
        <f t="shared" si="4"/>
        <v>22</v>
      </c>
      <c r="G121">
        <f t="shared" si="3"/>
        <v>5910.75</v>
      </c>
    </row>
    <row r="122" spans="1:7" hidden="1">
      <c r="B122">
        <v>1</v>
      </c>
      <c r="C122" t="s">
        <v>2003</v>
      </c>
      <c r="D122">
        <v>35</v>
      </c>
      <c r="E122">
        <f t="shared" si="4"/>
        <v>35</v>
      </c>
      <c r="G122">
        <f t="shared" si="3"/>
        <v>5945.75</v>
      </c>
    </row>
    <row r="123" spans="1:7" hidden="1">
      <c r="C123" t="s">
        <v>2004</v>
      </c>
      <c r="E123">
        <f t="shared" si="4"/>
        <v>0</v>
      </c>
      <c r="G123">
        <f t="shared" si="3"/>
        <v>5945.75</v>
      </c>
    </row>
    <row r="124" spans="1:7" hidden="1">
      <c r="A124" s="6">
        <v>41468</v>
      </c>
      <c r="B124">
        <v>1</v>
      </c>
      <c r="C124" t="s">
        <v>483</v>
      </c>
      <c r="D124">
        <v>28</v>
      </c>
      <c r="E124">
        <f t="shared" si="4"/>
        <v>28</v>
      </c>
      <c r="G124">
        <f t="shared" si="3"/>
        <v>5973.75</v>
      </c>
    </row>
    <row r="125" spans="1:7" hidden="1">
      <c r="C125" t="s">
        <v>2004</v>
      </c>
      <c r="E125">
        <f t="shared" si="4"/>
        <v>0</v>
      </c>
      <c r="G125">
        <f t="shared" si="3"/>
        <v>5973.75</v>
      </c>
    </row>
    <row r="126" spans="1:7" hidden="1">
      <c r="A126" s="6">
        <v>41470</v>
      </c>
      <c r="B126">
        <v>1</v>
      </c>
      <c r="C126" t="s">
        <v>1211</v>
      </c>
      <c r="D126">
        <v>40</v>
      </c>
      <c r="E126">
        <f t="shared" si="4"/>
        <v>40</v>
      </c>
      <c r="G126">
        <f t="shared" si="3"/>
        <v>6013.75</v>
      </c>
    </row>
    <row r="127" spans="1:7" hidden="1">
      <c r="C127" t="s">
        <v>2005</v>
      </c>
      <c r="E127">
        <f t="shared" si="4"/>
        <v>0</v>
      </c>
      <c r="G127">
        <f t="shared" si="3"/>
        <v>6013.75</v>
      </c>
    </row>
    <row r="128" spans="1:7" hidden="1">
      <c r="A128" s="6">
        <v>41472</v>
      </c>
      <c r="B128">
        <v>5</v>
      </c>
      <c r="C128" t="s">
        <v>801</v>
      </c>
      <c r="D128">
        <v>48</v>
      </c>
      <c r="E128">
        <f t="shared" si="4"/>
        <v>240</v>
      </c>
      <c r="G128">
        <f t="shared" si="3"/>
        <v>6253.75</v>
      </c>
    </row>
    <row r="129" spans="1:7" hidden="1">
      <c r="B129">
        <v>5</v>
      </c>
      <c r="C129" t="s">
        <v>1772</v>
      </c>
      <c r="D129">
        <v>25</v>
      </c>
      <c r="E129">
        <f t="shared" si="4"/>
        <v>125</v>
      </c>
      <c r="G129">
        <f t="shared" si="3"/>
        <v>6378.75</v>
      </c>
    </row>
    <row r="130" spans="1:7" hidden="1">
      <c r="B130">
        <v>20</v>
      </c>
      <c r="C130" t="s">
        <v>989</v>
      </c>
      <c r="D130">
        <v>1</v>
      </c>
      <c r="E130">
        <f t="shared" si="4"/>
        <v>20</v>
      </c>
      <c r="G130">
        <f t="shared" si="3"/>
        <v>6398.75</v>
      </c>
    </row>
    <row r="131" spans="1:7" hidden="1">
      <c r="B131">
        <v>1</v>
      </c>
      <c r="C131" t="s">
        <v>328</v>
      </c>
      <c r="D131">
        <v>5</v>
      </c>
      <c r="E131">
        <f t="shared" si="4"/>
        <v>5</v>
      </c>
      <c r="G131">
        <f t="shared" ref="G131:G194" si="5">G130+E131-F131</f>
        <v>6403.75</v>
      </c>
    </row>
    <row r="132" spans="1:7" hidden="1">
      <c r="C132" t="s">
        <v>1773</v>
      </c>
      <c r="E132">
        <f t="shared" si="4"/>
        <v>0</v>
      </c>
      <c r="G132">
        <f t="shared" si="5"/>
        <v>6403.75</v>
      </c>
    </row>
    <row r="133" spans="1:7" hidden="1">
      <c r="A133" s="6">
        <v>41472</v>
      </c>
      <c r="B133">
        <v>0.5</v>
      </c>
      <c r="C133" t="s">
        <v>1141</v>
      </c>
      <c r="D133">
        <v>75</v>
      </c>
      <c r="E133">
        <f t="shared" si="4"/>
        <v>37.5</v>
      </c>
      <c r="G133">
        <f t="shared" si="5"/>
        <v>6441.25</v>
      </c>
    </row>
    <row r="134" spans="1:7" hidden="1">
      <c r="C134" t="s">
        <v>573</v>
      </c>
      <c r="E134">
        <f t="shared" si="4"/>
        <v>0</v>
      </c>
      <c r="G134">
        <f t="shared" si="5"/>
        <v>6441.25</v>
      </c>
    </row>
    <row r="135" spans="1:7" hidden="1">
      <c r="A135" s="6">
        <v>41477</v>
      </c>
      <c r="B135">
        <v>10</v>
      </c>
      <c r="C135" t="s">
        <v>1772</v>
      </c>
      <c r="D135">
        <v>25</v>
      </c>
      <c r="E135">
        <f t="shared" si="4"/>
        <v>250</v>
      </c>
      <c r="G135">
        <f t="shared" si="5"/>
        <v>6691.25</v>
      </c>
    </row>
    <row r="136" spans="1:7" hidden="1">
      <c r="B136">
        <v>5</v>
      </c>
      <c r="C136" t="s">
        <v>2019</v>
      </c>
      <c r="D136">
        <v>28</v>
      </c>
      <c r="E136">
        <f t="shared" si="4"/>
        <v>140</v>
      </c>
      <c r="G136">
        <f t="shared" si="5"/>
        <v>6831.25</v>
      </c>
    </row>
    <row r="137" spans="1:7" hidden="1">
      <c r="B137">
        <v>1</v>
      </c>
      <c r="C137" t="s">
        <v>2020</v>
      </c>
      <c r="D137">
        <v>35</v>
      </c>
      <c r="E137">
        <f t="shared" si="4"/>
        <v>35</v>
      </c>
      <c r="G137">
        <f t="shared" si="5"/>
        <v>6866.25</v>
      </c>
    </row>
    <row r="138" spans="1:7" hidden="1">
      <c r="C138" t="s">
        <v>2021</v>
      </c>
      <c r="E138">
        <f t="shared" si="4"/>
        <v>0</v>
      </c>
      <c r="G138">
        <f t="shared" si="5"/>
        <v>6866.25</v>
      </c>
    </row>
    <row r="139" spans="1:7" hidden="1">
      <c r="A139" s="6">
        <v>41480</v>
      </c>
      <c r="B139">
        <v>5</v>
      </c>
      <c r="C139" t="s">
        <v>330</v>
      </c>
      <c r="D139">
        <v>30</v>
      </c>
      <c r="E139">
        <f t="shared" si="4"/>
        <v>150</v>
      </c>
      <c r="G139">
        <f t="shared" si="5"/>
        <v>7016.25</v>
      </c>
    </row>
    <row r="140" spans="1:7" hidden="1">
      <c r="A140" s="6">
        <v>41484</v>
      </c>
      <c r="B140">
        <v>2</v>
      </c>
      <c r="C140" t="s">
        <v>1705</v>
      </c>
      <c r="D140">
        <v>137</v>
      </c>
      <c r="E140">
        <f t="shared" si="4"/>
        <v>274</v>
      </c>
      <c r="G140">
        <f t="shared" si="5"/>
        <v>7290.25</v>
      </c>
    </row>
    <row r="141" spans="1:7" hidden="1">
      <c r="C141" t="s">
        <v>2105</v>
      </c>
      <c r="D141">
        <v>0</v>
      </c>
      <c r="E141">
        <v>0</v>
      </c>
      <c r="G141">
        <f t="shared" si="5"/>
        <v>7290.25</v>
      </c>
    </row>
    <row r="142" spans="1:7" hidden="1">
      <c r="A142" s="6">
        <v>41484</v>
      </c>
      <c r="B142">
        <v>20</v>
      </c>
      <c r="C142" t="s">
        <v>989</v>
      </c>
      <c r="D142">
        <v>1</v>
      </c>
      <c r="E142">
        <f t="shared" ref="E142:E210" si="6">B142*D142</f>
        <v>20</v>
      </c>
      <c r="G142">
        <f t="shared" si="5"/>
        <v>7310.25</v>
      </c>
    </row>
    <row r="143" spans="1:7" hidden="1">
      <c r="A143" s="6">
        <v>41491</v>
      </c>
      <c r="B143">
        <v>15</v>
      </c>
      <c r="C143" t="s">
        <v>483</v>
      </c>
      <c r="D143">
        <v>28</v>
      </c>
      <c r="E143">
        <f t="shared" si="6"/>
        <v>420</v>
      </c>
      <c r="G143">
        <f t="shared" si="5"/>
        <v>7730.25</v>
      </c>
    </row>
    <row r="144" spans="1:7" hidden="1">
      <c r="A144" s="6">
        <v>41489</v>
      </c>
      <c r="B144">
        <v>2</v>
      </c>
      <c r="C144" t="s">
        <v>1081</v>
      </c>
      <c r="D144">
        <v>50</v>
      </c>
      <c r="E144">
        <f t="shared" si="6"/>
        <v>100</v>
      </c>
      <c r="G144">
        <f t="shared" si="5"/>
        <v>7830.25</v>
      </c>
    </row>
    <row r="145" spans="1:7" hidden="1">
      <c r="B145">
        <v>0.75</v>
      </c>
      <c r="C145" t="s">
        <v>483</v>
      </c>
      <c r="D145">
        <v>28</v>
      </c>
      <c r="E145">
        <f t="shared" si="6"/>
        <v>21</v>
      </c>
      <c r="G145">
        <f t="shared" si="5"/>
        <v>7851.25</v>
      </c>
    </row>
    <row r="146" spans="1:7" hidden="1">
      <c r="C146" t="s">
        <v>2106</v>
      </c>
      <c r="E146">
        <f t="shared" si="6"/>
        <v>0</v>
      </c>
      <c r="G146">
        <f t="shared" si="5"/>
        <v>7851.25</v>
      </c>
    </row>
    <row r="147" spans="1:7" hidden="1">
      <c r="A147" s="6">
        <v>41493</v>
      </c>
      <c r="B147">
        <v>5</v>
      </c>
      <c r="C147" t="s">
        <v>2107</v>
      </c>
      <c r="D147">
        <v>78</v>
      </c>
      <c r="E147">
        <f t="shared" si="6"/>
        <v>390</v>
      </c>
      <c r="G147">
        <f t="shared" si="5"/>
        <v>8241.25</v>
      </c>
    </row>
    <row r="148" spans="1:7" hidden="1">
      <c r="B148">
        <v>1</v>
      </c>
      <c r="C148" t="s">
        <v>2108</v>
      </c>
      <c r="D148">
        <v>138</v>
      </c>
      <c r="E148">
        <f t="shared" si="6"/>
        <v>138</v>
      </c>
      <c r="G148">
        <f t="shared" si="5"/>
        <v>8379.25</v>
      </c>
    </row>
    <row r="149" spans="1:7" hidden="1">
      <c r="B149">
        <v>1</v>
      </c>
      <c r="C149" t="s">
        <v>495</v>
      </c>
      <c r="D149">
        <v>118</v>
      </c>
      <c r="E149">
        <f t="shared" si="6"/>
        <v>118</v>
      </c>
      <c r="G149">
        <f t="shared" si="5"/>
        <v>8497.25</v>
      </c>
    </row>
    <row r="150" spans="1:7" hidden="1">
      <c r="B150">
        <v>1</v>
      </c>
      <c r="C150" t="s">
        <v>847</v>
      </c>
      <c r="D150">
        <v>118</v>
      </c>
      <c r="E150">
        <f t="shared" si="6"/>
        <v>118</v>
      </c>
      <c r="G150">
        <f t="shared" si="5"/>
        <v>8615.25</v>
      </c>
    </row>
    <row r="151" spans="1:7" hidden="1">
      <c r="C151" t="s">
        <v>2109</v>
      </c>
      <c r="E151">
        <f t="shared" si="6"/>
        <v>0</v>
      </c>
      <c r="G151">
        <f t="shared" si="5"/>
        <v>8615.25</v>
      </c>
    </row>
    <row r="152" spans="1:7" hidden="1">
      <c r="A152" s="6">
        <v>41493</v>
      </c>
      <c r="B152">
        <v>7</v>
      </c>
      <c r="C152" t="s">
        <v>483</v>
      </c>
      <c r="D152">
        <v>28</v>
      </c>
      <c r="E152">
        <f t="shared" si="6"/>
        <v>196</v>
      </c>
      <c r="G152">
        <f t="shared" si="5"/>
        <v>8811.25</v>
      </c>
    </row>
    <row r="153" spans="1:7" hidden="1">
      <c r="B153">
        <v>1</v>
      </c>
      <c r="C153" t="s">
        <v>847</v>
      </c>
      <c r="D153">
        <v>220</v>
      </c>
      <c r="E153">
        <f t="shared" si="6"/>
        <v>220</v>
      </c>
      <c r="G153">
        <f t="shared" si="5"/>
        <v>9031.25</v>
      </c>
    </row>
    <row r="154" spans="1:7" hidden="1">
      <c r="B154">
        <v>1</v>
      </c>
      <c r="C154" t="s">
        <v>495</v>
      </c>
      <c r="D154">
        <v>118</v>
      </c>
      <c r="E154">
        <f t="shared" si="6"/>
        <v>118</v>
      </c>
      <c r="G154">
        <f t="shared" si="5"/>
        <v>9149.25</v>
      </c>
    </row>
    <row r="155" spans="1:7" hidden="1">
      <c r="B155">
        <v>1</v>
      </c>
      <c r="C155" t="s">
        <v>846</v>
      </c>
      <c r="D155">
        <v>71</v>
      </c>
      <c r="E155">
        <f t="shared" si="6"/>
        <v>71</v>
      </c>
      <c r="G155">
        <f t="shared" si="5"/>
        <v>9220.25</v>
      </c>
    </row>
    <row r="156" spans="1:7" hidden="1">
      <c r="B156">
        <v>1</v>
      </c>
      <c r="C156" t="s">
        <v>1876</v>
      </c>
      <c r="D156">
        <v>67</v>
      </c>
      <c r="E156">
        <f t="shared" si="6"/>
        <v>67</v>
      </c>
      <c r="G156">
        <f t="shared" si="5"/>
        <v>9287.25</v>
      </c>
    </row>
    <row r="157" spans="1:7" hidden="1">
      <c r="B157">
        <v>1</v>
      </c>
      <c r="C157" t="s">
        <v>2110</v>
      </c>
      <c r="D157">
        <v>78</v>
      </c>
      <c r="E157">
        <f t="shared" si="6"/>
        <v>78</v>
      </c>
      <c r="G157">
        <f t="shared" si="5"/>
        <v>9365.25</v>
      </c>
    </row>
    <row r="158" spans="1:7" hidden="1">
      <c r="C158" t="s">
        <v>2111</v>
      </c>
      <c r="E158">
        <f t="shared" si="6"/>
        <v>0</v>
      </c>
      <c r="G158">
        <f t="shared" si="5"/>
        <v>9365.25</v>
      </c>
    </row>
    <row r="159" spans="1:7" hidden="1">
      <c r="A159" s="6">
        <v>41498</v>
      </c>
      <c r="B159">
        <v>5</v>
      </c>
      <c r="C159" t="s">
        <v>663</v>
      </c>
      <c r="D159">
        <v>50</v>
      </c>
      <c r="E159">
        <f t="shared" si="6"/>
        <v>250</v>
      </c>
      <c r="G159">
        <f t="shared" si="5"/>
        <v>9615.25</v>
      </c>
    </row>
    <row r="160" spans="1:7" hidden="1">
      <c r="B160">
        <v>1</v>
      </c>
      <c r="C160" t="s">
        <v>2153</v>
      </c>
      <c r="D160">
        <v>60</v>
      </c>
      <c r="E160">
        <f t="shared" si="6"/>
        <v>60</v>
      </c>
      <c r="G160">
        <f t="shared" si="5"/>
        <v>9675.25</v>
      </c>
    </row>
    <row r="161" spans="1:7" hidden="1">
      <c r="C161" t="s">
        <v>1084</v>
      </c>
      <c r="E161">
        <f t="shared" si="6"/>
        <v>0</v>
      </c>
      <c r="G161">
        <f t="shared" si="5"/>
        <v>9675.25</v>
      </c>
    </row>
    <row r="162" spans="1:7" hidden="1">
      <c r="A162" s="6">
        <v>41491</v>
      </c>
      <c r="B162">
        <v>2</v>
      </c>
      <c r="C162" t="s">
        <v>384</v>
      </c>
      <c r="D162">
        <v>40</v>
      </c>
      <c r="E162">
        <f t="shared" si="6"/>
        <v>80</v>
      </c>
      <c r="G162">
        <f t="shared" si="5"/>
        <v>9755.25</v>
      </c>
    </row>
    <row r="163" spans="1:7" hidden="1">
      <c r="C163" t="s">
        <v>2200</v>
      </c>
      <c r="E163">
        <f t="shared" si="6"/>
        <v>0</v>
      </c>
      <c r="G163">
        <f t="shared" si="5"/>
        <v>9755.25</v>
      </c>
    </row>
    <row r="164" spans="1:7" hidden="1">
      <c r="A164" s="6">
        <v>41507</v>
      </c>
      <c r="B164">
        <v>10</v>
      </c>
      <c r="C164" t="s">
        <v>1395</v>
      </c>
      <c r="D164">
        <v>24</v>
      </c>
      <c r="E164">
        <f t="shared" si="6"/>
        <v>240</v>
      </c>
      <c r="G164">
        <f t="shared" si="5"/>
        <v>9995.25</v>
      </c>
    </row>
    <row r="165" spans="1:7" hidden="1">
      <c r="B165">
        <v>2</v>
      </c>
      <c r="C165" t="s">
        <v>330</v>
      </c>
      <c r="D165">
        <v>30</v>
      </c>
      <c r="E165">
        <f t="shared" si="6"/>
        <v>60</v>
      </c>
      <c r="G165">
        <f t="shared" si="5"/>
        <v>10055.25</v>
      </c>
    </row>
    <row r="166" spans="1:7" hidden="1">
      <c r="C166" t="s">
        <v>2240</v>
      </c>
      <c r="E166">
        <f t="shared" si="6"/>
        <v>0</v>
      </c>
      <c r="G166">
        <f t="shared" si="5"/>
        <v>10055.25</v>
      </c>
    </row>
    <row r="167" spans="1:7" hidden="1">
      <c r="A167" s="6">
        <v>41507</v>
      </c>
      <c r="B167">
        <v>20</v>
      </c>
      <c r="C167" t="s">
        <v>797</v>
      </c>
      <c r="D167">
        <v>40</v>
      </c>
      <c r="E167">
        <f t="shared" si="6"/>
        <v>800</v>
      </c>
      <c r="G167">
        <f t="shared" si="5"/>
        <v>10855.25</v>
      </c>
    </row>
    <row r="168" spans="1:7" hidden="1">
      <c r="A168" s="6">
        <v>41514</v>
      </c>
      <c r="B168">
        <v>10</v>
      </c>
      <c r="C168" t="s">
        <v>2304</v>
      </c>
      <c r="D168">
        <v>30</v>
      </c>
      <c r="E168">
        <f t="shared" si="6"/>
        <v>300</v>
      </c>
      <c r="G168">
        <f t="shared" si="5"/>
        <v>11155.25</v>
      </c>
    </row>
    <row r="169" spans="1:7" hidden="1">
      <c r="A169" s="6"/>
      <c r="C169" t="s">
        <v>260</v>
      </c>
      <c r="G169">
        <f t="shared" si="5"/>
        <v>11155.25</v>
      </c>
    </row>
    <row r="170" spans="1:7" hidden="1">
      <c r="A170" s="6"/>
      <c r="C170" t="s">
        <v>1053</v>
      </c>
      <c r="F170">
        <v>1115.52</v>
      </c>
      <c r="G170">
        <f t="shared" si="5"/>
        <v>10039.73</v>
      </c>
    </row>
    <row r="171" spans="1:7" hidden="1">
      <c r="A171" s="7" t="s">
        <v>2468</v>
      </c>
      <c r="E171">
        <v>1100</v>
      </c>
      <c r="G171">
        <f>G170+E171-F171</f>
        <v>11139.73</v>
      </c>
    </row>
    <row r="172" spans="1:7" hidden="1">
      <c r="C172" s="22"/>
      <c r="G172">
        <f>G171+E172-F172</f>
        <v>11139.73</v>
      </c>
    </row>
    <row r="173" spans="1:7" hidden="1">
      <c r="C173" t="s">
        <v>2305</v>
      </c>
      <c r="F173">
        <v>6047</v>
      </c>
      <c r="G173">
        <f>G172+E173-F173</f>
        <v>5092.7299999999996</v>
      </c>
    </row>
    <row r="174" spans="1:7" hidden="1">
      <c r="A174" t="s">
        <v>2822</v>
      </c>
      <c r="C174" t="s">
        <v>2466</v>
      </c>
      <c r="F174">
        <v>5092.7299999999996</v>
      </c>
      <c r="G174">
        <f>G173+E174-F174</f>
        <v>0</v>
      </c>
    </row>
    <row r="175" spans="1:7" hidden="1">
      <c r="C175" s="6"/>
    </row>
    <row r="176" spans="1:7">
      <c r="C176" s="6"/>
      <c r="G176">
        <v>0</v>
      </c>
    </row>
    <row r="177" spans="1:7">
      <c r="A177" s="6">
        <v>41519</v>
      </c>
      <c r="B177">
        <v>1</v>
      </c>
      <c r="C177" t="s">
        <v>816</v>
      </c>
      <c r="D177">
        <v>45</v>
      </c>
      <c r="E177">
        <f t="shared" si="6"/>
        <v>45</v>
      </c>
      <c r="G177">
        <f>G176+E177-F177</f>
        <v>45</v>
      </c>
    </row>
    <row r="178" spans="1:7">
      <c r="B178">
        <v>1</v>
      </c>
      <c r="C178" t="s">
        <v>788</v>
      </c>
      <c r="D178">
        <v>37</v>
      </c>
      <c r="E178">
        <f t="shared" si="6"/>
        <v>37</v>
      </c>
      <c r="G178">
        <f t="shared" si="5"/>
        <v>82</v>
      </c>
    </row>
    <row r="179" spans="1:7">
      <c r="B179">
        <v>0.2</v>
      </c>
      <c r="C179" t="s">
        <v>887</v>
      </c>
      <c r="D179">
        <v>40</v>
      </c>
      <c r="E179">
        <f t="shared" si="6"/>
        <v>8</v>
      </c>
      <c r="G179">
        <f t="shared" si="5"/>
        <v>90</v>
      </c>
    </row>
    <row r="180" spans="1:7">
      <c r="C180" t="s">
        <v>2373</v>
      </c>
      <c r="G180">
        <f t="shared" si="5"/>
        <v>90</v>
      </c>
    </row>
    <row r="181" spans="1:7">
      <c r="A181" s="6">
        <v>41520</v>
      </c>
      <c r="B181">
        <v>10</v>
      </c>
      <c r="C181" t="s">
        <v>1201</v>
      </c>
      <c r="D181">
        <v>28</v>
      </c>
      <c r="E181">
        <f t="shared" si="6"/>
        <v>280</v>
      </c>
      <c r="G181">
        <f t="shared" si="5"/>
        <v>370</v>
      </c>
    </row>
    <row r="182" spans="1:7">
      <c r="B182">
        <v>1</v>
      </c>
      <c r="C182" t="s">
        <v>1705</v>
      </c>
      <c r="D182">
        <v>137</v>
      </c>
      <c r="E182">
        <f t="shared" si="6"/>
        <v>137</v>
      </c>
      <c r="G182">
        <f t="shared" si="5"/>
        <v>507</v>
      </c>
    </row>
    <row r="183" spans="1:7">
      <c r="B183">
        <v>1</v>
      </c>
      <c r="C183" t="s">
        <v>2374</v>
      </c>
      <c r="D183">
        <v>273</v>
      </c>
      <c r="E183">
        <f t="shared" si="6"/>
        <v>273</v>
      </c>
      <c r="G183">
        <f t="shared" si="5"/>
        <v>780</v>
      </c>
    </row>
    <row r="184" spans="1:7">
      <c r="B184">
        <v>1</v>
      </c>
      <c r="C184" t="s">
        <v>1848</v>
      </c>
      <c r="D184">
        <v>186</v>
      </c>
      <c r="E184">
        <f t="shared" si="6"/>
        <v>186</v>
      </c>
      <c r="G184">
        <f t="shared" si="5"/>
        <v>966</v>
      </c>
    </row>
    <row r="185" spans="1:7">
      <c r="C185" t="s">
        <v>2375</v>
      </c>
      <c r="G185">
        <f t="shared" si="5"/>
        <v>966</v>
      </c>
    </row>
    <row r="186" spans="1:7">
      <c r="A186" s="6">
        <v>41522</v>
      </c>
      <c r="B186">
        <v>20</v>
      </c>
      <c r="C186" t="s">
        <v>1201</v>
      </c>
      <c r="D186">
        <v>28</v>
      </c>
      <c r="E186">
        <f t="shared" si="6"/>
        <v>560</v>
      </c>
      <c r="G186">
        <f t="shared" si="5"/>
        <v>1526</v>
      </c>
    </row>
    <row r="187" spans="1:7">
      <c r="B187">
        <v>2</v>
      </c>
      <c r="C187" t="s">
        <v>330</v>
      </c>
      <c r="D187">
        <v>33</v>
      </c>
      <c r="E187">
        <f t="shared" si="6"/>
        <v>66</v>
      </c>
      <c r="G187">
        <f t="shared" si="5"/>
        <v>1592</v>
      </c>
    </row>
    <row r="188" spans="1:7">
      <c r="C188" t="s">
        <v>2376</v>
      </c>
      <c r="E188">
        <f t="shared" si="6"/>
        <v>0</v>
      </c>
      <c r="G188">
        <f t="shared" si="5"/>
        <v>1592</v>
      </c>
    </row>
    <row r="189" spans="1:7">
      <c r="A189" s="6">
        <v>41527</v>
      </c>
      <c r="B189">
        <v>4</v>
      </c>
      <c r="C189" t="s">
        <v>2428</v>
      </c>
      <c r="D189">
        <v>28</v>
      </c>
      <c r="E189">
        <f t="shared" si="6"/>
        <v>112</v>
      </c>
      <c r="G189">
        <f t="shared" si="5"/>
        <v>1704</v>
      </c>
    </row>
    <row r="190" spans="1:7">
      <c r="C190" t="s">
        <v>2465</v>
      </c>
      <c r="G190">
        <f t="shared" si="5"/>
        <v>1704</v>
      </c>
    </row>
    <row r="191" spans="1:7">
      <c r="A191" s="6">
        <v>41529</v>
      </c>
      <c r="B191">
        <v>2</v>
      </c>
      <c r="C191" t="s">
        <v>797</v>
      </c>
      <c r="D191">
        <v>40</v>
      </c>
      <c r="E191">
        <f t="shared" si="6"/>
        <v>80</v>
      </c>
      <c r="G191">
        <f t="shared" si="5"/>
        <v>1784</v>
      </c>
    </row>
    <row r="192" spans="1:7">
      <c r="B192">
        <v>1</v>
      </c>
      <c r="C192" t="s">
        <v>2501</v>
      </c>
      <c r="D192">
        <v>50</v>
      </c>
      <c r="E192">
        <f t="shared" si="6"/>
        <v>50</v>
      </c>
      <c r="G192">
        <f t="shared" si="5"/>
        <v>1834</v>
      </c>
    </row>
    <row r="193" spans="1:7">
      <c r="B193">
        <v>1</v>
      </c>
      <c r="C193" t="s">
        <v>2502</v>
      </c>
      <c r="D193">
        <v>7</v>
      </c>
      <c r="E193">
        <f t="shared" si="6"/>
        <v>7</v>
      </c>
      <c r="G193">
        <f t="shared" si="5"/>
        <v>1841</v>
      </c>
    </row>
    <row r="194" spans="1:7">
      <c r="B194">
        <v>4</v>
      </c>
      <c r="C194" t="s">
        <v>1512</v>
      </c>
      <c r="D194">
        <v>4.5</v>
      </c>
      <c r="E194">
        <f t="shared" si="6"/>
        <v>18</v>
      </c>
      <c r="G194">
        <f t="shared" si="5"/>
        <v>1859</v>
      </c>
    </row>
    <row r="195" spans="1:7">
      <c r="A195" s="6">
        <v>41534</v>
      </c>
      <c r="B195">
        <v>3.5</v>
      </c>
      <c r="C195" t="s">
        <v>1000</v>
      </c>
      <c r="D195">
        <v>30</v>
      </c>
      <c r="E195">
        <f t="shared" si="6"/>
        <v>105</v>
      </c>
      <c r="G195">
        <f t="shared" ref="G195:G259" si="7">G194+E195-F195</f>
        <v>1964</v>
      </c>
    </row>
    <row r="196" spans="1:7">
      <c r="B196">
        <v>1</v>
      </c>
      <c r="C196" t="s">
        <v>2501</v>
      </c>
      <c r="D196">
        <v>50</v>
      </c>
      <c r="E196">
        <f t="shared" si="6"/>
        <v>50</v>
      </c>
      <c r="G196">
        <f t="shared" si="7"/>
        <v>2014</v>
      </c>
    </row>
    <row r="197" spans="1:7">
      <c r="A197" s="6">
        <v>41536</v>
      </c>
      <c r="B197">
        <v>17</v>
      </c>
      <c r="C197" t="s">
        <v>375</v>
      </c>
      <c r="D197">
        <v>28</v>
      </c>
      <c r="E197">
        <f t="shared" si="6"/>
        <v>476</v>
      </c>
      <c r="G197">
        <f t="shared" si="7"/>
        <v>2490</v>
      </c>
    </row>
    <row r="198" spans="1:7">
      <c r="B198">
        <v>2</v>
      </c>
      <c r="C198" t="s">
        <v>375</v>
      </c>
      <c r="D198">
        <v>28</v>
      </c>
      <c r="E198">
        <f t="shared" si="6"/>
        <v>56</v>
      </c>
      <c r="G198">
        <f t="shared" si="7"/>
        <v>2546</v>
      </c>
    </row>
    <row r="199" spans="1:7">
      <c r="B199">
        <v>1</v>
      </c>
      <c r="C199" t="s">
        <v>762</v>
      </c>
      <c r="D199">
        <v>111</v>
      </c>
      <c r="E199">
        <f t="shared" si="6"/>
        <v>111</v>
      </c>
      <c r="G199">
        <f t="shared" si="7"/>
        <v>2657</v>
      </c>
    </row>
    <row r="200" spans="1:7">
      <c r="B200">
        <v>2</v>
      </c>
      <c r="C200" t="s">
        <v>763</v>
      </c>
      <c r="D200">
        <v>36</v>
      </c>
      <c r="E200">
        <f t="shared" si="6"/>
        <v>72</v>
      </c>
      <c r="G200">
        <f t="shared" si="7"/>
        <v>2729</v>
      </c>
    </row>
    <row r="201" spans="1:7">
      <c r="A201" s="6">
        <v>41536</v>
      </c>
      <c r="B201">
        <v>1</v>
      </c>
      <c r="C201" t="s">
        <v>2536</v>
      </c>
      <c r="D201">
        <v>40</v>
      </c>
      <c r="E201">
        <f t="shared" si="6"/>
        <v>40</v>
      </c>
      <c r="G201">
        <f t="shared" si="7"/>
        <v>2769</v>
      </c>
    </row>
    <row r="202" spans="1:7">
      <c r="A202" s="6"/>
      <c r="B202">
        <v>1</v>
      </c>
      <c r="C202" t="s">
        <v>2502</v>
      </c>
      <c r="D202">
        <v>4.8</v>
      </c>
      <c r="E202">
        <f t="shared" si="6"/>
        <v>4.8</v>
      </c>
      <c r="G202">
        <f t="shared" si="7"/>
        <v>2773.8</v>
      </c>
    </row>
    <row r="203" spans="1:7">
      <c r="A203" s="6">
        <v>41541</v>
      </c>
      <c r="B203">
        <v>10</v>
      </c>
      <c r="C203" t="s">
        <v>2398</v>
      </c>
      <c r="D203">
        <v>24</v>
      </c>
      <c r="E203">
        <f t="shared" si="6"/>
        <v>240</v>
      </c>
      <c r="G203">
        <f t="shared" si="7"/>
        <v>3013.8</v>
      </c>
    </row>
    <row r="204" spans="1:7">
      <c r="C204" t="s">
        <v>2626</v>
      </c>
      <c r="E204">
        <f t="shared" si="6"/>
        <v>0</v>
      </c>
      <c r="G204">
        <f t="shared" si="7"/>
        <v>3013.8</v>
      </c>
    </row>
    <row r="205" spans="1:7">
      <c r="A205" s="6">
        <v>41550</v>
      </c>
      <c r="B205">
        <v>2</v>
      </c>
      <c r="C205" t="s">
        <v>1674</v>
      </c>
      <c r="D205">
        <v>24</v>
      </c>
      <c r="E205">
        <f t="shared" si="6"/>
        <v>48</v>
      </c>
      <c r="G205">
        <f t="shared" si="7"/>
        <v>3061.8</v>
      </c>
    </row>
    <row r="206" spans="1:7">
      <c r="B206">
        <v>1</v>
      </c>
      <c r="C206" t="s">
        <v>2502</v>
      </c>
      <c r="D206">
        <v>8</v>
      </c>
      <c r="E206">
        <f t="shared" si="6"/>
        <v>8</v>
      </c>
      <c r="G206">
        <f t="shared" si="7"/>
        <v>3069.8</v>
      </c>
    </row>
    <row r="207" spans="1:7">
      <c r="C207" t="s">
        <v>2773</v>
      </c>
      <c r="E207">
        <f t="shared" si="6"/>
        <v>0</v>
      </c>
      <c r="G207">
        <f t="shared" si="7"/>
        <v>3069.8</v>
      </c>
    </row>
    <row r="208" spans="1:7">
      <c r="A208" s="6">
        <v>41550</v>
      </c>
      <c r="B208">
        <v>3</v>
      </c>
      <c r="C208" t="s">
        <v>707</v>
      </c>
      <c r="D208">
        <v>35</v>
      </c>
      <c r="E208">
        <f t="shared" si="6"/>
        <v>105</v>
      </c>
      <c r="G208">
        <f t="shared" si="7"/>
        <v>3174.8</v>
      </c>
    </row>
    <row r="209" spans="1:7">
      <c r="C209" t="s">
        <v>2773</v>
      </c>
      <c r="E209">
        <f t="shared" si="6"/>
        <v>0</v>
      </c>
      <c r="G209">
        <f t="shared" si="7"/>
        <v>3174.8</v>
      </c>
    </row>
    <row r="210" spans="1:7">
      <c r="A210" s="6">
        <v>41555</v>
      </c>
      <c r="B210">
        <v>5</v>
      </c>
      <c r="C210" t="s">
        <v>1600</v>
      </c>
      <c r="D210">
        <v>40</v>
      </c>
      <c r="E210">
        <f t="shared" si="6"/>
        <v>200</v>
      </c>
      <c r="G210">
        <f>G209+E210-F210</f>
        <v>3374.8</v>
      </c>
    </row>
    <row r="211" spans="1:7">
      <c r="C211" t="s">
        <v>2724</v>
      </c>
      <c r="E211">
        <f t="shared" ref="E211:E276" si="8">B211*D211</f>
        <v>0</v>
      </c>
      <c r="G211">
        <f t="shared" si="7"/>
        <v>3374.8</v>
      </c>
    </row>
    <row r="212" spans="1:7">
      <c r="A212" s="6">
        <v>41568</v>
      </c>
      <c r="B212">
        <v>7</v>
      </c>
      <c r="C212" t="s">
        <v>2735</v>
      </c>
      <c r="D212">
        <v>82.5</v>
      </c>
      <c r="E212">
        <f t="shared" si="8"/>
        <v>577.5</v>
      </c>
      <c r="G212">
        <f t="shared" si="7"/>
        <v>3952.3</v>
      </c>
    </row>
    <row r="213" spans="1:7">
      <c r="B213">
        <v>1</v>
      </c>
      <c r="C213" t="s">
        <v>2108</v>
      </c>
      <c r="E213">
        <f t="shared" si="8"/>
        <v>0</v>
      </c>
      <c r="G213">
        <f t="shared" si="7"/>
        <v>3952.3</v>
      </c>
    </row>
    <row r="214" spans="1:7">
      <c r="B214">
        <v>1</v>
      </c>
      <c r="C214" t="s">
        <v>847</v>
      </c>
      <c r="E214">
        <f t="shared" si="8"/>
        <v>0</v>
      </c>
      <c r="G214">
        <f t="shared" si="7"/>
        <v>3952.3</v>
      </c>
    </row>
    <row r="215" spans="1:7">
      <c r="B215">
        <v>1</v>
      </c>
      <c r="C215" t="s">
        <v>495</v>
      </c>
      <c r="E215">
        <f t="shared" si="8"/>
        <v>0</v>
      </c>
      <c r="G215">
        <f t="shared" si="7"/>
        <v>3952.3</v>
      </c>
    </row>
    <row r="216" spans="1:7">
      <c r="B216">
        <v>2</v>
      </c>
      <c r="C216" t="s">
        <v>1705</v>
      </c>
      <c r="D216">
        <v>142</v>
      </c>
      <c r="E216">
        <f t="shared" si="8"/>
        <v>284</v>
      </c>
      <c r="G216">
        <f t="shared" si="7"/>
        <v>4236.3</v>
      </c>
    </row>
    <row r="217" spans="1:7">
      <c r="A217" s="6">
        <v>41568</v>
      </c>
      <c r="B217">
        <v>1</v>
      </c>
      <c r="C217" t="s">
        <v>2774</v>
      </c>
      <c r="D217">
        <v>3300</v>
      </c>
      <c r="E217">
        <v>3300</v>
      </c>
      <c r="G217">
        <f t="shared" si="7"/>
        <v>7536.3</v>
      </c>
    </row>
    <row r="218" spans="1:7">
      <c r="A218" s="6"/>
      <c r="C218" t="s">
        <v>786</v>
      </c>
      <c r="G218">
        <f t="shared" si="7"/>
        <v>7536.3</v>
      </c>
    </row>
    <row r="219" spans="1:7">
      <c r="A219" s="6">
        <v>41569</v>
      </c>
      <c r="B219">
        <v>10</v>
      </c>
      <c r="C219" t="s">
        <v>708</v>
      </c>
      <c r="D219">
        <v>30</v>
      </c>
      <c r="E219">
        <f t="shared" si="8"/>
        <v>300</v>
      </c>
      <c r="G219">
        <f t="shared" si="7"/>
        <v>7836.3</v>
      </c>
    </row>
    <row r="220" spans="1:7">
      <c r="B220">
        <v>4</v>
      </c>
      <c r="C220" t="s">
        <v>2811</v>
      </c>
      <c r="D220">
        <v>35</v>
      </c>
      <c r="E220">
        <f t="shared" si="8"/>
        <v>140</v>
      </c>
      <c r="G220">
        <f t="shared" si="7"/>
        <v>7976.3</v>
      </c>
    </row>
    <row r="221" spans="1:7">
      <c r="B221">
        <v>3.6</v>
      </c>
      <c r="C221" t="s">
        <v>1000</v>
      </c>
      <c r="D221">
        <v>30</v>
      </c>
      <c r="E221">
        <f t="shared" si="8"/>
        <v>108</v>
      </c>
      <c r="G221">
        <f t="shared" si="7"/>
        <v>8084.3</v>
      </c>
    </row>
    <row r="222" spans="1:7">
      <c r="E222">
        <f t="shared" si="8"/>
        <v>0</v>
      </c>
      <c r="G222">
        <f t="shared" si="7"/>
        <v>8084.3</v>
      </c>
    </row>
    <row r="223" spans="1:7">
      <c r="C223" t="s">
        <v>2821</v>
      </c>
      <c r="E223">
        <f t="shared" si="8"/>
        <v>0</v>
      </c>
      <c r="F223">
        <v>8084.3</v>
      </c>
      <c r="G223">
        <f t="shared" si="7"/>
        <v>0</v>
      </c>
    </row>
    <row r="224" spans="1:7">
      <c r="A224" s="6">
        <v>41570</v>
      </c>
      <c r="B224">
        <v>1</v>
      </c>
      <c r="C224" t="s">
        <v>775</v>
      </c>
      <c r="D224">
        <v>140</v>
      </c>
      <c r="E224">
        <f t="shared" si="8"/>
        <v>140</v>
      </c>
      <c r="G224">
        <f t="shared" si="7"/>
        <v>140</v>
      </c>
    </row>
    <row r="225" spans="1:7">
      <c r="A225" s="6">
        <v>41578</v>
      </c>
      <c r="B225">
        <v>4</v>
      </c>
      <c r="C225" t="s">
        <v>2731</v>
      </c>
      <c r="D225">
        <v>55</v>
      </c>
      <c r="E225">
        <f t="shared" si="8"/>
        <v>220</v>
      </c>
      <c r="G225">
        <f t="shared" si="7"/>
        <v>360</v>
      </c>
    </row>
    <row r="226" spans="1:7">
      <c r="B226">
        <v>5</v>
      </c>
      <c r="C226" t="s">
        <v>1657</v>
      </c>
      <c r="D226">
        <v>89</v>
      </c>
      <c r="E226">
        <f t="shared" si="8"/>
        <v>445</v>
      </c>
      <c r="G226">
        <f t="shared" si="7"/>
        <v>805</v>
      </c>
    </row>
    <row r="227" spans="1:7">
      <c r="G227">
        <f t="shared" si="7"/>
        <v>805</v>
      </c>
    </row>
    <row r="228" spans="1:7">
      <c r="A228" s="6">
        <v>41587</v>
      </c>
      <c r="B228">
        <v>4</v>
      </c>
      <c r="C228" t="s">
        <v>330</v>
      </c>
      <c r="D228">
        <v>35</v>
      </c>
      <c r="E228">
        <f t="shared" si="8"/>
        <v>140</v>
      </c>
      <c r="G228">
        <f t="shared" si="7"/>
        <v>945</v>
      </c>
    </row>
    <row r="229" spans="1:7">
      <c r="B229">
        <v>1</v>
      </c>
      <c r="C229" t="s">
        <v>3005</v>
      </c>
      <c r="D229">
        <v>49</v>
      </c>
      <c r="E229">
        <f t="shared" si="8"/>
        <v>49</v>
      </c>
      <c r="G229">
        <f t="shared" si="7"/>
        <v>994</v>
      </c>
    </row>
    <row r="230" spans="1:7">
      <c r="C230" t="s">
        <v>3008</v>
      </c>
      <c r="E230">
        <f t="shared" si="8"/>
        <v>0</v>
      </c>
      <c r="G230">
        <f t="shared" si="7"/>
        <v>994</v>
      </c>
    </row>
    <row r="231" spans="1:7">
      <c r="A231" s="6">
        <v>41590</v>
      </c>
      <c r="B231">
        <v>10</v>
      </c>
      <c r="C231" t="s">
        <v>703</v>
      </c>
      <c r="D231">
        <v>30</v>
      </c>
      <c r="E231">
        <f t="shared" si="8"/>
        <v>300</v>
      </c>
      <c r="G231">
        <f t="shared" si="7"/>
        <v>1294</v>
      </c>
    </row>
    <row r="232" spans="1:7">
      <c r="B232">
        <v>4.2</v>
      </c>
      <c r="C232" t="s">
        <v>3006</v>
      </c>
      <c r="D232">
        <v>38</v>
      </c>
      <c r="E232">
        <f t="shared" si="8"/>
        <v>159.6</v>
      </c>
      <c r="G232">
        <f t="shared" si="7"/>
        <v>1453.6</v>
      </c>
    </row>
    <row r="233" spans="1:7">
      <c r="C233" t="s">
        <v>3007</v>
      </c>
      <c r="E233">
        <f t="shared" si="8"/>
        <v>0</v>
      </c>
      <c r="G233">
        <f t="shared" si="7"/>
        <v>1453.6</v>
      </c>
    </row>
    <row r="234" spans="1:7">
      <c r="A234" s="6">
        <v>41591</v>
      </c>
      <c r="B234">
        <v>20</v>
      </c>
      <c r="C234" t="s">
        <v>330</v>
      </c>
      <c r="D234">
        <v>35</v>
      </c>
      <c r="E234">
        <f t="shared" si="8"/>
        <v>700</v>
      </c>
      <c r="G234">
        <f t="shared" si="7"/>
        <v>2153.6</v>
      </c>
    </row>
    <row r="235" spans="1:7">
      <c r="B235">
        <v>1</v>
      </c>
      <c r="C235" t="s">
        <v>3000</v>
      </c>
      <c r="D235">
        <v>42</v>
      </c>
      <c r="E235">
        <f t="shared" si="8"/>
        <v>42</v>
      </c>
      <c r="G235">
        <f t="shared" si="7"/>
        <v>2195.6</v>
      </c>
    </row>
    <row r="236" spans="1:7">
      <c r="C236" t="s">
        <v>2773</v>
      </c>
      <c r="G236">
        <f t="shared" si="7"/>
        <v>2195.6</v>
      </c>
    </row>
    <row r="237" spans="1:7">
      <c r="A237" s="6">
        <v>41591</v>
      </c>
      <c r="B237">
        <v>2</v>
      </c>
      <c r="C237" t="s">
        <v>1201</v>
      </c>
      <c r="D237">
        <v>35</v>
      </c>
      <c r="E237">
        <f t="shared" si="8"/>
        <v>70</v>
      </c>
      <c r="G237">
        <f t="shared" si="7"/>
        <v>2265.6</v>
      </c>
    </row>
    <row r="238" spans="1:7">
      <c r="C238" t="s">
        <v>3009</v>
      </c>
      <c r="E238">
        <f t="shared" si="8"/>
        <v>0</v>
      </c>
      <c r="G238">
        <f t="shared" si="7"/>
        <v>2265.6</v>
      </c>
    </row>
    <row r="239" spans="1:7">
      <c r="A239" s="6">
        <v>41592</v>
      </c>
      <c r="B239">
        <v>1</v>
      </c>
      <c r="C239" t="s">
        <v>381</v>
      </c>
      <c r="D239">
        <v>55</v>
      </c>
      <c r="E239">
        <f t="shared" si="8"/>
        <v>55</v>
      </c>
      <c r="G239">
        <f t="shared" si="7"/>
        <v>2320.6</v>
      </c>
    </row>
    <row r="240" spans="1:7">
      <c r="B240">
        <v>1</v>
      </c>
      <c r="C240" t="s">
        <v>1848</v>
      </c>
      <c r="D240">
        <v>207</v>
      </c>
      <c r="E240">
        <f t="shared" si="8"/>
        <v>207</v>
      </c>
      <c r="G240">
        <f t="shared" si="7"/>
        <v>2527.6</v>
      </c>
    </row>
    <row r="241" spans="1:7">
      <c r="B241">
        <v>1</v>
      </c>
      <c r="C241" t="s">
        <v>495</v>
      </c>
      <c r="D241">
        <v>89</v>
      </c>
      <c r="E241">
        <f t="shared" si="8"/>
        <v>89</v>
      </c>
      <c r="G241">
        <f t="shared" si="7"/>
        <v>2616.6</v>
      </c>
    </row>
    <row r="242" spans="1:7">
      <c r="B242">
        <v>1</v>
      </c>
      <c r="C242" t="s">
        <v>1705</v>
      </c>
      <c r="D242">
        <v>142</v>
      </c>
      <c r="E242">
        <f t="shared" si="8"/>
        <v>142</v>
      </c>
      <c r="G242">
        <f t="shared" si="7"/>
        <v>2758.6</v>
      </c>
    </row>
    <row r="243" spans="1:7">
      <c r="B243">
        <v>10</v>
      </c>
      <c r="C243" t="s">
        <v>330</v>
      </c>
      <c r="D243">
        <v>35</v>
      </c>
      <c r="E243">
        <f t="shared" si="8"/>
        <v>350</v>
      </c>
      <c r="G243">
        <f t="shared" si="7"/>
        <v>3108.6</v>
      </c>
    </row>
    <row r="244" spans="1:7">
      <c r="B244">
        <v>1</v>
      </c>
      <c r="C244" t="s">
        <v>397</v>
      </c>
      <c r="D244">
        <v>45</v>
      </c>
      <c r="E244">
        <f t="shared" si="8"/>
        <v>45</v>
      </c>
      <c r="G244">
        <f t="shared" si="7"/>
        <v>3153.6</v>
      </c>
    </row>
    <row r="245" spans="1:7">
      <c r="C245" t="s">
        <v>3073</v>
      </c>
      <c r="E245">
        <f t="shared" si="8"/>
        <v>0</v>
      </c>
      <c r="G245">
        <f t="shared" si="7"/>
        <v>3153.6</v>
      </c>
    </row>
    <row r="246" spans="1:7">
      <c r="A246" s="6">
        <v>41596</v>
      </c>
      <c r="B246">
        <v>5</v>
      </c>
      <c r="C246" t="s">
        <v>330</v>
      </c>
      <c r="D246">
        <v>35</v>
      </c>
      <c r="E246">
        <f t="shared" si="8"/>
        <v>175</v>
      </c>
      <c r="G246">
        <f t="shared" si="7"/>
        <v>3328.6</v>
      </c>
    </row>
    <row r="247" spans="1:7">
      <c r="B247">
        <v>1</v>
      </c>
      <c r="C247" t="s">
        <v>2502</v>
      </c>
      <c r="D247">
        <v>8</v>
      </c>
      <c r="E247">
        <f t="shared" si="8"/>
        <v>8</v>
      </c>
      <c r="G247">
        <f t="shared" si="7"/>
        <v>3336.6</v>
      </c>
    </row>
    <row r="248" spans="1:7">
      <c r="C248" t="s">
        <v>841</v>
      </c>
      <c r="E248">
        <f t="shared" si="8"/>
        <v>0</v>
      </c>
      <c r="G248">
        <f t="shared" si="7"/>
        <v>3336.6</v>
      </c>
    </row>
    <row r="249" spans="1:7">
      <c r="A249" s="6">
        <v>41597</v>
      </c>
      <c r="B249">
        <v>0.2</v>
      </c>
      <c r="C249" t="s">
        <v>887</v>
      </c>
      <c r="D249">
        <v>45</v>
      </c>
      <c r="E249">
        <f t="shared" si="8"/>
        <v>9</v>
      </c>
      <c r="G249">
        <f t="shared" si="7"/>
        <v>3345.6</v>
      </c>
    </row>
    <row r="250" spans="1:7">
      <c r="B250">
        <v>1</v>
      </c>
      <c r="C250" t="s">
        <v>2836</v>
      </c>
      <c r="D250">
        <v>39</v>
      </c>
      <c r="E250">
        <f t="shared" si="8"/>
        <v>39</v>
      </c>
      <c r="G250">
        <f t="shared" si="7"/>
        <v>3384.6</v>
      </c>
    </row>
    <row r="251" spans="1:7">
      <c r="C251" t="s">
        <v>3106</v>
      </c>
      <c r="E251">
        <f t="shared" si="8"/>
        <v>0</v>
      </c>
      <c r="G251">
        <f t="shared" si="7"/>
        <v>3384.6</v>
      </c>
    </row>
    <row r="252" spans="1:7">
      <c r="A252" s="6">
        <v>41598</v>
      </c>
      <c r="B252">
        <v>4</v>
      </c>
      <c r="C252" t="s">
        <v>330</v>
      </c>
      <c r="D252">
        <v>35</v>
      </c>
      <c r="E252">
        <f t="shared" si="8"/>
        <v>140</v>
      </c>
      <c r="G252">
        <f t="shared" si="7"/>
        <v>3524.6</v>
      </c>
    </row>
    <row r="253" spans="1:7">
      <c r="B253">
        <v>2.5</v>
      </c>
      <c r="C253" t="s">
        <v>1000</v>
      </c>
      <c r="D253">
        <v>38</v>
      </c>
      <c r="E253">
        <f t="shared" si="8"/>
        <v>95</v>
      </c>
      <c r="G253">
        <f t="shared" si="7"/>
        <v>3619.6</v>
      </c>
    </row>
    <row r="254" spans="1:7">
      <c r="C254" t="s">
        <v>3110</v>
      </c>
      <c r="E254">
        <f t="shared" si="8"/>
        <v>0</v>
      </c>
      <c r="G254">
        <f t="shared" si="7"/>
        <v>3619.6</v>
      </c>
    </row>
    <row r="255" spans="1:7">
      <c r="A255" s="6">
        <v>41604</v>
      </c>
      <c r="B255">
        <v>2</v>
      </c>
      <c r="C255" t="s">
        <v>330</v>
      </c>
      <c r="D255">
        <v>35</v>
      </c>
      <c r="E255">
        <f t="shared" si="8"/>
        <v>70</v>
      </c>
      <c r="G255">
        <f t="shared" si="7"/>
        <v>3689.6</v>
      </c>
    </row>
    <row r="256" spans="1:7">
      <c r="C256" t="s">
        <v>3110</v>
      </c>
      <c r="E256">
        <f t="shared" si="8"/>
        <v>0</v>
      </c>
      <c r="G256">
        <f t="shared" si="7"/>
        <v>3689.6</v>
      </c>
    </row>
    <row r="257" spans="1:7">
      <c r="A257" s="6">
        <v>41606</v>
      </c>
      <c r="B257">
        <v>7.5</v>
      </c>
      <c r="C257" t="s">
        <v>330</v>
      </c>
      <c r="D257">
        <v>35</v>
      </c>
      <c r="E257">
        <f t="shared" si="8"/>
        <v>262.5</v>
      </c>
      <c r="G257">
        <f t="shared" si="7"/>
        <v>3952.1</v>
      </c>
    </row>
    <row r="258" spans="1:7">
      <c r="B258">
        <v>1</v>
      </c>
      <c r="C258" t="s">
        <v>2108</v>
      </c>
      <c r="D258">
        <v>78</v>
      </c>
      <c r="E258">
        <f t="shared" si="8"/>
        <v>78</v>
      </c>
      <c r="G258">
        <f t="shared" si="7"/>
        <v>4030.1</v>
      </c>
    </row>
    <row r="259" spans="1:7">
      <c r="B259">
        <v>1</v>
      </c>
      <c r="C259" t="s">
        <v>495</v>
      </c>
      <c r="D259">
        <v>139</v>
      </c>
      <c r="E259">
        <f t="shared" si="8"/>
        <v>139</v>
      </c>
      <c r="G259">
        <f t="shared" si="7"/>
        <v>4169.1000000000004</v>
      </c>
    </row>
    <row r="260" spans="1:7">
      <c r="B260">
        <v>1</v>
      </c>
      <c r="C260" t="s">
        <v>847</v>
      </c>
      <c r="D260">
        <v>260</v>
      </c>
      <c r="E260">
        <f t="shared" si="8"/>
        <v>260</v>
      </c>
      <c r="G260">
        <f t="shared" ref="G260:G285" si="9">G259+E260-F260</f>
        <v>4429.1000000000004</v>
      </c>
    </row>
    <row r="261" spans="1:7">
      <c r="B261">
        <v>1</v>
      </c>
      <c r="C261" t="s">
        <v>1134</v>
      </c>
      <c r="D261">
        <v>170</v>
      </c>
      <c r="E261">
        <f t="shared" si="8"/>
        <v>170</v>
      </c>
      <c r="G261">
        <f t="shared" si="9"/>
        <v>4599.1000000000004</v>
      </c>
    </row>
    <row r="262" spans="1:7">
      <c r="B262">
        <v>1</v>
      </c>
      <c r="C262" t="s">
        <v>3179</v>
      </c>
      <c r="D262">
        <v>89</v>
      </c>
      <c r="E262">
        <v>89</v>
      </c>
      <c r="G262">
        <f t="shared" si="9"/>
        <v>4688.1000000000004</v>
      </c>
    </row>
    <row r="263" spans="1:7">
      <c r="C263" t="s">
        <v>3438</v>
      </c>
      <c r="G263">
        <f t="shared" si="9"/>
        <v>4688.1000000000004</v>
      </c>
    </row>
    <row r="264" spans="1:7">
      <c r="C264" t="s">
        <v>3178</v>
      </c>
      <c r="G264">
        <f t="shared" si="9"/>
        <v>4688.1000000000004</v>
      </c>
    </row>
    <row r="265" spans="1:7">
      <c r="A265" s="6">
        <v>41606</v>
      </c>
      <c r="B265">
        <v>12</v>
      </c>
      <c r="C265" t="s">
        <v>375</v>
      </c>
      <c r="D265">
        <v>35</v>
      </c>
      <c r="E265">
        <f t="shared" si="8"/>
        <v>420</v>
      </c>
      <c r="G265">
        <f t="shared" si="9"/>
        <v>5108.1000000000004</v>
      </c>
    </row>
    <row r="266" spans="1:7">
      <c r="B266">
        <v>1</v>
      </c>
      <c r="C266" t="s">
        <v>3180</v>
      </c>
      <c r="D266">
        <v>65</v>
      </c>
      <c r="E266">
        <f t="shared" si="8"/>
        <v>65</v>
      </c>
      <c r="G266">
        <f t="shared" si="9"/>
        <v>5173.1000000000004</v>
      </c>
    </row>
    <row r="267" spans="1:7">
      <c r="C267" t="s">
        <v>3182</v>
      </c>
      <c r="G267">
        <f t="shared" si="9"/>
        <v>5173.1000000000004</v>
      </c>
    </row>
    <row r="268" spans="1:7">
      <c r="A268" s="6">
        <v>41608</v>
      </c>
      <c r="B268">
        <v>1</v>
      </c>
      <c r="C268" t="s">
        <v>3181</v>
      </c>
      <c r="D268">
        <v>92</v>
      </c>
      <c r="E268">
        <f t="shared" si="8"/>
        <v>92</v>
      </c>
      <c r="G268">
        <f t="shared" si="9"/>
        <v>5265.1</v>
      </c>
    </row>
    <row r="269" spans="1:7">
      <c r="C269" t="s">
        <v>3008</v>
      </c>
      <c r="E269">
        <f t="shared" si="8"/>
        <v>0</v>
      </c>
      <c r="G269">
        <f t="shared" si="9"/>
        <v>5265.1</v>
      </c>
    </row>
    <row r="270" spans="1:7">
      <c r="A270" s="6">
        <v>41613</v>
      </c>
      <c r="B270">
        <v>5</v>
      </c>
      <c r="C270" t="s">
        <v>330</v>
      </c>
      <c r="D270">
        <v>35</v>
      </c>
      <c r="E270">
        <f t="shared" si="8"/>
        <v>175</v>
      </c>
      <c r="G270">
        <f t="shared" si="9"/>
        <v>5440.1</v>
      </c>
    </row>
    <row r="271" spans="1:7">
      <c r="B271">
        <v>5</v>
      </c>
      <c r="C271" t="s">
        <v>397</v>
      </c>
      <c r="D271">
        <v>45</v>
      </c>
      <c r="E271">
        <f t="shared" si="8"/>
        <v>225</v>
      </c>
      <c r="G271">
        <f t="shared" si="9"/>
        <v>5665.1</v>
      </c>
    </row>
    <row r="272" spans="1:7">
      <c r="C272" t="s">
        <v>3110</v>
      </c>
      <c r="E272">
        <f t="shared" si="8"/>
        <v>0</v>
      </c>
      <c r="G272">
        <f t="shared" si="9"/>
        <v>5665.1</v>
      </c>
    </row>
    <row r="273" spans="1:7">
      <c r="A273" s="6">
        <v>41613</v>
      </c>
      <c r="B273">
        <v>1</v>
      </c>
      <c r="C273" t="s">
        <v>330</v>
      </c>
      <c r="D273">
        <v>35</v>
      </c>
      <c r="E273">
        <f t="shared" si="8"/>
        <v>35</v>
      </c>
      <c r="G273">
        <f t="shared" si="9"/>
        <v>5700.1</v>
      </c>
    </row>
    <row r="274" spans="1:7">
      <c r="C274" t="s">
        <v>457</v>
      </c>
      <c r="E274">
        <f t="shared" si="8"/>
        <v>0</v>
      </c>
      <c r="G274">
        <f t="shared" si="9"/>
        <v>5700.1</v>
      </c>
    </row>
    <row r="275" spans="1:7">
      <c r="A275" s="6">
        <v>41619</v>
      </c>
      <c r="B275">
        <v>2</v>
      </c>
      <c r="C275" t="s">
        <v>330</v>
      </c>
      <c r="D275">
        <v>35</v>
      </c>
      <c r="E275">
        <f t="shared" si="8"/>
        <v>70</v>
      </c>
      <c r="G275">
        <f t="shared" si="9"/>
        <v>5770.1</v>
      </c>
    </row>
    <row r="276" spans="1:7">
      <c r="B276">
        <v>20</v>
      </c>
      <c r="C276" t="s">
        <v>1221</v>
      </c>
      <c r="D276">
        <v>28</v>
      </c>
      <c r="E276">
        <f t="shared" si="8"/>
        <v>560</v>
      </c>
      <c r="G276">
        <f t="shared" si="9"/>
        <v>6330.1</v>
      </c>
    </row>
    <row r="277" spans="1:7">
      <c r="C277" t="s">
        <v>3236</v>
      </c>
      <c r="E277">
        <f t="shared" ref="E277:E284" si="10">B277*D277</f>
        <v>0</v>
      </c>
      <c r="G277">
        <f t="shared" si="9"/>
        <v>6330.1</v>
      </c>
    </row>
    <row r="278" spans="1:7">
      <c r="A278" s="6">
        <v>41620</v>
      </c>
      <c r="B278">
        <v>1</v>
      </c>
      <c r="C278" t="s">
        <v>3237</v>
      </c>
      <c r="D278">
        <v>198</v>
      </c>
      <c r="E278">
        <f t="shared" si="10"/>
        <v>198</v>
      </c>
      <c r="G278">
        <f t="shared" si="9"/>
        <v>6528.1</v>
      </c>
    </row>
    <row r="279" spans="1:7">
      <c r="B279">
        <v>1</v>
      </c>
      <c r="C279" t="s">
        <v>3242</v>
      </c>
      <c r="D279">
        <v>160</v>
      </c>
      <c r="E279">
        <f t="shared" si="10"/>
        <v>160</v>
      </c>
      <c r="G279">
        <f t="shared" si="9"/>
        <v>6688.1</v>
      </c>
    </row>
    <row r="280" spans="1:7">
      <c r="B280">
        <v>1</v>
      </c>
      <c r="C280" t="s">
        <v>3243</v>
      </c>
      <c r="D280">
        <v>30</v>
      </c>
      <c r="E280">
        <f t="shared" si="10"/>
        <v>30</v>
      </c>
      <c r="G280">
        <f t="shared" si="9"/>
        <v>6718.1</v>
      </c>
    </row>
    <row r="281" spans="1:7">
      <c r="C281" t="s">
        <v>3244</v>
      </c>
      <c r="E281">
        <f t="shared" si="10"/>
        <v>0</v>
      </c>
      <c r="G281">
        <f t="shared" si="9"/>
        <v>6718.1</v>
      </c>
    </row>
    <row r="282" spans="1:7">
      <c r="A282" s="6">
        <v>41622</v>
      </c>
      <c r="B282">
        <v>50</v>
      </c>
      <c r="C282" t="s">
        <v>1221</v>
      </c>
      <c r="D282">
        <v>28</v>
      </c>
      <c r="E282">
        <f t="shared" si="10"/>
        <v>1400</v>
      </c>
      <c r="G282">
        <f t="shared" si="9"/>
        <v>8118.1</v>
      </c>
    </row>
    <row r="283" spans="1:7">
      <c r="A283" s="6"/>
      <c r="C283" t="s">
        <v>3439</v>
      </c>
      <c r="G283">
        <f t="shared" si="9"/>
        <v>8118.1</v>
      </c>
    </row>
    <row r="284" spans="1:7">
      <c r="A284" s="6">
        <v>41624</v>
      </c>
      <c r="B284">
        <v>3.5</v>
      </c>
      <c r="C284" t="s">
        <v>1049</v>
      </c>
      <c r="D284">
        <v>45</v>
      </c>
      <c r="E284">
        <f t="shared" si="10"/>
        <v>157.5</v>
      </c>
      <c r="G284">
        <f t="shared" si="9"/>
        <v>8275.6</v>
      </c>
    </row>
    <row r="285" spans="1:7">
      <c r="C285" t="s">
        <v>3310</v>
      </c>
      <c r="E285">
        <f t="shared" ref="E285:E288" si="11">B285*D285</f>
        <v>0</v>
      </c>
      <c r="G285">
        <f t="shared" si="9"/>
        <v>8275.6</v>
      </c>
    </row>
    <row r="286" spans="1:7">
      <c r="A286" s="6">
        <v>41625</v>
      </c>
      <c r="B286">
        <v>18</v>
      </c>
      <c r="C286" t="s">
        <v>1201</v>
      </c>
      <c r="D286">
        <v>35</v>
      </c>
      <c r="E286">
        <f t="shared" si="11"/>
        <v>630</v>
      </c>
      <c r="G286">
        <f t="shared" ref="G286:G288" si="12">G285+E286-F286</f>
        <v>8905.6</v>
      </c>
    </row>
    <row r="287" spans="1:7">
      <c r="B287">
        <v>1</v>
      </c>
      <c r="C287" t="s">
        <v>3311</v>
      </c>
      <c r="D287">
        <v>650</v>
      </c>
      <c r="E287">
        <f t="shared" si="11"/>
        <v>650</v>
      </c>
      <c r="G287">
        <f t="shared" si="12"/>
        <v>9555.6</v>
      </c>
    </row>
    <row r="288" spans="1:7">
      <c r="C288" t="s">
        <v>3440</v>
      </c>
      <c r="E288">
        <f t="shared" si="11"/>
        <v>0</v>
      </c>
      <c r="G288">
        <f t="shared" si="12"/>
        <v>9555.6</v>
      </c>
    </row>
    <row r="289" spans="1:7">
      <c r="A289" s="6">
        <v>41628</v>
      </c>
      <c r="B289">
        <v>10</v>
      </c>
      <c r="C289" t="s">
        <v>3430</v>
      </c>
      <c r="D289">
        <v>28</v>
      </c>
      <c r="E289">
        <f t="shared" ref="E289:E306" si="13">B289*D289</f>
        <v>280</v>
      </c>
      <c r="G289">
        <f t="shared" ref="G289:G306" si="14">G288+E289-F289</f>
        <v>9835.6</v>
      </c>
    </row>
    <row r="290" spans="1:7">
      <c r="C290" t="s">
        <v>3431</v>
      </c>
      <c r="E290">
        <f t="shared" si="13"/>
        <v>0</v>
      </c>
      <c r="G290">
        <f t="shared" si="14"/>
        <v>9835.6</v>
      </c>
    </row>
    <row r="291" spans="1:7">
      <c r="A291" s="6">
        <v>41642</v>
      </c>
      <c r="B291">
        <v>5</v>
      </c>
      <c r="C291" t="s">
        <v>708</v>
      </c>
      <c r="D291">
        <v>35</v>
      </c>
      <c r="E291">
        <f t="shared" si="13"/>
        <v>175</v>
      </c>
      <c r="G291">
        <f t="shared" si="14"/>
        <v>10010.6</v>
      </c>
    </row>
    <row r="292" spans="1:7">
      <c r="B292">
        <v>1</v>
      </c>
      <c r="C292" t="s">
        <v>3432</v>
      </c>
      <c r="D292">
        <v>45</v>
      </c>
      <c r="E292">
        <f t="shared" si="13"/>
        <v>45</v>
      </c>
      <c r="G292">
        <f t="shared" si="14"/>
        <v>10055.6</v>
      </c>
    </row>
    <row r="293" spans="1:7">
      <c r="C293" t="s">
        <v>3433</v>
      </c>
      <c r="E293">
        <f t="shared" si="13"/>
        <v>0</v>
      </c>
      <c r="G293">
        <f t="shared" si="14"/>
        <v>10055.6</v>
      </c>
    </row>
    <row r="294" spans="1:7">
      <c r="A294" s="6">
        <v>41645</v>
      </c>
      <c r="B294">
        <v>1</v>
      </c>
      <c r="C294" t="s">
        <v>3391</v>
      </c>
      <c r="D294">
        <v>70</v>
      </c>
      <c r="E294">
        <f t="shared" si="13"/>
        <v>70</v>
      </c>
      <c r="G294">
        <f t="shared" si="14"/>
        <v>10125.6</v>
      </c>
    </row>
    <row r="295" spans="1:7">
      <c r="C295" t="s">
        <v>3182</v>
      </c>
      <c r="E295">
        <f t="shared" si="13"/>
        <v>0</v>
      </c>
      <c r="G295">
        <f t="shared" si="14"/>
        <v>10125.6</v>
      </c>
    </row>
    <row r="296" spans="1:7">
      <c r="A296" s="6">
        <v>41647</v>
      </c>
      <c r="B296">
        <v>2</v>
      </c>
      <c r="C296" t="s">
        <v>3434</v>
      </c>
      <c r="D296">
        <v>45</v>
      </c>
      <c r="E296">
        <f t="shared" si="13"/>
        <v>90</v>
      </c>
      <c r="G296">
        <f t="shared" si="14"/>
        <v>10215.6</v>
      </c>
    </row>
    <row r="297" spans="1:7">
      <c r="C297" t="s">
        <v>510</v>
      </c>
      <c r="E297">
        <f t="shared" si="13"/>
        <v>0</v>
      </c>
      <c r="G297">
        <f t="shared" si="14"/>
        <v>10215.6</v>
      </c>
    </row>
    <row r="298" spans="1:7">
      <c r="A298" s="6">
        <v>41647</v>
      </c>
      <c r="B298">
        <v>1</v>
      </c>
      <c r="C298" t="s">
        <v>3435</v>
      </c>
      <c r="D298">
        <v>75</v>
      </c>
      <c r="E298">
        <f t="shared" si="13"/>
        <v>75</v>
      </c>
      <c r="G298">
        <f t="shared" si="14"/>
        <v>10290.6</v>
      </c>
    </row>
    <row r="299" spans="1:7">
      <c r="C299" t="s">
        <v>1893</v>
      </c>
      <c r="E299">
        <f t="shared" si="13"/>
        <v>0</v>
      </c>
      <c r="G299">
        <f t="shared" si="14"/>
        <v>10290.6</v>
      </c>
    </row>
    <row r="300" spans="1:7">
      <c r="A300" s="6">
        <v>41649</v>
      </c>
      <c r="B300">
        <v>1</v>
      </c>
      <c r="C300" t="s">
        <v>3437</v>
      </c>
      <c r="D300">
        <v>160</v>
      </c>
      <c r="E300">
        <f t="shared" si="13"/>
        <v>160</v>
      </c>
      <c r="G300">
        <f t="shared" si="14"/>
        <v>10450.6</v>
      </c>
    </row>
    <row r="301" spans="1:7">
      <c r="B301">
        <v>0.4</v>
      </c>
      <c r="C301" t="s">
        <v>887</v>
      </c>
      <c r="D301">
        <v>45</v>
      </c>
      <c r="E301">
        <f t="shared" si="13"/>
        <v>18</v>
      </c>
      <c r="G301">
        <f t="shared" si="14"/>
        <v>10468.6</v>
      </c>
    </row>
    <row r="302" spans="1:7">
      <c r="C302" t="s">
        <v>3182</v>
      </c>
      <c r="E302">
        <f t="shared" si="13"/>
        <v>0</v>
      </c>
      <c r="G302">
        <f t="shared" si="14"/>
        <v>10468.6</v>
      </c>
    </row>
    <row r="303" spans="1:7">
      <c r="A303" s="6">
        <v>41649</v>
      </c>
      <c r="B303">
        <v>5</v>
      </c>
      <c r="C303" t="s">
        <v>330</v>
      </c>
      <c r="D303">
        <v>35</v>
      </c>
      <c r="E303">
        <f t="shared" si="13"/>
        <v>175</v>
      </c>
      <c r="G303">
        <f t="shared" si="14"/>
        <v>10643.6</v>
      </c>
    </row>
    <row r="304" spans="1:7">
      <c r="B304">
        <v>10</v>
      </c>
      <c r="C304" t="s">
        <v>3430</v>
      </c>
      <c r="D304">
        <v>28</v>
      </c>
      <c r="E304">
        <f t="shared" si="13"/>
        <v>280</v>
      </c>
      <c r="G304">
        <f t="shared" si="14"/>
        <v>10923.6</v>
      </c>
    </row>
    <row r="305" spans="3:7">
      <c r="C305" t="s">
        <v>3441</v>
      </c>
      <c r="E305">
        <f t="shared" si="13"/>
        <v>0</v>
      </c>
      <c r="G305">
        <f t="shared" si="14"/>
        <v>10923.6</v>
      </c>
    </row>
    <row r="306" spans="3:7">
      <c r="E306">
        <f t="shared" si="13"/>
        <v>0</v>
      </c>
      <c r="G306">
        <f t="shared" si="14"/>
        <v>10923.6</v>
      </c>
    </row>
  </sheetData>
  <hyperlinks>
    <hyperlink ref="A1" location="INDICE!A1" display="INDICE"/>
    <hyperlink ref="A2" location="INDICE!A1" display="INDICE"/>
  </hyperlinks>
  <pageMargins left="0.7" right="0.7" top="0.75" bottom="0.75" header="0.3" footer="0.3"/>
  <pageSetup paperSize="9" orientation="portrait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K95"/>
  <sheetViews>
    <sheetView workbookViewId="0"/>
  </sheetViews>
  <sheetFormatPr baseColWidth="10" defaultRowHeight="15"/>
  <cols>
    <col min="1" max="1" width="13.5703125" style="7" customWidth="1"/>
    <col min="2" max="2" width="5.42578125" style="7" customWidth="1"/>
    <col min="3" max="3" width="20.7109375" style="7" customWidth="1"/>
    <col min="4" max="4" width="11.42578125" style="7" customWidth="1"/>
    <col min="5" max="5" width="11.42578125" style="7"/>
    <col min="6" max="6" width="8.7109375" style="7" customWidth="1"/>
    <col min="7" max="16384" width="11.42578125" style="7"/>
  </cols>
  <sheetData>
    <row r="1" spans="1:7">
      <c r="A1" s="9" t="s">
        <v>122</v>
      </c>
      <c r="C1" s="7" t="s">
        <v>31</v>
      </c>
      <c r="E1" s="7" t="s">
        <v>253</v>
      </c>
      <c r="G1" s="7">
        <f>SUM(E4:E277)-SUM(F4:F277)</f>
        <v>233.78000000000065</v>
      </c>
    </row>
    <row r="2" spans="1:7">
      <c r="A2" s="10" t="s">
        <v>254</v>
      </c>
      <c r="B2" s="10" t="s">
        <v>255</v>
      </c>
      <c r="C2" s="10" t="s">
        <v>256</v>
      </c>
      <c r="D2" s="10" t="s">
        <v>257</v>
      </c>
      <c r="E2" s="10" t="s">
        <v>258</v>
      </c>
      <c r="F2" s="10" t="s">
        <v>259</v>
      </c>
      <c r="G2" s="10" t="s">
        <v>260</v>
      </c>
    </row>
    <row r="3" spans="1:7">
      <c r="A3" s="11"/>
    </row>
    <row r="4" spans="1:7" hidden="1">
      <c r="A4" s="12" t="s">
        <v>13</v>
      </c>
      <c r="C4" s="7" t="s">
        <v>262</v>
      </c>
      <c r="E4" s="7">
        <v>2317.7600000000002</v>
      </c>
      <c r="G4" s="7">
        <f>G3+E4-F4</f>
        <v>2317.7600000000002</v>
      </c>
    </row>
    <row r="5" spans="1:7" hidden="1">
      <c r="A5" s="12">
        <v>41345</v>
      </c>
      <c r="B5" s="7">
        <v>0</v>
      </c>
      <c r="C5" s="7" t="s">
        <v>665</v>
      </c>
      <c r="D5" s="7">
        <v>0</v>
      </c>
      <c r="E5" s="7">
        <f>B5*D5</f>
        <v>0</v>
      </c>
      <c r="F5" s="7">
        <v>4235</v>
      </c>
      <c r="G5" s="7">
        <f>G4+E5-F5</f>
        <v>-1917.2399999999998</v>
      </c>
    </row>
    <row r="6" spans="1:7" hidden="1">
      <c r="B6" s="7">
        <v>0</v>
      </c>
      <c r="C6" s="7" t="s">
        <v>709</v>
      </c>
      <c r="D6" s="7">
        <v>0</v>
      </c>
      <c r="E6" s="7">
        <v>2000</v>
      </c>
      <c r="G6" s="7">
        <f t="shared" ref="G6:G69" si="0">G5+E6-F6</f>
        <v>82.760000000000218</v>
      </c>
    </row>
    <row r="7" spans="1:7" hidden="1">
      <c r="A7" s="12">
        <v>41344</v>
      </c>
      <c r="B7" s="7">
        <v>2.5</v>
      </c>
      <c r="C7" s="7" t="s">
        <v>375</v>
      </c>
      <c r="D7" s="7">
        <v>25</v>
      </c>
      <c r="E7" s="7">
        <f t="shared" ref="E7:E28" si="1">B7*D7</f>
        <v>62.5</v>
      </c>
      <c r="G7" s="7">
        <f t="shared" si="0"/>
        <v>145.26000000000022</v>
      </c>
    </row>
    <row r="8" spans="1:7" hidden="1">
      <c r="A8" s="12" t="s">
        <v>13</v>
      </c>
      <c r="B8" s="7">
        <v>5</v>
      </c>
      <c r="C8" s="7" t="s">
        <v>344</v>
      </c>
      <c r="D8" s="7">
        <v>22</v>
      </c>
      <c r="E8" s="7">
        <f t="shared" si="1"/>
        <v>110</v>
      </c>
      <c r="G8" s="7">
        <f t="shared" si="0"/>
        <v>255.26000000000022</v>
      </c>
    </row>
    <row r="9" spans="1:7" hidden="1">
      <c r="A9" s="12">
        <v>41348</v>
      </c>
      <c r="B9" s="7">
        <v>2</v>
      </c>
      <c r="C9" s="7" t="s">
        <v>792</v>
      </c>
      <c r="D9" s="7">
        <v>35</v>
      </c>
      <c r="E9" s="7">
        <f t="shared" si="1"/>
        <v>70</v>
      </c>
      <c r="F9" s="7">
        <v>0</v>
      </c>
      <c r="G9" s="7">
        <f t="shared" si="0"/>
        <v>325.26000000000022</v>
      </c>
    </row>
    <row r="10" spans="1:7" hidden="1">
      <c r="C10" s="7" t="s">
        <v>793</v>
      </c>
      <c r="E10" s="7">
        <f t="shared" si="1"/>
        <v>0</v>
      </c>
      <c r="F10" s="7">
        <v>0</v>
      </c>
      <c r="G10" s="7">
        <f t="shared" si="0"/>
        <v>325.26000000000022</v>
      </c>
    </row>
    <row r="11" spans="1:7" hidden="1">
      <c r="A11" s="12">
        <v>41368</v>
      </c>
      <c r="B11" s="7">
        <v>5</v>
      </c>
      <c r="C11" s="7" t="s">
        <v>344</v>
      </c>
      <c r="D11" s="7">
        <v>25</v>
      </c>
      <c r="E11" s="7">
        <f t="shared" si="1"/>
        <v>125</v>
      </c>
      <c r="G11" s="7">
        <f t="shared" si="0"/>
        <v>450.26000000000022</v>
      </c>
    </row>
    <row r="12" spans="1:7" hidden="1">
      <c r="A12" s="12">
        <v>41376</v>
      </c>
      <c r="B12" s="7">
        <v>1</v>
      </c>
      <c r="C12" s="7" t="s">
        <v>991</v>
      </c>
      <c r="D12" s="7">
        <v>669</v>
      </c>
      <c r="E12" s="7">
        <f t="shared" si="1"/>
        <v>669</v>
      </c>
      <c r="G12" s="7">
        <f t="shared" si="0"/>
        <v>1119.2600000000002</v>
      </c>
    </row>
    <row r="13" spans="1:7" hidden="1">
      <c r="A13" s="12"/>
      <c r="B13" s="7">
        <v>1</v>
      </c>
      <c r="C13" s="7" t="s">
        <v>992</v>
      </c>
      <c r="D13" s="7">
        <v>176</v>
      </c>
      <c r="E13" s="7">
        <f t="shared" si="1"/>
        <v>176</v>
      </c>
      <c r="G13" s="7">
        <f t="shared" si="0"/>
        <v>1295.2600000000002</v>
      </c>
    </row>
    <row r="14" spans="1:7" hidden="1">
      <c r="A14" s="12"/>
      <c r="B14" s="7">
        <v>1</v>
      </c>
      <c r="C14" s="7" t="s">
        <v>993</v>
      </c>
      <c r="D14" s="7">
        <v>91</v>
      </c>
      <c r="E14" s="7">
        <f t="shared" si="1"/>
        <v>91</v>
      </c>
      <c r="G14" s="7">
        <f t="shared" si="0"/>
        <v>1386.2600000000002</v>
      </c>
    </row>
    <row r="15" spans="1:7" hidden="1">
      <c r="A15" s="12">
        <v>41380</v>
      </c>
      <c r="B15" s="7">
        <v>1</v>
      </c>
      <c r="C15" s="7" t="s">
        <v>926</v>
      </c>
      <c r="D15" s="7">
        <v>144</v>
      </c>
      <c r="E15" s="7">
        <f t="shared" si="1"/>
        <v>144</v>
      </c>
      <c r="G15" s="7">
        <f t="shared" si="0"/>
        <v>1530.2600000000002</v>
      </c>
    </row>
    <row r="16" spans="1:7" hidden="1">
      <c r="B16" s="7">
        <v>1</v>
      </c>
      <c r="C16" s="7" t="s">
        <v>927</v>
      </c>
      <c r="D16" s="7">
        <v>72</v>
      </c>
      <c r="E16" s="7">
        <f t="shared" si="1"/>
        <v>72</v>
      </c>
      <c r="G16" s="7">
        <f t="shared" si="0"/>
        <v>1602.2600000000002</v>
      </c>
    </row>
    <row r="17" spans="1:11" hidden="1">
      <c r="B17" s="7">
        <v>1</v>
      </c>
      <c r="C17" s="7" t="s">
        <v>981</v>
      </c>
      <c r="D17" s="7">
        <v>45</v>
      </c>
      <c r="E17" s="7">
        <f t="shared" si="1"/>
        <v>45</v>
      </c>
      <c r="G17" s="7">
        <f t="shared" si="0"/>
        <v>1647.2600000000002</v>
      </c>
    </row>
    <row r="18" spans="1:11" hidden="1">
      <c r="B18" s="7">
        <v>5</v>
      </c>
      <c r="C18" s="7" t="s">
        <v>703</v>
      </c>
      <c r="D18" s="7">
        <v>25</v>
      </c>
      <c r="E18" s="7">
        <f t="shared" si="1"/>
        <v>125</v>
      </c>
      <c r="G18" s="7">
        <f t="shared" si="0"/>
        <v>1772.2600000000002</v>
      </c>
    </row>
    <row r="19" spans="1:11" hidden="1">
      <c r="A19" s="12">
        <v>41381</v>
      </c>
      <c r="B19" s="7">
        <v>1.5</v>
      </c>
      <c r="C19" s="7" t="s">
        <v>982</v>
      </c>
      <c r="D19" s="7">
        <v>30</v>
      </c>
      <c r="E19" s="7">
        <f t="shared" si="1"/>
        <v>45</v>
      </c>
      <c r="G19" s="7">
        <f t="shared" si="0"/>
        <v>1817.2600000000002</v>
      </c>
    </row>
    <row r="20" spans="1:11" hidden="1">
      <c r="A20" s="12">
        <v>41390</v>
      </c>
      <c r="B20" s="7">
        <v>12</v>
      </c>
      <c r="C20" s="7" t="s">
        <v>375</v>
      </c>
      <c r="D20" s="7">
        <v>25</v>
      </c>
      <c r="E20" s="7">
        <f t="shared" si="1"/>
        <v>300</v>
      </c>
      <c r="G20" s="7">
        <f t="shared" si="0"/>
        <v>2117.2600000000002</v>
      </c>
    </row>
    <row r="21" spans="1:11" hidden="1">
      <c r="B21" s="7">
        <v>1</v>
      </c>
      <c r="C21" s="7" t="s">
        <v>1093</v>
      </c>
      <c r="D21" s="7">
        <v>108</v>
      </c>
      <c r="E21" s="7">
        <f t="shared" si="1"/>
        <v>108</v>
      </c>
      <c r="G21" s="7">
        <f t="shared" si="0"/>
        <v>2225.2600000000002</v>
      </c>
    </row>
    <row r="22" spans="1:11" hidden="1">
      <c r="B22" s="7">
        <v>2</v>
      </c>
      <c r="C22" s="7" t="s">
        <v>1094</v>
      </c>
      <c r="D22" s="7">
        <v>35</v>
      </c>
      <c r="E22" s="7">
        <f t="shared" si="1"/>
        <v>70</v>
      </c>
      <c r="G22" s="7">
        <f t="shared" si="0"/>
        <v>2295.2600000000002</v>
      </c>
    </row>
    <row r="23" spans="1:11" hidden="1">
      <c r="B23" s="7">
        <v>1</v>
      </c>
      <c r="C23" s="7" t="s">
        <v>816</v>
      </c>
      <c r="D23" s="7">
        <v>40</v>
      </c>
      <c r="E23" s="7">
        <f t="shared" si="1"/>
        <v>40</v>
      </c>
      <c r="G23" s="7">
        <f t="shared" si="0"/>
        <v>2335.2600000000002</v>
      </c>
    </row>
    <row r="24" spans="1:11" hidden="1">
      <c r="C24" s="7" t="s">
        <v>1095</v>
      </c>
      <c r="E24" s="7">
        <f t="shared" si="1"/>
        <v>0</v>
      </c>
      <c r="G24" s="7">
        <f t="shared" si="0"/>
        <v>2335.2600000000002</v>
      </c>
    </row>
    <row r="25" spans="1:11" hidden="1">
      <c r="A25" s="12">
        <v>41393</v>
      </c>
      <c r="B25" s="7">
        <v>5</v>
      </c>
      <c r="C25" s="7" t="s">
        <v>703</v>
      </c>
      <c r="D25" s="7">
        <v>25</v>
      </c>
      <c r="E25" s="7">
        <f t="shared" si="1"/>
        <v>125</v>
      </c>
      <c r="G25" s="7">
        <f t="shared" si="0"/>
        <v>2460.2600000000002</v>
      </c>
    </row>
    <row r="26" spans="1:11" hidden="1">
      <c r="A26" s="12">
        <v>41404</v>
      </c>
      <c r="B26" s="7">
        <v>2</v>
      </c>
      <c r="C26" s="7" t="s">
        <v>397</v>
      </c>
      <c r="D26" s="7">
        <v>35</v>
      </c>
      <c r="E26" s="7">
        <f t="shared" si="1"/>
        <v>70</v>
      </c>
      <c r="G26" s="7">
        <f t="shared" si="0"/>
        <v>2530.2600000000002</v>
      </c>
    </row>
    <row r="27" spans="1:11" hidden="1">
      <c r="B27" s="7">
        <v>5</v>
      </c>
      <c r="C27" s="7" t="s">
        <v>703</v>
      </c>
      <c r="D27" s="7">
        <v>25</v>
      </c>
      <c r="E27" s="7">
        <f t="shared" si="1"/>
        <v>125</v>
      </c>
      <c r="G27" s="7">
        <f t="shared" si="0"/>
        <v>2655.26</v>
      </c>
    </row>
    <row r="28" spans="1:11" hidden="1">
      <c r="A28" s="12">
        <v>41408</v>
      </c>
      <c r="B28" s="7">
        <v>5</v>
      </c>
      <c r="C28" s="7" t="s">
        <v>344</v>
      </c>
      <c r="D28" s="7">
        <v>22</v>
      </c>
      <c r="E28" s="7">
        <f t="shared" si="1"/>
        <v>110</v>
      </c>
      <c r="G28" s="7">
        <f t="shared" si="0"/>
        <v>2765.26</v>
      </c>
    </row>
    <row r="29" spans="1:11" hidden="1">
      <c r="A29" s="12">
        <v>41418</v>
      </c>
      <c r="B29" s="7">
        <v>1</v>
      </c>
      <c r="C29" s="7" t="s">
        <v>1389</v>
      </c>
      <c r="D29" s="7">
        <v>45</v>
      </c>
      <c r="E29" s="7">
        <v>45</v>
      </c>
      <c r="G29" s="7">
        <f t="shared" si="0"/>
        <v>2810.26</v>
      </c>
    </row>
    <row r="30" spans="1:11" hidden="1">
      <c r="C30" s="7" t="s">
        <v>416</v>
      </c>
      <c r="F30" s="7">
        <v>281.02</v>
      </c>
      <c r="G30" s="7">
        <f t="shared" si="0"/>
        <v>2529.2400000000002</v>
      </c>
      <c r="I30" s="7" t="s">
        <v>2269</v>
      </c>
      <c r="J30" s="12">
        <v>41425</v>
      </c>
      <c r="K30" s="7">
        <v>2530</v>
      </c>
    </row>
    <row r="31" spans="1:11" hidden="1">
      <c r="A31" s="12">
        <v>41425</v>
      </c>
      <c r="C31" s="7" t="s">
        <v>39</v>
      </c>
      <c r="F31" s="7">
        <v>1453</v>
      </c>
      <c r="G31" s="7">
        <f t="shared" si="0"/>
        <v>1076.2400000000002</v>
      </c>
    </row>
    <row r="32" spans="1:11" hidden="1">
      <c r="A32" s="12">
        <v>41425</v>
      </c>
      <c r="B32" s="7">
        <v>2.25</v>
      </c>
      <c r="C32" s="7" t="s">
        <v>1542</v>
      </c>
      <c r="D32" s="7">
        <v>25</v>
      </c>
      <c r="E32" s="7">
        <f t="shared" ref="E32:E84" si="2">B32*D32</f>
        <v>56.25</v>
      </c>
      <c r="G32" s="7">
        <f t="shared" si="0"/>
        <v>1132.4900000000002</v>
      </c>
    </row>
    <row r="33" spans="1:7" hidden="1">
      <c r="A33" s="12">
        <v>41428</v>
      </c>
      <c r="B33" s="7">
        <v>2</v>
      </c>
      <c r="C33" s="7" t="s">
        <v>344</v>
      </c>
      <c r="D33" s="7">
        <v>25</v>
      </c>
      <c r="E33" s="7">
        <f t="shared" si="2"/>
        <v>50</v>
      </c>
      <c r="G33" s="7">
        <f t="shared" si="0"/>
        <v>1182.4900000000002</v>
      </c>
    </row>
    <row r="34" spans="1:7" hidden="1">
      <c r="A34" s="12">
        <v>41437</v>
      </c>
      <c r="B34" s="7">
        <v>2</v>
      </c>
      <c r="C34" s="7" t="s">
        <v>344</v>
      </c>
      <c r="D34" s="7">
        <v>25</v>
      </c>
      <c r="E34" s="7">
        <f t="shared" si="2"/>
        <v>50</v>
      </c>
      <c r="G34" s="7">
        <f t="shared" si="0"/>
        <v>1232.4900000000002</v>
      </c>
    </row>
    <row r="35" spans="1:7" ht="14.25" hidden="1" customHeight="1">
      <c r="B35" s="7">
        <v>2</v>
      </c>
      <c r="C35" s="7" t="s">
        <v>375</v>
      </c>
      <c r="D35" s="7">
        <v>28</v>
      </c>
      <c r="E35" s="7">
        <f t="shared" si="2"/>
        <v>56</v>
      </c>
      <c r="G35" s="7">
        <f t="shared" si="0"/>
        <v>1288.4900000000002</v>
      </c>
    </row>
    <row r="36" spans="1:7" hidden="1">
      <c r="A36" s="12">
        <v>41442</v>
      </c>
      <c r="C36" s="7" t="s">
        <v>39</v>
      </c>
      <c r="E36" s="7">
        <f t="shared" si="2"/>
        <v>0</v>
      </c>
      <c r="F36" s="7">
        <v>1235.71</v>
      </c>
      <c r="G36" s="7">
        <f t="shared" si="0"/>
        <v>52.7800000000002</v>
      </c>
    </row>
    <row r="37" spans="1:7" hidden="1">
      <c r="A37" s="12">
        <v>41442</v>
      </c>
      <c r="B37" s="7">
        <v>1</v>
      </c>
      <c r="C37" s="7" t="s">
        <v>1660</v>
      </c>
      <c r="D37" s="7">
        <v>90</v>
      </c>
      <c r="E37" s="7">
        <f t="shared" si="2"/>
        <v>90</v>
      </c>
      <c r="G37" s="7">
        <f t="shared" si="0"/>
        <v>142.7800000000002</v>
      </c>
    </row>
    <row r="38" spans="1:7" hidden="1">
      <c r="A38" s="12">
        <v>41458</v>
      </c>
      <c r="B38" s="7">
        <v>5</v>
      </c>
      <c r="C38" s="7" t="s">
        <v>703</v>
      </c>
      <c r="D38" s="7">
        <v>28</v>
      </c>
      <c r="E38" s="7">
        <f t="shared" si="2"/>
        <v>140</v>
      </c>
      <c r="G38" s="7">
        <f t="shared" si="0"/>
        <v>282.7800000000002</v>
      </c>
    </row>
    <row r="39" spans="1:7" hidden="1">
      <c r="B39" s="7">
        <v>1</v>
      </c>
      <c r="C39" s="7" t="s">
        <v>328</v>
      </c>
      <c r="D39" s="7">
        <v>5</v>
      </c>
      <c r="E39" s="7">
        <f t="shared" si="2"/>
        <v>5</v>
      </c>
      <c r="G39" s="7">
        <f t="shared" si="0"/>
        <v>287.7800000000002</v>
      </c>
    </row>
    <row r="40" spans="1:7" hidden="1">
      <c r="A40" s="12">
        <v>41459</v>
      </c>
      <c r="B40" s="7">
        <v>1</v>
      </c>
      <c r="C40" s="7" t="s">
        <v>1817</v>
      </c>
      <c r="D40" s="7">
        <v>530</v>
      </c>
      <c r="E40" s="7">
        <f t="shared" si="2"/>
        <v>530</v>
      </c>
      <c r="G40" s="7">
        <f t="shared" si="0"/>
        <v>817.7800000000002</v>
      </c>
    </row>
    <row r="41" spans="1:7" hidden="1">
      <c r="A41" s="12">
        <v>41458</v>
      </c>
      <c r="B41" s="7">
        <v>5</v>
      </c>
      <c r="C41" s="7" t="s">
        <v>703</v>
      </c>
      <c r="D41" s="7">
        <v>28</v>
      </c>
      <c r="E41" s="7">
        <f t="shared" si="2"/>
        <v>140</v>
      </c>
      <c r="G41" s="7">
        <f t="shared" si="0"/>
        <v>957.7800000000002</v>
      </c>
    </row>
    <row r="42" spans="1:7" hidden="1">
      <c r="B42" s="7">
        <v>1</v>
      </c>
      <c r="C42" s="7" t="s">
        <v>328</v>
      </c>
      <c r="D42" s="7">
        <v>7</v>
      </c>
      <c r="E42" s="7">
        <f t="shared" si="2"/>
        <v>7</v>
      </c>
      <c r="G42" s="7">
        <f t="shared" si="0"/>
        <v>964.7800000000002</v>
      </c>
    </row>
    <row r="43" spans="1:7" hidden="1">
      <c r="A43" s="12">
        <v>41470</v>
      </c>
      <c r="B43" s="7">
        <v>2</v>
      </c>
      <c r="C43" s="7" t="s">
        <v>1049</v>
      </c>
      <c r="D43" s="7">
        <v>40</v>
      </c>
      <c r="E43" s="7">
        <f t="shared" si="2"/>
        <v>80</v>
      </c>
      <c r="G43" s="7">
        <f t="shared" si="0"/>
        <v>1044.7800000000002</v>
      </c>
    </row>
    <row r="44" spans="1:7" hidden="1">
      <c r="B44" s="7">
        <v>1</v>
      </c>
      <c r="C44" s="7" t="s">
        <v>1772</v>
      </c>
      <c r="D44" s="7">
        <v>25</v>
      </c>
      <c r="E44" s="7">
        <f t="shared" si="2"/>
        <v>25</v>
      </c>
      <c r="G44" s="7">
        <f t="shared" si="0"/>
        <v>1069.7800000000002</v>
      </c>
    </row>
    <row r="45" spans="1:7" hidden="1">
      <c r="B45" s="7">
        <v>2</v>
      </c>
      <c r="C45" s="7" t="s">
        <v>703</v>
      </c>
      <c r="D45" s="7">
        <v>30</v>
      </c>
      <c r="E45" s="7">
        <f t="shared" si="2"/>
        <v>60</v>
      </c>
      <c r="G45" s="7">
        <f t="shared" si="0"/>
        <v>1129.7800000000002</v>
      </c>
    </row>
    <row r="46" spans="1:7" hidden="1">
      <c r="G46" s="7">
        <f t="shared" si="0"/>
        <v>1129.7800000000002</v>
      </c>
    </row>
    <row r="47" spans="1:7" hidden="1">
      <c r="A47" s="12">
        <v>41472</v>
      </c>
      <c r="B47" s="7">
        <v>8</v>
      </c>
      <c r="C47" s="7" t="s">
        <v>707</v>
      </c>
      <c r="D47" s="7">
        <v>30</v>
      </c>
      <c r="E47" s="7">
        <f t="shared" si="2"/>
        <v>240</v>
      </c>
      <c r="G47" s="7">
        <f t="shared" si="0"/>
        <v>1369.7800000000002</v>
      </c>
    </row>
    <row r="48" spans="1:7" hidden="1">
      <c r="B48" s="7">
        <v>4</v>
      </c>
      <c r="C48" s="7" t="s">
        <v>801</v>
      </c>
      <c r="D48" s="7">
        <v>50</v>
      </c>
      <c r="E48" s="7">
        <f t="shared" si="2"/>
        <v>200</v>
      </c>
      <c r="G48" s="7">
        <f t="shared" si="0"/>
        <v>1569.7800000000002</v>
      </c>
    </row>
    <row r="49" spans="1:7" hidden="1">
      <c r="A49" s="12">
        <v>41473</v>
      </c>
      <c r="B49" s="7">
        <v>2</v>
      </c>
      <c r="C49" s="7" t="s">
        <v>1980</v>
      </c>
      <c r="D49" s="7">
        <v>25</v>
      </c>
      <c r="E49" s="7">
        <f t="shared" si="2"/>
        <v>50</v>
      </c>
      <c r="G49" s="7">
        <f t="shared" si="0"/>
        <v>1619.7800000000002</v>
      </c>
    </row>
    <row r="50" spans="1:7" hidden="1">
      <c r="A50" s="12">
        <v>41477</v>
      </c>
      <c r="B50" s="7">
        <v>2</v>
      </c>
      <c r="C50" s="7" t="s">
        <v>397</v>
      </c>
      <c r="D50" s="7">
        <v>40</v>
      </c>
      <c r="E50" s="7">
        <f t="shared" si="2"/>
        <v>80</v>
      </c>
      <c r="G50" s="7">
        <f t="shared" si="0"/>
        <v>1699.7800000000002</v>
      </c>
    </row>
    <row r="51" spans="1:7" hidden="1">
      <c r="A51" s="12">
        <v>41480</v>
      </c>
      <c r="B51" s="7">
        <v>1</v>
      </c>
      <c r="C51" s="7" t="s">
        <v>1201</v>
      </c>
      <c r="D51" s="7">
        <v>28</v>
      </c>
      <c r="E51" s="7">
        <f t="shared" si="2"/>
        <v>28</v>
      </c>
      <c r="G51" s="7">
        <f t="shared" si="0"/>
        <v>1727.7800000000002</v>
      </c>
    </row>
    <row r="52" spans="1:7" hidden="1">
      <c r="B52" s="7">
        <v>2</v>
      </c>
      <c r="C52" s="7" t="s">
        <v>344</v>
      </c>
      <c r="D52" s="7">
        <v>25</v>
      </c>
      <c r="E52" s="7">
        <f t="shared" si="2"/>
        <v>50</v>
      </c>
      <c r="G52" s="7">
        <f t="shared" si="0"/>
        <v>1777.7800000000002</v>
      </c>
    </row>
    <row r="53" spans="1:7" hidden="1">
      <c r="B53" s="7">
        <v>2</v>
      </c>
      <c r="C53" s="7" t="s">
        <v>2034</v>
      </c>
      <c r="D53" s="7">
        <v>30</v>
      </c>
      <c r="E53" s="7">
        <f t="shared" si="2"/>
        <v>60</v>
      </c>
      <c r="G53" s="7">
        <f t="shared" si="0"/>
        <v>1837.7800000000002</v>
      </c>
    </row>
    <row r="54" spans="1:7" hidden="1">
      <c r="A54" s="12">
        <v>41491</v>
      </c>
      <c r="B54" s="22">
        <v>5</v>
      </c>
      <c r="C54" s="22" t="s">
        <v>2150</v>
      </c>
      <c r="D54" s="22">
        <v>27</v>
      </c>
      <c r="E54" s="22">
        <f t="shared" si="2"/>
        <v>135</v>
      </c>
      <c r="G54" s="7">
        <f t="shared" si="0"/>
        <v>1972.7800000000002</v>
      </c>
    </row>
    <row r="55" spans="1:7" hidden="1">
      <c r="B55" s="22">
        <v>5</v>
      </c>
      <c r="C55" s="22" t="s">
        <v>344</v>
      </c>
      <c r="D55" s="22">
        <v>24</v>
      </c>
      <c r="E55" s="22">
        <f t="shared" si="2"/>
        <v>120</v>
      </c>
      <c r="G55" s="7">
        <f t="shared" si="0"/>
        <v>2092.7800000000002</v>
      </c>
    </row>
    <row r="56" spans="1:7" hidden="1">
      <c r="B56" s="22">
        <v>2</v>
      </c>
      <c r="C56" s="22" t="s">
        <v>483</v>
      </c>
      <c r="D56" s="22">
        <v>28</v>
      </c>
      <c r="E56" s="22">
        <f t="shared" si="2"/>
        <v>56</v>
      </c>
      <c r="G56" s="7">
        <f t="shared" si="0"/>
        <v>2148.7800000000002</v>
      </c>
    </row>
    <row r="57" spans="1:7" hidden="1">
      <c r="G57" s="7">
        <f t="shared" si="0"/>
        <v>2148.7800000000002</v>
      </c>
    </row>
    <row r="58" spans="1:7" hidden="1">
      <c r="A58" s="12">
        <v>41498</v>
      </c>
      <c r="B58" s="22">
        <v>1</v>
      </c>
      <c r="C58" s="22" t="s">
        <v>887</v>
      </c>
      <c r="D58" s="22">
        <v>35</v>
      </c>
      <c r="E58" s="7">
        <f t="shared" si="2"/>
        <v>35</v>
      </c>
      <c r="G58" s="7">
        <f t="shared" si="0"/>
        <v>2183.7800000000002</v>
      </c>
    </row>
    <row r="59" spans="1:7" hidden="1">
      <c r="B59" s="22">
        <v>2</v>
      </c>
      <c r="C59" s="22" t="s">
        <v>996</v>
      </c>
      <c r="D59" s="22">
        <v>25</v>
      </c>
      <c r="E59" s="7">
        <f t="shared" si="2"/>
        <v>50</v>
      </c>
      <c r="G59" s="7">
        <f t="shared" si="0"/>
        <v>2233.7800000000002</v>
      </c>
    </row>
    <row r="60" spans="1:7" hidden="1">
      <c r="C60" s="22" t="s">
        <v>2149</v>
      </c>
      <c r="E60" s="7">
        <f t="shared" si="2"/>
        <v>0</v>
      </c>
      <c r="G60" s="7">
        <f t="shared" si="0"/>
        <v>2233.7800000000002</v>
      </c>
    </row>
    <row r="61" spans="1:7" hidden="1">
      <c r="A61" s="12">
        <v>41498</v>
      </c>
      <c r="B61" s="7">
        <v>8</v>
      </c>
      <c r="C61" s="7" t="s">
        <v>396</v>
      </c>
      <c r="D61" s="7">
        <v>78.75</v>
      </c>
      <c r="E61" s="7">
        <f t="shared" si="2"/>
        <v>630</v>
      </c>
      <c r="G61" s="7">
        <f t="shared" si="0"/>
        <v>2863.78</v>
      </c>
    </row>
    <row r="62" spans="1:7" hidden="1">
      <c r="B62" s="7">
        <v>1</v>
      </c>
      <c r="C62" s="7" t="s">
        <v>361</v>
      </c>
      <c r="D62" s="7">
        <v>74</v>
      </c>
      <c r="E62" s="7">
        <f t="shared" si="2"/>
        <v>74</v>
      </c>
      <c r="G62" s="7">
        <f t="shared" si="0"/>
        <v>2937.78</v>
      </c>
    </row>
    <row r="63" spans="1:7" hidden="1">
      <c r="B63" s="7">
        <v>1</v>
      </c>
      <c r="C63" s="7" t="s">
        <v>362</v>
      </c>
      <c r="D63" s="7">
        <v>118</v>
      </c>
      <c r="E63" s="7">
        <f t="shared" si="2"/>
        <v>118</v>
      </c>
      <c r="G63" s="7">
        <f t="shared" si="0"/>
        <v>3055.78</v>
      </c>
    </row>
    <row r="64" spans="1:7">
      <c r="B64" s="22">
        <v>1</v>
      </c>
      <c r="C64" s="22" t="s">
        <v>799</v>
      </c>
      <c r="D64" s="7">
        <v>218</v>
      </c>
      <c r="E64" s="7">
        <f t="shared" si="2"/>
        <v>218</v>
      </c>
      <c r="G64" s="7">
        <f t="shared" si="0"/>
        <v>3273.78</v>
      </c>
    </row>
    <row r="65" spans="1:10">
      <c r="B65" s="22">
        <v>1</v>
      </c>
      <c r="C65" s="22" t="s">
        <v>2148</v>
      </c>
      <c r="D65" s="22">
        <v>138</v>
      </c>
      <c r="E65" s="7">
        <f t="shared" si="2"/>
        <v>138</v>
      </c>
      <c r="G65" s="7">
        <f t="shared" si="0"/>
        <v>3411.78</v>
      </c>
      <c r="H65" s="7" t="s">
        <v>2269</v>
      </c>
      <c r="I65" s="12">
        <v>41480</v>
      </c>
      <c r="J65" s="7">
        <v>1000</v>
      </c>
    </row>
    <row r="66" spans="1:10">
      <c r="A66" s="12">
        <v>41498</v>
      </c>
      <c r="C66" s="22" t="s">
        <v>1928</v>
      </c>
      <c r="E66" s="7">
        <f t="shared" si="2"/>
        <v>0</v>
      </c>
      <c r="F66" s="7">
        <v>1620</v>
      </c>
      <c r="G66" s="7">
        <f t="shared" si="0"/>
        <v>1791.7800000000002</v>
      </c>
      <c r="H66" s="7" t="s">
        <v>2269</v>
      </c>
      <c r="I66" s="12">
        <v>41485</v>
      </c>
      <c r="J66" s="7">
        <v>550</v>
      </c>
    </row>
    <row r="67" spans="1:10">
      <c r="A67" s="12">
        <v>41512</v>
      </c>
      <c r="B67" s="22">
        <v>5</v>
      </c>
      <c r="C67" s="22" t="s">
        <v>344</v>
      </c>
      <c r="D67" s="22">
        <v>25</v>
      </c>
      <c r="E67" s="7">
        <f t="shared" si="2"/>
        <v>125</v>
      </c>
      <c r="G67" s="7">
        <f t="shared" si="0"/>
        <v>1916.7800000000002</v>
      </c>
      <c r="H67" s="7" t="s">
        <v>2269</v>
      </c>
      <c r="I67" s="12">
        <v>41516</v>
      </c>
      <c r="J67" s="7">
        <v>2000</v>
      </c>
    </row>
    <row r="68" spans="1:10">
      <c r="B68" s="22">
        <v>2</v>
      </c>
      <c r="C68" s="22" t="s">
        <v>375</v>
      </c>
      <c r="D68" s="22">
        <v>28</v>
      </c>
      <c r="E68" s="7">
        <f t="shared" si="2"/>
        <v>56</v>
      </c>
      <c r="G68" s="7">
        <f t="shared" si="0"/>
        <v>1972.7800000000002</v>
      </c>
      <c r="H68" s="22" t="s">
        <v>2269</v>
      </c>
      <c r="I68" s="12">
        <v>41634</v>
      </c>
      <c r="J68" s="22">
        <v>1120</v>
      </c>
    </row>
    <row r="69" spans="1:10">
      <c r="A69" s="12">
        <v>41515</v>
      </c>
      <c r="B69" s="22">
        <v>5</v>
      </c>
      <c r="C69" s="22" t="s">
        <v>344</v>
      </c>
      <c r="D69" s="22">
        <v>25</v>
      </c>
      <c r="E69" s="7">
        <f t="shared" si="2"/>
        <v>125</v>
      </c>
      <c r="G69" s="7">
        <f t="shared" si="0"/>
        <v>2097.7800000000002</v>
      </c>
      <c r="I69" s="12">
        <v>41634</v>
      </c>
      <c r="J69" s="22">
        <v>1050</v>
      </c>
    </row>
    <row r="70" spans="1:10">
      <c r="B70" s="22">
        <v>1</v>
      </c>
      <c r="C70" s="22" t="s">
        <v>887</v>
      </c>
      <c r="D70" s="22">
        <v>40</v>
      </c>
      <c r="E70" s="7">
        <f t="shared" si="2"/>
        <v>40</v>
      </c>
      <c r="G70" s="7">
        <f t="shared" ref="G70:G84" si="3">G69+E70-F70</f>
        <v>2137.7800000000002</v>
      </c>
      <c r="J70" s="22"/>
    </row>
    <row r="71" spans="1:10">
      <c r="A71" s="12">
        <v>41519</v>
      </c>
      <c r="B71" s="22">
        <v>2</v>
      </c>
      <c r="C71" s="22" t="s">
        <v>375</v>
      </c>
      <c r="D71" s="22">
        <v>28</v>
      </c>
      <c r="E71" s="7">
        <f t="shared" si="2"/>
        <v>56</v>
      </c>
      <c r="G71" s="7">
        <f t="shared" si="3"/>
        <v>2193.7800000000002</v>
      </c>
      <c r="J71" s="22"/>
    </row>
    <row r="72" spans="1:10">
      <c r="A72" s="12">
        <v>41521</v>
      </c>
      <c r="B72" s="22">
        <v>11.5</v>
      </c>
      <c r="C72" s="22" t="s">
        <v>375</v>
      </c>
      <c r="D72" s="22">
        <v>28</v>
      </c>
      <c r="E72" s="7">
        <f t="shared" si="2"/>
        <v>322</v>
      </c>
      <c r="G72" s="7">
        <f t="shared" si="3"/>
        <v>2515.7800000000002</v>
      </c>
    </row>
    <row r="73" spans="1:10">
      <c r="B73" s="22">
        <v>1</v>
      </c>
      <c r="C73" s="22" t="s">
        <v>1134</v>
      </c>
      <c r="D73" s="22">
        <v>155</v>
      </c>
      <c r="E73" s="7">
        <f t="shared" si="2"/>
        <v>155</v>
      </c>
      <c r="G73" s="7">
        <f t="shared" si="3"/>
        <v>2670.78</v>
      </c>
    </row>
    <row r="74" spans="1:10">
      <c r="B74" s="22">
        <v>1</v>
      </c>
      <c r="C74" s="22" t="s">
        <v>2313</v>
      </c>
      <c r="D74" s="22">
        <v>39</v>
      </c>
      <c r="E74" s="7">
        <f t="shared" si="2"/>
        <v>39</v>
      </c>
      <c r="G74" s="7">
        <f t="shared" si="3"/>
        <v>2709.78</v>
      </c>
    </row>
    <row r="75" spans="1:10">
      <c r="B75" s="22">
        <v>2</v>
      </c>
      <c r="C75" s="22" t="s">
        <v>816</v>
      </c>
      <c r="D75" s="22">
        <v>45</v>
      </c>
      <c r="E75" s="7">
        <f t="shared" si="2"/>
        <v>90</v>
      </c>
      <c r="G75" s="7">
        <f t="shared" si="3"/>
        <v>2799.78</v>
      </c>
    </row>
    <row r="76" spans="1:10">
      <c r="A76" s="12">
        <v>41537</v>
      </c>
      <c r="B76" s="22">
        <v>2</v>
      </c>
      <c r="C76" s="22" t="s">
        <v>397</v>
      </c>
      <c r="D76" s="22">
        <v>40</v>
      </c>
      <c r="E76" s="7">
        <f t="shared" si="2"/>
        <v>80</v>
      </c>
      <c r="G76" s="7">
        <f t="shared" si="3"/>
        <v>2879.78</v>
      </c>
    </row>
    <row r="77" spans="1:10">
      <c r="A77" s="12">
        <v>41541</v>
      </c>
      <c r="B77" s="22">
        <v>2</v>
      </c>
      <c r="C77" s="22" t="s">
        <v>375</v>
      </c>
      <c r="D77" s="22">
        <v>28</v>
      </c>
      <c r="E77" s="7">
        <f t="shared" si="2"/>
        <v>56</v>
      </c>
      <c r="G77" s="7">
        <f t="shared" si="3"/>
        <v>2935.78</v>
      </c>
    </row>
    <row r="78" spans="1:10">
      <c r="A78" s="12">
        <v>41563</v>
      </c>
      <c r="B78" s="22">
        <v>5</v>
      </c>
      <c r="C78" s="22" t="s">
        <v>2019</v>
      </c>
      <c r="D78" s="22">
        <v>28</v>
      </c>
      <c r="E78" s="22">
        <f t="shared" si="2"/>
        <v>140</v>
      </c>
      <c r="G78" s="7">
        <f t="shared" si="3"/>
        <v>3075.78</v>
      </c>
    </row>
    <row r="79" spans="1:10">
      <c r="A79" s="12">
        <v>41570</v>
      </c>
      <c r="C79" s="22" t="s">
        <v>1928</v>
      </c>
      <c r="E79" s="22">
        <f t="shared" si="2"/>
        <v>0</v>
      </c>
      <c r="F79" s="7">
        <v>1973</v>
      </c>
      <c r="G79" s="7">
        <f t="shared" si="3"/>
        <v>1102.7800000000002</v>
      </c>
    </row>
    <row r="80" spans="1:10">
      <c r="A80" s="12">
        <v>41576</v>
      </c>
      <c r="B80" s="22">
        <v>5</v>
      </c>
      <c r="C80" s="22" t="s">
        <v>2019</v>
      </c>
      <c r="D80" s="22">
        <v>30</v>
      </c>
      <c r="E80" s="22">
        <f t="shared" si="2"/>
        <v>150</v>
      </c>
      <c r="G80" s="7">
        <f t="shared" si="3"/>
        <v>1252.7800000000002</v>
      </c>
    </row>
    <row r="81" spans="1:7">
      <c r="B81" s="22">
        <v>2</v>
      </c>
      <c r="C81" s="22" t="s">
        <v>496</v>
      </c>
      <c r="D81" s="22">
        <v>30</v>
      </c>
      <c r="E81" s="22">
        <f t="shared" si="2"/>
        <v>60</v>
      </c>
      <c r="G81" s="7">
        <f t="shared" si="3"/>
        <v>1312.7800000000002</v>
      </c>
    </row>
    <row r="82" spans="1:7">
      <c r="B82" s="22">
        <v>5</v>
      </c>
      <c r="C82" s="22" t="s">
        <v>344</v>
      </c>
      <c r="D82" s="7">
        <v>27</v>
      </c>
      <c r="E82" s="22">
        <f t="shared" si="2"/>
        <v>135</v>
      </c>
      <c r="G82" s="7">
        <f t="shared" si="3"/>
        <v>1447.7800000000002</v>
      </c>
    </row>
    <row r="83" spans="1:7">
      <c r="A83" s="12">
        <v>41579</v>
      </c>
      <c r="B83" s="22">
        <v>1.5</v>
      </c>
      <c r="C83" s="22" t="s">
        <v>982</v>
      </c>
      <c r="D83" s="22">
        <v>30</v>
      </c>
      <c r="E83" s="22">
        <f t="shared" si="2"/>
        <v>45</v>
      </c>
      <c r="G83" s="7">
        <f t="shared" si="3"/>
        <v>1492.7800000000002</v>
      </c>
    </row>
    <row r="84" spans="1:7">
      <c r="A84" s="12">
        <v>41583</v>
      </c>
      <c r="B84" s="22">
        <v>1</v>
      </c>
      <c r="C84" s="22" t="s">
        <v>887</v>
      </c>
      <c r="D84" s="22">
        <v>40</v>
      </c>
      <c r="E84" s="22">
        <f t="shared" si="2"/>
        <v>40</v>
      </c>
      <c r="G84" s="7">
        <f t="shared" si="3"/>
        <v>1532.7800000000002</v>
      </c>
    </row>
    <row r="85" spans="1:7">
      <c r="E85" s="22">
        <f t="shared" ref="E85:E93" si="4">B85*D85</f>
        <v>0</v>
      </c>
      <c r="G85" s="7">
        <f t="shared" ref="G85:G95" si="5">G84+E85-F85</f>
        <v>1532.7800000000002</v>
      </c>
    </row>
    <row r="86" spans="1:7">
      <c r="A86" s="12">
        <v>41605</v>
      </c>
      <c r="B86" s="22">
        <v>1</v>
      </c>
      <c r="C86" s="22" t="s">
        <v>2716</v>
      </c>
      <c r="D86" s="22">
        <v>64</v>
      </c>
      <c r="E86" s="22">
        <f t="shared" si="4"/>
        <v>64</v>
      </c>
      <c r="G86" s="7">
        <f t="shared" si="5"/>
        <v>1596.7800000000002</v>
      </c>
    </row>
    <row r="87" spans="1:7">
      <c r="B87" s="22">
        <v>5</v>
      </c>
      <c r="C87" s="22" t="s">
        <v>703</v>
      </c>
      <c r="D87" s="22">
        <v>35</v>
      </c>
      <c r="E87" s="22">
        <f t="shared" si="4"/>
        <v>175</v>
      </c>
      <c r="G87" s="7">
        <f t="shared" si="5"/>
        <v>1771.7800000000002</v>
      </c>
    </row>
    <row r="88" spans="1:7">
      <c r="B88" s="22">
        <v>5</v>
      </c>
      <c r="C88" s="22" t="s">
        <v>344</v>
      </c>
      <c r="D88" s="22">
        <v>25</v>
      </c>
      <c r="E88" s="22">
        <f t="shared" si="4"/>
        <v>125</v>
      </c>
      <c r="G88" s="7">
        <f t="shared" si="5"/>
        <v>1896.7800000000002</v>
      </c>
    </row>
    <row r="89" spans="1:7">
      <c r="B89" s="22"/>
      <c r="C89" s="22" t="s">
        <v>3281</v>
      </c>
      <c r="D89" s="22"/>
      <c r="E89" s="22"/>
      <c r="G89" s="7">
        <f t="shared" si="5"/>
        <v>1896.7800000000002</v>
      </c>
    </row>
    <row r="90" spans="1:7">
      <c r="A90" s="12">
        <v>41614</v>
      </c>
      <c r="B90" s="22">
        <v>5</v>
      </c>
      <c r="C90" s="22" t="s">
        <v>703</v>
      </c>
      <c r="D90" s="22">
        <v>35</v>
      </c>
      <c r="E90" s="22">
        <f t="shared" si="4"/>
        <v>175</v>
      </c>
      <c r="G90" s="7">
        <f t="shared" si="5"/>
        <v>2071.7800000000002</v>
      </c>
    </row>
    <row r="91" spans="1:7">
      <c r="C91" s="22" t="s">
        <v>3280</v>
      </c>
      <c r="E91" s="22">
        <f t="shared" si="4"/>
        <v>0</v>
      </c>
      <c r="G91" s="7">
        <f t="shared" si="5"/>
        <v>2071.7800000000002</v>
      </c>
    </row>
    <row r="92" spans="1:7">
      <c r="A92" s="12">
        <v>41617</v>
      </c>
      <c r="B92" s="22">
        <v>1</v>
      </c>
      <c r="C92" s="22" t="s">
        <v>3290</v>
      </c>
      <c r="D92" s="22">
        <v>22</v>
      </c>
      <c r="E92" s="22">
        <f t="shared" si="4"/>
        <v>22</v>
      </c>
      <c r="G92" s="7">
        <f t="shared" si="5"/>
        <v>2093.7800000000002</v>
      </c>
    </row>
    <row r="93" spans="1:7">
      <c r="A93" s="12">
        <v>41626</v>
      </c>
      <c r="B93" s="22">
        <v>4</v>
      </c>
      <c r="C93" s="22" t="s">
        <v>2019</v>
      </c>
      <c r="D93" s="22">
        <v>35</v>
      </c>
      <c r="E93" s="22">
        <f t="shared" si="4"/>
        <v>140</v>
      </c>
      <c r="G93" s="7">
        <f t="shared" si="5"/>
        <v>2233.7800000000002</v>
      </c>
    </row>
    <row r="94" spans="1:7">
      <c r="A94" s="12">
        <v>41634</v>
      </c>
      <c r="C94" s="22" t="s">
        <v>39</v>
      </c>
      <c r="F94" s="7">
        <v>1000</v>
      </c>
      <c r="G94" s="7">
        <f t="shared" si="5"/>
        <v>1233.7800000000002</v>
      </c>
    </row>
    <row r="95" spans="1:7">
      <c r="A95" s="12">
        <v>41634</v>
      </c>
      <c r="C95" s="22" t="s">
        <v>39</v>
      </c>
      <c r="F95" s="7">
        <v>1000</v>
      </c>
      <c r="G95" s="7">
        <f t="shared" si="5"/>
        <v>233.7800000000002</v>
      </c>
    </row>
  </sheetData>
  <hyperlinks>
    <hyperlink ref="A1" location="INDICE!A1" display="INDICE"/>
  </hyperlinks>
  <pageMargins left="0.7" right="0.7" top="0.75" bottom="0.75" header="0.3" footer="0.3"/>
  <pageSetup paperSize="9" orientation="portrait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>
  <dimension ref="A1:G234"/>
  <sheetViews>
    <sheetView zoomScaleNormal="100" workbookViewId="0"/>
  </sheetViews>
  <sheetFormatPr baseColWidth="10" defaultRowHeight="15"/>
  <cols>
    <col min="1" max="1" width="12.140625" style="7" customWidth="1"/>
    <col min="2" max="2" width="5.42578125" style="7" customWidth="1"/>
    <col min="3" max="3" width="20.7109375" style="7" customWidth="1"/>
    <col min="4" max="4" width="7.5703125" style="7" customWidth="1"/>
    <col min="5" max="5" width="9.28515625" style="7" customWidth="1"/>
    <col min="6" max="6" width="9" style="7" customWidth="1"/>
    <col min="7" max="16384" width="11.42578125" style="7"/>
  </cols>
  <sheetData>
    <row r="1" spans="1:7">
      <c r="A1" s="9" t="s">
        <v>122</v>
      </c>
      <c r="C1" s="7" t="s">
        <v>263</v>
      </c>
      <c r="E1" s="7" t="s">
        <v>253</v>
      </c>
      <c r="G1" s="7">
        <f>SUM(E4:E274)-SUM(F4:F274)</f>
        <v>2147.5400000000081</v>
      </c>
    </row>
    <row r="2" spans="1:7">
      <c r="A2" s="10" t="s">
        <v>254</v>
      </c>
      <c r="B2" s="10" t="s">
        <v>255</v>
      </c>
      <c r="C2" s="10" t="s">
        <v>256</v>
      </c>
      <c r="D2" s="10" t="s">
        <v>257</v>
      </c>
      <c r="E2" s="10" t="s">
        <v>258</v>
      </c>
      <c r="F2" s="10" t="s">
        <v>259</v>
      </c>
      <c r="G2" s="10" t="s">
        <v>260</v>
      </c>
    </row>
    <row r="3" spans="1:7" ht="15.75" customHeight="1">
      <c r="A3" s="11"/>
    </row>
    <row r="4" spans="1:7">
      <c r="A4" s="12">
        <v>41321</v>
      </c>
      <c r="C4" s="7" t="s">
        <v>262</v>
      </c>
      <c r="G4" s="7">
        <v>177.38</v>
      </c>
    </row>
    <row r="5" spans="1:7">
      <c r="A5" s="12">
        <v>41307</v>
      </c>
      <c r="B5" s="7">
        <v>5</v>
      </c>
      <c r="C5" s="7" t="s">
        <v>309</v>
      </c>
      <c r="D5" s="7">
        <v>25</v>
      </c>
      <c r="E5" s="7">
        <f>B5*D5</f>
        <v>125</v>
      </c>
      <c r="G5" s="7">
        <f>G4+E5-F5</f>
        <v>302.38</v>
      </c>
    </row>
    <row r="6" spans="1:7">
      <c r="B6" s="7">
        <v>2</v>
      </c>
      <c r="C6" s="7" t="s">
        <v>314</v>
      </c>
      <c r="D6" s="7">
        <v>40</v>
      </c>
      <c r="E6" s="7">
        <f t="shared" ref="E6:E51" si="0">B6*D6</f>
        <v>80</v>
      </c>
      <c r="G6" s="7">
        <f t="shared" ref="G6:G69" si="1">G5+E6-F6</f>
        <v>382.38</v>
      </c>
    </row>
    <row r="7" spans="1:7">
      <c r="A7" s="12">
        <v>41320</v>
      </c>
      <c r="B7" s="7">
        <v>1</v>
      </c>
      <c r="C7" s="7" t="s">
        <v>315</v>
      </c>
      <c r="D7" s="7">
        <v>34</v>
      </c>
      <c r="E7" s="7">
        <f t="shared" si="0"/>
        <v>34</v>
      </c>
      <c r="G7" s="7">
        <f t="shared" si="1"/>
        <v>416.38</v>
      </c>
    </row>
    <row r="8" spans="1:7">
      <c r="B8" s="7">
        <v>1.5</v>
      </c>
      <c r="C8" s="7" t="s">
        <v>316</v>
      </c>
      <c r="D8" s="7">
        <v>33</v>
      </c>
      <c r="E8" s="7">
        <f t="shared" si="0"/>
        <v>49.5</v>
      </c>
      <c r="G8" s="7">
        <f t="shared" si="1"/>
        <v>465.88</v>
      </c>
    </row>
    <row r="9" spans="1:7">
      <c r="B9" s="7">
        <v>1</v>
      </c>
      <c r="C9" s="7" t="s">
        <v>314</v>
      </c>
      <c r="D9" s="7">
        <v>40</v>
      </c>
      <c r="E9" s="7">
        <f t="shared" si="0"/>
        <v>40</v>
      </c>
      <c r="G9" s="7">
        <f t="shared" si="1"/>
        <v>505.88</v>
      </c>
    </row>
    <row r="10" spans="1:7">
      <c r="A10" s="12">
        <v>41320</v>
      </c>
      <c r="B10" s="7">
        <v>5</v>
      </c>
      <c r="C10" s="7" t="s">
        <v>309</v>
      </c>
      <c r="D10" s="7">
        <v>25</v>
      </c>
      <c r="E10" s="7">
        <f t="shared" si="0"/>
        <v>125</v>
      </c>
      <c r="G10" s="7">
        <f t="shared" si="1"/>
        <v>630.88</v>
      </c>
    </row>
    <row r="11" spans="1:7">
      <c r="A11" s="12">
        <v>41327</v>
      </c>
      <c r="B11" s="7">
        <v>5</v>
      </c>
      <c r="C11" s="7" t="s">
        <v>309</v>
      </c>
      <c r="D11" s="7">
        <v>25</v>
      </c>
      <c r="E11" s="7">
        <f t="shared" si="0"/>
        <v>125</v>
      </c>
      <c r="G11" s="7">
        <f t="shared" si="1"/>
        <v>755.88</v>
      </c>
    </row>
    <row r="12" spans="1:7">
      <c r="A12" s="12">
        <v>41346</v>
      </c>
      <c r="B12" s="7">
        <v>2</v>
      </c>
      <c r="C12" s="7" t="s">
        <v>395</v>
      </c>
      <c r="D12" s="7">
        <v>68</v>
      </c>
      <c r="E12" s="7">
        <f t="shared" si="0"/>
        <v>136</v>
      </c>
      <c r="G12" s="7">
        <f t="shared" si="1"/>
        <v>891.88</v>
      </c>
    </row>
    <row r="13" spans="1:7">
      <c r="B13" s="7">
        <v>1</v>
      </c>
      <c r="C13" s="7" t="s">
        <v>727</v>
      </c>
      <c r="D13" s="22">
        <v>20</v>
      </c>
      <c r="E13" s="7">
        <f t="shared" si="0"/>
        <v>20</v>
      </c>
      <c r="G13" s="7">
        <f t="shared" si="1"/>
        <v>911.88</v>
      </c>
    </row>
    <row r="14" spans="1:7">
      <c r="A14" s="12">
        <v>41347</v>
      </c>
      <c r="B14" s="7">
        <v>2</v>
      </c>
      <c r="C14" s="7" t="s">
        <v>728</v>
      </c>
      <c r="D14" s="7">
        <v>67</v>
      </c>
      <c r="E14" s="7">
        <f t="shared" si="0"/>
        <v>134</v>
      </c>
      <c r="G14" s="7">
        <f t="shared" si="1"/>
        <v>1045.8800000000001</v>
      </c>
    </row>
    <row r="15" spans="1:7">
      <c r="B15" s="7">
        <v>1</v>
      </c>
      <c r="C15" s="7" t="s">
        <v>729</v>
      </c>
      <c r="D15" s="22">
        <v>245</v>
      </c>
      <c r="E15" s="7">
        <f t="shared" si="0"/>
        <v>245</v>
      </c>
      <c r="G15" s="7">
        <f t="shared" si="1"/>
        <v>1290.8800000000001</v>
      </c>
    </row>
    <row r="16" spans="1:7">
      <c r="A16" s="12">
        <v>41351</v>
      </c>
      <c r="B16" s="7">
        <v>22</v>
      </c>
      <c r="C16" s="7" t="s">
        <v>375</v>
      </c>
      <c r="D16" s="7">
        <v>25</v>
      </c>
      <c r="E16" s="7">
        <f t="shared" si="0"/>
        <v>550</v>
      </c>
      <c r="G16" s="7">
        <f t="shared" si="1"/>
        <v>1840.88</v>
      </c>
    </row>
    <row r="17" spans="1:7">
      <c r="B17" s="7">
        <v>1</v>
      </c>
      <c r="C17" s="7" t="s">
        <v>730</v>
      </c>
      <c r="D17" s="7">
        <v>153</v>
      </c>
      <c r="E17" s="7">
        <f t="shared" si="0"/>
        <v>153</v>
      </c>
      <c r="G17" s="7">
        <f t="shared" si="1"/>
        <v>1993.88</v>
      </c>
    </row>
    <row r="18" spans="1:7">
      <c r="B18" s="7">
        <v>1</v>
      </c>
      <c r="C18" s="7" t="s">
        <v>731</v>
      </c>
      <c r="D18" s="7">
        <v>230.6</v>
      </c>
      <c r="E18" s="7">
        <f t="shared" si="0"/>
        <v>230.6</v>
      </c>
      <c r="G18" s="7">
        <f t="shared" si="1"/>
        <v>2224.48</v>
      </c>
    </row>
    <row r="19" spans="1:7">
      <c r="B19" s="7">
        <v>1</v>
      </c>
      <c r="C19" s="7" t="s">
        <v>732</v>
      </c>
      <c r="D19" s="7">
        <v>179</v>
      </c>
      <c r="E19" s="7">
        <f t="shared" si="0"/>
        <v>179</v>
      </c>
      <c r="G19" s="7">
        <f t="shared" si="1"/>
        <v>2403.48</v>
      </c>
    </row>
    <row r="20" spans="1:7">
      <c r="B20" s="7">
        <v>1</v>
      </c>
      <c r="C20" s="7" t="s">
        <v>733</v>
      </c>
      <c r="D20" s="7">
        <v>306.60000000000002</v>
      </c>
      <c r="E20" s="7">
        <f t="shared" si="0"/>
        <v>306.60000000000002</v>
      </c>
      <c r="G20" s="7">
        <f t="shared" si="1"/>
        <v>2710.08</v>
      </c>
    </row>
    <row r="21" spans="1:7">
      <c r="B21" s="7">
        <v>1</v>
      </c>
      <c r="C21" s="7" t="s">
        <v>734</v>
      </c>
      <c r="D21" s="7">
        <v>112.6</v>
      </c>
      <c r="E21" s="7">
        <f t="shared" si="0"/>
        <v>112.6</v>
      </c>
      <c r="G21" s="7">
        <f t="shared" si="1"/>
        <v>2822.68</v>
      </c>
    </row>
    <row r="22" spans="1:7">
      <c r="B22" s="7">
        <v>1</v>
      </c>
      <c r="C22" s="7" t="s">
        <v>381</v>
      </c>
      <c r="D22" s="7">
        <v>50</v>
      </c>
      <c r="E22" s="7">
        <f t="shared" si="0"/>
        <v>50</v>
      </c>
      <c r="G22" s="7">
        <f t="shared" si="1"/>
        <v>2872.68</v>
      </c>
    </row>
    <row r="23" spans="1:7">
      <c r="A23" s="12">
        <v>41352</v>
      </c>
      <c r="B23" s="7">
        <v>1</v>
      </c>
      <c r="C23" s="7" t="s">
        <v>737</v>
      </c>
      <c r="D23" s="7">
        <v>15</v>
      </c>
      <c r="E23" s="7">
        <f t="shared" si="0"/>
        <v>15</v>
      </c>
      <c r="G23" s="7">
        <f t="shared" si="1"/>
        <v>2887.68</v>
      </c>
    </row>
    <row r="24" spans="1:7">
      <c r="B24" s="7">
        <v>1</v>
      </c>
      <c r="C24" s="7" t="s">
        <v>384</v>
      </c>
      <c r="D24" s="7">
        <v>35</v>
      </c>
      <c r="E24" s="7">
        <f t="shared" si="0"/>
        <v>35</v>
      </c>
      <c r="G24" s="7">
        <f t="shared" si="1"/>
        <v>2922.68</v>
      </c>
    </row>
    <row r="25" spans="1:7">
      <c r="A25" s="12">
        <v>41372</v>
      </c>
      <c r="B25" s="7">
        <v>3</v>
      </c>
      <c r="C25" s="7" t="s">
        <v>864</v>
      </c>
      <c r="D25" s="7">
        <v>20</v>
      </c>
      <c r="E25" s="7">
        <f t="shared" si="0"/>
        <v>60</v>
      </c>
      <c r="G25" s="7">
        <f t="shared" si="1"/>
        <v>2982.68</v>
      </c>
    </row>
    <row r="26" spans="1:7">
      <c r="B26" s="7">
        <v>2</v>
      </c>
      <c r="C26" s="7" t="s">
        <v>326</v>
      </c>
      <c r="D26" s="7">
        <v>25</v>
      </c>
      <c r="E26" s="7">
        <f t="shared" si="0"/>
        <v>50</v>
      </c>
      <c r="G26" s="7">
        <f t="shared" si="1"/>
        <v>3032.68</v>
      </c>
    </row>
    <row r="27" spans="1:7">
      <c r="B27" s="7">
        <v>4.5</v>
      </c>
      <c r="C27" s="7" t="s">
        <v>309</v>
      </c>
      <c r="D27" s="7">
        <v>24</v>
      </c>
      <c r="E27" s="7">
        <f t="shared" si="0"/>
        <v>108</v>
      </c>
      <c r="G27" s="7">
        <f t="shared" si="1"/>
        <v>3140.68</v>
      </c>
    </row>
    <row r="28" spans="1:7">
      <c r="B28" s="7">
        <v>1</v>
      </c>
      <c r="C28" s="7" t="s">
        <v>816</v>
      </c>
      <c r="D28" s="7">
        <v>45</v>
      </c>
      <c r="E28" s="7">
        <f t="shared" si="0"/>
        <v>45</v>
      </c>
      <c r="G28" s="7">
        <f t="shared" si="1"/>
        <v>3185.68</v>
      </c>
    </row>
    <row r="29" spans="1:7">
      <c r="A29" s="12">
        <v>41374</v>
      </c>
      <c r="B29" s="7">
        <v>20</v>
      </c>
      <c r="C29" s="7" t="s">
        <v>864</v>
      </c>
      <c r="D29" s="7">
        <v>20</v>
      </c>
      <c r="E29" s="7">
        <f t="shared" si="0"/>
        <v>400</v>
      </c>
      <c r="G29" s="7">
        <f t="shared" si="1"/>
        <v>3585.68</v>
      </c>
    </row>
    <row r="30" spans="1:7">
      <c r="B30" s="7">
        <v>1</v>
      </c>
      <c r="C30" s="7" t="s">
        <v>1002</v>
      </c>
      <c r="D30" s="7">
        <v>8</v>
      </c>
      <c r="E30" s="7">
        <f t="shared" si="0"/>
        <v>8</v>
      </c>
      <c r="G30" s="7">
        <f t="shared" si="1"/>
        <v>3593.68</v>
      </c>
    </row>
    <row r="31" spans="1:7">
      <c r="B31" s="7">
        <v>1</v>
      </c>
      <c r="C31" s="7" t="s">
        <v>1039</v>
      </c>
      <c r="D31" s="7">
        <v>25</v>
      </c>
      <c r="E31" s="7">
        <f t="shared" si="0"/>
        <v>25</v>
      </c>
      <c r="G31" s="7">
        <f t="shared" si="1"/>
        <v>3618.68</v>
      </c>
    </row>
    <row r="32" spans="1:7">
      <c r="A32" s="12">
        <v>41400</v>
      </c>
      <c r="B32" s="7">
        <v>22</v>
      </c>
      <c r="C32" s="7" t="s">
        <v>375</v>
      </c>
      <c r="D32" s="7">
        <v>25</v>
      </c>
      <c r="E32" s="7">
        <f t="shared" si="0"/>
        <v>550</v>
      </c>
      <c r="G32" s="7">
        <f t="shared" si="1"/>
        <v>4168.68</v>
      </c>
    </row>
    <row r="33" spans="1:7">
      <c r="B33" s="7">
        <v>1</v>
      </c>
      <c r="C33" s="7" t="s">
        <v>730</v>
      </c>
      <c r="D33" s="7">
        <v>153</v>
      </c>
      <c r="E33" s="7">
        <f t="shared" si="0"/>
        <v>153</v>
      </c>
      <c r="G33" s="7">
        <f t="shared" si="1"/>
        <v>4321.68</v>
      </c>
    </row>
    <row r="34" spans="1:7">
      <c r="B34" s="7">
        <v>1</v>
      </c>
      <c r="C34" s="7" t="s">
        <v>731</v>
      </c>
      <c r="D34" s="7">
        <v>230.6</v>
      </c>
      <c r="E34" s="7">
        <f t="shared" si="0"/>
        <v>230.6</v>
      </c>
      <c r="G34" s="7">
        <f t="shared" si="1"/>
        <v>4552.2800000000007</v>
      </c>
    </row>
    <row r="35" spans="1:7">
      <c r="B35" s="7">
        <v>1</v>
      </c>
      <c r="C35" s="7" t="s">
        <v>732</v>
      </c>
      <c r="D35" s="7">
        <v>179</v>
      </c>
      <c r="E35" s="7">
        <f t="shared" si="0"/>
        <v>179</v>
      </c>
      <c r="G35" s="7">
        <f t="shared" si="1"/>
        <v>4731.2800000000007</v>
      </c>
    </row>
    <row r="36" spans="1:7">
      <c r="B36" s="7">
        <v>1</v>
      </c>
      <c r="C36" s="7" t="s">
        <v>1112</v>
      </c>
      <c r="D36" s="7">
        <v>306.60000000000002</v>
      </c>
      <c r="E36" s="7">
        <f t="shared" si="0"/>
        <v>306.60000000000002</v>
      </c>
      <c r="G36" s="7">
        <f t="shared" si="1"/>
        <v>5037.880000000001</v>
      </c>
    </row>
    <row r="37" spans="1:7">
      <c r="B37" s="7">
        <v>1</v>
      </c>
      <c r="C37" s="7" t="s">
        <v>734</v>
      </c>
      <c r="D37" s="7">
        <v>112.6</v>
      </c>
      <c r="E37" s="7">
        <f t="shared" si="0"/>
        <v>112.6</v>
      </c>
      <c r="G37" s="7">
        <f t="shared" si="1"/>
        <v>5150.4800000000014</v>
      </c>
    </row>
    <row r="38" spans="1:7">
      <c r="A38" s="12" t="s">
        <v>13</v>
      </c>
      <c r="B38" s="7">
        <v>1</v>
      </c>
      <c r="C38" s="7" t="s">
        <v>381</v>
      </c>
      <c r="D38" s="7">
        <v>50</v>
      </c>
      <c r="E38" s="7">
        <f t="shared" si="0"/>
        <v>50</v>
      </c>
      <c r="G38" s="7">
        <f t="shared" si="1"/>
        <v>5200.4800000000014</v>
      </c>
    </row>
    <row r="39" spans="1:7">
      <c r="B39" s="7">
        <v>1</v>
      </c>
      <c r="C39" s="7" t="s">
        <v>1113</v>
      </c>
      <c r="D39" s="7">
        <v>358</v>
      </c>
      <c r="E39" s="7">
        <f t="shared" si="0"/>
        <v>358</v>
      </c>
      <c r="G39" s="7">
        <f t="shared" si="1"/>
        <v>5558.4800000000014</v>
      </c>
    </row>
    <row r="40" spans="1:7">
      <c r="B40" s="7">
        <v>1</v>
      </c>
      <c r="C40" s="7" t="s">
        <v>1114</v>
      </c>
      <c r="D40" s="7">
        <v>99</v>
      </c>
      <c r="E40" s="7">
        <f t="shared" si="0"/>
        <v>99</v>
      </c>
      <c r="G40" s="7">
        <f t="shared" si="1"/>
        <v>5657.4800000000014</v>
      </c>
    </row>
    <row r="41" spans="1:7">
      <c r="A41" s="12">
        <v>41400</v>
      </c>
      <c r="B41" s="7">
        <v>17</v>
      </c>
      <c r="C41" s="7" t="s">
        <v>309</v>
      </c>
      <c r="D41" s="7">
        <v>25</v>
      </c>
      <c r="E41" s="7">
        <f t="shared" si="0"/>
        <v>425</v>
      </c>
      <c r="G41" s="7">
        <f t="shared" si="1"/>
        <v>6082.4800000000014</v>
      </c>
    </row>
    <row r="42" spans="1:7">
      <c r="B42" s="7">
        <v>1</v>
      </c>
      <c r="C42" s="7" t="s">
        <v>762</v>
      </c>
      <c r="D42" s="7">
        <v>90</v>
      </c>
      <c r="E42" s="7">
        <f t="shared" si="0"/>
        <v>90</v>
      </c>
      <c r="G42" s="7">
        <f t="shared" si="1"/>
        <v>6172.4800000000014</v>
      </c>
    </row>
    <row r="43" spans="1:7">
      <c r="B43" s="7">
        <v>1</v>
      </c>
      <c r="C43" s="7" t="s">
        <v>764</v>
      </c>
      <c r="D43" s="7">
        <v>196</v>
      </c>
      <c r="E43" s="7">
        <f t="shared" si="0"/>
        <v>196</v>
      </c>
      <c r="G43" s="7">
        <f t="shared" si="1"/>
        <v>6368.4800000000014</v>
      </c>
    </row>
    <row r="44" spans="1:7">
      <c r="B44" s="7">
        <v>2</v>
      </c>
      <c r="C44" s="7" t="s">
        <v>728</v>
      </c>
      <c r="D44" s="7">
        <v>65</v>
      </c>
      <c r="E44" s="7">
        <f t="shared" si="0"/>
        <v>130</v>
      </c>
      <c r="G44" s="7">
        <f t="shared" si="1"/>
        <v>6498.4800000000014</v>
      </c>
    </row>
    <row r="45" spans="1:7">
      <c r="B45" s="7">
        <v>1</v>
      </c>
      <c r="C45" s="7" t="s">
        <v>381</v>
      </c>
      <c r="D45" s="7">
        <v>50</v>
      </c>
      <c r="E45" s="7">
        <f t="shared" si="0"/>
        <v>50</v>
      </c>
      <c r="G45" s="7">
        <f t="shared" si="1"/>
        <v>6548.4800000000014</v>
      </c>
    </row>
    <row r="46" spans="1:7">
      <c r="B46" s="7">
        <v>1</v>
      </c>
      <c r="C46" s="7" t="s">
        <v>1115</v>
      </c>
      <c r="D46" s="7">
        <v>98</v>
      </c>
      <c r="E46" s="7">
        <f t="shared" si="0"/>
        <v>98</v>
      </c>
      <c r="G46" s="7">
        <f t="shared" si="1"/>
        <v>6646.4800000000014</v>
      </c>
    </row>
    <row r="47" spans="1:7">
      <c r="A47" s="73">
        <v>41431</v>
      </c>
      <c r="B47" s="72">
        <v>22</v>
      </c>
      <c r="C47" s="72" t="s">
        <v>375</v>
      </c>
      <c r="D47" s="72">
        <v>25</v>
      </c>
      <c r="E47" s="72">
        <f t="shared" si="0"/>
        <v>550</v>
      </c>
      <c r="F47" s="72"/>
      <c r="G47" s="7">
        <f t="shared" si="1"/>
        <v>7196.4800000000014</v>
      </c>
    </row>
    <row r="48" spans="1:7">
      <c r="A48" s="72"/>
      <c r="B48" s="72">
        <v>1</v>
      </c>
      <c r="C48" s="72" t="s">
        <v>730</v>
      </c>
      <c r="D48" s="72">
        <v>153</v>
      </c>
      <c r="E48" s="72">
        <f t="shared" si="0"/>
        <v>153</v>
      </c>
      <c r="F48" s="72"/>
      <c r="G48" s="7">
        <f t="shared" si="1"/>
        <v>7349.4800000000014</v>
      </c>
    </row>
    <row r="49" spans="1:7">
      <c r="A49" s="72"/>
      <c r="B49" s="72">
        <v>1</v>
      </c>
      <c r="C49" s="72" t="s">
        <v>731</v>
      </c>
      <c r="D49" s="72">
        <v>230.6</v>
      </c>
      <c r="E49" s="72">
        <f t="shared" si="0"/>
        <v>230.6</v>
      </c>
      <c r="F49" s="72"/>
      <c r="G49" s="7">
        <f t="shared" si="1"/>
        <v>7580.0800000000017</v>
      </c>
    </row>
    <row r="50" spans="1:7">
      <c r="A50" s="72"/>
      <c r="B50" s="72">
        <v>1</v>
      </c>
      <c r="C50" s="72" t="s">
        <v>732</v>
      </c>
      <c r="D50" s="72">
        <v>179</v>
      </c>
      <c r="E50" s="72">
        <f t="shared" si="0"/>
        <v>179</v>
      </c>
      <c r="F50" s="72"/>
      <c r="G50" s="7">
        <f t="shared" si="1"/>
        <v>7759.0800000000017</v>
      </c>
    </row>
    <row r="51" spans="1:7">
      <c r="A51" s="73">
        <v>41440</v>
      </c>
      <c r="B51" s="72"/>
      <c r="C51" s="72" t="s">
        <v>39</v>
      </c>
      <c r="D51" s="72"/>
      <c r="E51" s="72">
        <f t="shared" si="0"/>
        <v>0</v>
      </c>
      <c r="F51" s="72">
        <v>5725</v>
      </c>
      <c r="G51" s="7">
        <f t="shared" si="1"/>
        <v>2034.0800000000017</v>
      </c>
    </row>
    <row r="52" spans="1:7">
      <c r="A52" s="73">
        <v>41440</v>
      </c>
      <c r="B52" s="72"/>
      <c r="C52" s="72" t="s">
        <v>1642</v>
      </c>
      <c r="D52" s="72">
        <v>2000</v>
      </c>
      <c r="E52" s="72">
        <v>2000</v>
      </c>
      <c r="F52" s="72"/>
      <c r="G52" s="7">
        <f t="shared" si="1"/>
        <v>4034.0800000000017</v>
      </c>
    </row>
    <row r="53" spans="1:7">
      <c r="A53" s="73">
        <v>41440</v>
      </c>
      <c r="B53" s="72"/>
      <c r="C53" s="72" t="s">
        <v>1642</v>
      </c>
      <c r="D53" s="72">
        <v>500</v>
      </c>
      <c r="E53" s="72">
        <v>500</v>
      </c>
      <c r="F53" s="72"/>
      <c r="G53" s="7">
        <f t="shared" si="1"/>
        <v>4534.0800000000017</v>
      </c>
    </row>
    <row r="54" spans="1:7">
      <c r="A54" s="73"/>
      <c r="B54" s="72"/>
      <c r="C54" s="72" t="s">
        <v>2347</v>
      </c>
      <c r="D54" s="72">
        <v>341.5</v>
      </c>
      <c r="E54" s="72">
        <v>341.5</v>
      </c>
      <c r="F54" s="72"/>
      <c r="G54" s="7">
        <f t="shared" si="1"/>
        <v>4875.5800000000017</v>
      </c>
    </row>
    <row r="55" spans="1:7">
      <c r="A55" s="73">
        <v>41440</v>
      </c>
      <c r="B55" s="72">
        <v>22</v>
      </c>
      <c r="C55" s="72" t="s">
        <v>375</v>
      </c>
      <c r="D55" s="72">
        <v>25</v>
      </c>
      <c r="E55" s="72">
        <f t="shared" ref="E55:E100" si="2">B55*D55</f>
        <v>550</v>
      </c>
      <c r="F55" s="72"/>
      <c r="G55" s="7">
        <f t="shared" si="1"/>
        <v>5425.5800000000017</v>
      </c>
    </row>
    <row r="56" spans="1:7">
      <c r="A56" s="72"/>
      <c r="B56" s="72">
        <v>1</v>
      </c>
      <c r="C56" s="72" t="s">
        <v>730</v>
      </c>
      <c r="D56" s="72">
        <v>172</v>
      </c>
      <c r="E56" s="72">
        <f>B56*D78</f>
        <v>172</v>
      </c>
      <c r="F56" s="72"/>
      <c r="G56" s="7">
        <f t="shared" si="1"/>
        <v>5597.5800000000017</v>
      </c>
    </row>
    <row r="57" spans="1:7">
      <c r="A57" s="72"/>
      <c r="B57" s="72">
        <v>1</v>
      </c>
      <c r="C57" s="72" t="s">
        <v>731</v>
      </c>
      <c r="D57" s="72">
        <v>258</v>
      </c>
      <c r="E57" s="72">
        <f>B57*D79</f>
        <v>258</v>
      </c>
      <c r="F57" s="72"/>
      <c r="G57" s="7">
        <f t="shared" si="1"/>
        <v>5855.5800000000017</v>
      </c>
    </row>
    <row r="58" spans="1:7">
      <c r="A58" s="72"/>
      <c r="B58" s="72">
        <v>1</v>
      </c>
      <c r="C58" s="72" t="s">
        <v>732</v>
      </c>
      <c r="D58" s="72">
        <v>200</v>
      </c>
      <c r="E58" s="72">
        <f>B58*D80</f>
        <v>200</v>
      </c>
      <c r="F58" s="72"/>
      <c r="G58" s="7">
        <f t="shared" si="1"/>
        <v>6055.5800000000017</v>
      </c>
    </row>
    <row r="59" spans="1:7">
      <c r="A59" s="72"/>
      <c r="B59" s="72">
        <v>1</v>
      </c>
      <c r="C59" s="72" t="s">
        <v>1112</v>
      </c>
      <c r="D59" s="72">
        <v>355</v>
      </c>
      <c r="E59" s="72">
        <f>B59*D81</f>
        <v>355</v>
      </c>
      <c r="F59" s="72"/>
      <c r="G59" s="7">
        <f t="shared" si="1"/>
        <v>6410.5800000000017</v>
      </c>
    </row>
    <row r="60" spans="1:7">
      <c r="A60" s="72"/>
      <c r="B60" s="72">
        <v>1</v>
      </c>
      <c r="C60" s="72" t="s">
        <v>734</v>
      </c>
      <c r="D60" s="72">
        <v>120</v>
      </c>
      <c r="E60" s="72">
        <f>B60*D82</f>
        <v>120</v>
      </c>
      <c r="F60" s="72"/>
      <c r="G60" s="7">
        <f t="shared" si="1"/>
        <v>6530.5800000000017</v>
      </c>
    </row>
    <row r="61" spans="1:7">
      <c r="A61" s="72"/>
      <c r="B61" s="72">
        <v>1</v>
      </c>
      <c r="C61" s="72" t="s">
        <v>381</v>
      </c>
      <c r="D61" s="72">
        <v>50</v>
      </c>
      <c r="E61" s="72">
        <f t="shared" si="2"/>
        <v>50</v>
      </c>
      <c r="F61" s="72"/>
      <c r="G61" s="7">
        <f t="shared" si="1"/>
        <v>6580.5800000000017</v>
      </c>
    </row>
    <row r="62" spans="1:7">
      <c r="A62" s="70">
        <v>41479</v>
      </c>
      <c r="B62" s="67">
        <v>4</v>
      </c>
      <c r="C62" s="67" t="s">
        <v>309</v>
      </c>
      <c r="D62" s="67">
        <v>28</v>
      </c>
      <c r="E62" s="67">
        <f t="shared" si="2"/>
        <v>112</v>
      </c>
      <c r="F62" s="67"/>
      <c r="G62" s="7">
        <f t="shared" si="1"/>
        <v>6692.5800000000017</v>
      </c>
    </row>
    <row r="63" spans="1:7">
      <c r="A63" s="67"/>
      <c r="B63" s="67">
        <v>1</v>
      </c>
      <c r="C63" s="67" t="s">
        <v>384</v>
      </c>
      <c r="D63" s="67">
        <v>40</v>
      </c>
      <c r="E63" s="67">
        <f t="shared" si="2"/>
        <v>40</v>
      </c>
      <c r="F63" s="67"/>
      <c r="G63" s="7">
        <f t="shared" si="1"/>
        <v>6732.5800000000017</v>
      </c>
    </row>
    <row r="64" spans="1:7">
      <c r="A64" s="12">
        <v>41488</v>
      </c>
      <c r="B64" s="22">
        <v>2</v>
      </c>
      <c r="C64" s="22" t="s">
        <v>1201</v>
      </c>
      <c r="D64" s="22">
        <v>28</v>
      </c>
      <c r="E64" s="22">
        <f t="shared" si="2"/>
        <v>56</v>
      </c>
      <c r="G64" s="7">
        <f t="shared" si="1"/>
        <v>6788.5800000000017</v>
      </c>
    </row>
    <row r="65" spans="1:7">
      <c r="C65" s="22" t="s">
        <v>765</v>
      </c>
      <c r="G65" s="7">
        <f t="shared" si="1"/>
        <v>6788.5800000000017</v>
      </c>
    </row>
    <row r="66" spans="1:7">
      <c r="A66" s="12">
        <v>41493</v>
      </c>
      <c r="B66" s="22">
        <v>2</v>
      </c>
      <c r="C66" s="22" t="s">
        <v>1201</v>
      </c>
      <c r="D66" s="22">
        <v>28</v>
      </c>
      <c r="E66" s="22">
        <f t="shared" si="2"/>
        <v>56</v>
      </c>
      <c r="G66" s="7">
        <f t="shared" si="1"/>
        <v>6844.5800000000017</v>
      </c>
    </row>
    <row r="67" spans="1:7">
      <c r="B67" s="22">
        <v>1</v>
      </c>
      <c r="C67" s="22" t="s">
        <v>2183</v>
      </c>
      <c r="D67" s="22">
        <v>29</v>
      </c>
      <c r="E67" s="22">
        <f t="shared" si="2"/>
        <v>29</v>
      </c>
      <c r="G67" s="7">
        <f t="shared" si="1"/>
        <v>6873.5800000000017</v>
      </c>
    </row>
    <row r="68" spans="1:7">
      <c r="C68" s="22" t="s">
        <v>2184</v>
      </c>
      <c r="G68" s="7">
        <f t="shared" si="1"/>
        <v>6873.5800000000017</v>
      </c>
    </row>
    <row r="69" spans="1:7">
      <c r="A69" s="12">
        <v>41498</v>
      </c>
      <c r="B69" s="22">
        <v>2</v>
      </c>
      <c r="C69" s="22" t="s">
        <v>309</v>
      </c>
      <c r="D69" s="22">
        <v>28</v>
      </c>
      <c r="E69" s="22">
        <f t="shared" si="2"/>
        <v>56</v>
      </c>
      <c r="G69" s="7">
        <f t="shared" si="1"/>
        <v>6929.5800000000017</v>
      </c>
    </row>
    <row r="70" spans="1:7">
      <c r="B70" s="22">
        <v>0.5</v>
      </c>
      <c r="C70" s="22" t="s">
        <v>2154</v>
      </c>
      <c r="D70" s="22">
        <v>33</v>
      </c>
      <c r="E70" s="22">
        <f t="shared" si="2"/>
        <v>16.5</v>
      </c>
      <c r="G70" s="7">
        <f t="shared" ref="G70:G133" si="3">G69+E70-F70</f>
        <v>6946.0800000000017</v>
      </c>
    </row>
    <row r="71" spans="1:7">
      <c r="A71" s="12">
        <v>41507</v>
      </c>
      <c r="C71" s="22" t="s">
        <v>39</v>
      </c>
      <c r="E71" s="22">
        <f t="shared" si="2"/>
        <v>0</v>
      </c>
      <c r="F71" s="7">
        <v>2500</v>
      </c>
      <c r="G71" s="7">
        <f t="shared" si="3"/>
        <v>4446.0800000000017</v>
      </c>
    </row>
    <row r="72" spans="1:7">
      <c r="A72" s="12">
        <v>41506</v>
      </c>
      <c r="B72" s="22">
        <v>1</v>
      </c>
      <c r="C72" s="22" t="s">
        <v>2258</v>
      </c>
      <c r="D72" s="22">
        <v>62</v>
      </c>
      <c r="E72" s="22">
        <f t="shared" si="2"/>
        <v>62</v>
      </c>
      <c r="G72" s="7">
        <f t="shared" si="3"/>
        <v>4508.0800000000017</v>
      </c>
    </row>
    <row r="73" spans="1:7">
      <c r="C73" s="22" t="s">
        <v>765</v>
      </c>
      <c r="E73" s="22"/>
      <c r="G73" s="7">
        <f t="shared" si="3"/>
        <v>4508.0800000000017</v>
      </c>
    </row>
    <row r="74" spans="1:7">
      <c r="C74" s="22" t="s">
        <v>2331</v>
      </c>
      <c r="E74" s="22"/>
      <c r="G74" s="7">
        <f t="shared" si="3"/>
        <v>4508.0800000000017</v>
      </c>
    </row>
    <row r="75" spans="1:7">
      <c r="A75" s="12">
        <v>41512</v>
      </c>
      <c r="B75" s="7">
        <v>5</v>
      </c>
      <c r="C75" s="22" t="s">
        <v>2332</v>
      </c>
      <c r="D75" s="7">
        <v>38</v>
      </c>
      <c r="E75" s="22">
        <f t="shared" si="2"/>
        <v>190</v>
      </c>
      <c r="G75" s="7">
        <f t="shared" si="3"/>
        <v>4698.0800000000017</v>
      </c>
    </row>
    <row r="76" spans="1:7">
      <c r="C76" s="22" t="s">
        <v>2333</v>
      </c>
      <c r="E76" s="22"/>
      <c r="G76" s="7">
        <f t="shared" si="3"/>
        <v>4698.0800000000017</v>
      </c>
    </row>
    <row r="77" spans="1:7">
      <c r="B77" s="7">
        <v>24</v>
      </c>
      <c r="C77" s="22" t="s">
        <v>1201</v>
      </c>
      <c r="D77" s="7">
        <v>28</v>
      </c>
      <c r="E77" s="22">
        <f t="shared" si="2"/>
        <v>672</v>
      </c>
      <c r="G77" s="7">
        <f t="shared" si="3"/>
        <v>5370.0800000000017</v>
      </c>
    </row>
    <row r="78" spans="1:7">
      <c r="B78" s="7">
        <v>1</v>
      </c>
      <c r="C78" s="22" t="s">
        <v>2334</v>
      </c>
      <c r="D78" s="7">
        <v>172</v>
      </c>
      <c r="E78" s="22">
        <f t="shared" si="2"/>
        <v>172</v>
      </c>
      <c r="G78" s="7">
        <f t="shared" si="3"/>
        <v>5542.0800000000017</v>
      </c>
    </row>
    <row r="79" spans="1:7">
      <c r="B79" s="22">
        <v>1</v>
      </c>
      <c r="C79" s="22" t="s">
        <v>2335</v>
      </c>
      <c r="D79" s="7">
        <v>258</v>
      </c>
      <c r="E79" s="22">
        <f t="shared" si="2"/>
        <v>258</v>
      </c>
      <c r="G79" s="7">
        <f t="shared" si="3"/>
        <v>5800.0800000000017</v>
      </c>
    </row>
    <row r="80" spans="1:7">
      <c r="B80" s="22">
        <v>1</v>
      </c>
      <c r="C80" s="22" t="s">
        <v>2336</v>
      </c>
      <c r="D80" s="7">
        <v>200</v>
      </c>
      <c r="E80" s="22">
        <f t="shared" si="2"/>
        <v>200</v>
      </c>
      <c r="G80" s="7">
        <f t="shared" si="3"/>
        <v>6000.0800000000017</v>
      </c>
    </row>
    <row r="81" spans="1:7">
      <c r="B81" s="22">
        <v>1</v>
      </c>
      <c r="C81" s="22" t="s">
        <v>2337</v>
      </c>
      <c r="D81" s="7">
        <v>355</v>
      </c>
      <c r="E81" s="22">
        <f t="shared" si="2"/>
        <v>355</v>
      </c>
      <c r="G81" s="7">
        <f t="shared" si="3"/>
        <v>6355.0800000000017</v>
      </c>
    </row>
    <row r="82" spans="1:7">
      <c r="B82" s="22">
        <v>1</v>
      </c>
      <c r="C82" s="22" t="s">
        <v>2338</v>
      </c>
      <c r="D82" s="7">
        <v>120</v>
      </c>
      <c r="E82" s="22">
        <f t="shared" si="2"/>
        <v>120</v>
      </c>
      <c r="G82" s="7">
        <f t="shared" si="3"/>
        <v>6475.0800000000017</v>
      </c>
    </row>
    <row r="83" spans="1:7">
      <c r="B83" s="22">
        <v>1</v>
      </c>
      <c r="C83" s="22" t="s">
        <v>381</v>
      </c>
      <c r="D83" s="7">
        <v>50</v>
      </c>
      <c r="E83" s="22">
        <f t="shared" si="2"/>
        <v>50</v>
      </c>
      <c r="G83" s="7">
        <f t="shared" si="3"/>
        <v>6525.0800000000017</v>
      </c>
    </row>
    <row r="84" spans="1:7">
      <c r="C84" s="22" t="s">
        <v>2342</v>
      </c>
      <c r="E84" s="22"/>
      <c r="G84" s="7">
        <f t="shared" si="3"/>
        <v>6525.0800000000017</v>
      </c>
    </row>
    <row r="85" spans="1:7">
      <c r="C85" s="22" t="s">
        <v>2343</v>
      </c>
      <c r="E85" s="22"/>
      <c r="G85" s="7">
        <f t="shared" si="3"/>
        <v>6525.0800000000017</v>
      </c>
    </row>
    <row r="86" spans="1:7">
      <c r="A86" s="12">
        <v>41512</v>
      </c>
      <c r="B86" s="22">
        <v>1</v>
      </c>
      <c r="C86" s="22" t="s">
        <v>2339</v>
      </c>
      <c r="D86" s="7">
        <v>1500</v>
      </c>
      <c r="E86" s="22">
        <f t="shared" si="2"/>
        <v>1500</v>
      </c>
      <c r="G86" s="7">
        <f t="shared" si="3"/>
        <v>8025.0800000000017</v>
      </c>
    </row>
    <row r="87" spans="1:7">
      <c r="B87" s="22">
        <v>1</v>
      </c>
      <c r="C87" s="22" t="s">
        <v>2340</v>
      </c>
      <c r="D87" s="7">
        <v>30</v>
      </c>
      <c r="E87" s="22">
        <f t="shared" si="2"/>
        <v>30</v>
      </c>
      <c r="G87" s="7">
        <f t="shared" si="3"/>
        <v>8055.0800000000017</v>
      </c>
    </row>
    <row r="88" spans="1:7">
      <c r="B88" s="22">
        <v>1</v>
      </c>
      <c r="C88" s="22" t="s">
        <v>2341</v>
      </c>
      <c r="D88" s="22">
        <v>68</v>
      </c>
      <c r="E88" s="22">
        <f t="shared" si="2"/>
        <v>68</v>
      </c>
      <c r="G88" s="7">
        <f t="shared" si="3"/>
        <v>8123.0800000000017</v>
      </c>
    </row>
    <row r="89" spans="1:7">
      <c r="C89" s="22" t="s">
        <v>2342</v>
      </c>
      <c r="E89" s="22"/>
      <c r="G89" s="7">
        <f t="shared" si="3"/>
        <v>8123.0800000000017</v>
      </c>
    </row>
    <row r="90" spans="1:7">
      <c r="C90" s="22" t="s">
        <v>2343</v>
      </c>
      <c r="E90" s="22"/>
      <c r="G90" s="7">
        <f t="shared" si="3"/>
        <v>8123.0800000000017</v>
      </c>
    </row>
    <row r="91" spans="1:7">
      <c r="A91" s="12">
        <v>41513</v>
      </c>
      <c r="B91" s="22">
        <v>1</v>
      </c>
      <c r="C91" s="22" t="s">
        <v>2332</v>
      </c>
      <c r="D91" s="22">
        <v>38</v>
      </c>
      <c r="E91" s="22">
        <f t="shared" si="2"/>
        <v>38</v>
      </c>
      <c r="G91" s="7">
        <f t="shared" si="3"/>
        <v>8161.0800000000017</v>
      </c>
    </row>
    <row r="92" spans="1:7">
      <c r="B92" s="22">
        <v>2</v>
      </c>
      <c r="C92" s="22" t="s">
        <v>1201</v>
      </c>
      <c r="D92" s="7">
        <v>28</v>
      </c>
      <c r="E92" s="22">
        <f t="shared" si="2"/>
        <v>56</v>
      </c>
      <c r="G92" s="7">
        <f t="shared" si="3"/>
        <v>8217.0800000000017</v>
      </c>
    </row>
    <row r="93" spans="1:7">
      <c r="B93" s="22">
        <v>1</v>
      </c>
      <c r="C93" s="22" t="s">
        <v>2154</v>
      </c>
      <c r="D93" s="7">
        <v>62</v>
      </c>
      <c r="E93" s="22">
        <f t="shared" si="2"/>
        <v>62</v>
      </c>
      <c r="G93" s="7">
        <f t="shared" si="3"/>
        <v>8279.0800000000017</v>
      </c>
    </row>
    <row r="94" spans="1:7">
      <c r="C94" s="22" t="s">
        <v>765</v>
      </c>
      <c r="E94" s="22"/>
      <c r="G94" s="7">
        <f t="shared" si="3"/>
        <v>8279.0800000000017</v>
      </c>
    </row>
    <row r="95" spans="1:7">
      <c r="C95" s="22" t="s">
        <v>2331</v>
      </c>
      <c r="E95" s="22"/>
      <c r="G95" s="7">
        <f t="shared" si="3"/>
        <v>8279.0800000000017</v>
      </c>
    </row>
    <row r="96" spans="1:7">
      <c r="A96" s="12">
        <v>41514</v>
      </c>
      <c r="B96" s="22">
        <v>5.25</v>
      </c>
      <c r="C96" s="22" t="s">
        <v>309</v>
      </c>
      <c r="D96" s="22">
        <v>28</v>
      </c>
      <c r="E96" s="22">
        <f t="shared" si="2"/>
        <v>147</v>
      </c>
      <c r="G96" s="7">
        <f t="shared" si="3"/>
        <v>8426.0800000000017</v>
      </c>
    </row>
    <row r="97" spans="1:7">
      <c r="B97" s="22">
        <v>1</v>
      </c>
      <c r="C97" s="22" t="s">
        <v>2344</v>
      </c>
      <c r="D97" s="22">
        <v>62</v>
      </c>
      <c r="E97" s="22">
        <f t="shared" si="2"/>
        <v>62</v>
      </c>
      <c r="G97" s="7">
        <f t="shared" si="3"/>
        <v>8488.0800000000017</v>
      </c>
    </row>
    <row r="98" spans="1:7">
      <c r="B98" s="22">
        <v>4</v>
      </c>
      <c r="C98" s="22" t="s">
        <v>2345</v>
      </c>
      <c r="D98" s="22">
        <v>95</v>
      </c>
      <c r="E98" s="22">
        <f t="shared" si="2"/>
        <v>380</v>
      </c>
      <c r="G98" s="7">
        <f t="shared" si="3"/>
        <v>8868.0800000000017</v>
      </c>
    </row>
    <row r="99" spans="1:7">
      <c r="C99" s="22" t="s">
        <v>2346</v>
      </c>
      <c r="E99" s="22"/>
      <c r="G99" s="7">
        <f t="shared" si="3"/>
        <v>8868.0800000000017</v>
      </c>
    </row>
    <row r="100" spans="1:7">
      <c r="A100" s="12">
        <v>41522</v>
      </c>
      <c r="B100" s="22">
        <v>1</v>
      </c>
      <c r="C100" s="22" t="s">
        <v>2154</v>
      </c>
      <c r="D100" s="7">
        <v>62</v>
      </c>
      <c r="E100" s="22">
        <f t="shared" si="2"/>
        <v>62</v>
      </c>
      <c r="G100" s="7">
        <f t="shared" si="3"/>
        <v>8930.0800000000017</v>
      </c>
    </row>
    <row r="101" spans="1:7" ht="17.25" customHeight="1">
      <c r="C101" s="22" t="s">
        <v>2331</v>
      </c>
      <c r="E101" s="22"/>
      <c r="G101" s="7">
        <f t="shared" si="3"/>
        <v>8930.0800000000017</v>
      </c>
    </row>
    <row r="102" spans="1:7">
      <c r="A102" s="12">
        <v>41533</v>
      </c>
      <c r="C102" s="22" t="s">
        <v>39</v>
      </c>
      <c r="E102" s="22"/>
      <c r="F102" s="7">
        <v>5000</v>
      </c>
      <c r="G102" s="7">
        <f t="shared" si="3"/>
        <v>3930.0800000000017</v>
      </c>
    </row>
    <row r="103" spans="1:7">
      <c r="A103" s="12">
        <v>41533</v>
      </c>
      <c r="C103" s="22" t="s">
        <v>39</v>
      </c>
      <c r="F103" s="7">
        <v>3000</v>
      </c>
      <c r="G103" s="7">
        <f t="shared" si="3"/>
        <v>930.08000000000175</v>
      </c>
    </row>
    <row r="104" spans="1:7">
      <c r="A104" s="12">
        <v>41533</v>
      </c>
      <c r="C104" s="22" t="s">
        <v>1642</v>
      </c>
      <c r="E104" s="7">
        <v>2000</v>
      </c>
      <c r="G104" s="7">
        <f t="shared" si="3"/>
        <v>2930.0800000000017</v>
      </c>
    </row>
    <row r="105" spans="1:7">
      <c r="A105" s="12">
        <v>41534</v>
      </c>
      <c r="B105" s="7">
        <v>18</v>
      </c>
      <c r="C105" s="22" t="s">
        <v>329</v>
      </c>
      <c r="D105" s="7">
        <v>28</v>
      </c>
      <c r="E105" s="22">
        <f t="shared" ref="E105:E110" si="4">B105*D105</f>
        <v>504</v>
      </c>
      <c r="G105" s="7">
        <f t="shared" si="3"/>
        <v>3434.0800000000017</v>
      </c>
    </row>
    <row r="106" spans="1:7">
      <c r="B106" s="7">
        <v>1</v>
      </c>
      <c r="C106" s="22" t="s">
        <v>762</v>
      </c>
      <c r="D106" s="7">
        <v>111</v>
      </c>
      <c r="E106" s="22">
        <f t="shared" si="4"/>
        <v>111</v>
      </c>
      <c r="G106" s="7">
        <f t="shared" si="3"/>
        <v>3545.0800000000017</v>
      </c>
    </row>
    <row r="107" spans="1:7">
      <c r="B107" s="7">
        <v>2</v>
      </c>
      <c r="C107" s="22" t="s">
        <v>728</v>
      </c>
      <c r="D107" s="7">
        <v>80</v>
      </c>
      <c r="E107" s="22">
        <f t="shared" si="4"/>
        <v>160</v>
      </c>
      <c r="G107" s="7">
        <f t="shared" si="3"/>
        <v>3705.0800000000017</v>
      </c>
    </row>
    <row r="108" spans="1:7">
      <c r="B108" s="22">
        <v>1</v>
      </c>
      <c r="C108" s="22" t="s">
        <v>2543</v>
      </c>
      <c r="D108" s="22">
        <v>293</v>
      </c>
      <c r="E108" s="22">
        <f t="shared" si="4"/>
        <v>293</v>
      </c>
      <c r="G108" s="7">
        <f t="shared" si="3"/>
        <v>3998.0800000000017</v>
      </c>
    </row>
    <row r="109" spans="1:7">
      <c r="B109" s="22">
        <v>1</v>
      </c>
      <c r="C109" s="22" t="s">
        <v>381</v>
      </c>
      <c r="D109" s="7">
        <v>50</v>
      </c>
      <c r="E109" s="22">
        <f t="shared" si="4"/>
        <v>50</v>
      </c>
      <c r="G109" s="7">
        <f t="shared" si="3"/>
        <v>4048.0800000000017</v>
      </c>
    </row>
    <row r="110" spans="1:7">
      <c r="B110" s="22">
        <v>2</v>
      </c>
      <c r="C110" s="22" t="s">
        <v>2349</v>
      </c>
      <c r="D110" s="7">
        <v>62</v>
      </c>
      <c r="E110" s="22">
        <f t="shared" si="4"/>
        <v>124</v>
      </c>
      <c r="G110" s="7">
        <f t="shared" si="3"/>
        <v>4172.0800000000017</v>
      </c>
    </row>
    <row r="111" spans="1:7">
      <c r="A111" s="12">
        <v>41535</v>
      </c>
      <c r="B111" s="7">
        <v>1</v>
      </c>
      <c r="C111" s="22" t="s">
        <v>2539</v>
      </c>
      <c r="D111" s="7">
        <v>62</v>
      </c>
      <c r="E111" s="22">
        <f>B111*D111</f>
        <v>62</v>
      </c>
      <c r="G111" s="7">
        <f t="shared" si="3"/>
        <v>4234.0800000000017</v>
      </c>
    </row>
    <row r="112" spans="1:7">
      <c r="A112" s="12">
        <v>41541</v>
      </c>
      <c r="B112" s="22">
        <v>1</v>
      </c>
      <c r="C112" s="22" t="s">
        <v>2010</v>
      </c>
      <c r="D112" s="22">
        <v>970</v>
      </c>
      <c r="E112" s="22">
        <f t="shared" ref="E112:E137" si="5">B112*D112</f>
        <v>970</v>
      </c>
      <c r="G112" s="7">
        <f t="shared" si="3"/>
        <v>5204.0800000000017</v>
      </c>
    </row>
    <row r="113" spans="1:7">
      <c r="B113" s="22">
        <v>1</v>
      </c>
      <c r="C113" s="22" t="s">
        <v>382</v>
      </c>
      <c r="D113" s="22">
        <v>8</v>
      </c>
      <c r="E113" s="22">
        <f t="shared" si="5"/>
        <v>8</v>
      </c>
      <c r="G113" s="7">
        <f t="shared" si="3"/>
        <v>5212.0800000000017</v>
      </c>
    </row>
    <row r="114" spans="1:7">
      <c r="A114" s="12">
        <v>41547</v>
      </c>
      <c r="B114" s="22">
        <v>30</v>
      </c>
      <c r="C114" s="22" t="s">
        <v>2416</v>
      </c>
      <c r="D114" s="22">
        <v>0.5</v>
      </c>
      <c r="E114" s="22">
        <f t="shared" si="5"/>
        <v>15</v>
      </c>
      <c r="G114" s="7">
        <f t="shared" si="3"/>
        <v>5227.0800000000017</v>
      </c>
    </row>
    <row r="115" spans="1:7">
      <c r="B115" s="22">
        <v>1</v>
      </c>
      <c r="C115" s="22" t="s">
        <v>2598</v>
      </c>
      <c r="D115" s="22">
        <v>25</v>
      </c>
      <c r="E115" s="22">
        <f t="shared" si="5"/>
        <v>25</v>
      </c>
      <c r="G115" s="7">
        <f t="shared" si="3"/>
        <v>5252.0800000000017</v>
      </c>
    </row>
    <row r="116" spans="1:7">
      <c r="A116" s="12">
        <v>41548</v>
      </c>
      <c r="B116" s="22">
        <v>2</v>
      </c>
      <c r="C116" s="22" t="s">
        <v>2729</v>
      </c>
      <c r="D116" s="22">
        <v>85</v>
      </c>
      <c r="E116" s="22">
        <f t="shared" si="5"/>
        <v>170</v>
      </c>
      <c r="G116" s="7">
        <f t="shared" si="3"/>
        <v>5422.0800000000017</v>
      </c>
    </row>
    <row r="117" spans="1:7">
      <c r="B117" s="22">
        <v>3</v>
      </c>
      <c r="C117" s="22" t="s">
        <v>375</v>
      </c>
      <c r="D117" s="22">
        <v>28</v>
      </c>
      <c r="E117" s="22">
        <f t="shared" si="5"/>
        <v>84</v>
      </c>
      <c r="G117" s="7">
        <f t="shared" si="3"/>
        <v>5506.0800000000017</v>
      </c>
    </row>
    <row r="118" spans="1:7">
      <c r="A118" s="12">
        <v>41548</v>
      </c>
      <c r="B118" s="22">
        <v>30</v>
      </c>
      <c r="C118" s="22" t="s">
        <v>2416</v>
      </c>
      <c r="D118" s="22">
        <v>0.5</v>
      </c>
      <c r="E118" s="22">
        <f t="shared" si="5"/>
        <v>15</v>
      </c>
      <c r="G118" s="7">
        <f t="shared" si="3"/>
        <v>5521.0800000000017</v>
      </c>
    </row>
    <row r="119" spans="1:7">
      <c r="B119" s="22">
        <v>2</v>
      </c>
      <c r="C119" s="22" t="s">
        <v>2730</v>
      </c>
      <c r="D119" s="22">
        <v>10</v>
      </c>
      <c r="E119" s="22">
        <f t="shared" si="5"/>
        <v>20</v>
      </c>
      <c r="G119" s="7">
        <f t="shared" si="3"/>
        <v>5541.0800000000017</v>
      </c>
    </row>
    <row r="120" spans="1:7">
      <c r="B120" s="22">
        <v>1.5</v>
      </c>
      <c r="C120" s="22" t="s">
        <v>420</v>
      </c>
      <c r="D120" s="22">
        <v>24</v>
      </c>
      <c r="E120" s="22">
        <f t="shared" si="5"/>
        <v>36</v>
      </c>
      <c r="G120" s="7">
        <f t="shared" si="3"/>
        <v>5577.0800000000017</v>
      </c>
    </row>
    <row r="121" spans="1:7">
      <c r="A121" s="12">
        <v>41555</v>
      </c>
      <c r="B121" s="22">
        <v>10</v>
      </c>
      <c r="C121" s="22" t="s">
        <v>2398</v>
      </c>
      <c r="D121" s="22">
        <v>25</v>
      </c>
      <c r="E121" s="22">
        <f t="shared" si="5"/>
        <v>250</v>
      </c>
      <c r="G121" s="7">
        <f t="shared" si="3"/>
        <v>5827.0800000000017</v>
      </c>
    </row>
    <row r="122" spans="1:7">
      <c r="A122" s="12">
        <v>41562</v>
      </c>
      <c r="B122" s="7">
        <v>22</v>
      </c>
      <c r="C122" s="7" t="s">
        <v>375</v>
      </c>
      <c r="D122" s="7">
        <v>28</v>
      </c>
      <c r="E122" s="22">
        <f t="shared" si="5"/>
        <v>616</v>
      </c>
      <c r="G122" s="7">
        <f t="shared" si="3"/>
        <v>6443.0800000000017</v>
      </c>
    </row>
    <row r="123" spans="1:7">
      <c r="B123" s="7">
        <v>1</v>
      </c>
      <c r="C123" s="7" t="s">
        <v>730</v>
      </c>
      <c r="D123" s="7">
        <v>172</v>
      </c>
      <c r="E123" s="22">
        <f t="shared" si="5"/>
        <v>172</v>
      </c>
      <c r="G123" s="7">
        <f t="shared" si="3"/>
        <v>6615.0800000000017</v>
      </c>
    </row>
    <row r="124" spans="1:7">
      <c r="B124" s="7">
        <v>1</v>
      </c>
      <c r="C124" s="7" t="s">
        <v>731</v>
      </c>
      <c r="D124" s="7">
        <v>258</v>
      </c>
      <c r="E124" s="22">
        <f t="shared" si="5"/>
        <v>258</v>
      </c>
      <c r="G124" s="7">
        <f t="shared" si="3"/>
        <v>6873.0800000000017</v>
      </c>
    </row>
    <row r="125" spans="1:7">
      <c r="B125" s="7">
        <v>1</v>
      </c>
      <c r="C125" s="7" t="s">
        <v>732</v>
      </c>
      <c r="D125" s="7">
        <v>200</v>
      </c>
      <c r="E125" s="22">
        <f t="shared" si="5"/>
        <v>200</v>
      </c>
      <c r="G125" s="7">
        <f t="shared" si="3"/>
        <v>7073.0800000000017</v>
      </c>
    </row>
    <row r="126" spans="1:7">
      <c r="B126" s="7">
        <v>1</v>
      </c>
      <c r="C126" s="7" t="s">
        <v>733</v>
      </c>
      <c r="D126" s="7">
        <v>385</v>
      </c>
      <c r="E126" s="22">
        <f t="shared" si="5"/>
        <v>385</v>
      </c>
      <c r="G126" s="7">
        <f t="shared" si="3"/>
        <v>7458.0800000000017</v>
      </c>
    </row>
    <row r="127" spans="1:7">
      <c r="B127" s="7">
        <v>1</v>
      </c>
      <c r="C127" s="7" t="s">
        <v>734</v>
      </c>
      <c r="D127" s="7">
        <v>141</v>
      </c>
      <c r="E127" s="22">
        <f t="shared" si="5"/>
        <v>141</v>
      </c>
      <c r="G127" s="7">
        <f t="shared" si="3"/>
        <v>7599.0800000000017</v>
      </c>
    </row>
    <row r="128" spans="1:7">
      <c r="B128" s="7">
        <v>1</v>
      </c>
      <c r="C128" s="7" t="s">
        <v>381</v>
      </c>
      <c r="D128" s="7">
        <v>60</v>
      </c>
      <c r="E128" s="22">
        <f t="shared" si="5"/>
        <v>60</v>
      </c>
      <c r="G128" s="7">
        <f t="shared" si="3"/>
        <v>7659.0800000000017</v>
      </c>
    </row>
    <row r="129" spans="1:7">
      <c r="B129" s="7">
        <v>1</v>
      </c>
      <c r="C129" s="7" t="s">
        <v>1113</v>
      </c>
      <c r="D129" s="7">
        <v>358</v>
      </c>
      <c r="E129" s="22">
        <f t="shared" si="5"/>
        <v>358</v>
      </c>
      <c r="G129" s="7">
        <f t="shared" si="3"/>
        <v>8017.0800000000017</v>
      </c>
    </row>
    <row r="130" spans="1:7">
      <c r="B130" s="22">
        <v>8</v>
      </c>
      <c r="C130" s="22" t="s">
        <v>397</v>
      </c>
      <c r="D130" s="22">
        <v>40</v>
      </c>
      <c r="E130" s="22">
        <f t="shared" si="5"/>
        <v>320</v>
      </c>
      <c r="G130" s="7">
        <f t="shared" si="3"/>
        <v>8337.0800000000017</v>
      </c>
    </row>
    <row r="131" spans="1:7">
      <c r="B131" s="22">
        <v>15</v>
      </c>
      <c r="C131" s="22" t="s">
        <v>1876</v>
      </c>
      <c r="D131" s="22">
        <v>40</v>
      </c>
      <c r="E131" s="22">
        <f t="shared" si="5"/>
        <v>600</v>
      </c>
      <c r="G131" s="7">
        <f t="shared" si="3"/>
        <v>8937.0800000000017</v>
      </c>
    </row>
    <row r="132" spans="1:7">
      <c r="B132" s="22">
        <v>2</v>
      </c>
      <c r="C132" s="22" t="s">
        <v>2731</v>
      </c>
      <c r="D132" s="22">
        <v>53</v>
      </c>
      <c r="E132" s="22">
        <f t="shared" si="5"/>
        <v>106</v>
      </c>
      <c r="G132" s="7">
        <f t="shared" si="3"/>
        <v>9043.0800000000017</v>
      </c>
    </row>
    <row r="133" spans="1:7">
      <c r="B133" s="22">
        <v>1</v>
      </c>
      <c r="C133" s="22" t="s">
        <v>2732</v>
      </c>
      <c r="D133" s="22">
        <v>60</v>
      </c>
      <c r="E133" s="22">
        <f t="shared" si="5"/>
        <v>60</v>
      </c>
      <c r="G133" s="7">
        <f t="shared" si="3"/>
        <v>9103.0800000000017</v>
      </c>
    </row>
    <row r="134" spans="1:7">
      <c r="B134" s="22">
        <v>2</v>
      </c>
      <c r="C134" s="22" t="s">
        <v>2733</v>
      </c>
      <c r="D134" s="22">
        <v>65</v>
      </c>
      <c r="E134" s="22">
        <f t="shared" si="5"/>
        <v>130</v>
      </c>
      <c r="G134" s="7">
        <f t="shared" ref="G134:G193" si="6">G133+E134-F134</f>
        <v>9233.0800000000017</v>
      </c>
    </row>
    <row r="135" spans="1:7">
      <c r="A135" s="12">
        <v>41568</v>
      </c>
      <c r="B135" s="22">
        <v>1</v>
      </c>
      <c r="C135" s="22" t="s">
        <v>2734</v>
      </c>
      <c r="D135" s="22">
        <v>37</v>
      </c>
      <c r="E135" s="22">
        <f t="shared" si="5"/>
        <v>37</v>
      </c>
      <c r="G135" s="7">
        <f t="shared" si="6"/>
        <v>9270.0800000000017</v>
      </c>
    </row>
    <row r="136" spans="1:7">
      <c r="B136" s="22">
        <v>1</v>
      </c>
      <c r="C136" s="22" t="s">
        <v>1039</v>
      </c>
      <c r="D136" s="22">
        <v>32</v>
      </c>
      <c r="E136" s="22">
        <f t="shared" si="5"/>
        <v>32</v>
      </c>
      <c r="G136" s="7">
        <f t="shared" si="6"/>
        <v>9302.0800000000017</v>
      </c>
    </row>
    <row r="137" spans="1:7">
      <c r="B137" s="22">
        <v>50</v>
      </c>
      <c r="C137" s="22" t="s">
        <v>309</v>
      </c>
      <c r="D137" s="22">
        <v>28</v>
      </c>
      <c r="E137" s="22">
        <f t="shared" si="5"/>
        <v>1400</v>
      </c>
      <c r="G137" s="7">
        <f t="shared" si="6"/>
        <v>10702.080000000002</v>
      </c>
    </row>
    <row r="138" spans="1:7">
      <c r="A138" s="12">
        <v>41579</v>
      </c>
      <c r="C138" s="22" t="s">
        <v>259</v>
      </c>
      <c r="F138" s="7">
        <v>7500</v>
      </c>
      <c r="G138" s="7">
        <f t="shared" si="6"/>
        <v>3202.0800000000017</v>
      </c>
    </row>
    <row r="139" spans="1:7">
      <c r="C139" s="22" t="s">
        <v>39</v>
      </c>
      <c r="E139" s="7">
        <v>1708.9</v>
      </c>
      <c r="G139" s="7">
        <f t="shared" si="6"/>
        <v>4910.9800000000014</v>
      </c>
    </row>
    <row r="140" spans="1:7">
      <c r="C140" s="22" t="s">
        <v>39</v>
      </c>
      <c r="E140" s="7">
        <v>1677.94</v>
      </c>
      <c r="G140" s="7">
        <f t="shared" si="6"/>
        <v>6588.9200000000019</v>
      </c>
    </row>
    <row r="141" spans="1:7">
      <c r="G141" s="7">
        <f t="shared" si="6"/>
        <v>6588.9200000000019</v>
      </c>
    </row>
    <row r="142" spans="1:7">
      <c r="C142" s="22" t="s">
        <v>13</v>
      </c>
      <c r="G142" s="7">
        <f t="shared" si="6"/>
        <v>6588.9200000000019</v>
      </c>
    </row>
    <row r="143" spans="1:7">
      <c r="B143" s="7">
        <v>6</v>
      </c>
      <c r="C143" s="22" t="s">
        <v>384</v>
      </c>
      <c r="D143" s="7">
        <v>40</v>
      </c>
      <c r="E143" s="22">
        <f t="shared" ref="E143:E193" si="7">B143*D143</f>
        <v>240</v>
      </c>
      <c r="G143" s="7">
        <f t="shared" si="6"/>
        <v>6828.9200000000019</v>
      </c>
    </row>
    <row r="144" spans="1:7">
      <c r="B144" s="7">
        <v>1</v>
      </c>
      <c r="C144" s="7" t="s">
        <v>2908</v>
      </c>
      <c r="D144" s="7">
        <v>65</v>
      </c>
      <c r="E144" s="22">
        <f t="shared" si="7"/>
        <v>65</v>
      </c>
      <c r="G144" s="7">
        <f t="shared" si="6"/>
        <v>6893.9200000000019</v>
      </c>
    </row>
    <row r="145" spans="1:7">
      <c r="A145" s="12">
        <v>41580</v>
      </c>
      <c r="B145" s="7">
        <v>1</v>
      </c>
      <c r="C145" s="22" t="s">
        <v>2543</v>
      </c>
      <c r="D145" s="7">
        <v>304</v>
      </c>
      <c r="E145" s="22">
        <f t="shared" si="7"/>
        <v>304</v>
      </c>
      <c r="G145" s="7">
        <f t="shared" si="6"/>
        <v>7197.9200000000019</v>
      </c>
    </row>
    <row r="146" spans="1:7">
      <c r="B146" s="7">
        <v>1</v>
      </c>
      <c r="C146" s="22" t="s">
        <v>2906</v>
      </c>
      <c r="D146" s="7">
        <v>113</v>
      </c>
      <c r="E146" s="22">
        <f t="shared" si="7"/>
        <v>113</v>
      </c>
      <c r="G146" s="7">
        <f t="shared" si="6"/>
        <v>7310.9200000000019</v>
      </c>
    </row>
    <row r="147" spans="1:7">
      <c r="A147" s="12">
        <v>41582</v>
      </c>
      <c r="B147" s="7">
        <v>2</v>
      </c>
      <c r="C147" s="22" t="s">
        <v>2907</v>
      </c>
      <c r="D147" s="7">
        <v>45</v>
      </c>
      <c r="E147" s="22">
        <f t="shared" si="7"/>
        <v>90</v>
      </c>
      <c r="G147" s="7">
        <f t="shared" si="6"/>
        <v>7400.9200000000019</v>
      </c>
    </row>
    <row r="148" spans="1:7">
      <c r="A148" s="12">
        <v>41583</v>
      </c>
      <c r="B148" s="22">
        <v>1</v>
      </c>
      <c r="C148" s="22" t="s">
        <v>2906</v>
      </c>
      <c r="D148" s="22">
        <v>103</v>
      </c>
      <c r="E148" s="22">
        <f t="shared" si="7"/>
        <v>103</v>
      </c>
      <c r="G148" s="7">
        <f t="shared" si="6"/>
        <v>7503.9200000000019</v>
      </c>
    </row>
    <row r="149" spans="1:7">
      <c r="B149" s="22">
        <v>1</v>
      </c>
      <c r="C149" s="22" t="s">
        <v>733</v>
      </c>
      <c r="D149" s="22">
        <v>372</v>
      </c>
      <c r="E149" s="22">
        <f t="shared" si="7"/>
        <v>372</v>
      </c>
      <c r="G149" s="7">
        <f t="shared" si="6"/>
        <v>7875.9200000000019</v>
      </c>
    </row>
    <row r="150" spans="1:7">
      <c r="B150" s="22">
        <v>1</v>
      </c>
      <c r="C150" s="22" t="s">
        <v>734</v>
      </c>
      <c r="D150" s="22">
        <v>135</v>
      </c>
      <c r="E150" s="22">
        <f t="shared" si="7"/>
        <v>135</v>
      </c>
      <c r="G150" s="7">
        <f t="shared" si="6"/>
        <v>8010.9200000000019</v>
      </c>
    </row>
    <row r="151" spans="1:7">
      <c r="A151" s="12">
        <v>41587</v>
      </c>
      <c r="B151" s="22">
        <v>1</v>
      </c>
      <c r="C151" s="22" t="s">
        <v>1220</v>
      </c>
      <c r="D151" s="22">
        <v>3380</v>
      </c>
      <c r="E151" s="22">
        <f t="shared" si="7"/>
        <v>3380</v>
      </c>
      <c r="G151" s="7">
        <f t="shared" si="6"/>
        <v>11390.920000000002</v>
      </c>
    </row>
    <row r="152" spans="1:7">
      <c r="A152" s="12">
        <v>41596</v>
      </c>
      <c r="B152" s="22">
        <v>1</v>
      </c>
      <c r="C152" s="22" t="s">
        <v>3076</v>
      </c>
      <c r="D152" s="22">
        <v>280</v>
      </c>
      <c r="E152" s="22">
        <f t="shared" si="7"/>
        <v>280</v>
      </c>
      <c r="G152" s="7">
        <f t="shared" si="6"/>
        <v>11670.920000000002</v>
      </c>
    </row>
    <row r="153" spans="1:7">
      <c r="B153" s="22">
        <v>2</v>
      </c>
      <c r="C153" s="22" t="s">
        <v>3075</v>
      </c>
      <c r="D153" s="22">
        <v>22</v>
      </c>
      <c r="E153" s="22">
        <f t="shared" si="7"/>
        <v>44</v>
      </c>
      <c r="G153" s="7">
        <f t="shared" si="6"/>
        <v>11714.920000000002</v>
      </c>
    </row>
    <row r="154" spans="1:7">
      <c r="E154" s="22">
        <f t="shared" si="7"/>
        <v>0</v>
      </c>
      <c r="G154" s="7">
        <f t="shared" si="6"/>
        <v>11714.920000000002</v>
      </c>
    </row>
    <row r="155" spans="1:7">
      <c r="A155" s="12">
        <v>41597</v>
      </c>
      <c r="C155" s="22" t="s">
        <v>1642</v>
      </c>
      <c r="D155" s="22">
        <v>2000</v>
      </c>
      <c r="E155" s="7">
        <v>2000</v>
      </c>
      <c r="G155" s="7">
        <f t="shared" si="6"/>
        <v>13714.920000000002</v>
      </c>
    </row>
    <row r="156" spans="1:7">
      <c r="A156" s="12">
        <v>41598</v>
      </c>
      <c r="B156" s="22">
        <v>10</v>
      </c>
      <c r="C156" s="22" t="s">
        <v>3091</v>
      </c>
      <c r="D156" s="22">
        <v>28</v>
      </c>
      <c r="E156" s="22">
        <f t="shared" si="7"/>
        <v>280</v>
      </c>
      <c r="G156" s="7">
        <f t="shared" si="6"/>
        <v>13994.920000000002</v>
      </c>
    </row>
    <row r="157" spans="1:7">
      <c r="C157" s="22" t="s">
        <v>765</v>
      </c>
      <c r="G157" s="7">
        <f t="shared" si="6"/>
        <v>13994.920000000002</v>
      </c>
    </row>
    <row r="158" spans="1:7">
      <c r="A158" s="12">
        <v>41599</v>
      </c>
      <c r="B158" s="7">
        <v>22</v>
      </c>
      <c r="C158" s="7" t="s">
        <v>375</v>
      </c>
      <c r="D158" s="7">
        <v>28</v>
      </c>
      <c r="E158" s="22">
        <f t="shared" si="7"/>
        <v>616</v>
      </c>
      <c r="G158" s="7">
        <f t="shared" si="6"/>
        <v>14610.920000000002</v>
      </c>
    </row>
    <row r="159" spans="1:7">
      <c r="B159" s="7">
        <v>1</v>
      </c>
      <c r="C159" s="7" t="s">
        <v>730</v>
      </c>
      <c r="D159" s="7">
        <v>172</v>
      </c>
      <c r="E159" s="22">
        <f t="shared" si="7"/>
        <v>172</v>
      </c>
      <c r="G159" s="7">
        <f t="shared" si="6"/>
        <v>14782.920000000002</v>
      </c>
    </row>
    <row r="160" spans="1:7">
      <c r="B160" s="7">
        <v>1</v>
      </c>
      <c r="C160" s="7" t="s">
        <v>731</v>
      </c>
      <c r="D160" s="7">
        <v>258</v>
      </c>
      <c r="E160" s="22">
        <f t="shared" si="7"/>
        <v>258</v>
      </c>
      <c r="G160" s="7">
        <f t="shared" si="6"/>
        <v>15040.920000000002</v>
      </c>
    </row>
    <row r="161" spans="1:7">
      <c r="B161" s="7">
        <v>1</v>
      </c>
      <c r="C161" s="7" t="s">
        <v>732</v>
      </c>
      <c r="D161" s="7">
        <v>200</v>
      </c>
      <c r="E161" s="22">
        <f t="shared" si="7"/>
        <v>200</v>
      </c>
      <c r="G161" s="7">
        <f t="shared" si="6"/>
        <v>15240.920000000002</v>
      </c>
    </row>
    <row r="162" spans="1:7">
      <c r="B162" s="7">
        <v>1</v>
      </c>
      <c r="C162" s="7" t="s">
        <v>733</v>
      </c>
      <c r="D162" s="7">
        <v>385</v>
      </c>
      <c r="E162" s="22">
        <f t="shared" si="7"/>
        <v>385</v>
      </c>
      <c r="G162" s="7">
        <f t="shared" si="6"/>
        <v>15625.920000000002</v>
      </c>
    </row>
    <row r="163" spans="1:7">
      <c r="B163" s="7">
        <v>1</v>
      </c>
      <c r="C163" s="22" t="s">
        <v>2906</v>
      </c>
      <c r="D163" s="22">
        <v>103</v>
      </c>
      <c r="E163" s="22">
        <f t="shared" si="7"/>
        <v>103</v>
      </c>
      <c r="G163" s="7">
        <f t="shared" si="6"/>
        <v>15728.920000000002</v>
      </c>
    </row>
    <row r="164" spans="1:7">
      <c r="B164" s="7">
        <v>1</v>
      </c>
      <c r="C164" s="7" t="s">
        <v>381</v>
      </c>
      <c r="D164" s="7">
        <v>60</v>
      </c>
      <c r="E164" s="22">
        <f t="shared" si="7"/>
        <v>60</v>
      </c>
      <c r="G164" s="7">
        <f t="shared" si="6"/>
        <v>15788.920000000002</v>
      </c>
    </row>
    <row r="165" spans="1:7">
      <c r="B165" s="22">
        <v>2</v>
      </c>
      <c r="C165" s="22" t="s">
        <v>3107</v>
      </c>
      <c r="D165" s="22">
        <v>45</v>
      </c>
      <c r="E165" s="22">
        <f t="shared" si="7"/>
        <v>90</v>
      </c>
      <c r="G165" s="7">
        <f t="shared" si="6"/>
        <v>15878.920000000002</v>
      </c>
    </row>
    <row r="166" spans="1:7">
      <c r="B166" s="22">
        <v>1</v>
      </c>
      <c r="C166" s="22" t="s">
        <v>3108</v>
      </c>
      <c r="D166" s="22">
        <v>35</v>
      </c>
      <c r="E166" s="22">
        <f t="shared" si="7"/>
        <v>35</v>
      </c>
      <c r="G166" s="7">
        <f t="shared" si="6"/>
        <v>15913.920000000002</v>
      </c>
    </row>
    <row r="167" spans="1:7">
      <c r="A167" s="12">
        <v>41615</v>
      </c>
      <c r="B167" s="22">
        <v>1</v>
      </c>
      <c r="C167" s="22" t="s">
        <v>1642</v>
      </c>
      <c r="D167" s="22">
        <v>1500</v>
      </c>
      <c r="E167" s="22">
        <f t="shared" si="7"/>
        <v>1500</v>
      </c>
      <c r="G167" s="7">
        <f t="shared" si="6"/>
        <v>17413.920000000002</v>
      </c>
    </row>
    <row r="168" spans="1:7">
      <c r="A168" s="12">
        <v>41615</v>
      </c>
      <c r="C168" s="22" t="s">
        <v>39</v>
      </c>
      <c r="E168" s="22">
        <f t="shared" si="7"/>
        <v>0</v>
      </c>
      <c r="F168" s="7">
        <v>5500</v>
      </c>
      <c r="G168" s="7">
        <f t="shared" si="6"/>
        <v>11913.920000000002</v>
      </c>
    </row>
    <row r="169" spans="1:7">
      <c r="A169" s="12">
        <v>41615</v>
      </c>
      <c r="C169" s="22" t="s">
        <v>39</v>
      </c>
      <c r="E169" s="22">
        <f t="shared" si="7"/>
        <v>0</v>
      </c>
      <c r="F169" s="7">
        <v>5000</v>
      </c>
      <c r="G169" s="7">
        <f t="shared" si="6"/>
        <v>6913.9200000000019</v>
      </c>
    </row>
    <row r="170" spans="1:7">
      <c r="A170" s="12">
        <v>41617</v>
      </c>
      <c r="B170" s="7">
        <v>1</v>
      </c>
      <c r="C170" s="22" t="s">
        <v>2151</v>
      </c>
      <c r="D170" s="22">
        <v>2100</v>
      </c>
      <c r="E170" s="22">
        <f t="shared" si="7"/>
        <v>2100</v>
      </c>
      <c r="G170" s="7">
        <f t="shared" si="6"/>
        <v>9013.9200000000019</v>
      </c>
    </row>
    <row r="171" spans="1:7">
      <c r="B171" s="7">
        <v>1</v>
      </c>
      <c r="C171" s="22" t="s">
        <v>3173</v>
      </c>
      <c r="D171" s="22">
        <v>76</v>
      </c>
      <c r="E171" s="22">
        <f t="shared" si="7"/>
        <v>76</v>
      </c>
      <c r="G171" s="7">
        <f t="shared" si="6"/>
        <v>9089.9200000000019</v>
      </c>
    </row>
    <row r="172" spans="1:7">
      <c r="B172" s="22">
        <v>5</v>
      </c>
      <c r="C172" s="22" t="s">
        <v>982</v>
      </c>
      <c r="D172" s="22">
        <v>30</v>
      </c>
      <c r="E172" s="22">
        <f t="shared" si="7"/>
        <v>150</v>
      </c>
      <c r="G172" s="7">
        <f t="shared" si="6"/>
        <v>9239.9200000000019</v>
      </c>
    </row>
    <row r="173" spans="1:7">
      <c r="B173" s="22">
        <v>1</v>
      </c>
      <c r="C173" s="22" t="s">
        <v>3174</v>
      </c>
      <c r="D173" s="22">
        <v>45</v>
      </c>
      <c r="E173" s="22">
        <f t="shared" si="7"/>
        <v>45</v>
      </c>
      <c r="G173" s="7">
        <f t="shared" si="6"/>
        <v>9284.9200000000019</v>
      </c>
    </row>
    <row r="174" spans="1:7">
      <c r="A174" s="12">
        <v>41618</v>
      </c>
      <c r="B174" s="22">
        <v>16</v>
      </c>
      <c r="C174" s="22" t="s">
        <v>375</v>
      </c>
      <c r="D174" s="22">
        <v>30</v>
      </c>
      <c r="E174" s="22">
        <f t="shared" si="7"/>
        <v>480</v>
      </c>
      <c r="G174" s="7">
        <f t="shared" si="6"/>
        <v>9764.9200000000019</v>
      </c>
    </row>
    <row r="175" spans="1:7">
      <c r="B175" s="22">
        <v>1</v>
      </c>
      <c r="C175" s="22" t="s">
        <v>762</v>
      </c>
      <c r="D175" s="22">
        <v>122</v>
      </c>
      <c r="E175" s="22">
        <f t="shared" si="7"/>
        <v>122</v>
      </c>
      <c r="G175" s="7">
        <f t="shared" si="6"/>
        <v>9886.9200000000019</v>
      </c>
    </row>
    <row r="176" spans="1:7">
      <c r="B176" s="22">
        <v>2</v>
      </c>
      <c r="C176" s="22" t="s">
        <v>763</v>
      </c>
      <c r="D176" s="22">
        <v>44</v>
      </c>
      <c r="E176" s="22">
        <f t="shared" si="7"/>
        <v>88</v>
      </c>
      <c r="G176" s="7">
        <f t="shared" si="6"/>
        <v>9974.9200000000019</v>
      </c>
    </row>
    <row r="177" spans="1:7">
      <c r="B177" s="22">
        <v>1</v>
      </c>
      <c r="C177" s="22" t="s">
        <v>381</v>
      </c>
      <c r="D177" s="22">
        <v>50</v>
      </c>
      <c r="E177" s="22">
        <f t="shared" si="7"/>
        <v>50</v>
      </c>
      <c r="G177" s="7">
        <f t="shared" si="6"/>
        <v>10024.920000000002</v>
      </c>
    </row>
    <row r="178" spans="1:7">
      <c r="C178" s="22" t="s">
        <v>765</v>
      </c>
      <c r="E178" s="22">
        <f t="shared" si="7"/>
        <v>0</v>
      </c>
      <c r="G178" s="7">
        <f t="shared" si="6"/>
        <v>10024.920000000002</v>
      </c>
    </row>
    <row r="179" spans="1:7">
      <c r="E179" s="22">
        <f t="shared" si="7"/>
        <v>0</v>
      </c>
      <c r="G179" s="7">
        <f t="shared" si="6"/>
        <v>10024.920000000002</v>
      </c>
    </row>
    <row r="180" spans="1:7">
      <c r="A180" s="12">
        <v>41621</v>
      </c>
      <c r="B180" s="22">
        <v>1</v>
      </c>
      <c r="C180" s="22" t="s">
        <v>3268</v>
      </c>
      <c r="D180" s="22">
        <v>2300</v>
      </c>
      <c r="E180" s="22">
        <f t="shared" si="7"/>
        <v>2300</v>
      </c>
      <c r="G180" s="7">
        <f t="shared" si="6"/>
        <v>12324.920000000002</v>
      </c>
    </row>
    <row r="181" spans="1:7">
      <c r="B181" s="22">
        <v>1</v>
      </c>
      <c r="C181" s="22" t="s">
        <v>3269</v>
      </c>
      <c r="D181" s="7">
        <v>65</v>
      </c>
      <c r="E181" s="22">
        <f t="shared" si="7"/>
        <v>65</v>
      </c>
      <c r="G181" s="7">
        <f t="shared" si="6"/>
        <v>12389.920000000002</v>
      </c>
    </row>
    <row r="182" spans="1:7">
      <c r="E182" s="22">
        <f t="shared" si="7"/>
        <v>0</v>
      </c>
      <c r="G182" s="7">
        <f t="shared" si="6"/>
        <v>12389.920000000002</v>
      </c>
    </row>
    <row r="183" spans="1:7">
      <c r="A183" s="12">
        <v>41624</v>
      </c>
      <c r="B183" s="7">
        <v>1</v>
      </c>
      <c r="C183" s="22" t="s">
        <v>3174</v>
      </c>
      <c r="D183" s="7">
        <v>45</v>
      </c>
      <c r="E183" s="22">
        <f t="shared" si="7"/>
        <v>45</v>
      </c>
      <c r="G183" s="7">
        <f t="shared" si="6"/>
        <v>12434.920000000002</v>
      </c>
    </row>
    <row r="184" spans="1:7">
      <c r="A184" s="12">
        <v>41624</v>
      </c>
      <c r="B184" s="22">
        <v>1</v>
      </c>
      <c r="C184" s="22" t="s">
        <v>3270</v>
      </c>
      <c r="D184" s="22">
        <v>530</v>
      </c>
      <c r="E184" s="22">
        <f t="shared" si="7"/>
        <v>530</v>
      </c>
      <c r="G184" s="7">
        <f t="shared" si="6"/>
        <v>12964.920000000002</v>
      </c>
    </row>
    <row r="185" spans="1:7">
      <c r="C185" s="22" t="s">
        <v>3271</v>
      </c>
      <c r="D185" s="22"/>
      <c r="E185" s="22">
        <f t="shared" si="7"/>
        <v>0</v>
      </c>
      <c r="G185" s="7">
        <f t="shared" si="6"/>
        <v>12964.920000000002</v>
      </c>
    </row>
    <row r="186" spans="1:7">
      <c r="A186" s="12">
        <v>41625</v>
      </c>
      <c r="B186" s="22">
        <v>2</v>
      </c>
      <c r="C186" s="22" t="s">
        <v>1399</v>
      </c>
      <c r="D186" s="22">
        <v>30</v>
      </c>
      <c r="E186" s="22">
        <f t="shared" si="7"/>
        <v>60</v>
      </c>
      <c r="G186" s="7">
        <f t="shared" si="6"/>
        <v>13024.920000000002</v>
      </c>
    </row>
    <row r="187" spans="1:7">
      <c r="C187" s="22" t="s">
        <v>39</v>
      </c>
      <c r="E187" s="22">
        <f t="shared" si="7"/>
        <v>0</v>
      </c>
      <c r="F187" s="7">
        <v>25000</v>
      </c>
      <c r="G187" s="7">
        <f t="shared" si="6"/>
        <v>-11975.079999999998</v>
      </c>
    </row>
    <row r="188" spans="1:7">
      <c r="B188" s="22">
        <v>1</v>
      </c>
      <c r="C188" s="22" t="s">
        <v>39</v>
      </c>
      <c r="D188" s="22">
        <v>1140</v>
      </c>
      <c r="E188" s="22">
        <f t="shared" si="7"/>
        <v>1140</v>
      </c>
      <c r="G188" s="7">
        <f t="shared" si="6"/>
        <v>-10835.079999999998</v>
      </c>
    </row>
    <row r="189" spans="1:7">
      <c r="B189" s="22">
        <v>1</v>
      </c>
      <c r="C189" s="22" t="s">
        <v>39</v>
      </c>
      <c r="D189" s="22">
        <v>1317</v>
      </c>
      <c r="E189" s="22">
        <f t="shared" si="7"/>
        <v>1317</v>
      </c>
      <c r="G189" s="7">
        <f t="shared" si="6"/>
        <v>-9518.0799999999981</v>
      </c>
    </row>
    <row r="190" spans="1:7">
      <c r="B190" s="22">
        <v>1</v>
      </c>
      <c r="C190" s="22" t="s">
        <v>39</v>
      </c>
      <c r="D190" s="22">
        <v>686</v>
      </c>
      <c r="E190" s="22">
        <f t="shared" si="7"/>
        <v>686</v>
      </c>
      <c r="G190" s="7">
        <f t="shared" si="6"/>
        <v>-8832.0799999999981</v>
      </c>
    </row>
    <row r="191" spans="1:7">
      <c r="B191" s="22">
        <v>1</v>
      </c>
      <c r="C191" s="22" t="s">
        <v>39</v>
      </c>
      <c r="D191" s="22">
        <v>4500</v>
      </c>
      <c r="E191" s="22">
        <f t="shared" si="7"/>
        <v>4500</v>
      </c>
      <c r="G191" s="7">
        <f t="shared" si="6"/>
        <v>-4332.0799999999981</v>
      </c>
    </row>
    <row r="192" spans="1:7">
      <c r="B192" s="22">
        <v>1</v>
      </c>
      <c r="C192" s="22" t="s">
        <v>1642</v>
      </c>
      <c r="D192" s="22">
        <v>2500</v>
      </c>
      <c r="E192" s="22">
        <f t="shared" si="7"/>
        <v>2500</v>
      </c>
      <c r="G192" s="7">
        <f t="shared" si="6"/>
        <v>-1832.0799999999981</v>
      </c>
    </row>
    <row r="193" spans="1:7">
      <c r="B193" s="22">
        <v>1</v>
      </c>
      <c r="C193" s="22" t="s">
        <v>1642</v>
      </c>
      <c r="D193" s="22">
        <v>2000</v>
      </c>
      <c r="E193" s="22">
        <f t="shared" si="7"/>
        <v>2000</v>
      </c>
      <c r="G193" s="7">
        <f t="shared" si="6"/>
        <v>167.92000000000189</v>
      </c>
    </row>
    <row r="194" spans="1:7">
      <c r="E194" s="22"/>
      <c r="G194" s="7">
        <f t="shared" ref="G194:G234" si="8">G193+E194-F194</f>
        <v>167.92000000000189</v>
      </c>
    </row>
    <row r="195" spans="1:7">
      <c r="A195" s="12">
        <v>41634</v>
      </c>
      <c r="B195" s="22">
        <v>2.25</v>
      </c>
      <c r="C195" s="22" t="s">
        <v>1201</v>
      </c>
      <c r="D195" s="22">
        <v>30</v>
      </c>
      <c r="E195" s="22">
        <f t="shared" ref="E195:E198" si="9">B195*D195</f>
        <v>67.5</v>
      </c>
      <c r="G195" s="7">
        <f t="shared" si="8"/>
        <v>235.42000000000189</v>
      </c>
    </row>
    <row r="196" spans="1:7">
      <c r="C196" s="22" t="s">
        <v>3346</v>
      </c>
      <c r="E196" s="22"/>
      <c r="G196" s="7">
        <f t="shared" si="8"/>
        <v>235.42000000000189</v>
      </c>
    </row>
    <row r="197" spans="1:7">
      <c r="E197" s="22">
        <f t="shared" si="9"/>
        <v>0</v>
      </c>
      <c r="G197" s="7">
        <f t="shared" si="8"/>
        <v>235.42000000000189</v>
      </c>
    </row>
    <row r="198" spans="1:7">
      <c r="A198" s="12">
        <v>41635</v>
      </c>
      <c r="C198" s="22" t="s">
        <v>39</v>
      </c>
      <c r="E198" s="22">
        <f t="shared" si="9"/>
        <v>0</v>
      </c>
      <c r="F198" s="7">
        <v>12500</v>
      </c>
      <c r="G198" s="7">
        <f t="shared" si="8"/>
        <v>-12264.579999999998</v>
      </c>
    </row>
    <row r="199" spans="1:7">
      <c r="A199" s="12">
        <v>41635</v>
      </c>
      <c r="C199" s="22" t="s">
        <v>1642</v>
      </c>
      <c r="D199" s="7">
        <v>2000</v>
      </c>
      <c r="E199" s="22">
        <v>2000</v>
      </c>
      <c r="G199" s="7">
        <f t="shared" si="8"/>
        <v>-10264.579999999998</v>
      </c>
    </row>
    <row r="200" spans="1:7">
      <c r="A200" s="12">
        <v>41639</v>
      </c>
      <c r="C200" s="22" t="s">
        <v>1642</v>
      </c>
      <c r="D200" s="7">
        <v>1500</v>
      </c>
      <c r="E200" s="22">
        <v>1500</v>
      </c>
      <c r="G200" s="7">
        <f t="shared" si="8"/>
        <v>-8764.5799999999981</v>
      </c>
    </row>
    <row r="201" spans="1:7">
      <c r="A201" s="12">
        <v>41276</v>
      </c>
      <c r="D201" s="7">
        <v>500</v>
      </c>
      <c r="E201" s="22">
        <v>500</v>
      </c>
      <c r="G201" s="7">
        <f t="shared" si="8"/>
        <v>-8264.5799999999981</v>
      </c>
    </row>
    <row r="202" spans="1:7">
      <c r="A202" s="12">
        <v>41645</v>
      </c>
      <c r="D202" s="22">
        <v>2000</v>
      </c>
      <c r="E202" s="22">
        <v>2000</v>
      </c>
      <c r="G202" s="7">
        <f t="shared" si="8"/>
        <v>-6264.5799999999981</v>
      </c>
    </row>
    <row r="203" spans="1:7">
      <c r="A203" s="12">
        <v>41649</v>
      </c>
      <c r="D203" s="22">
        <v>2000</v>
      </c>
      <c r="E203" s="22">
        <v>2000</v>
      </c>
      <c r="G203" s="7">
        <f t="shared" si="8"/>
        <v>-4264.5799999999981</v>
      </c>
    </row>
    <row r="204" spans="1:7">
      <c r="G204" s="7">
        <f t="shared" si="8"/>
        <v>-4264.5799999999981</v>
      </c>
    </row>
    <row r="205" spans="1:7">
      <c r="A205" s="12">
        <v>41641</v>
      </c>
      <c r="B205" s="7">
        <v>1</v>
      </c>
      <c r="C205" s="7" t="s">
        <v>1492</v>
      </c>
      <c r="D205" s="22">
        <v>30</v>
      </c>
      <c r="E205" s="22">
        <v>30</v>
      </c>
      <c r="G205" s="7">
        <f t="shared" si="8"/>
        <v>-4234.5799999999981</v>
      </c>
    </row>
    <row r="206" spans="1:7">
      <c r="C206" s="7" t="s">
        <v>3442</v>
      </c>
      <c r="G206" s="7">
        <f t="shared" si="8"/>
        <v>-4234.5799999999981</v>
      </c>
    </row>
    <row r="207" spans="1:7">
      <c r="A207" s="12">
        <v>41645</v>
      </c>
      <c r="B207" s="7">
        <v>5</v>
      </c>
      <c r="C207" s="7" t="s">
        <v>1375</v>
      </c>
      <c r="D207" s="7">
        <v>30</v>
      </c>
      <c r="E207" s="22">
        <f t="shared" ref="E207:E208" si="10">B207*D207</f>
        <v>150</v>
      </c>
      <c r="G207" s="7">
        <f t="shared" si="8"/>
        <v>-4084.5799999999981</v>
      </c>
    </row>
    <row r="208" spans="1:7">
      <c r="A208" s="95"/>
      <c r="B208" s="7">
        <v>2</v>
      </c>
      <c r="C208" s="7" t="s">
        <v>3389</v>
      </c>
      <c r="D208" s="7">
        <v>93</v>
      </c>
      <c r="E208" s="22">
        <f t="shared" si="10"/>
        <v>186</v>
      </c>
      <c r="G208" s="7">
        <f t="shared" si="8"/>
        <v>-3898.5799999999981</v>
      </c>
    </row>
    <row r="209" spans="1:7">
      <c r="C209" s="7" t="s">
        <v>858</v>
      </c>
      <c r="G209" s="7">
        <f t="shared" si="8"/>
        <v>-3898.5799999999981</v>
      </c>
    </row>
    <row r="210" spans="1:7">
      <c r="G210" s="7">
        <f t="shared" si="8"/>
        <v>-3898.5799999999981</v>
      </c>
    </row>
    <row r="211" spans="1:7">
      <c r="A211" s="12">
        <v>41652</v>
      </c>
      <c r="B211" s="7">
        <v>22</v>
      </c>
      <c r="C211" s="7" t="s">
        <v>375</v>
      </c>
      <c r="D211" s="7">
        <v>30</v>
      </c>
      <c r="E211" s="22">
        <f t="shared" ref="E211:E229" si="11">B211*D211</f>
        <v>660</v>
      </c>
      <c r="G211" s="7">
        <f t="shared" si="8"/>
        <v>-3238.5799999999981</v>
      </c>
    </row>
    <row r="212" spans="1:7">
      <c r="B212" s="7">
        <v>1</v>
      </c>
      <c r="C212" s="7" t="s">
        <v>730</v>
      </c>
      <c r="D212" s="22">
        <v>241</v>
      </c>
      <c r="E212" s="22">
        <f t="shared" si="11"/>
        <v>241</v>
      </c>
      <c r="G212" s="7">
        <f t="shared" si="8"/>
        <v>-2997.5799999999981</v>
      </c>
    </row>
    <row r="213" spans="1:7">
      <c r="B213" s="7">
        <v>1</v>
      </c>
      <c r="C213" s="7" t="s">
        <v>731</v>
      </c>
      <c r="D213" s="22">
        <v>360</v>
      </c>
      <c r="E213" s="22">
        <f t="shared" si="11"/>
        <v>360</v>
      </c>
      <c r="G213" s="7">
        <f t="shared" si="8"/>
        <v>-2637.5799999999981</v>
      </c>
    </row>
    <row r="214" spans="1:7">
      <c r="B214" s="7">
        <v>1</v>
      </c>
      <c r="C214" s="7" t="s">
        <v>732</v>
      </c>
      <c r="D214" s="22">
        <v>280</v>
      </c>
      <c r="E214" s="22">
        <f t="shared" si="11"/>
        <v>280</v>
      </c>
      <c r="G214" s="7">
        <f t="shared" si="8"/>
        <v>-2357.5799999999981</v>
      </c>
    </row>
    <row r="215" spans="1:7">
      <c r="B215" s="7">
        <v>1</v>
      </c>
      <c r="C215" s="7" t="s">
        <v>3498</v>
      </c>
      <c r="D215" s="22">
        <v>520</v>
      </c>
      <c r="E215" s="22">
        <f t="shared" si="11"/>
        <v>520</v>
      </c>
      <c r="G215" s="7">
        <f t="shared" si="8"/>
        <v>-1837.5799999999981</v>
      </c>
    </row>
    <row r="216" spans="1:7">
      <c r="B216" s="7">
        <v>1</v>
      </c>
      <c r="C216" s="7" t="s">
        <v>1112</v>
      </c>
      <c r="D216" s="22">
        <v>370</v>
      </c>
      <c r="E216" s="22">
        <f t="shared" si="11"/>
        <v>370</v>
      </c>
      <c r="G216" s="7">
        <f t="shared" si="8"/>
        <v>-1467.5799999999981</v>
      </c>
    </row>
    <row r="217" spans="1:7">
      <c r="B217" s="7">
        <v>1</v>
      </c>
      <c r="C217" s="7" t="s">
        <v>381</v>
      </c>
      <c r="D217" s="22">
        <v>50</v>
      </c>
      <c r="E217" s="22">
        <f t="shared" si="11"/>
        <v>50</v>
      </c>
      <c r="G217" s="7">
        <f t="shared" si="8"/>
        <v>-1417.5799999999981</v>
      </c>
    </row>
    <row r="218" spans="1:7">
      <c r="B218" s="22">
        <v>1</v>
      </c>
      <c r="C218" s="22" t="s">
        <v>3499</v>
      </c>
      <c r="D218" s="22">
        <v>290</v>
      </c>
      <c r="E218" s="22">
        <f t="shared" si="11"/>
        <v>290</v>
      </c>
      <c r="G218" s="7">
        <f t="shared" si="8"/>
        <v>-1127.5799999999981</v>
      </c>
    </row>
    <row r="219" spans="1:7">
      <c r="B219" s="22">
        <v>0.5</v>
      </c>
      <c r="C219" s="22" t="s">
        <v>3500</v>
      </c>
      <c r="D219" s="22">
        <v>45</v>
      </c>
      <c r="E219" s="22">
        <f t="shared" si="11"/>
        <v>22.5</v>
      </c>
      <c r="G219" s="7">
        <f t="shared" si="8"/>
        <v>-1105.0799999999981</v>
      </c>
    </row>
    <row r="220" spans="1:7">
      <c r="C220" s="22" t="s">
        <v>3501</v>
      </c>
      <c r="E220" s="22"/>
      <c r="G220" s="7">
        <f t="shared" si="8"/>
        <v>-1105.0799999999981</v>
      </c>
    </row>
    <row r="221" spans="1:7">
      <c r="A221" s="12">
        <v>41654</v>
      </c>
      <c r="C221" s="22" t="s">
        <v>259</v>
      </c>
      <c r="D221" s="22">
        <v>2500</v>
      </c>
      <c r="E221" s="22">
        <v>2500</v>
      </c>
      <c r="G221" s="7">
        <f t="shared" si="8"/>
        <v>1394.9200000000019</v>
      </c>
    </row>
    <row r="222" spans="1:7">
      <c r="B222" s="22">
        <v>5</v>
      </c>
      <c r="C222" s="22" t="s">
        <v>1201</v>
      </c>
      <c r="D222" s="22">
        <v>30</v>
      </c>
      <c r="E222" s="22">
        <f t="shared" si="11"/>
        <v>150</v>
      </c>
      <c r="G222" s="7">
        <f t="shared" si="8"/>
        <v>1544.9200000000019</v>
      </c>
    </row>
    <row r="223" spans="1:7">
      <c r="A223" s="12"/>
      <c r="B223" s="22"/>
      <c r="C223" s="22" t="s">
        <v>2343</v>
      </c>
      <c r="E223" s="22"/>
      <c r="G223" s="7">
        <f t="shared" si="8"/>
        <v>1544.9200000000019</v>
      </c>
    </row>
    <row r="224" spans="1:7">
      <c r="A224" s="12">
        <v>41654</v>
      </c>
      <c r="B224" s="7">
        <v>5</v>
      </c>
      <c r="C224" s="22" t="s">
        <v>1141</v>
      </c>
      <c r="D224" s="22">
        <v>87.5</v>
      </c>
      <c r="E224" s="22">
        <f t="shared" si="11"/>
        <v>437.5</v>
      </c>
      <c r="G224" s="7">
        <f t="shared" si="8"/>
        <v>1982.4200000000019</v>
      </c>
    </row>
    <row r="225" spans="1:7">
      <c r="B225" s="7">
        <v>1</v>
      </c>
      <c r="C225" s="22" t="s">
        <v>1840</v>
      </c>
      <c r="D225" s="22">
        <v>65</v>
      </c>
      <c r="E225" s="22">
        <f t="shared" si="11"/>
        <v>65</v>
      </c>
      <c r="G225" s="7">
        <f t="shared" si="8"/>
        <v>2047.4200000000019</v>
      </c>
    </row>
    <row r="226" spans="1:7">
      <c r="B226" s="22">
        <v>1</v>
      </c>
      <c r="C226" s="22" t="s">
        <v>3502</v>
      </c>
      <c r="D226" s="22">
        <v>128</v>
      </c>
      <c r="E226" s="22">
        <f t="shared" si="11"/>
        <v>128</v>
      </c>
      <c r="G226" s="7">
        <f t="shared" si="8"/>
        <v>2175.4200000000019</v>
      </c>
    </row>
    <row r="227" spans="1:7">
      <c r="B227" s="22">
        <v>1</v>
      </c>
      <c r="C227" s="22" t="s">
        <v>460</v>
      </c>
      <c r="D227" s="7">
        <v>7</v>
      </c>
      <c r="E227" s="22">
        <f t="shared" si="11"/>
        <v>7</v>
      </c>
      <c r="G227" s="7">
        <f t="shared" si="8"/>
        <v>2182.4200000000019</v>
      </c>
    </row>
    <row r="228" spans="1:7">
      <c r="B228" s="22">
        <v>1.5</v>
      </c>
      <c r="C228" s="22" t="s">
        <v>3503</v>
      </c>
      <c r="D228" s="7">
        <v>65</v>
      </c>
      <c r="E228" s="22">
        <f t="shared" si="11"/>
        <v>97.5</v>
      </c>
      <c r="G228" s="7">
        <f t="shared" si="8"/>
        <v>2279.9200000000019</v>
      </c>
    </row>
    <row r="229" spans="1:7">
      <c r="A229" s="12"/>
      <c r="C229" s="22" t="s">
        <v>573</v>
      </c>
      <c r="E229" s="22">
        <f t="shared" si="11"/>
        <v>0</v>
      </c>
      <c r="G229" s="7">
        <f t="shared" si="8"/>
        <v>2279.9200000000019</v>
      </c>
    </row>
    <row r="230" spans="1:7">
      <c r="A230" s="12">
        <v>41654</v>
      </c>
      <c r="B230" s="22">
        <v>1</v>
      </c>
      <c r="C230" s="22" t="s">
        <v>871</v>
      </c>
      <c r="D230" s="7">
        <v>45</v>
      </c>
      <c r="E230" s="22">
        <v>45</v>
      </c>
      <c r="G230" s="7">
        <f t="shared" si="8"/>
        <v>2324.9200000000019</v>
      </c>
    </row>
    <row r="231" spans="1:7">
      <c r="C231" s="22" t="s">
        <v>3504</v>
      </c>
      <c r="G231" s="7">
        <f t="shared" si="8"/>
        <v>2324.9200000000019</v>
      </c>
    </row>
    <row r="232" spans="1:7">
      <c r="G232" s="7">
        <f t="shared" si="8"/>
        <v>2324.9200000000019</v>
      </c>
    </row>
    <row r="233" spans="1:7">
      <c r="G233" s="7">
        <f t="shared" si="8"/>
        <v>2324.9200000000019</v>
      </c>
    </row>
    <row r="234" spans="1:7">
      <c r="G234" s="7">
        <f t="shared" si="8"/>
        <v>2324.9200000000019</v>
      </c>
    </row>
  </sheetData>
  <hyperlinks>
    <hyperlink ref="A1" location="INDICE!A1" display="INDICE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G12"/>
  <sheetViews>
    <sheetView workbookViewId="0"/>
  </sheetViews>
  <sheetFormatPr baseColWidth="10" defaultRowHeight="15"/>
  <cols>
    <col min="1" max="1" width="15.5703125" customWidth="1"/>
    <col min="2" max="2" width="5.5703125" customWidth="1"/>
    <col min="3" max="3" width="15.85546875" customWidth="1"/>
    <col min="4" max="4" width="7.140625" customWidth="1"/>
    <col min="6" max="6" width="9.28515625" customWidth="1"/>
  </cols>
  <sheetData>
    <row r="1" spans="1:7">
      <c r="A1" s="2" t="s">
        <v>122</v>
      </c>
      <c r="B1" s="1"/>
      <c r="C1" s="1" t="s">
        <v>264</v>
      </c>
      <c r="D1" s="1"/>
      <c r="E1" s="1" t="s">
        <v>253</v>
      </c>
      <c r="F1" s="1"/>
      <c r="G1" s="1">
        <f>SUM(E4:E264)-SUM(F4:F264)</f>
        <v>0</v>
      </c>
    </row>
    <row r="2" spans="1:7">
      <c r="A2" s="3" t="s">
        <v>254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259</v>
      </c>
      <c r="G2" s="3" t="s">
        <v>260</v>
      </c>
    </row>
    <row r="3" spans="1:7">
      <c r="A3" s="5"/>
      <c r="B3" s="1"/>
      <c r="C3" s="1"/>
      <c r="D3" s="1"/>
      <c r="E3" s="1"/>
      <c r="F3" s="1"/>
      <c r="G3" s="1"/>
    </row>
    <row r="4" spans="1:7">
      <c r="A4" s="6">
        <v>41321</v>
      </c>
      <c r="B4">
        <v>1</v>
      </c>
      <c r="C4" t="s">
        <v>262</v>
      </c>
      <c r="E4">
        <v>724.34</v>
      </c>
      <c r="G4">
        <v>724.34</v>
      </c>
    </row>
    <row r="5" spans="1:7">
      <c r="A5" s="6">
        <v>41354</v>
      </c>
      <c r="C5" t="s">
        <v>39</v>
      </c>
      <c r="E5">
        <f>B5*D5</f>
        <v>0</v>
      </c>
      <c r="F5">
        <v>445.82</v>
      </c>
      <c r="G5">
        <f t="shared" ref="G5:G12" si="0">G4+E5-F5</f>
        <v>278.52000000000004</v>
      </c>
    </row>
    <row r="6" spans="1:7">
      <c r="A6" s="6">
        <v>41425</v>
      </c>
      <c r="B6">
        <v>1</v>
      </c>
      <c r="C6" t="s">
        <v>1471</v>
      </c>
      <c r="D6">
        <v>380</v>
      </c>
      <c r="E6">
        <f t="shared" ref="E6:E12" si="1">B6*D6</f>
        <v>380</v>
      </c>
      <c r="G6">
        <f t="shared" si="0"/>
        <v>658.52</v>
      </c>
    </row>
    <row r="7" spans="1:7">
      <c r="A7" s="6">
        <v>41425</v>
      </c>
      <c r="C7" t="s">
        <v>39</v>
      </c>
      <c r="E7">
        <f t="shared" si="1"/>
        <v>0</v>
      </c>
      <c r="F7">
        <v>450</v>
      </c>
      <c r="G7">
        <f t="shared" si="0"/>
        <v>208.51999999999998</v>
      </c>
    </row>
    <row r="8" spans="1:7">
      <c r="A8" s="6">
        <v>41466</v>
      </c>
      <c r="B8">
        <v>1</v>
      </c>
      <c r="C8" t="s">
        <v>667</v>
      </c>
      <c r="D8">
        <v>64</v>
      </c>
      <c r="E8">
        <f t="shared" si="1"/>
        <v>64</v>
      </c>
      <c r="G8">
        <f t="shared" si="0"/>
        <v>272.52</v>
      </c>
    </row>
    <row r="9" spans="1:7">
      <c r="B9">
        <v>1</v>
      </c>
      <c r="C9" t="s">
        <v>669</v>
      </c>
      <c r="D9">
        <v>39</v>
      </c>
      <c r="E9">
        <f t="shared" si="1"/>
        <v>39</v>
      </c>
      <c r="G9">
        <f t="shared" si="0"/>
        <v>311.52</v>
      </c>
    </row>
    <row r="10" spans="1:7">
      <c r="B10">
        <v>1</v>
      </c>
      <c r="C10" t="s">
        <v>1524</v>
      </c>
      <c r="D10">
        <v>40</v>
      </c>
      <c r="E10">
        <f t="shared" si="1"/>
        <v>40</v>
      </c>
      <c r="G10">
        <f t="shared" si="0"/>
        <v>351.52</v>
      </c>
    </row>
    <row r="11" spans="1:7">
      <c r="C11" t="s">
        <v>1891</v>
      </c>
      <c r="E11">
        <f t="shared" si="1"/>
        <v>0</v>
      </c>
      <c r="G11">
        <f t="shared" si="0"/>
        <v>351.52</v>
      </c>
    </row>
    <row r="12" spans="1:7">
      <c r="A12" s="6">
        <v>41486</v>
      </c>
      <c r="C12" t="s">
        <v>259</v>
      </c>
      <c r="E12">
        <f t="shared" si="1"/>
        <v>0</v>
      </c>
      <c r="F12">
        <v>351.52</v>
      </c>
      <c r="G12">
        <f t="shared" si="0"/>
        <v>0</v>
      </c>
    </row>
  </sheetData>
  <hyperlinks>
    <hyperlink ref="A1" location="INDICE!A1" display="INDICE"/>
  </hyperlinks>
  <pageMargins left="0.7" right="0.7" top="0.75" bottom="0.75" header="0.3" footer="0.3"/>
  <pageSetup paperSize="9" orientation="portrait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>
  <dimension ref="A1:G62"/>
  <sheetViews>
    <sheetView workbookViewId="0"/>
  </sheetViews>
  <sheetFormatPr baseColWidth="10" defaultRowHeight="15"/>
  <cols>
    <col min="1" max="1" width="13" style="7" customWidth="1"/>
    <col min="2" max="2" width="5.42578125" style="7" customWidth="1"/>
    <col min="3" max="3" width="18" style="7" customWidth="1"/>
    <col min="4" max="4" width="8" style="7" customWidth="1"/>
    <col min="5" max="5" width="10.140625" style="7" customWidth="1"/>
    <col min="6" max="6" width="9" style="7" customWidth="1"/>
    <col min="7" max="7" width="12.42578125" style="7" customWidth="1"/>
    <col min="8" max="16384" width="11.42578125" style="7"/>
  </cols>
  <sheetData>
    <row r="1" spans="1:7">
      <c r="A1" s="9" t="s">
        <v>122</v>
      </c>
      <c r="C1" s="7" t="s">
        <v>45</v>
      </c>
      <c r="E1" s="7" t="s">
        <v>253</v>
      </c>
      <c r="G1" s="7">
        <f>SUM(E4:E279)-SUM(F4:F281)</f>
        <v>574.69999999999982</v>
      </c>
    </row>
    <row r="2" spans="1:7">
      <c r="A2" s="10" t="s">
        <v>254</v>
      </c>
      <c r="B2" s="10" t="s">
        <v>255</v>
      </c>
      <c r="C2" s="10" t="s">
        <v>256</v>
      </c>
      <c r="D2" s="10" t="s">
        <v>257</v>
      </c>
      <c r="E2" s="10" t="s">
        <v>258</v>
      </c>
      <c r="F2" s="10" t="s">
        <v>259</v>
      </c>
      <c r="G2" s="10" t="s">
        <v>260</v>
      </c>
    </row>
    <row r="3" spans="1:7">
      <c r="A3" s="11"/>
    </row>
    <row r="4" spans="1:7" hidden="1">
      <c r="A4" s="12">
        <v>41321</v>
      </c>
      <c r="C4" s="7" t="s">
        <v>262</v>
      </c>
      <c r="E4" s="7">
        <v>314.3</v>
      </c>
      <c r="G4" s="7">
        <v>314.3</v>
      </c>
    </row>
    <row r="5" spans="1:7" hidden="1">
      <c r="A5" s="12">
        <v>41345</v>
      </c>
      <c r="B5" s="7">
        <v>0.5</v>
      </c>
      <c r="C5" s="7" t="s">
        <v>419</v>
      </c>
      <c r="D5" s="7">
        <v>25</v>
      </c>
      <c r="E5" s="7">
        <f t="shared" ref="E5:E62" si="0">B5*D5</f>
        <v>12.5</v>
      </c>
      <c r="G5" s="7">
        <f t="shared" ref="G5:G41" si="1">G4+E5-F5</f>
        <v>326.8</v>
      </c>
    </row>
    <row r="6" spans="1:7" hidden="1">
      <c r="B6" s="7">
        <v>0.5</v>
      </c>
      <c r="C6" s="7" t="s">
        <v>419</v>
      </c>
      <c r="D6" s="7">
        <v>25</v>
      </c>
      <c r="E6" s="7">
        <f t="shared" si="0"/>
        <v>12.5</v>
      </c>
      <c r="G6" s="7">
        <f t="shared" si="1"/>
        <v>339.3</v>
      </c>
    </row>
    <row r="7" spans="1:7" hidden="1">
      <c r="B7" s="7">
        <v>2.5</v>
      </c>
      <c r="C7" s="7" t="s">
        <v>375</v>
      </c>
      <c r="D7" s="7">
        <v>24</v>
      </c>
      <c r="E7" s="7">
        <f t="shared" si="0"/>
        <v>60</v>
      </c>
      <c r="G7" s="7">
        <f t="shared" si="1"/>
        <v>399.3</v>
      </c>
    </row>
    <row r="8" spans="1:7" hidden="1">
      <c r="B8" s="7">
        <v>1</v>
      </c>
      <c r="C8" s="7" t="s">
        <v>381</v>
      </c>
      <c r="D8" s="7">
        <v>35</v>
      </c>
      <c r="E8" s="7">
        <f t="shared" si="0"/>
        <v>35</v>
      </c>
      <c r="G8" s="7">
        <f t="shared" si="1"/>
        <v>434.3</v>
      </c>
    </row>
    <row r="9" spans="1:7" hidden="1">
      <c r="A9" s="12">
        <v>41375</v>
      </c>
      <c r="B9" s="22">
        <v>4</v>
      </c>
      <c r="C9" s="22" t="s">
        <v>396</v>
      </c>
      <c r="D9" s="22">
        <v>40</v>
      </c>
      <c r="E9" s="22">
        <f t="shared" si="0"/>
        <v>160</v>
      </c>
      <c r="G9" s="7">
        <f t="shared" si="1"/>
        <v>594.29999999999995</v>
      </c>
    </row>
    <row r="10" spans="1:7" hidden="1">
      <c r="B10" s="22">
        <v>1</v>
      </c>
      <c r="C10" s="22" t="s">
        <v>393</v>
      </c>
      <c r="D10" s="22">
        <v>217</v>
      </c>
      <c r="E10" s="22">
        <f t="shared" si="0"/>
        <v>217</v>
      </c>
      <c r="G10" s="7">
        <f t="shared" si="1"/>
        <v>811.3</v>
      </c>
    </row>
    <row r="11" spans="1:7" hidden="1">
      <c r="A11" s="12">
        <v>41400</v>
      </c>
      <c r="C11" s="22" t="s">
        <v>909</v>
      </c>
      <c r="E11" s="22">
        <f t="shared" si="0"/>
        <v>0</v>
      </c>
      <c r="F11" s="7">
        <v>500</v>
      </c>
      <c r="G11" s="7">
        <f t="shared" si="1"/>
        <v>311.29999999999995</v>
      </c>
    </row>
    <row r="12" spans="1:7" hidden="1">
      <c r="A12" s="12">
        <v>41466</v>
      </c>
      <c r="B12" s="22">
        <v>2</v>
      </c>
      <c r="C12" s="22" t="s">
        <v>396</v>
      </c>
      <c r="D12" s="22">
        <v>42</v>
      </c>
      <c r="E12" s="22">
        <f t="shared" si="0"/>
        <v>84</v>
      </c>
      <c r="G12" s="7">
        <f t="shared" si="1"/>
        <v>395.29999999999995</v>
      </c>
    </row>
    <row r="13" spans="1:7" hidden="1">
      <c r="B13" s="22">
        <v>1</v>
      </c>
      <c r="C13" s="22" t="s">
        <v>1921</v>
      </c>
      <c r="D13" s="22">
        <v>7</v>
      </c>
      <c r="E13" s="22">
        <f t="shared" si="0"/>
        <v>7</v>
      </c>
      <c r="G13" s="7">
        <f t="shared" si="1"/>
        <v>402.29999999999995</v>
      </c>
    </row>
    <row r="14" spans="1:7" hidden="1">
      <c r="A14" s="12">
        <v>41472</v>
      </c>
      <c r="C14" s="22" t="s">
        <v>259</v>
      </c>
      <c r="E14" s="22">
        <f t="shared" si="0"/>
        <v>0</v>
      </c>
      <c r="F14" s="7">
        <v>300</v>
      </c>
      <c r="G14" s="7">
        <f t="shared" si="1"/>
        <v>102.29999999999995</v>
      </c>
    </row>
    <row r="15" spans="1:7" hidden="1">
      <c r="A15" s="12">
        <v>41479</v>
      </c>
      <c r="B15" s="22">
        <v>0.2</v>
      </c>
      <c r="C15" s="22" t="s">
        <v>1440</v>
      </c>
      <c r="D15" s="22">
        <v>17</v>
      </c>
      <c r="E15" s="22">
        <f t="shared" si="0"/>
        <v>3.4000000000000004</v>
      </c>
      <c r="G15" s="7">
        <f t="shared" si="1"/>
        <v>105.69999999999996</v>
      </c>
    </row>
    <row r="16" spans="1:7" hidden="1">
      <c r="B16" s="22">
        <v>1</v>
      </c>
      <c r="C16" s="22" t="s">
        <v>396</v>
      </c>
      <c r="D16" s="22">
        <v>45</v>
      </c>
      <c r="E16" s="22">
        <f t="shared" si="0"/>
        <v>45</v>
      </c>
      <c r="G16" s="7">
        <f t="shared" si="1"/>
        <v>150.69999999999996</v>
      </c>
    </row>
    <row r="17" spans="1:7" hidden="1">
      <c r="B17" s="22">
        <v>1</v>
      </c>
      <c r="C17" s="22" t="s">
        <v>381</v>
      </c>
      <c r="D17" s="22">
        <v>45</v>
      </c>
      <c r="E17" s="22">
        <f t="shared" si="0"/>
        <v>45</v>
      </c>
      <c r="G17" s="7">
        <f t="shared" si="1"/>
        <v>195.69999999999996</v>
      </c>
    </row>
    <row r="18" spans="1:7" hidden="1">
      <c r="B18" s="22">
        <v>2</v>
      </c>
      <c r="C18" s="22" t="s">
        <v>2033</v>
      </c>
      <c r="D18" s="22">
        <v>27</v>
      </c>
      <c r="E18" s="22">
        <f t="shared" si="0"/>
        <v>54</v>
      </c>
      <c r="G18" s="7">
        <f t="shared" si="1"/>
        <v>249.69999999999996</v>
      </c>
    </row>
    <row r="19" spans="1:7" hidden="1">
      <c r="C19" s="22" t="s">
        <v>596</v>
      </c>
      <c r="G19" s="7">
        <f t="shared" si="1"/>
        <v>249.69999999999996</v>
      </c>
    </row>
    <row r="20" spans="1:7" hidden="1">
      <c r="A20" s="12">
        <v>41479</v>
      </c>
      <c r="B20" s="22">
        <v>1</v>
      </c>
      <c r="C20" s="22" t="s">
        <v>396</v>
      </c>
      <c r="D20" s="22">
        <v>45</v>
      </c>
      <c r="E20" s="22">
        <f t="shared" si="0"/>
        <v>45</v>
      </c>
      <c r="G20" s="7">
        <f t="shared" si="1"/>
        <v>294.69999999999993</v>
      </c>
    </row>
    <row r="21" spans="1:7" hidden="1">
      <c r="C21" s="22" t="s">
        <v>2037</v>
      </c>
      <c r="G21" s="7">
        <f t="shared" si="1"/>
        <v>294.69999999999993</v>
      </c>
    </row>
    <row r="22" spans="1:7" hidden="1">
      <c r="A22" s="12">
        <v>41481</v>
      </c>
      <c r="B22" s="22">
        <v>1</v>
      </c>
      <c r="C22" s="22" t="s">
        <v>1201</v>
      </c>
      <c r="D22" s="22">
        <v>28</v>
      </c>
      <c r="E22" s="22">
        <f t="shared" si="0"/>
        <v>28</v>
      </c>
      <c r="G22" s="7">
        <f t="shared" si="1"/>
        <v>322.69999999999993</v>
      </c>
    </row>
    <row r="23" spans="1:7" hidden="1">
      <c r="C23" s="22" t="s">
        <v>2037</v>
      </c>
      <c r="G23" s="7">
        <f t="shared" si="1"/>
        <v>322.69999999999993</v>
      </c>
    </row>
    <row r="24" spans="1:7" hidden="1">
      <c r="A24" s="12">
        <v>41506</v>
      </c>
      <c r="B24" s="7">
        <v>1</v>
      </c>
      <c r="C24" s="22" t="s">
        <v>396</v>
      </c>
      <c r="D24" s="7">
        <v>45</v>
      </c>
      <c r="E24" s="22">
        <f t="shared" si="0"/>
        <v>45</v>
      </c>
      <c r="G24" s="7">
        <f t="shared" si="1"/>
        <v>367.69999999999993</v>
      </c>
    </row>
    <row r="25" spans="1:7" hidden="1">
      <c r="C25" s="22" t="s">
        <v>2260</v>
      </c>
      <c r="E25" s="22">
        <f t="shared" si="0"/>
        <v>0</v>
      </c>
      <c r="G25" s="7">
        <f t="shared" si="1"/>
        <v>367.69999999999993</v>
      </c>
    </row>
    <row r="26" spans="1:7" hidden="1">
      <c r="A26" s="12">
        <v>41506</v>
      </c>
      <c r="B26" s="7">
        <v>0.5</v>
      </c>
      <c r="C26" s="22" t="s">
        <v>396</v>
      </c>
      <c r="D26" s="7">
        <v>45</v>
      </c>
      <c r="E26" s="22">
        <f t="shared" si="0"/>
        <v>22.5</v>
      </c>
      <c r="G26" s="7">
        <f t="shared" si="1"/>
        <v>390.19999999999993</v>
      </c>
    </row>
    <row r="27" spans="1:7" hidden="1">
      <c r="C27" s="22" t="s">
        <v>2037</v>
      </c>
      <c r="E27" s="22"/>
      <c r="G27" s="7">
        <f t="shared" si="1"/>
        <v>390.19999999999993</v>
      </c>
    </row>
    <row r="28" spans="1:7" hidden="1">
      <c r="A28" s="12">
        <v>41519</v>
      </c>
      <c r="B28" s="7">
        <v>1</v>
      </c>
      <c r="C28" s="22" t="s">
        <v>396</v>
      </c>
      <c r="D28" s="7">
        <v>45</v>
      </c>
      <c r="E28" s="22">
        <f t="shared" si="0"/>
        <v>45</v>
      </c>
      <c r="G28" s="7">
        <f t="shared" si="1"/>
        <v>435.19999999999993</v>
      </c>
    </row>
    <row r="29" spans="1:7" hidden="1">
      <c r="C29" s="22" t="s">
        <v>2037</v>
      </c>
      <c r="E29" s="22">
        <f t="shared" si="0"/>
        <v>0</v>
      </c>
      <c r="G29" s="7">
        <f t="shared" si="1"/>
        <v>435.19999999999993</v>
      </c>
    </row>
    <row r="30" spans="1:7" hidden="1">
      <c r="A30" s="12">
        <v>41522</v>
      </c>
      <c r="B30" s="7">
        <v>2</v>
      </c>
      <c r="C30" s="22" t="s">
        <v>396</v>
      </c>
      <c r="D30" s="7">
        <v>45</v>
      </c>
      <c r="E30" s="22">
        <f t="shared" si="0"/>
        <v>90</v>
      </c>
      <c r="G30" s="7">
        <f t="shared" si="1"/>
        <v>525.19999999999993</v>
      </c>
    </row>
    <row r="31" spans="1:7" hidden="1">
      <c r="C31" s="22" t="s">
        <v>2037</v>
      </c>
      <c r="E31" s="22">
        <f t="shared" si="0"/>
        <v>0</v>
      </c>
      <c r="G31" s="7">
        <f t="shared" si="1"/>
        <v>525.19999999999993</v>
      </c>
    </row>
    <row r="32" spans="1:7">
      <c r="A32" s="12">
        <v>41528</v>
      </c>
      <c r="E32" s="22">
        <f t="shared" si="0"/>
        <v>0</v>
      </c>
      <c r="F32" s="7">
        <v>200</v>
      </c>
      <c r="G32" s="7">
        <f t="shared" si="1"/>
        <v>325.19999999999993</v>
      </c>
    </row>
    <row r="33" spans="1:7">
      <c r="A33" s="12">
        <v>41530</v>
      </c>
      <c r="B33" s="7">
        <v>0.5</v>
      </c>
      <c r="C33" s="22" t="s">
        <v>396</v>
      </c>
      <c r="D33" s="7">
        <v>45</v>
      </c>
      <c r="E33" s="22">
        <f t="shared" si="0"/>
        <v>22.5</v>
      </c>
      <c r="G33" s="7">
        <f t="shared" si="1"/>
        <v>347.69999999999993</v>
      </c>
    </row>
    <row r="34" spans="1:7">
      <c r="A34" s="12">
        <v>41535</v>
      </c>
      <c r="B34" s="7">
        <v>1</v>
      </c>
      <c r="C34" s="22" t="s">
        <v>396</v>
      </c>
      <c r="D34" s="7">
        <v>45</v>
      </c>
      <c r="E34" s="22">
        <f t="shared" si="0"/>
        <v>45</v>
      </c>
      <c r="G34" s="7">
        <f t="shared" si="1"/>
        <v>392.69999999999993</v>
      </c>
    </row>
    <row r="35" spans="1:7">
      <c r="A35" s="12"/>
      <c r="C35" s="22" t="s">
        <v>259</v>
      </c>
      <c r="D35" s="22"/>
      <c r="E35" s="22"/>
      <c r="F35" s="7">
        <v>400</v>
      </c>
      <c r="G35" s="7">
        <f t="shared" si="1"/>
        <v>-7.3000000000000682</v>
      </c>
    </row>
    <row r="36" spans="1:7">
      <c r="A36" s="12">
        <v>41547</v>
      </c>
      <c r="B36" s="22">
        <v>1.5</v>
      </c>
      <c r="C36" s="22" t="s">
        <v>396</v>
      </c>
      <c r="D36" s="22">
        <v>45</v>
      </c>
      <c r="E36" s="22">
        <f t="shared" si="0"/>
        <v>67.5</v>
      </c>
      <c r="G36" s="7">
        <f t="shared" si="1"/>
        <v>60.199999999999932</v>
      </c>
    </row>
    <row r="37" spans="1:7">
      <c r="A37" s="12">
        <v>41547</v>
      </c>
      <c r="B37" s="22">
        <v>4</v>
      </c>
      <c r="C37" s="22" t="s">
        <v>396</v>
      </c>
      <c r="D37" s="22">
        <v>45</v>
      </c>
      <c r="E37" s="22">
        <f t="shared" si="0"/>
        <v>180</v>
      </c>
      <c r="G37" s="7">
        <f t="shared" si="1"/>
        <v>240.19999999999993</v>
      </c>
    </row>
    <row r="38" spans="1:7">
      <c r="B38" s="22">
        <v>1</v>
      </c>
      <c r="C38" s="22" t="s">
        <v>1967</v>
      </c>
      <c r="D38" s="22">
        <v>82</v>
      </c>
      <c r="E38" s="22">
        <f t="shared" si="0"/>
        <v>82</v>
      </c>
      <c r="G38" s="7">
        <f t="shared" si="1"/>
        <v>322.19999999999993</v>
      </c>
    </row>
    <row r="39" spans="1:7">
      <c r="B39" s="22">
        <v>0.75</v>
      </c>
      <c r="C39" s="22" t="s">
        <v>397</v>
      </c>
      <c r="D39" s="22">
        <v>40</v>
      </c>
      <c r="E39" s="22">
        <f t="shared" si="0"/>
        <v>30</v>
      </c>
      <c r="G39" s="7">
        <f t="shared" si="1"/>
        <v>352.19999999999993</v>
      </c>
    </row>
    <row r="40" spans="1:7">
      <c r="B40" s="22">
        <v>1</v>
      </c>
      <c r="C40" s="22" t="s">
        <v>381</v>
      </c>
      <c r="D40" s="7">
        <v>35</v>
      </c>
      <c r="E40" s="22">
        <f t="shared" si="0"/>
        <v>35</v>
      </c>
      <c r="G40" s="7">
        <f t="shared" si="1"/>
        <v>387.19999999999993</v>
      </c>
    </row>
    <row r="41" spans="1:7">
      <c r="C41" s="22" t="s">
        <v>836</v>
      </c>
      <c r="E41" s="22">
        <f t="shared" si="0"/>
        <v>0</v>
      </c>
      <c r="G41" s="7">
        <f t="shared" si="1"/>
        <v>387.19999999999993</v>
      </c>
    </row>
    <row r="42" spans="1:7">
      <c r="G42" s="7">
        <f>G41+E43-F42</f>
        <v>409.69999999999993</v>
      </c>
    </row>
    <row r="43" spans="1:7">
      <c r="A43" s="12">
        <v>41550</v>
      </c>
      <c r="B43" s="22">
        <v>0.5</v>
      </c>
      <c r="C43" s="22" t="s">
        <v>396</v>
      </c>
      <c r="D43" s="22">
        <v>45</v>
      </c>
      <c r="E43" s="22">
        <f>B43*D43</f>
        <v>22.5</v>
      </c>
      <c r="G43" s="7">
        <f t="shared" ref="G43:G62" si="2">G42+E44-F43</f>
        <v>469.69999999999993</v>
      </c>
    </row>
    <row r="44" spans="1:7">
      <c r="A44" s="12">
        <v>41387</v>
      </c>
      <c r="B44" s="22">
        <v>2</v>
      </c>
      <c r="C44" s="22" t="s">
        <v>329</v>
      </c>
      <c r="D44" s="22">
        <v>30</v>
      </c>
      <c r="E44" s="22">
        <f t="shared" si="0"/>
        <v>60</v>
      </c>
      <c r="G44" s="7">
        <f t="shared" si="2"/>
        <v>499.69999999999993</v>
      </c>
    </row>
    <row r="45" spans="1:7">
      <c r="A45" s="12">
        <v>41582</v>
      </c>
      <c r="B45" s="22">
        <v>1</v>
      </c>
      <c r="C45" s="22" t="s">
        <v>329</v>
      </c>
      <c r="D45" s="22">
        <v>30</v>
      </c>
      <c r="E45" s="22">
        <f t="shared" si="0"/>
        <v>30</v>
      </c>
      <c r="G45" s="7">
        <f t="shared" si="2"/>
        <v>499.69999999999993</v>
      </c>
    </row>
    <row r="46" spans="1:7">
      <c r="C46" s="22" t="s">
        <v>2037</v>
      </c>
      <c r="E46" s="22">
        <f t="shared" si="0"/>
        <v>0</v>
      </c>
      <c r="G46" s="7">
        <f t="shared" si="2"/>
        <v>529.69999999999993</v>
      </c>
    </row>
    <row r="47" spans="1:7">
      <c r="A47" s="12">
        <v>41586</v>
      </c>
      <c r="B47" s="22">
        <v>1</v>
      </c>
      <c r="C47" s="22" t="s">
        <v>2960</v>
      </c>
      <c r="D47" s="22">
        <v>30</v>
      </c>
      <c r="E47" s="22">
        <f t="shared" si="0"/>
        <v>30</v>
      </c>
      <c r="G47" s="7">
        <f t="shared" si="2"/>
        <v>529.69999999999993</v>
      </c>
    </row>
    <row r="48" spans="1:7">
      <c r="C48" s="22" t="s">
        <v>3042</v>
      </c>
      <c r="E48" s="22">
        <f t="shared" si="0"/>
        <v>0</v>
      </c>
      <c r="G48" s="7">
        <f t="shared" si="2"/>
        <v>559.69999999999993</v>
      </c>
    </row>
    <row r="49" spans="1:7">
      <c r="A49" s="12">
        <v>41604</v>
      </c>
      <c r="B49" s="22">
        <v>1</v>
      </c>
      <c r="C49" s="22" t="s">
        <v>329</v>
      </c>
      <c r="D49" s="22">
        <v>30</v>
      </c>
      <c r="E49" s="22">
        <v>30</v>
      </c>
      <c r="G49" s="7">
        <f t="shared" si="2"/>
        <v>559.69999999999993</v>
      </c>
    </row>
    <row r="50" spans="1:7">
      <c r="C50" s="22" t="s">
        <v>2037</v>
      </c>
      <c r="E50" s="22"/>
      <c r="G50" s="7">
        <f t="shared" si="2"/>
        <v>589.69999999999993</v>
      </c>
    </row>
    <row r="51" spans="1:7">
      <c r="A51" s="12">
        <v>41607</v>
      </c>
      <c r="B51" s="22">
        <v>1</v>
      </c>
      <c r="C51" s="22" t="s">
        <v>1399</v>
      </c>
      <c r="D51" s="22">
        <v>30</v>
      </c>
      <c r="E51" s="22">
        <v>30</v>
      </c>
      <c r="G51" s="7">
        <f t="shared" si="2"/>
        <v>589.69999999999993</v>
      </c>
    </row>
    <row r="52" spans="1:7">
      <c r="C52" s="22" t="s">
        <v>2037</v>
      </c>
      <c r="E52" s="22"/>
      <c r="G52" s="7">
        <f t="shared" si="2"/>
        <v>589.69999999999993</v>
      </c>
    </row>
    <row r="53" spans="1:7">
      <c r="A53" s="12">
        <v>41599</v>
      </c>
      <c r="C53" s="22" t="s">
        <v>259</v>
      </c>
      <c r="E53" s="22">
        <f t="shared" si="0"/>
        <v>0</v>
      </c>
      <c r="F53" s="7">
        <v>200</v>
      </c>
      <c r="G53" s="7">
        <f t="shared" si="2"/>
        <v>419.69999999999993</v>
      </c>
    </row>
    <row r="54" spans="1:7">
      <c r="A54" s="12">
        <v>41619</v>
      </c>
      <c r="B54" s="7">
        <v>1</v>
      </c>
      <c r="C54" s="22" t="s">
        <v>1399</v>
      </c>
      <c r="D54" s="7">
        <v>30</v>
      </c>
      <c r="E54" s="22">
        <f t="shared" si="0"/>
        <v>30</v>
      </c>
      <c r="G54" s="7">
        <f t="shared" si="2"/>
        <v>464.69999999999993</v>
      </c>
    </row>
    <row r="55" spans="1:7">
      <c r="A55" s="12">
        <v>41625</v>
      </c>
      <c r="B55" s="7">
        <v>1.5</v>
      </c>
      <c r="C55" s="7" t="s">
        <v>1399</v>
      </c>
      <c r="D55" s="7">
        <v>30</v>
      </c>
      <c r="E55" s="22">
        <f t="shared" si="0"/>
        <v>45</v>
      </c>
      <c r="G55" s="7">
        <f t="shared" si="2"/>
        <v>574.69999999999993</v>
      </c>
    </row>
    <row r="56" spans="1:7">
      <c r="B56" s="7">
        <v>2</v>
      </c>
      <c r="C56" s="22" t="s">
        <v>2033</v>
      </c>
      <c r="D56" s="7">
        <v>55</v>
      </c>
      <c r="E56" s="22">
        <f t="shared" si="0"/>
        <v>110</v>
      </c>
      <c r="G56" s="7">
        <f t="shared" si="2"/>
        <v>574.69999999999993</v>
      </c>
    </row>
    <row r="57" spans="1:7">
      <c r="E57" s="22">
        <f t="shared" si="0"/>
        <v>0</v>
      </c>
      <c r="G57" s="7">
        <f t="shared" si="2"/>
        <v>574.69999999999993</v>
      </c>
    </row>
    <row r="58" spans="1:7">
      <c r="E58" s="22">
        <f t="shared" si="0"/>
        <v>0</v>
      </c>
      <c r="G58" s="7">
        <f t="shared" si="2"/>
        <v>574.69999999999993</v>
      </c>
    </row>
    <row r="59" spans="1:7">
      <c r="E59" s="22">
        <f t="shared" si="0"/>
        <v>0</v>
      </c>
      <c r="G59" s="7">
        <f t="shared" si="2"/>
        <v>574.69999999999993</v>
      </c>
    </row>
    <row r="60" spans="1:7">
      <c r="E60" s="22">
        <f t="shared" si="0"/>
        <v>0</v>
      </c>
      <c r="G60" s="7">
        <f t="shared" si="2"/>
        <v>574.69999999999993</v>
      </c>
    </row>
    <row r="61" spans="1:7">
      <c r="E61" s="22">
        <f t="shared" si="0"/>
        <v>0</v>
      </c>
      <c r="G61" s="7">
        <f t="shared" si="2"/>
        <v>574.69999999999993</v>
      </c>
    </row>
    <row r="62" spans="1:7">
      <c r="E62" s="22">
        <f t="shared" si="0"/>
        <v>0</v>
      </c>
      <c r="G62" s="7">
        <f t="shared" si="2"/>
        <v>574.69999999999993</v>
      </c>
    </row>
  </sheetData>
  <hyperlinks>
    <hyperlink ref="A1" location="INDICE!A1" display="INDICE"/>
  </hyperlinks>
  <pageMargins left="0.7" right="0.7" top="0.75" bottom="0.75" header="0.3" footer="0.3"/>
  <pageSetup paperSize="9" orientation="portrait" horizontalDpi="0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>
  <dimension ref="A1:G82"/>
  <sheetViews>
    <sheetView workbookViewId="0"/>
  </sheetViews>
  <sheetFormatPr baseColWidth="10" defaultRowHeight="15"/>
  <cols>
    <col min="1" max="1" width="15.5703125" customWidth="1"/>
    <col min="2" max="2" width="10.7109375" customWidth="1"/>
    <col min="3" max="3" width="23.5703125" customWidth="1"/>
    <col min="4" max="4" width="6.42578125" customWidth="1"/>
    <col min="5" max="5" width="9.5703125" customWidth="1"/>
    <col min="6" max="6" width="10.140625" customWidth="1"/>
  </cols>
  <sheetData>
    <row r="1" spans="1:7" ht="14.25" customHeight="1">
      <c r="A1" s="2" t="s">
        <v>122</v>
      </c>
      <c r="B1" s="1"/>
      <c r="C1" s="1" t="s">
        <v>135</v>
      </c>
      <c r="D1" s="1"/>
      <c r="E1" s="1" t="s">
        <v>253</v>
      </c>
      <c r="F1" s="1"/>
      <c r="G1" s="1">
        <f>SUM(E4:E282)-SUM(F4:F282)</f>
        <v>0</v>
      </c>
    </row>
    <row r="2" spans="1:7" ht="14.25" customHeight="1">
      <c r="A2" s="3" t="s">
        <v>254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259</v>
      </c>
      <c r="G2" s="3" t="s">
        <v>260</v>
      </c>
    </row>
    <row r="3" spans="1:7" ht="16.5" customHeight="1">
      <c r="A3" s="5"/>
      <c r="B3" s="1"/>
      <c r="C3" s="1"/>
      <c r="D3" s="1"/>
      <c r="E3" s="1"/>
      <c r="F3" s="1"/>
      <c r="G3" s="1"/>
    </row>
    <row r="4" spans="1:7" ht="14.25" customHeight="1">
      <c r="A4" s="6">
        <v>41321</v>
      </c>
      <c r="C4" t="s">
        <v>262</v>
      </c>
      <c r="E4">
        <v>1897.99</v>
      </c>
      <c r="G4">
        <v>1897.99</v>
      </c>
    </row>
    <row r="5" spans="1:7" ht="14.25" customHeight="1">
      <c r="D5">
        <v>0</v>
      </c>
      <c r="E5">
        <v>0</v>
      </c>
      <c r="F5">
        <v>1897.99</v>
      </c>
      <c r="G5">
        <f t="shared" ref="G5:G19" si="0">G4+E5-F5</f>
        <v>0</v>
      </c>
    </row>
    <row r="6" spans="1:7" ht="14.25" customHeight="1">
      <c r="A6" s="6">
        <v>41351</v>
      </c>
      <c r="B6">
        <v>1</v>
      </c>
      <c r="C6" t="s">
        <v>738</v>
      </c>
      <c r="D6">
        <v>500</v>
      </c>
      <c r="E6">
        <f>D6*B6</f>
        <v>500</v>
      </c>
      <c r="G6">
        <f t="shared" si="0"/>
        <v>500</v>
      </c>
    </row>
    <row r="7" spans="1:7">
      <c r="A7" s="6">
        <v>41354</v>
      </c>
      <c r="B7">
        <v>1</v>
      </c>
      <c r="C7" t="s">
        <v>770</v>
      </c>
      <c r="D7">
        <v>115</v>
      </c>
      <c r="E7">
        <f>D7*B7</f>
        <v>115</v>
      </c>
      <c r="G7">
        <f t="shared" si="0"/>
        <v>615</v>
      </c>
    </row>
    <row r="8" spans="1:7">
      <c r="E8">
        <f t="shared" ref="E8:E25" si="1">D8*B8</f>
        <v>0</v>
      </c>
      <c r="G8">
        <f t="shared" si="0"/>
        <v>615</v>
      </c>
    </row>
    <row r="9" spans="1:7">
      <c r="E9">
        <f t="shared" si="1"/>
        <v>0</v>
      </c>
      <c r="G9">
        <f t="shared" si="0"/>
        <v>615</v>
      </c>
    </row>
    <row r="10" spans="1:7">
      <c r="E10">
        <f t="shared" si="1"/>
        <v>0</v>
      </c>
      <c r="G10">
        <f t="shared" si="0"/>
        <v>615</v>
      </c>
    </row>
    <row r="11" spans="1:7">
      <c r="E11">
        <f t="shared" si="1"/>
        <v>0</v>
      </c>
      <c r="G11">
        <f t="shared" si="0"/>
        <v>615</v>
      </c>
    </row>
    <row r="12" spans="1:7">
      <c r="E12">
        <f t="shared" si="1"/>
        <v>0</v>
      </c>
      <c r="G12">
        <f t="shared" si="0"/>
        <v>615</v>
      </c>
    </row>
    <row r="13" spans="1:7">
      <c r="G13">
        <f t="shared" si="0"/>
        <v>615</v>
      </c>
    </row>
    <row r="14" spans="1:7">
      <c r="A14" s="42" t="s">
        <v>842</v>
      </c>
      <c r="B14" s="42">
        <v>3</v>
      </c>
      <c r="C14" s="42" t="s">
        <v>843</v>
      </c>
      <c r="D14" s="42">
        <v>20</v>
      </c>
      <c r="E14" s="42">
        <f t="shared" si="1"/>
        <v>60</v>
      </c>
      <c r="G14">
        <f t="shared" si="0"/>
        <v>675</v>
      </c>
    </row>
    <row r="15" spans="1:7">
      <c r="A15" s="43">
        <v>41376</v>
      </c>
      <c r="B15" s="44">
        <v>6.5</v>
      </c>
      <c r="C15" s="44" t="s">
        <v>330</v>
      </c>
      <c r="D15" s="44">
        <v>29</v>
      </c>
      <c r="E15" s="42">
        <f t="shared" si="1"/>
        <v>188.5</v>
      </c>
      <c r="G15">
        <f t="shared" si="0"/>
        <v>863.5</v>
      </c>
    </row>
    <row r="16" spans="1:7">
      <c r="A16" s="42"/>
      <c r="B16" s="44">
        <v>1</v>
      </c>
      <c r="C16" s="44" t="s">
        <v>393</v>
      </c>
      <c r="D16" s="44">
        <v>85</v>
      </c>
      <c r="E16" s="42">
        <f t="shared" si="1"/>
        <v>85</v>
      </c>
      <c r="G16">
        <f t="shared" si="0"/>
        <v>948.5</v>
      </c>
    </row>
    <row r="17" spans="1:7">
      <c r="A17" s="42"/>
      <c r="B17" s="44">
        <v>1</v>
      </c>
      <c r="C17" s="44" t="s">
        <v>385</v>
      </c>
      <c r="D17" s="44">
        <v>154</v>
      </c>
      <c r="E17" s="42">
        <f t="shared" si="1"/>
        <v>154</v>
      </c>
      <c r="G17">
        <f t="shared" si="0"/>
        <v>1102.5</v>
      </c>
    </row>
    <row r="18" spans="1:7">
      <c r="A18" s="42"/>
      <c r="B18" s="44">
        <v>1</v>
      </c>
      <c r="C18" s="44" t="s">
        <v>392</v>
      </c>
      <c r="D18" s="44">
        <v>92</v>
      </c>
      <c r="E18" s="42">
        <f t="shared" si="1"/>
        <v>92</v>
      </c>
      <c r="G18">
        <f t="shared" si="0"/>
        <v>1194.5</v>
      </c>
    </row>
    <row r="19" spans="1:7">
      <c r="A19" s="42"/>
      <c r="B19" s="42">
        <v>1</v>
      </c>
      <c r="C19" s="42" t="s">
        <v>381</v>
      </c>
      <c r="D19" s="44">
        <v>10</v>
      </c>
      <c r="E19" s="42">
        <f t="shared" si="1"/>
        <v>10</v>
      </c>
      <c r="G19">
        <f t="shared" si="0"/>
        <v>1204.5</v>
      </c>
    </row>
    <row r="20" spans="1:7">
      <c r="C20" s="41" t="s">
        <v>1106</v>
      </c>
      <c r="E20">
        <f t="shared" si="1"/>
        <v>0</v>
      </c>
      <c r="G20">
        <f t="shared" ref="G20:G82" si="2">G19+E20-F20</f>
        <v>1204.5</v>
      </c>
    </row>
    <row r="21" spans="1:7">
      <c r="C21" s="41"/>
      <c r="G21">
        <f t="shared" si="2"/>
        <v>1204.5</v>
      </c>
    </row>
    <row r="22" spans="1:7">
      <c r="A22" s="45">
        <v>41432</v>
      </c>
      <c r="C22" s="41" t="s">
        <v>39</v>
      </c>
      <c r="F22">
        <v>1379.09</v>
      </c>
      <c r="G22">
        <f t="shared" si="2"/>
        <v>-174.58999999999992</v>
      </c>
    </row>
    <row r="23" spans="1:7">
      <c r="C23" s="41" t="s">
        <v>1903</v>
      </c>
      <c r="G23">
        <f t="shared" si="2"/>
        <v>-174.58999999999992</v>
      </c>
    </row>
    <row r="24" spans="1:7">
      <c r="G24">
        <f t="shared" si="2"/>
        <v>-174.58999999999992</v>
      </c>
    </row>
    <row r="25" spans="1:7">
      <c r="A25" t="s">
        <v>1238</v>
      </c>
      <c r="B25">
        <v>3</v>
      </c>
      <c r="C25" t="s">
        <v>396</v>
      </c>
      <c r="D25">
        <v>40</v>
      </c>
      <c r="E25">
        <f t="shared" si="1"/>
        <v>120</v>
      </c>
      <c r="G25">
        <f t="shared" si="2"/>
        <v>-54.589999999999918</v>
      </c>
    </row>
    <row r="26" spans="1:7">
      <c r="A26" s="6">
        <v>41421</v>
      </c>
      <c r="B26">
        <v>2.25</v>
      </c>
      <c r="C26" t="s">
        <v>965</v>
      </c>
      <c r="D26">
        <v>35</v>
      </c>
      <c r="E26">
        <f t="shared" ref="E26:E77" si="3">D26*B26</f>
        <v>78.75</v>
      </c>
      <c r="G26">
        <f t="shared" si="2"/>
        <v>24.160000000000082</v>
      </c>
    </row>
    <row r="27" spans="1:7">
      <c r="C27" t="s">
        <v>1904</v>
      </c>
      <c r="G27">
        <f t="shared" si="2"/>
        <v>24.160000000000082</v>
      </c>
    </row>
    <row r="28" spans="1:7">
      <c r="G28">
        <f t="shared" si="2"/>
        <v>24.160000000000082</v>
      </c>
    </row>
    <row r="29" spans="1:7">
      <c r="A29" t="s">
        <v>135</v>
      </c>
      <c r="G29">
        <f t="shared" si="2"/>
        <v>24.160000000000082</v>
      </c>
    </row>
    <row r="30" spans="1:7">
      <c r="A30" s="6">
        <v>41421</v>
      </c>
      <c r="B30">
        <v>2</v>
      </c>
      <c r="C30" t="s">
        <v>1389</v>
      </c>
      <c r="D30">
        <v>48</v>
      </c>
      <c r="E30">
        <f t="shared" si="3"/>
        <v>96</v>
      </c>
      <c r="G30">
        <f t="shared" si="2"/>
        <v>120.16000000000008</v>
      </c>
    </row>
    <row r="31" spans="1:7">
      <c r="A31" s="6">
        <v>41458</v>
      </c>
      <c r="B31">
        <v>1</v>
      </c>
      <c r="C31" t="s">
        <v>1792</v>
      </c>
      <c r="D31">
        <v>98</v>
      </c>
      <c r="E31">
        <f t="shared" si="3"/>
        <v>98</v>
      </c>
      <c r="G31">
        <f t="shared" si="2"/>
        <v>218.16000000000008</v>
      </c>
    </row>
    <row r="32" spans="1:7">
      <c r="C32" t="s">
        <v>353</v>
      </c>
      <c r="G32">
        <f t="shared" si="2"/>
        <v>218.16000000000008</v>
      </c>
    </row>
    <row r="33" spans="1:7">
      <c r="B33">
        <v>1</v>
      </c>
      <c r="C33" t="s">
        <v>1792</v>
      </c>
      <c r="D33">
        <v>98</v>
      </c>
      <c r="E33">
        <f t="shared" si="3"/>
        <v>98</v>
      </c>
      <c r="G33">
        <f t="shared" si="2"/>
        <v>316.16000000000008</v>
      </c>
    </row>
    <row r="34" spans="1:7">
      <c r="B34">
        <v>0.2</v>
      </c>
      <c r="C34" t="s">
        <v>1793</v>
      </c>
      <c r="D34">
        <v>38</v>
      </c>
      <c r="E34">
        <f t="shared" si="3"/>
        <v>7.6000000000000005</v>
      </c>
      <c r="G34">
        <f t="shared" si="2"/>
        <v>323.7600000000001</v>
      </c>
    </row>
    <row r="35" spans="1:7">
      <c r="C35" t="s">
        <v>604</v>
      </c>
      <c r="G35">
        <f t="shared" si="2"/>
        <v>323.7600000000001</v>
      </c>
    </row>
    <row r="36" spans="1:7">
      <c r="A36" s="6">
        <v>41441</v>
      </c>
      <c r="B36">
        <v>7</v>
      </c>
      <c r="C36" t="s">
        <v>1037</v>
      </c>
      <c r="D36">
        <v>71.25</v>
      </c>
      <c r="E36">
        <f t="shared" si="3"/>
        <v>498.75</v>
      </c>
      <c r="G36">
        <f t="shared" si="2"/>
        <v>822.5100000000001</v>
      </c>
    </row>
    <row r="37" spans="1:7">
      <c r="B37">
        <v>1</v>
      </c>
      <c r="C37" t="s">
        <v>1023</v>
      </c>
      <c r="D37">
        <v>54</v>
      </c>
      <c r="E37">
        <f t="shared" si="3"/>
        <v>54</v>
      </c>
      <c r="G37">
        <f t="shared" si="2"/>
        <v>876.5100000000001</v>
      </c>
    </row>
    <row r="38" spans="1:7">
      <c r="B38">
        <v>1</v>
      </c>
      <c r="C38" t="s">
        <v>1798</v>
      </c>
      <c r="D38">
        <v>94</v>
      </c>
      <c r="E38">
        <f t="shared" si="3"/>
        <v>94</v>
      </c>
      <c r="G38">
        <f t="shared" si="2"/>
        <v>970.5100000000001</v>
      </c>
    </row>
    <row r="39" spans="1:7">
      <c r="B39">
        <v>1</v>
      </c>
      <c r="C39" t="s">
        <v>1799</v>
      </c>
      <c r="D39">
        <v>180</v>
      </c>
      <c r="E39">
        <f t="shared" si="3"/>
        <v>180</v>
      </c>
      <c r="G39">
        <f t="shared" si="2"/>
        <v>1150.5100000000002</v>
      </c>
    </row>
    <row r="40" spans="1:7">
      <c r="B40">
        <v>0.25</v>
      </c>
      <c r="C40" t="s">
        <v>1792</v>
      </c>
      <c r="D40">
        <v>98</v>
      </c>
      <c r="E40">
        <f t="shared" si="3"/>
        <v>24.5</v>
      </c>
      <c r="G40">
        <f t="shared" si="2"/>
        <v>1175.0100000000002</v>
      </c>
    </row>
    <row r="41" spans="1:7">
      <c r="C41" t="s">
        <v>1800</v>
      </c>
      <c r="G41">
        <f t="shared" si="2"/>
        <v>1175.0100000000002</v>
      </c>
    </row>
    <row r="42" spans="1:7">
      <c r="C42" t="s">
        <v>1905</v>
      </c>
      <c r="G42">
        <f t="shared" si="2"/>
        <v>1175.0100000000002</v>
      </c>
    </row>
    <row r="43" spans="1:7">
      <c r="A43" t="s">
        <v>842</v>
      </c>
      <c r="C43" t="s">
        <v>1906</v>
      </c>
      <c r="G43">
        <f t="shared" si="2"/>
        <v>1175.0100000000002</v>
      </c>
    </row>
    <row r="44" spans="1:7">
      <c r="A44" s="6">
        <v>41431</v>
      </c>
      <c r="B44">
        <v>1</v>
      </c>
      <c r="C44" t="s">
        <v>330</v>
      </c>
      <c r="D44">
        <v>30</v>
      </c>
      <c r="E44">
        <f t="shared" si="3"/>
        <v>30</v>
      </c>
      <c r="G44">
        <f t="shared" si="2"/>
        <v>1205.0100000000002</v>
      </c>
    </row>
    <row r="45" spans="1:7">
      <c r="C45" t="s">
        <v>353</v>
      </c>
      <c r="G45">
        <f t="shared" si="2"/>
        <v>1205.0100000000002</v>
      </c>
    </row>
    <row r="46" spans="1:7">
      <c r="A46" s="6">
        <v>41461</v>
      </c>
      <c r="B46">
        <v>6.5</v>
      </c>
      <c r="C46" t="s">
        <v>330</v>
      </c>
      <c r="D46">
        <v>30</v>
      </c>
      <c r="E46">
        <f t="shared" si="3"/>
        <v>195</v>
      </c>
      <c r="G46">
        <f t="shared" si="2"/>
        <v>1400.0100000000002</v>
      </c>
    </row>
    <row r="47" spans="1:7">
      <c r="B47">
        <v>1</v>
      </c>
      <c r="C47" t="s">
        <v>692</v>
      </c>
      <c r="D47">
        <v>75</v>
      </c>
      <c r="E47">
        <f t="shared" si="3"/>
        <v>75</v>
      </c>
      <c r="G47">
        <f t="shared" si="2"/>
        <v>1475.0100000000002</v>
      </c>
    </row>
    <row r="48" spans="1:7">
      <c r="B48">
        <v>1</v>
      </c>
      <c r="C48" t="s">
        <v>693</v>
      </c>
      <c r="D48">
        <v>154</v>
      </c>
      <c r="E48">
        <f t="shared" si="3"/>
        <v>154</v>
      </c>
      <c r="G48">
        <f t="shared" si="2"/>
        <v>1629.0100000000002</v>
      </c>
    </row>
    <row r="49" spans="1:7">
      <c r="B49">
        <v>1</v>
      </c>
      <c r="C49" t="s">
        <v>694</v>
      </c>
      <c r="D49">
        <v>94</v>
      </c>
      <c r="E49">
        <f t="shared" si="3"/>
        <v>94</v>
      </c>
      <c r="G49">
        <f t="shared" si="2"/>
        <v>1723.0100000000002</v>
      </c>
    </row>
    <row r="50" spans="1:7">
      <c r="B50">
        <v>1</v>
      </c>
      <c r="C50" t="s">
        <v>1902</v>
      </c>
      <c r="D50">
        <v>40</v>
      </c>
      <c r="E50">
        <f t="shared" si="3"/>
        <v>40</v>
      </c>
      <c r="G50">
        <f t="shared" si="2"/>
        <v>1763.0100000000002</v>
      </c>
    </row>
    <row r="51" spans="1:7">
      <c r="C51" t="s">
        <v>353</v>
      </c>
      <c r="E51">
        <f t="shared" si="3"/>
        <v>0</v>
      </c>
      <c r="G51">
        <f t="shared" si="2"/>
        <v>1763.0100000000002</v>
      </c>
    </row>
    <row r="52" spans="1:7" ht="16.5" customHeight="1">
      <c r="C52" t="s">
        <v>1907</v>
      </c>
      <c r="E52">
        <f t="shared" si="3"/>
        <v>0</v>
      </c>
      <c r="G52">
        <f t="shared" si="2"/>
        <v>1763.0100000000002</v>
      </c>
    </row>
    <row r="53" spans="1:7">
      <c r="A53" s="6">
        <v>41540</v>
      </c>
      <c r="C53" t="s">
        <v>909</v>
      </c>
      <c r="E53">
        <f t="shared" si="3"/>
        <v>0</v>
      </c>
      <c r="F53">
        <v>1763.01</v>
      </c>
      <c r="G53">
        <f t="shared" si="2"/>
        <v>0</v>
      </c>
    </row>
    <row r="54" spans="1:7">
      <c r="E54">
        <f t="shared" si="3"/>
        <v>0</v>
      </c>
      <c r="G54">
        <f t="shared" si="2"/>
        <v>0</v>
      </c>
    </row>
    <row r="55" spans="1:7">
      <c r="A55" s="6">
        <v>41564</v>
      </c>
      <c r="B55">
        <v>8</v>
      </c>
      <c r="C55" t="s">
        <v>1037</v>
      </c>
      <c r="D55">
        <v>80</v>
      </c>
      <c r="E55">
        <f t="shared" si="3"/>
        <v>640</v>
      </c>
      <c r="G55">
        <f t="shared" si="2"/>
        <v>640</v>
      </c>
    </row>
    <row r="56" spans="1:7">
      <c r="B56">
        <v>1</v>
      </c>
      <c r="C56" t="s">
        <v>2696</v>
      </c>
      <c r="D56">
        <v>73</v>
      </c>
      <c r="E56">
        <f t="shared" si="3"/>
        <v>73</v>
      </c>
      <c r="G56">
        <f t="shared" si="2"/>
        <v>713</v>
      </c>
    </row>
    <row r="57" spans="1:7">
      <c r="B57">
        <v>1</v>
      </c>
      <c r="C57" t="s">
        <v>2697</v>
      </c>
      <c r="D57">
        <v>120</v>
      </c>
      <c r="E57">
        <f t="shared" si="3"/>
        <v>120</v>
      </c>
      <c r="G57">
        <f t="shared" si="2"/>
        <v>833</v>
      </c>
    </row>
    <row r="58" spans="1:7">
      <c r="B58">
        <v>1</v>
      </c>
      <c r="C58" t="s">
        <v>2698</v>
      </c>
      <c r="D58">
        <v>230</v>
      </c>
      <c r="E58">
        <f t="shared" si="3"/>
        <v>230</v>
      </c>
      <c r="G58">
        <f t="shared" si="2"/>
        <v>1063</v>
      </c>
    </row>
    <row r="59" spans="1:7">
      <c r="B59">
        <v>1</v>
      </c>
      <c r="C59" t="s">
        <v>2699</v>
      </c>
      <c r="D59">
        <v>124</v>
      </c>
      <c r="E59">
        <f t="shared" si="3"/>
        <v>124</v>
      </c>
      <c r="G59">
        <f t="shared" si="2"/>
        <v>1187</v>
      </c>
    </row>
    <row r="60" spans="1:7">
      <c r="C60" s="42" t="s">
        <v>1800</v>
      </c>
      <c r="G60">
        <f t="shared" si="2"/>
        <v>1187</v>
      </c>
    </row>
    <row r="61" spans="1:7">
      <c r="C61" s="42" t="s">
        <v>3050</v>
      </c>
      <c r="G61">
        <f t="shared" si="2"/>
        <v>1187</v>
      </c>
    </row>
    <row r="62" spans="1:7">
      <c r="A62" s="6">
        <v>41594</v>
      </c>
      <c r="B62">
        <v>0.2</v>
      </c>
      <c r="C62" t="s">
        <v>1900</v>
      </c>
      <c r="D62">
        <v>40</v>
      </c>
      <c r="E62">
        <f t="shared" si="3"/>
        <v>8</v>
      </c>
      <c r="G62">
        <f t="shared" si="2"/>
        <v>1195</v>
      </c>
    </row>
    <row r="63" spans="1:7">
      <c r="B63">
        <v>0.15</v>
      </c>
      <c r="C63" t="s">
        <v>2154</v>
      </c>
      <c r="D63">
        <v>62</v>
      </c>
      <c r="E63">
        <f t="shared" si="3"/>
        <v>9.2999999999999989</v>
      </c>
      <c r="G63">
        <f t="shared" si="2"/>
        <v>1204.3</v>
      </c>
    </row>
    <row r="64" spans="1:7">
      <c r="B64">
        <v>3</v>
      </c>
      <c r="C64" t="s">
        <v>2777</v>
      </c>
      <c r="D64">
        <v>30</v>
      </c>
      <c r="E64">
        <f t="shared" si="3"/>
        <v>90</v>
      </c>
      <c r="G64">
        <f t="shared" si="2"/>
        <v>1294.3</v>
      </c>
    </row>
    <row r="65" spans="1:7">
      <c r="C65" s="42" t="s">
        <v>3057</v>
      </c>
      <c r="G65">
        <f t="shared" si="2"/>
        <v>1294.3</v>
      </c>
    </row>
    <row r="66" spans="1:7">
      <c r="C66" s="42" t="s">
        <v>3056</v>
      </c>
      <c r="G66">
        <f t="shared" si="2"/>
        <v>1294.3</v>
      </c>
    </row>
    <row r="67" spans="1:7">
      <c r="A67" s="6">
        <v>41573</v>
      </c>
      <c r="B67">
        <v>3.5</v>
      </c>
      <c r="C67" t="s">
        <v>2802</v>
      </c>
      <c r="D67">
        <v>57.14</v>
      </c>
      <c r="E67">
        <f t="shared" si="3"/>
        <v>199.99</v>
      </c>
      <c r="G67">
        <f t="shared" si="2"/>
        <v>1494.29</v>
      </c>
    </row>
    <row r="68" spans="1:7">
      <c r="B68">
        <v>1</v>
      </c>
      <c r="C68" t="s">
        <v>361</v>
      </c>
      <c r="D68">
        <v>48</v>
      </c>
      <c r="E68">
        <f t="shared" si="3"/>
        <v>48</v>
      </c>
      <c r="G68">
        <f t="shared" si="2"/>
        <v>1542.29</v>
      </c>
    </row>
    <row r="69" spans="1:7">
      <c r="B69">
        <v>1</v>
      </c>
      <c r="C69" t="s">
        <v>363</v>
      </c>
      <c r="D69">
        <v>42</v>
      </c>
      <c r="E69">
        <f t="shared" si="3"/>
        <v>42</v>
      </c>
      <c r="G69">
        <f t="shared" si="2"/>
        <v>1584.29</v>
      </c>
    </row>
    <row r="70" spans="1:7">
      <c r="C70" s="42" t="s">
        <v>3048</v>
      </c>
      <c r="E70">
        <f t="shared" si="3"/>
        <v>0</v>
      </c>
      <c r="G70">
        <f t="shared" si="2"/>
        <v>1584.29</v>
      </c>
    </row>
    <row r="71" spans="1:7">
      <c r="C71" s="42" t="s">
        <v>3051</v>
      </c>
      <c r="E71">
        <f t="shared" si="3"/>
        <v>0</v>
      </c>
      <c r="G71">
        <f t="shared" si="2"/>
        <v>1584.29</v>
      </c>
    </row>
    <row r="72" spans="1:7">
      <c r="A72" s="6">
        <v>41572</v>
      </c>
      <c r="B72">
        <v>6.5</v>
      </c>
      <c r="C72" t="s">
        <v>330</v>
      </c>
      <c r="D72">
        <v>32.92</v>
      </c>
      <c r="E72">
        <f>D72*B72</f>
        <v>213.98000000000002</v>
      </c>
      <c r="G72">
        <f t="shared" si="2"/>
        <v>1798.27</v>
      </c>
    </row>
    <row r="73" spans="1:7">
      <c r="B73">
        <v>1</v>
      </c>
      <c r="C73" t="s">
        <v>361</v>
      </c>
      <c r="D73">
        <v>97</v>
      </c>
      <c r="E73">
        <f>D73*B73</f>
        <v>97</v>
      </c>
      <c r="G73">
        <f t="shared" si="2"/>
        <v>1895.27</v>
      </c>
    </row>
    <row r="74" spans="1:7">
      <c r="B74">
        <v>1</v>
      </c>
      <c r="C74" t="s">
        <v>363</v>
      </c>
      <c r="D74">
        <v>108</v>
      </c>
      <c r="E74">
        <f>D74*B74</f>
        <v>108</v>
      </c>
      <c r="G74">
        <f t="shared" si="2"/>
        <v>2003.27</v>
      </c>
    </row>
    <row r="75" spans="1:7">
      <c r="B75">
        <v>1</v>
      </c>
      <c r="C75" t="s">
        <v>362</v>
      </c>
      <c r="D75">
        <v>199</v>
      </c>
      <c r="E75">
        <f>D75*B75</f>
        <v>199</v>
      </c>
      <c r="G75">
        <f t="shared" si="2"/>
        <v>2202.27</v>
      </c>
    </row>
    <row r="76" spans="1:7">
      <c r="C76" s="42" t="s">
        <v>3049</v>
      </c>
      <c r="E76">
        <f>D76*B76</f>
        <v>0</v>
      </c>
      <c r="G76">
        <f t="shared" si="2"/>
        <v>2202.27</v>
      </c>
    </row>
    <row r="77" spans="1:7">
      <c r="C77" s="42" t="s">
        <v>3052</v>
      </c>
      <c r="E77">
        <f t="shared" si="3"/>
        <v>0</v>
      </c>
      <c r="G77">
        <f t="shared" si="2"/>
        <v>2202.27</v>
      </c>
    </row>
    <row r="78" spans="1:7">
      <c r="A78" s="6">
        <v>41594</v>
      </c>
      <c r="B78">
        <v>1</v>
      </c>
      <c r="C78" t="s">
        <v>3053</v>
      </c>
      <c r="D78">
        <v>52</v>
      </c>
      <c r="E78">
        <v>52</v>
      </c>
      <c r="G78">
        <f t="shared" si="2"/>
        <v>2254.27</v>
      </c>
    </row>
    <row r="79" spans="1:7">
      <c r="C79" s="42" t="s">
        <v>3054</v>
      </c>
      <c r="G79">
        <f t="shared" si="2"/>
        <v>2254.27</v>
      </c>
    </row>
    <row r="80" spans="1:7">
      <c r="C80" s="42" t="s">
        <v>3055</v>
      </c>
      <c r="E80">
        <v>510.68</v>
      </c>
      <c r="G80">
        <f t="shared" si="2"/>
        <v>2764.95</v>
      </c>
    </row>
    <row r="81" spans="1:7">
      <c r="A81" s="6">
        <v>41607</v>
      </c>
      <c r="C81" s="42" t="s">
        <v>427</v>
      </c>
      <c r="F81">
        <v>2764.95</v>
      </c>
      <c r="G81">
        <f t="shared" si="2"/>
        <v>0</v>
      </c>
    </row>
    <row r="82" spans="1:7">
      <c r="G82">
        <f t="shared" si="2"/>
        <v>0</v>
      </c>
    </row>
  </sheetData>
  <hyperlinks>
    <hyperlink ref="A1" location="INDICE!A1" display="INDICE"/>
  </hyperlinks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selection activeCell="D7" sqref="D7"/>
    </sheetView>
  </sheetViews>
  <sheetFormatPr baseColWidth="10" defaultRowHeight="15"/>
  <sheetData>
    <row r="1" spans="1:7">
      <c r="A1" s="2" t="s">
        <v>122</v>
      </c>
      <c r="B1" s="1"/>
      <c r="C1" s="1" t="s">
        <v>831</v>
      </c>
      <c r="D1" s="1"/>
      <c r="E1" s="1" t="s">
        <v>253</v>
      </c>
      <c r="F1" s="1"/>
      <c r="G1" s="1">
        <f>SUM(E4:E264)-SUM(F4:F264)</f>
        <v>-6</v>
      </c>
    </row>
    <row r="2" spans="1:7">
      <c r="A2" s="3" t="s">
        <v>254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259</v>
      </c>
      <c r="G2" s="3" t="s">
        <v>260</v>
      </c>
    </row>
    <row r="3" spans="1:7">
      <c r="A3" s="5"/>
      <c r="B3" s="1"/>
      <c r="C3" s="1"/>
      <c r="D3" s="1"/>
      <c r="E3" s="1"/>
      <c r="F3" s="1"/>
      <c r="G3" s="1"/>
    </row>
    <row r="4" spans="1:7">
      <c r="A4" s="6">
        <v>41354</v>
      </c>
      <c r="B4">
        <v>2</v>
      </c>
      <c r="C4" t="s">
        <v>482</v>
      </c>
      <c r="D4">
        <v>27</v>
      </c>
      <c r="E4">
        <f>B4*D4</f>
        <v>54</v>
      </c>
      <c r="G4">
        <v>60</v>
      </c>
    </row>
    <row r="5" spans="1:7">
      <c r="A5" s="6">
        <v>41386</v>
      </c>
      <c r="B5">
        <v>2</v>
      </c>
      <c r="C5" t="s">
        <v>482</v>
      </c>
      <c r="D5">
        <v>27</v>
      </c>
      <c r="E5">
        <f>B5*D5</f>
        <v>54</v>
      </c>
      <c r="G5">
        <f>G4+E5-F5</f>
        <v>114</v>
      </c>
    </row>
    <row r="6" spans="1:7">
      <c r="B6">
        <v>1</v>
      </c>
      <c r="C6" t="s">
        <v>1000</v>
      </c>
      <c r="D6">
        <v>52</v>
      </c>
      <c r="E6">
        <f t="shared" ref="E6:E12" si="0">B6*D6</f>
        <v>52</v>
      </c>
      <c r="G6">
        <f t="shared" ref="G6:G12" si="1">G5+E6-F6</f>
        <v>166</v>
      </c>
    </row>
    <row r="7" spans="1:7">
      <c r="A7" s="6">
        <v>41418</v>
      </c>
      <c r="C7" t="s">
        <v>1486</v>
      </c>
      <c r="E7">
        <f t="shared" si="0"/>
        <v>0</v>
      </c>
      <c r="F7">
        <v>166</v>
      </c>
      <c r="G7">
        <f t="shared" si="1"/>
        <v>0</v>
      </c>
    </row>
    <row r="8" spans="1:7">
      <c r="E8">
        <f t="shared" si="0"/>
        <v>0</v>
      </c>
      <c r="G8">
        <f t="shared" si="1"/>
        <v>0</v>
      </c>
    </row>
    <row r="9" spans="1:7">
      <c r="E9">
        <f t="shared" si="0"/>
        <v>0</v>
      </c>
      <c r="G9">
        <f t="shared" si="1"/>
        <v>0</v>
      </c>
    </row>
    <row r="10" spans="1:7">
      <c r="E10">
        <f t="shared" si="0"/>
        <v>0</v>
      </c>
      <c r="G10">
        <f t="shared" si="1"/>
        <v>0</v>
      </c>
    </row>
    <row r="11" spans="1:7">
      <c r="E11">
        <f t="shared" si="0"/>
        <v>0</v>
      </c>
      <c r="G11">
        <f t="shared" si="1"/>
        <v>0</v>
      </c>
    </row>
    <row r="12" spans="1:7">
      <c r="E12">
        <f t="shared" si="0"/>
        <v>0</v>
      </c>
      <c r="G12">
        <f t="shared" si="1"/>
        <v>0</v>
      </c>
    </row>
  </sheetData>
  <hyperlinks>
    <hyperlink ref="A1" location="INDICE!A1" display="INDICE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G163"/>
  <sheetViews>
    <sheetView workbookViewId="0"/>
  </sheetViews>
  <sheetFormatPr baseColWidth="10" defaultRowHeight="15"/>
  <cols>
    <col min="1" max="1" width="15.5703125" customWidth="1"/>
    <col min="2" max="2" width="5.42578125" customWidth="1"/>
    <col min="3" max="3" width="20.7109375" customWidth="1"/>
    <col min="4" max="4" width="7.7109375" customWidth="1"/>
    <col min="5" max="5" width="9" customWidth="1"/>
    <col min="6" max="6" width="8.85546875" customWidth="1"/>
  </cols>
  <sheetData>
    <row r="1" spans="1:7">
      <c r="A1" s="2" t="s">
        <v>122</v>
      </c>
      <c r="B1" s="1"/>
      <c r="C1" s="1" t="s">
        <v>141</v>
      </c>
      <c r="D1" s="1"/>
      <c r="E1" s="1" t="s">
        <v>253</v>
      </c>
      <c r="F1" s="1"/>
      <c r="G1" s="1">
        <f>SUM(E4:E308)-SUM(F4:F308)</f>
        <v>2276.9899999999998</v>
      </c>
    </row>
    <row r="2" spans="1:7">
      <c r="A2" s="3" t="s">
        <v>254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259</v>
      </c>
      <c r="G2" s="3" t="s">
        <v>260</v>
      </c>
    </row>
    <row r="3" spans="1:7" ht="2.25" customHeight="1">
      <c r="A3" s="5"/>
      <c r="B3" s="1"/>
      <c r="C3" s="1"/>
      <c r="D3" s="1"/>
      <c r="E3" s="1"/>
      <c r="F3" s="1"/>
      <c r="G3" s="1"/>
    </row>
    <row r="4" spans="1:7" hidden="1">
      <c r="A4" s="6">
        <v>41304</v>
      </c>
      <c r="C4" t="s">
        <v>480</v>
      </c>
      <c r="E4">
        <v>1319.04</v>
      </c>
      <c r="G4">
        <f>G3+E4-F4</f>
        <v>1319.04</v>
      </c>
    </row>
    <row r="5" spans="1:7" hidden="1">
      <c r="A5" s="6"/>
      <c r="G5">
        <f t="shared" ref="G5:G64" si="0">G4+E5-F5</f>
        <v>1319.04</v>
      </c>
    </row>
    <row r="6" spans="1:7" hidden="1">
      <c r="A6" s="6">
        <v>41309</v>
      </c>
      <c r="B6">
        <v>2</v>
      </c>
      <c r="C6" t="s">
        <v>376</v>
      </c>
      <c r="D6">
        <v>25</v>
      </c>
      <c r="E6">
        <f t="shared" ref="E6:E16" si="1">B6*D6</f>
        <v>50</v>
      </c>
      <c r="G6">
        <f t="shared" si="0"/>
        <v>1369.04</v>
      </c>
    </row>
    <row r="7" spans="1:7" hidden="1">
      <c r="A7" s="6"/>
      <c r="C7" t="s">
        <v>377</v>
      </c>
      <c r="E7">
        <f t="shared" si="1"/>
        <v>0</v>
      </c>
      <c r="G7">
        <f t="shared" si="0"/>
        <v>1369.04</v>
      </c>
    </row>
    <row r="8" spans="1:7" hidden="1">
      <c r="A8" s="6">
        <v>36937</v>
      </c>
      <c r="B8">
        <v>1</v>
      </c>
      <c r="C8" t="s">
        <v>378</v>
      </c>
      <c r="D8">
        <v>141</v>
      </c>
      <c r="E8">
        <f t="shared" si="1"/>
        <v>141</v>
      </c>
      <c r="G8">
        <f t="shared" si="0"/>
        <v>1510.04</v>
      </c>
    </row>
    <row r="9" spans="1:7" hidden="1">
      <c r="A9" s="6"/>
      <c r="B9">
        <v>1</v>
      </c>
      <c r="C9" t="s">
        <v>379</v>
      </c>
      <c r="D9">
        <v>70</v>
      </c>
      <c r="E9">
        <f t="shared" si="1"/>
        <v>70</v>
      </c>
      <c r="G9">
        <f t="shared" si="0"/>
        <v>1580.04</v>
      </c>
    </row>
    <row r="10" spans="1:7" hidden="1">
      <c r="A10" s="6"/>
      <c r="C10" t="s">
        <v>380</v>
      </c>
      <c r="E10">
        <f t="shared" si="1"/>
        <v>0</v>
      </c>
      <c r="G10">
        <f t="shared" si="0"/>
        <v>1580.04</v>
      </c>
    </row>
    <row r="11" spans="1:7" hidden="1">
      <c r="A11" s="6">
        <v>41323</v>
      </c>
      <c r="B11">
        <v>1</v>
      </c>
      <c r="C11" t="s">
        <v>381</v>
      </c>
      <c r="D11">
        <v>40</v>
      </c>
      <c r="E11">
        <f t="shared" si="1"/>
        <v>40</v>
      </c>
      <c r="G11">
        <f t="shared" si="0"/>
        <v>1620.04</v>
      </c>
    </row>
    <row r="12" spans="1:7" hidden="1">
      <c r="A12" s="6"/>
      <c r="B12">
        <v>7</v>
      </c>
      <c r="C12" t="s">
        <v>329</v>
      </c>
      <c r="D12">
        <v>30</v>
      </c>
      <c r="E12">
        <f t="shared" si="1"/>
        <v>210</v>
      </c>
      <c r="G12">
        <f t="shared" si="0"/>
        <v>1830.04</v>
      </c>
    </row>
    <row r="13" spans="1:7" hidden="1">
      <c r="A13" s="6"/>
      <c r="B13">
        <v>1</v>
      </c>
      <c r="C13" t="s">
        <v>382</v>
      </c>
      <c r="D13">
        <v>8</v>
      </c>
      <c r="E13">
        <f t="shared" si="1"/>
        <v>8</v>
      </c>
      <c r="G13">
        <f t="shared" si="0"/>
        <v>1838.04</v>
      </c>
    </row>
    <row r="14" spans="1:7" hidden="1">
      <c r="A14" s="6"/>
      <c r="C14" t="s">
        <v>383</v>
      </c>
      <c r="E14">
        <f t="shared" si="1"/>
        <v>0</v>
      </c>
      <c r="G14">
        <f t="shared" si="0"/>
        <v>1838.04</v>
      </c>
    </row>
    <row r="15" spans="1:7" hidden="1">
      <c r="A15" s="6">
        <v>41326</v>
      </c>
      <c r="B15">
        <v>4</v>
      </c>
      <c r="C15" t="s">
        <v>329</v>
      </c>
      <c r="D15">
        <v>30</v>
      </c>
      <c r="E15">
        <f t="shared" si="1"/>
        <v>120</v>
      </c>
      <c r="G15">
        <f t="shared" si="0"/>
        <v>1958.04</v>
      </c>
    </row>
    <row r="16" spans="1:7" hidden="1">
      <c r="A16" s="6"/>
      <c r="C16" t="s">
        <v>383</v>
      </c>
      <c r="E16">
        <f t="shared" si="1"/>
        <v>0</v>
      </c>
      <c r="G16">
        <f t="shared" si="0"/>
        <v>1958.04</v>
      </c>
    </row>
    <row r="17" spans="1:7" hidden="1">
      <c r="A17" s="6">
        <v>41326</v>
      </c>
      <c r="B17">
        <v>1</v>
      </c>
      <c r="C17" t="s">
        <v>481</v>
      </c>
      <c r="D17">
        <v>45</v>
      </c>
      <c r="E17">
        <f>B17*D17</f>
        <v>45</v>
      </c>
      <c r="G17">
        <f t="shared" si="0"/>
        <v>2003.04</v>
      </c>
    </row>
    <row r="18" spans="1:7" hidden="1">
      <c r="B18">
        <v>0.5</v>
      </c>
      <c r="C18" t="s">
        <v>327</v>
      </c>
      <c r="D18">
        <v>25</v>
      </c>
      <c r="E18">
        <f>B18*D18</f>
        <v>12.5</v>
      </c>
      <c r="G18">
        <f t="shared" si="0"/>
        <v>2015.54</v>
      </c>
    </row>
    <row r="19" spans="1:7" hidden="1">
      <c r="B19">
        <v>1</v>
      </c>
      <c r="C19" t="s">
        <v>328</v>
      </c>
      <c r="D19">
        <v>7</v>
      </c>
      <c r="E19">
        <f>B19*D19</f>
        <v>7</v>
      </c>
      <c r="G19">
        <f t="shared" si="0"/>
        <v>2022.54</v>
      </c>
    </row>
    <row r="20" spans="1:7" hidden="1">
      <c r="C20" t="s">
        <v>377</v>
      </c>
      <c r="G20">
        <f t="shared" si="0"/>
        <v>2022.54</v>
      </c>
    </row>
    <row r="21" spans="1:7" hidden="1">
      <c r="A21" s="6">
        <v>41328</v>
      </c>
      <c r="B21">
        <v>3</v>
      </c>
      <c r="C21" t="s">
        <v>375</v>
      </c>
      <c r="D21">
        <v>24</v>
      </c>
      <c r="E21">
        <f>B21*D21</f>
        <v>72</v>
      </c>
      <c r="G21">
        <f t="shared" si="0"/>
        <v>2094.54</v>
      </c>
    </row>
    <row r="22" spans="1:7" hidden="1">
      <c r="C22" t="s">
        <v>377</v>
      </c>
      <c r="E22">
        <f t="shared" ref="E22:E64" si="2">B22*D22</f>
        <v>0</v>
      </c>
      <c r="G22">
        <f t="shared" si="0"/>
        <v>2094.54</v>
      </c>
    </row>
    <row r="23" spans="1:7" hidden="1">
      <c r="A23" s="6">
        <v>41337</v>
      </c>
      <c r="B23">
        <v>1</v>
      </c>
      <c r="C23" t="s">
        <v>381</v>
      </c>
      <c r="D23">
        <v>45</v>
      </c>
      <c r="E23">
        <f t="shared" si="2"/>
        <v>45</v>
      </c>
      <c r="G23">
        <f t="shared" si="0"/>
        <v>2139.54</v>
      </c>
    </row>
    <row r="24" spans="1:7" hidden="1">
      <c r="B24">
        <v>1</v>
      </c>
      <c r="C24" t="s">
        <v>482</v>
      </c>
      <c r="D24">
        <v>28</v>
      </c>
      <c r="E24">
        <f t="shared" si="2"/>
        <v>28</v>
      </c>
      <c r="G24">
        <f t="shared" si="0"/>
        <v>2167.54</v>
      </c>
    </row>
    <row r="25" spans="1:7" hidden="1">
      <c r="G25">
        <f t="shared" si="0"/>
        <v>2167.54</v>
      </c>
    </row>
    <row r="26" spans="1:7" hidden="1">
      <c r="A26" s="6">
        <v>41341</v>
      </c>
      <c r="B26">
        <v>2.25</v>
      </c>
      <c r="C26" t="s">
        <v>454</v>
      </c>
      <c r="D26">
        <v>20</v>
      </c>
      <c r="E26">
        <f t="shared" si="2"/>
        <v>45</v>
      </c>
      <c r="G26">
        <f t="shared" si="0"/>
        <v>2212.54</v>
      </c>
    </row>
    <row r="27" spans="1:7" hidden="1">
      <c r="E27">
        <f t="shared" si="2"/>
        <v>0</v>
      </c>
      <c r="G27">
        <f t="shared" si="0"/>
        <v>2212.54</v>
      </c>
    </row>
    <row r="28" spans="1:7" hidden="1">
      <c r="A28" s="6">
        <v>41352</v>
      </c>
      <c r="B28">
        <v>4</v>
      </c>
      <c r="C28" t="s">
        <v>483</v>
      </c>
      <c r="D28">
        <v>24</v>
      </c>
      <c r="E28">
        <f t="shared" si="2"/>
        <v>96</v>
      </c>
      <c r="G28">
        <f t="shared" si="0"/>
        <v>2308.54</v>
      </c>
    </row>
    <row r="29" spans="1:7" hidden="1">
      <c r="B29">
        <v>1</v>
      </c>
      <c r="C29" t="s">
        <v>825</v>
      </c>
      <c r="D29">
        <v>66</v>
      </c>
      <c r="E29">
        <f t="shared" si="2"/>
        <v>66</v>
      </c>
      <c r="G29">
        <f t="shared" si="0"/>
        <v>2374.54</v>
      </c>
    </row>
    <row r="30" spans="1:7" hidden="1">
      <c r="B30">
        <v>1</v>
      </c>
      <c r="C30" t="s">
        <v>826</v>
      </c>
      <c r="D30">
        <v>40.700000000000003</v>
      </c>
      <c r="E30">
        <f t="shared" si="2"/>
        <v>40.700000000000003</v>
      </c>
      <c r="G30">
        <f t="shared" si="0"/>
        <v>2415.2399999999998</v>
      </c>
    </row>
    <row r="31" spans="1:7" hidden="1">
      <c r="B31">
        <v>1</v>
      </c>
      <c r="C31" t="s">
        <v>376</v>
      </c>
      <c r="D31">
        <v>25</v>
      </c>
      <c r="E31">
        <f t="shared" si="2"/>
        <v>25</v>
      </c>
      <c r="G31">
        <f t="shared" si="0"/>
        <v>2440.2399999999998</v>
      </c>
    </row>
    <row r="32" spans="1:7" hidden="1">
      <c r="B32">
        <v>1</v>
      </c>
      <c r="C32" t="s">
        <v>827</v>
      </c>
      <c r="D32">
        <v>35</v>
      </c>
      <c r="E32">
        <f t="shared" si="2"/>
        <v>35</v>
      </c>
      <c r="G32">
        <f t="shared" si="0"/>
        <v>2475.2399999999998</v>
      </c>
    </row>
    <row r="33" spans="1:7" hidden="1">
      <c r="B33">
        <v>1</v>
      </c>
      <c r="C33" t="s">
        <v>482</v>
      </c>
      <c r="D33">
        <v>30</v>
      </c>
      <c r="E33">
        <f t="shared" si="2"/>
        <v>30</v>
      </c>
      <c r="G33">
        <f t="shared" si="0"/>
        <v>2505.2399999999998</v>
      </c>
    </row>
    <row r="34" spans="1:7" hidden="1">
      <c r="B34">
        <v>1</v>
      </c>
      <c r="C34" t="s">
        <v>788</v>
      </c>
      <c r="D34">
        <v>34</v>
      </c>
      <c r="E34">
        <f t="shared" si="2"/>
        <v>34</v>
      </c>
      <c r="G34">
        <f t="shared" si="0"/>
        <v>2539.2399999999998</v>
      </c>
    </row>
    <row r="35" spans="1:7" hidden="1">
      <c r="C35" t="s">
        <v>377</v>
      </c>
      <c r="G35">
        <f t="shared" si="0"/>
        <v>2539.2399999999998</v>
      </c>
    </row>
    <row r="36" spans="1:7" hidden="1">
      <c r="A36" s="6">
        <v>41353</v>
      </c>
      <c r="B36">
        <v>1</v>
      </c>
      <c r="C36" t="s">
        <v>816</v>
      </c>
      <c r="D36">
        <v>40</v>
      </c>
      <c r="E36">
        <f t="shared" si="2"/>
        <v>40</v>
      </c>
      <c r="G36">
        <f t="shared" si="0"/>
        <v>2579.2399999999998</v>
      </c>
    </row>
    <row r="37" spans="1:7" hidden="1">
      <c r="C37" t="s">
        <v>836</v>
      </c>
      <c r="G37">
        <f t="shared" si="0"/>
        <v>2579.2399999999998</v>
      </c>
    </row>
    <row r="38" spans="1:7" hidden="1">
      <c r="A38" s="6">
        <v>41355</v>
      </c>
      <c r="B38">
        <v>1.5</v>
      </c>
      <c r="C38" t="s">
        <v>797</v>
      </c>
      <c r="D38">
        <v>35</v>
      </c>
      <c r="E38">
        <f t="shared" si="2"/>
        <v>52.5</v>
      </c>
      <c r="G38">
        <f t="shared" si="0"/>
        <v>2631.74</v>
      </c>
    </row>
    <row r="39" spans="1:7" hidden="1">
      <c r="B39">
        <v>1</v>
      </c>
      <c r="C39" t="s">
        <v>816</v>
      </c>
      <c r="D39">
        <v>40</v>
      </c>
      <c r="E39">
        <f t="shared" si="2"/>
        <v>40</v>
      </c>
      <c r="G39">
        <f t="shared" si="0"/>
        <v>2671.74</v>
      </c>
    </row>
    <row r="40" spans="1:7" hidden="1">
      <c r="A40" s="6">
        <v>41359</v>
      </c>
      <c r="B40">
        <v>1</v>
      </c>
      <c r="C40" t="s">
        <v>816</v>
      </c>
      <c r="D40">
        <v>40</v>
      </c>
      <c r="E40">
        <f t="shared" si="2"/>
        <v>40</v>
      </c>
      <c r="G40">
        <f t="shared" si="0"/>
        <v>2711.74</v>
      </c>
    </row>
    <row r="41" spans="1:7" hidden="1">
      <c r="B41">
        <v>1</v>
      </c>
      <c r="C41" t="s">
        <v>797</v>
      </c>
      <c r="D41">
        <v>35</v>
      </c>
      <c r="E41">
        <f t="shared" si="2"/>
        <v>35</v>
      </c>
      <c r="G41">
        <f t="shared" si="0"/>
        <v>2746.74</v>
      </c>
    </row>
    <row r="42" spans="1:7" hidden="1">
      <c r="B42">
        <v>4</v>
      </c>
      <c r="C42" t="s">
        <v>483</v>
      </c>
      <c r="D42">
        <v>24</v>
      </c>
      <c r="E42">
        <f t="shared" si="2"/>
        <v>96</v>
      </c>
      <c r="G42">
        <f t="shared" si="0"/>
        <v>2842.74</v>
      </c>
    </row>
    <row r="43" spans="1:7" hidden="1">
      <c r="B43">
        <v>1</v>
      </c>
      <c r="C43" t="s">
        <v>328</v>
      </c>
      <c r="D43">
        <v>7</v>
      </c>
      <c r="E43">
        <f t="shared" si="2"/>
        <v>7</v>
      </c>
      <c r="G43">
        <f t="shared" si="0"/>
        <v>2849.74</v>
      </c>
    </row>
    <row r="44" spans="1:7" hidden="1">
      <c r="A44" s="6">
        <v>41361</v>
      </c>
      <c r="B44">
        <v>2</v>
      </c>
      <c r="C44" t="s">
        <v>880</v>
      </c>
      <c r="D44">
        <v>60</v>
      </c>
      <c r="E44">
        <f t="shared" si="2"/>
        <v>120</v>
      </c>
      <c r="G44">
        <f t="shared" si="0"/>
        <v>2969.74</v>
      </c>
    </row>
    <row r="45" spans="1:7" hidden="1">
      <c r="C45" t="s">
        <v>881</v>
      </c>
      <c r="G45">
        <f t="shared" si="0"/>
        <v>2969.74</v>
      </c>
    </row>
    <row r="46" spans="1:7" hidden="1">
      <c r="G46">
        <f t="shared" si="0"/>
        <v>2969.74</v>
      </c>
    </row>
    <row r="47" spans="1:7" hidden="1">
      <c r="A47" s="6">
        <v>41363</v>
      </c>
      <c r="B47">
        <v>1</v>
      </c>
      <c r="C47" t="s">
        <v>827</v>
      </c>
      <c r="D47">
        <v>35</v>
      </c>
      <c r="E47">
        <f t="shared" si="2"/>
        <v>35</v>
      </c>
      <c r="G47">
        <f t="shared" si="0"/>
        <v>3004.74</v>
      </c>
    </row>
    <row r="48" spans="1:7" hidden="1">
      <c r="C48" t="s">
        <v>377</v>
      </c>
      <c r="E48">
        <f t="shared" si="2"/>
        <v>0</v>
      </c>
      <c r="G48">
        <f t="shared" si="0"/>
        <v>3004.74</v>
      </c>
    </row>
    <row r="49" spans="1:7" hidden="1">
      <c r="A49" s="6">
        <v>41369</v>
      </c>
      <c r="B49">
        <v>1</v>
      </c>
      <c r="C49" t="s">
        <v>788</v>
      </c>
      <c r="D49">
        <v>36</v>
      </c>
      <c r="E49">
        <f t="shared" si="2"/>
        <v>36</v>
      </c>
      <c r="G49">
        <f t="shared" si="0"/>
        <v>3040.74</v>
      </c>
    </row>
    <row r="50" spans="1:7" hidden="1">
      <c r="A50" s="6">
        <v>41374</v>
      </c>
      <c r="B50">
        <v>2</v>
      </c>
      <c r="C50" t="s">
        <v>397</v>
      </c>
      <c r="D50">
        <v>35</v>
      </c>
      <c r="E50">
        <f t="shared" si="2"/>
        <v>70</v>
      </c>
      <c r="G50">
        <f t="shared" si="0"/>
        <v>3110.74</v>
      </c>
    </row>
    <row r="51" spans="1:7" hidden="1">
      <c r="C51" t="s">
        <v>377</v>
      </c>
      <c r="E51">
        <f t="shared" si="2"/>
        <v>0</v>
      </c>
      <c r="G51">
        <f t="shared" si="0"/>
        <v>3110.74</v>
      </c>
    </row>
    <row r="52" spans="1:7" hidden="1">
      <c r="A52" s="6">
        <v>41379</v>
      </c>
      <c r="B52">
        <v>1</v>
      </c>
      <c r="C52" t="s">
        <v>395</v>
      </c>
      <c r="D52">
        <v>72</v>
      </c>
      <c r="E52">
        <f t="shared" si="2"/>
        <v>72</v>
      </c>
      <c r="G52">
        <f t="shared" si="0"/>
        <v>3182.74</v>
      </c>
    </row>
    <row r="53" spans="1:7" hidden="1">
      <c r="A53" s="6"/>
      <c r="C53" t="s">
        <v>1238</v>
      </c>
      <c r="G53">
        <f t="shared" si="0"/>
        <v>3182.74</v>
      </c>
    </row>
    <row r="54" spans="1:7" hidden="1">
      <c r="A54" s="6">
        <v>41384</v>
      </c>
      <c r="B54">
        <v>1</v>
      </c>
      <c r="C54" t="s">
        <v>827</v>
      </c>
      <c r="D54">
        <v>45</v>
      </c>
      <c r="E54">
        <f t="shared" si="2"/>
        <v>45</v>
      </c>
      <c r="G54">
        <f t="shared" si="0"/>
        <v>3227.74</v>
      </c>
    </row>
    <row r="55" spans="1:7" hidden="1">
      <c r="C55" t="s">
        <v>383</v>
      </c>
      <c r="E55">
        <f t="shared" si="2"/>
        <v>0</v>
      </c>
      <c r="G55">
        <f t="shared" si="0"/>
        <v>3227.74</v>
      </c>
    </row>
    <row r="56" spans="1:7" hidden="1">
      <c r="A56" s="6">
        <v>41391</v>
      </c>
      <c r="B56">
        <v>5</v>
      </c>
      <c r="C56" t="s">
        <v>329</v>
      </c>
      <c r="D56">
        <v>26</v>
      </c>
      <c r="E56">
        <f t="shared" si="2"/>
        <v>130</v>
      </c>
      <c r="G56">
        <f t="shared" si="0"/>
        <v>3357.74</v>
      </c>
    </row>
    <row r="57" spans="1:7" hidden="1">
      <c r="A57" s="6"/>
      <c r="C57" t="s">
        <v>1236</v>
      </c>
      <c r="G57">
        <f t="shared" si="0"/>
        <v>3357.74</v>
      </c>
    </row>
    <row r="58" spans="1:7" hidden="1">
      <c r="A58" s="6">
        <v>41401</v>
      </c>
      <c r="B58">
        <v>1</v>
      </c>
      <c r="C58" t="s">
        <v>481</v>
      </c>
      <c r="D58">
        <v>10</v>
      </c>
      <c r="E58">
        <f t="shared" si="2"/>
        <v>10</v>
      </c>
      <c r="G58">
        <f t="shared" si="0"/>
        <v>3367.74</v>
      </c>
    </row>
    <row r="59" spans="1:7" hidden="1">
      <c r="A59" s="6"/>
      <c r="C59" t="s">
        <v>1237</v>
      </c>
      <c r="G59">
        <f t="shared" si="0"/>
        <v>3367.74</v>
      </c>
    </row>
    <row r="60" spans="1:7" hidden="1">
      <c r="A60" s="6">
        <v>41405</v>
      </c>
      <c r="B60">
        <v>2</v>
      </c>
      <c r="C60" t="s">
        <v>788</v>
      </c>
      <c r="D60">
        <v>36</v>
      </c>
      <c r="E60">
        <f t="shared" si="2"/>
        <v>72</v>
      </c>
      <c r="G60">
        <f t="shared" si="0"/>
        <v>3439.74</v>
      </c>
    </row>
    <row r="61" spans="1:7" hidden="1">
      <c r="A61" s="6"/>
      <c r="C61" t="s">
        <v>377</v>
      </c>
      <c r="G61">
        <f t="shared" si="0"/>
        <v>3439.74</v>
      </c>
    </row>
    <row r="62" spans="1:7" hidden="1">
      <c r="A62" s="6">
        <v>41408</v>
      </c>
      <c r="B62">
        <v>5</v>
      </c>
      <c r="C62" t="s">
        <v>801</v>
      </c>
      <c r="D62">
        <v>48</v>
      </c>
      <c r="E62">
        <f t="shared" si="2"/>
        <v>240</v>
      </c>
      <c r="G62">
        <f t="shared" si="0"/>
        <v>3679.74</v>
      </c>
    </row>
    <row r="63" spans="1:7" hidden="1">
      <c r="C63" t="s">
        <v>1236</v>
      </c>
      <c r="E63">
        <f t="shared" si="2"/>
        <v>0</v>
      </c>
      <c r="G63">
        <f t="shared" si="0"/>
        <v>3679.74</v>
      </c>
    </row>
    <row r="64" spans="1:7" hidden="1">
      <c r="A64" s="6">
        <v>41412</v>
      </c>
      <c r="B64">
        <v>8.5</v>
      </c>
      <c r="C64" t="s">
        <v>375</v>
      </c>
      <c r="D64">
        <v>26</v>
      </c>
      <c r="E64">
        <f t="shared" si="2"/>
        <v>221</v>
      </c>
      <c r="G64">
        <f t="shared" si="0"/>
        <v>3900.74</v>
      </c>
    </row>
    <row r="65" spans="1:7" hidden="1">
      <c r="C65" t="s">
        <v>377</v>
      </c>
      <c r="E65">
        <f>B65*D65</f>
        <v>0</v>
      </c>
      <c r="G65">
        <f>G64+E65-F65</f>
        <v>3900.74</v>
      </c>
    </row>
    <row r="66" spans="1:7" hidden="1">
      <c r="A66" s="6">
        <v>41415</v>
      </c>
      <c r="B66">
        <v>1</v>
      </c>
      <c r="C66" t="s">
        <v>381</v>
      </c>
      <c r="D66">
        <v>35</v>
      </c>
      <c r="E66">
        <f t="shared" ref="E66:E120" si="3">B66*D66</f>
        <v>35</v>
      </c>
      <c r="G66">
        <f t="shared" ref="G66:G77" si="4">G65+E66-F66</f>
        <v>3935.74</v>
      </c>
    </row>
    <row r="67" spans="1:7" hidden="1">
      <c r="B67">
        <v>1.5</v>
      </c>
      <c r="C67" t="s">
        <v>1405</v>
      </c>
      <c r="D67">
        <v>35</v>
      </c>
      <c r="E67">
        <f t="shared" si="3"/>
        <v>52.5</v>
      </c>
      <c r="G67">
        <f t="shared" si="4"/>
        <v>3988.24</v>
      </c>
    </row>
    <row r="68" spans="1:7" hidden="1">
      <c r="C68" t="s">
        <v>377</v>
      </c>
      <c r="E68">
        <f t="shared" si="3"/>
        <v>0</v>
      </c>
      <c r="G68">
        <f t="shared" si="4"/>
        <v>3988.24</v>
      </c>
    </row>
    <row r="69" spans="1:7" hidden="1">
      <c r="A69" s="6">
        <v>41416</v>
      </c>
      <c r="B69">
        <v>1</v>
      </c>
      <c r="C69" t="s">
        <v>1352</v>
      </c>
      <c r="D69">
        <v>81</v>
      </c>
      <c r="E69">
        <f t="shared" si="3"/>
        <v>81</v>
      </c>
      <c r="G69">
        <f t="shared" si="4"/>
        <v>4069.24</v>
      </c>
    </row>
    <row r="70" spans="1:7" hidden="1">
      <c r="C70" t="s">
        <v>1353</v>
      </c>
      <c r="E70">
        <f t="shared" si="3"/>
        <v>0</v>
      </c>
      <c r="G70">
        <f t="shared" si="4"/>
        <v>4069.24</v>
      </c>
    </row>
    <row r="71" spans="1:7" hidden="1">
      <c r="A71" s="6">
        <v>41422</v>
      </c>
      <c r="B71">
        <v>5</v>
      </c>
      <c r="C71" t="s">
        <v>460</v>
      </c>
      <c r="D71">
        <v>13</v>
      </c>
      <c r="E71">
        <f t="shared" si="3"/>
        <v>65</v>
      </c>
      <c r="G71">
        <f t="shared" si="4"/>
        <v>4134.24</v>
      </c>
    </row>
    <row r="72" spans="1:7" hidden="1">
      <c r="B72">
        <v>2</v>
      </c>
      <c r="C72" t="s">
        <v>801</v>
      </c>
      <c r="D72">
        <v>68</v>
      </c>
      <c r="E72">
        <f t="shared" si="3"/>
        <v>136</v>
      </c>
      <c r="G72">
        <f t="shared" si="4"/>
        <v>4270.24</v>
      </c>
    </row>
    <row r="73" spans="1:7" hidden="1">
      <c r="B73">
        <v>1</v>
      </c>
      <c r="C73" t="s">
        <v>328</v>
      </c>
      <c r="D73">
        <v>7</v>
      </c>
      <c r="E73">
        <f t="shared" si="3"/>
        <v>7</v>
      </c>
      <c r="G73">
        <f t="shared" si="4"/>
        <v>4277.24</v>
      </c>
    </row>
    <row r="74" spans="1:7" hidden="1">
      <c r="C74" t="s">
        <v>1457</v>
      </c>
      <c r="E74">
        <f t="shared" si="3"/>
        <v>0</v>
      </c>
      <c r="G74">
        <f t="shared" si="4"/>
        <v>4277.24</v>
      </c>
    </row>
    <row r="75" spans="1:7" hidden="1">
      <c r="C75" t="s">
        <v>1567</v>
      </c>
      <c r="E75">
        <f t="shared" si="3"/>
        <v>0</v>
      </c>
      <c r="F75">
        <v>1000</v>
      </c>
      <c r="G75">
        <f t="shared" si="4"/>
        <v>3277.24</v>
      </c>
    </row>
    <row r="76" spans="1:7" hidden="1">
      <c r="C76" t="s">
        <v>1568</v>
      </c>
      <c r="E76">
        <f t="shared" si="3"/>
        <v>0</v>
      </c>
      <c r="F76">
        <v>1000</v>
      </c>
      <c r="G76">
        <f t="shared" si="4"/>
        <v>2277.2399999999998</v>
      </c>
    </row>
    <row r="77" spans="1:7" hidden="1">
      <c r="A77" s="6">
        <v>41432</v>
      </c>
      <c r="B77">
        <v>2</v>
      </c>
      <c r="C77" t="s">
        <v>801</v>
      </c>
      <c r="D77">
        <v>48</v>
      </c>
      <c r="E77">
        <f t="shared" si="3"/>
        <v>96</v>
      </c>
      <c r="G77">
        <f t="shared" si="4"/>
        <v>2373.2399999999998</v>
      </c>
    </row>
    <row r="78" spans="1:7" hidden="1">
      <c r="C78" t="s">
        <v>1648</v>
      </c>
      <c r="E78">
        <f t="shared" si="3"/>
        <v>0</v>
      </c>
      <c r="G78">
        <f>G77+E78-F78</f>
        <v>2373.2399999999998</v>
      </c>
    </row>
    <row r="79" spans="1:7" hidden="1">
      <c r="A79" s="6">
        <v>41436</v>
      </c>
      <c r="B79">
        <v>1</v>
      </c>
      <c r="C79" t="s">
        <v>381</v>
      </c>
      <c r="D79">
        <v>40</v>
      </c>
      <c r="E79">
        <f t="shared" si="3"/>
        <v>40</v>
      </c>
      <c r="G79">
        <f t="shared" ref="G79:G141" si="5">G78+E79-F79</f>
        <v>2413.2399999999998</v>
      </c>
    </row>
    <row r="80" spans="1:7" hidden="1">
      <c r="B80">
        <v>1</v>
      </c>
      <c r="C80" t="s">
        <v>1655</v>
      </c>
      <c r="D80">
        <v>5</v>
      </c>
      <c r="E80">
        <f t="shared" si="3"/>
        <v>5</v>
      </c>
      <c r="G80">
        <f t="shared" si="5"/>
        <v>2418.2399999999998</v>
      </c>
    </row>
    <row r="81" spans="1:7" hidden="1">
      <c r="C81" t="s">
        <v>377</v>
      </c>
      <c r="E81">
        <f t="shared" si="3"/>
        <v>0</v>
      </c>
      <c r="G81">
        <f t="shared" si="5"/>
        <v>2418.2399999999998</v>
      </c>
    </row>
    <row r="82" spans="1:7" hidden="1">
      <c r="A82" s="6">
        <v>41440</v>
      </c>
      <c r="B82">
        <v>1</v>
      </c>
      <c r="C82" t="s">
        <v>1647</v>
      </c>
      <c r="D82">
        <v>95</v>
      </c>
      <c r="E82">
        <f t="shared" si="3"/>
        <v>95</v>
      </c>
      <c r="G82">
        <f t="shared" si="5"/>
        <v>2513.2399999999998</v>
      </c>
    </row>
    <row r="83" spans="1:7" hidden="1">
      <c r="B83">
        <v>1</v>
      </c>
      <c r="C83" t="s">
        <v>392</v>
      </c>
      <c r="D83">
        <v>42</v>
      </c>
      <c r="E83">
        <f t="shared" si="3"/>
        <v>42</v>
      </c>
      <c r="G83">
        <f t="shared" si="5"/>
        <v>2555.2399999999998</v>
      </c>
    </row>
    <row r="84" spans="1:7" hidden="1">
      <c r="A84" s="6">
        <v>41446</v>
      </c>
      <c r="B84">
        <v>4</v>
      </c>
      <c r="C84" t="s">
        <v>666</v>
      </c>
      <c r="D84">
        <v>71.5</v>
      </c>
      <c r="E84">
        <f t="shared" si="3"/>
        <v>286</v>
      </c>
      <c r="G84">
        <f t="shared" si="5"/>
        <v>2841.24</v>
      </c>
    </row>
    <row r="85" spans="1:7" hidden="1">
      <c r="B85">
        <v>1</v>
      </c>
      <c r="C85" t="s">
        <v>852</v>
      </c>
      <c r="D85">
        <v>48</v>
      </c>
      <c r="E85">
        <f t="shared" si="3"/>
        <v>48</v>
      </c>
      <c r="G85">
        <f t="shared" si="5"/>
        <v>2889.24</v>
      </c>
    </row>
    <row r="86" spans="1:7" hidden="1">
      <c r="B86">
        <v>1</v>
      </c>
      <c r="C86" t="s">
        <v>1819</v>
      </c>
      <c r="D86">
        <v>50</v>
      </c>
      <c r="E86">
        <f t="shared" si="3"/>
        <v>50</v>
      </c>
      <c r="G86">
        <f t="shared" si="5"/>
        <v>2939.24</v>
      </c>
    </row>
    <row r="87" spans="1:7" hidden="1">
      <c r="B87">
        <v>1</v>
      </c>
      <c r="C87" t="s">
        <v>1820</v>
      </c>
      <c r="D87">
        <v>70</v>
      </c>
      <c r="E87">
        <f t="shared" si="3"/>
        <v>70</v>
      </c>
      <c r="G87">
        <f t="shared" si="5"/>
        <v>3009.24</v>
      </c>
    </row>
    <row r="88" spans="1:7" hidden="1">
      <c r="B88">
        <v>1</v>
      </c>
      <c r="C88" t="s">
        <v>1442</v>
      </c>
      <c r="D88">
        <v>68</v>
      </c>
      <c r="E88">
        <f t="shared" si="3"/>
        <v>68</v>
      </c>
      <c r="G88">
        <f t="shared" si="5"/>
        <v>3077.24</v>
      </c>
    </row>
    <row r="89" spans="1:7" hidden="1">
      <c r="C89" t="s">
        <v>1833</v>
      </c>
      <c r="G89">
        <f t="shared" si="5"/>
        <v>3077.24</v>
      </c>
    </row>
    <row r="90" spans="1:7" hidden="1">
      <c r="A90" s="6">
        <v>41456</v>
      </c>
      <c r="B90">
        <v>1</v>
      </c>
      <c r="C90" t="s">
        <v>1352</v>
      </c>
      <c r="D90">
        <v>74</v>
      </c>
      <c r="E90">
        <f t="shared" si="3"/>
        <v>74</v>
      </c>
      <c r="G90">
        <f t="shared" si="5"/>
        <v>3151.24</v>
      </c>
    </row>
    <row r="91" spans="1:7" ht="12.75" hidden="1" customHeight="1">
      <c r="B91">
        <v>1</v>
      </c>
      <c r="C91" t="s">
        <v>482</v>
      </c>
      <c r="D91">
        <v>30</v>
      </c>
      <c r="E91">
        <f t="shared" si="3"/>
        <v>30</v>
      </c>
      <c r="G91">
        <f t="shared" si="5"/>
        <v>3181.24</v>
      </c>
    </row>
    <row r="92" spans="1:7" ht="10.5" hidden="1" customHeight="1">
      <c r="C92" t="s">
        <v>383</v>
      </c>
      <c r="E92">
        <f t="shared" si="3"/>
        <v>0</v>
      </c>
      <c r="G92">
        <f t="shared" si="5"/>
        <v>3181.24</v>
      </c>
    </row>
    <row r="93" spans="1:7" hidden="1">
      <c r="A93" s="6">
        <v>41465</v>
      </c>
      <c r="B93">
        <v>0.5</v>
      </c>
      <c r="C93" t="s">
        <v>788</v>
      </c>
      <c r="D93">
        <v>39</v>
      </c>
      <c r="E93">
        <f t="shared" si="3"/>
        <v>19.5</v>
      </c>
      <c r="G93">
        <f t="shared" si="5"/>
        <v>3200.74</v>
      </c>
    </row>
    <row r="94" spans="1:7" hidden="1">
      <c r="C94" t="s">
        <v>377</v>
      </c>
      <c r="E94">
        <f t="shared" si="3"/>
        <v>0</v>
      </c>
      <c r="G94">
        <f t="shared" si="5"/>
        <v>3200.74</v>
      </c>
    </row>
    <row r="95" spans="1:7" hidden="1">
      <c r="A95" s="6">
        <v>41470</v>
      </c>
      <c r="B95">
        <v>1</v>
      </c>
      <c r="C95" t="s">
        <v>2132</v>
      </c>
      <c r="D95">
        <v>40</v>
      </c>
      <c r="E95">
        <f t="shared" si="3"/>
        <v>40</v>
      </c>
      <c r="G95">
        <f t="shared" si="5"/>
        <v>3240.74</v>
      </c>
    </row>
    <row r="96" spans="1:7" hidden="1">
      <c r="B96">
        <v>1</v>
      </c>
      <c r="C96" t="s">
        <v>2133</v>
      </c>
      <c r="D96">
        <v>40</v>
      </c>
      <c r="E96">
        <f t="shared" si="3"/>
        <v>40</v>
      </c>
      <c r="G96">
        <f t="shared" si="5"/>
        <v>3280.74</v>
      </c>
    </row>
    <row r="97" spans="1:7" hidden="1">
      <c r="A97" s="6">
        <v>41475</v>
      </c>
      <c r="B97">
        <v>5</v>
      </c>
      <c r="C97" t="s">
        <v>375</v>
      </c>
      <c r="D97">
        <v>28</v>
      </c>
      <c r="E97">
        <f t="shared" si="3"/>
        <v>140</v>
      </c>
      <c r="G97">
        <f t="shared" si="5"/>
        <v>3420.74</v>
      </c>
    </row>
    <row r="98" spans="1:7" hidden="1">
      <c r="B98">
        <v>1</v>
      </c>
      <c r="C98" t="s">
        <v>2108</v>
      </c>
      <c r="D98">
        <v>72</v>
      </c>
      <c r="E98">
        <f t="shared" si="3"/>
        <v>72</v>
      </c>
      <c r="G98">
        <f t="shared" si="5"/>
        <v>3492.74</v>
      </c>
    </row>
    <row r="99" spans="1:7" hidden="1">
      <c r="B99">
        <v>1</v>
      </c>
      <c r="C99" t="s">
        <v>2134</v>
      </c>
      <c r="D99">
        <v>40</v>
      </c>
      <c r="E99">
        <f t="shared" si="3"/>
        <v>40</v>
      </c>
      <c r="G99">
        <f t="shared" si="5"/>
        <v>3532.74</v>
      </c>
    </row>
    <row r="100" spans="1:7" hidden="1">
      <c r="B100">
        <v>1</v>
      </c>
      <c r="C100" t="s">
        <v>2135</v>
      </c>
      <c r="D100">
        <v>20</v>
      </c>
      <c r="E100">
        <f t="shared" si="3"/>
        <v>20</v>
      </c>
      <c r="G100">
        <f t="shared" si="5"/>
        <v>3552.74</v>
      </c>
    </row>
    <row r="101" spans="1:7" hidden="1">
      <c r="A101" t="s">
        <v>2388</v>
      </c>
      <c r="B101">
        <v>1</v>
      </c>
      <c r="C101" t="s">
        <v>2389</v>
      </c>
      <c r="D101">
        <v>68</v>
      </c>
      <c r="E101">
        <f t="shared" si="3"/>
        <v>68</v>
      </c>
      <c r="G101">
        <f t="shared" si="5"/>
        <v>3620.74</v>
      </c>
    </row>
    <row r="102" spans="1:7" hidden="1">
      <c r="B102">
        <v>7</v>
      </c>
      <c r="C102" t="s">
        <v>1201</v>
      </c>
      <c r="D102">
        <v>28</v>
      </c>
      <c r="E102">
        <f t="shared" si="3"/>
        <v>196</v>
      </c>
      <c r="G102">
        <f t="shared" si="5"/>
        <v>3816.74</v>
      </c>
    </row>
    <row r="103" spans="1:7" hidden="1">
      <c r="B103">
        <v>1</v>
      </c>
      <c r="C103" t="s">
        <v>2390</v>
      </c>
      <c r="D103">
        <v>5</v>
      </c>
      <c r="E103">
        <f t="shared" si="3"/>
        <v>5</v>
      </c>
      <c r="G103">
        <f t="shared" si="5"/>
        <v>3821.74</v>
      </c>
    </row>
    <row r="104" spans="1:7" hidden="1">
      <c r="B104">
        <v>2</v>
      </c>
      <c r="C104" t="s">
        <v>2391</v>
      </c>
      <c r="D104">
        <v>68</v>
      </c>
      <c r="E104">
        <f t="shared" si="3"/>
        <v>136</v>
      </c>
      <c r="G104">
        <f t="shared" si="5"/>
        <v>3957.74</v>
      </c>
    </row>
    <row r="105" spans="1:7" hidden="1">
      <c r="B105">
        <v>10</v>
      </c>
      <c r="C105" t="s">
        <v>460</v>
      </c>
      <c r="D105">
        <v>2.4</v>
      </c>
      <c r="E105">
        <f t="shared" si="3"/>
        <v>24</v>
      </c>
      <c r="G105">
        <f t="shared" si="5"/>
        <v>3981.74</v>
      </c>
    </row>
    <row r="106" spans="1:7" hidden="1">
      <c r="C106" t="s">
        <v>1457</v>
      </c>
      <c r="G106">
        <f t="shared" si="5"/>
        <v>3981.74</v>
      </c>
    </row>
    <row r="107" spans="1:7" hidden="1">
      <c r="A107" s="6">
        <v>41493</v>
      </c>
      <c r="B107">
        <v>0.75</v>
      </c>
      <c r="C107" t="s">
        <v>384</v>
      </c>
      <c r="D107">
        <v>40</v>
      </c>
      <c r="E107">
        <f t="shared" si="3"/>
        <v>30</v>
      </c>
      <c r="G107">
        <f t="shared" si="5"/>
        <v>4011.74</v>
      </c>
    </row>
    <row r="108" spans="1:7" hidden="1">
      <c r="B108">
        <v>1</v>
      </c>
      <c r="C108" t="s">
        <v>2136</v>
      </c>
      <c r="D108">
        <v>35</v>
      </c>
      <c r="E108">
        <f t="shared" si="3"/>
        <v>35</v>
      </c>
      <c r="G108">
        <f t="shared" si="5"/>
        <v>4046.74</v>
      </c>
    </row>
    <row r="109" spans="1:7" hidden="1">
      <c r="A109" s="6">
        <v>41493</v>
      </c>
      <c r="B109">
        <v>4</v>
      </c>
      <c r="C109" t="s">
        <v>375</v>
      </c>
      <c r="D109">
        <v>30</v>
      </c>
      <c r="E109">
        <f t="shared" si="3"/>
        <v>120</v>
      </c>
      <c r="G109">
        <f t="shared" si="5"/>
        <v>4166.74</v>
      </c>
    </row>
    <row r="110" spans="1:7" hidden="1">
      <c r="B110">
        <v>1</v>
      </c>
      <c r="C110" t="s">
        <v>2137</v>
      </c>
      <c r="D110">
        <v>68</v>
      </c>
      <c r="E110">
        <f t="shared" si="3"/>
        <v>68</v>
      </c>
      <c r="G110">
        <f t="shared" si="5"/>
        <v>4234.74</v>
      </c>
    </row>
    <row r="111" spans="1:7" hidden="1">
      <c r="B111">
        <v>1</v>
      </c>
      <c r="C111" t="s">
        <v>395</v>
      </c>
      <c r="D111">
        <v>84</v>
      </c>
      <c r="E111">
        <f t="shared" si="3"/>
        <v>84</v>
      </c>
      <c r="G111">
        <f t="shared" si="5"/>
        <v>4318.74</v>
      </c>
    </row>
    <row r="112" spans="1:7" hidden="1">
      <c r="C112" t="s">
        <v>1457</v>
      </c>
      <c r="E112">
        <f t="shared" si="3"/>
        <v>0</v>
      </c>
      <c r="G112">
        <f t="shared" si="5"/>
        <v>4318.74</v>
      </c>
    </row>
    <row r="113" spans="1:7" hidden="1">
      <c r="A113" s="6">
        <v>41494</v>
      </c>
      <c r="B113">
        <v>2</v>
      </c>
      <c r="C113" t="s">
        <v>375</v>
      </c>
      <c r="D113">
        <v>28</v>
      </c>
      <c r="E113">
        <f t="shared" si="3"/>
        <v>56</v>
      </c>
      <c r="G113">
        <f t="shared" si="5"/>
        <v>4374.74</v>
      </c>
    </row>
    <row r="114" spans="1:7" hidden="1">
      <c r="B114">
        <v>0.25</v>
      </c>
      <c r="C114" t="s">
        <v>384</v>
      </c>
      <c r="D114">
        <v>40</v>
      </c>
      <c r="E114">
        <f t="shared" si="3"/>
        <v>10</v>
      </c>
      <c r="G114">
        <f t="shared" si="5"/>
        <v>4384.74</v>
      </c>
    </row>
    <row r="115" spans="1:7" hidden="1">
      <c r="C115" t="s">
        <v>1238</v>
      </c>
      <c r="G115">
        <f t="shared" si="5"/>
        <v>4384.74</v>
      </c>
    </row>
    <row r="116" spans="1:7" ht="14.25" hidden="1" customHeight="1">
      <c r="A116" s="6">
        <v>41503</v>
      </c>
      <c r="B116">
        <v>1</v>
      </c>
      <c r="C116" t="s">
        <v>2133</v>
      </c>
      <c r="D116">
        <v>50</v>
      </c>
      <c r="E116">
        <f t="shared" si="3"/>
        <v>50</v>
      </c>
      <c r="G116">
        <f t="shared" si="5"/>
        <v>4434.74</v>
      </c>
    </row>
    <row r="117" spans="1:7" hidden="1">
      <c r="G117">
        <f t="shared" si="5"/>
        <v>4434.74</v>
      </c>
    </row>
    <row r="118" spans="1:7" hidden="1">
      <c r="A118" s="6">
        <v>41524</v>
      </c>
      <c r="B118">
        <v>1</v>
      </c>
      <c r="C118" t="s">
        <v>2133</v>
      </c>
      <c r="D118">
        <v>50</v>
      </c>
      <c r="E118">
        <f t="shared" si="3"/>
        <v>50</v>
      </c>
      <c r="G118">
        <f t="shared" si="5"/>
        <v>4484.74</v>
      </c>
    </row>
    <row r="119" spans="1:7" hidden="1">
      <c r="B119">
        <v>5</v>
      </c>
      <c r="C119" t="s">
        <v>1399</v>
      </c>
      <c r="D119">
        <v>28</v>
      </c>
      <c r="E119">
        <f t="shared" si="3"/>
        <v>140</v>
      </c>
      <c r="G119">
        <f t="shared" si="5"/>
        <v>4624.74</v>
      </c>
    </row>
    <row r="120" spans="1:7" hidden="1">
      <c r="B120">
        <v>0.7</v>
      </c>
      <c r="C120" t="s">
        <v>2450</v>
      </c>
      <c r="D120">
        <v>40</v>
      </c>
      <c r="E120">
        <f t="shared" si="3"/>
        <v>28</v>
      </c>
      <c r="G120">
        <f t="shared" si="5"/>
        <v>4652.74</v>
      </c>
    </row>
    <row r="121" spans="1:7" hidden="1">
      <c r="C121" t="s">
        <v>2513</v>
      </c>
      <c r="G121">
        <f t="shared" si="5"/>
        <v>4652.74</v>
      </c>
    </row>
    <row r="122" spans="1:7" hidden="1">
      <c r="A122" s="6">
        <v>41535</v>
      </c>
      <c r="C122" t="s">
        <v>39</v>
      </c>
      <c r="F122">
        <v>2000</v>
      </c>
      <c r="G122">
        <f t="shared" si="5"/>
        <v>2652.74</v>
      </c>
    </row>
    <row r="123" spans="1:7">
      <c r="A123" s="6">
        <v>41535</v>
      </c>
      <c r="C123" t="s">
        <v>39</v>
      </c>
      <c r="F123">
        <v>2000</v>
      </c>
      <c r="G123">
        <f t="shared" si="5"/>
        <v>652.73999999999978</v>
      </c>
    </row>
    <row r="124" spans="1:7" ht="0.75" customHeight="1">
      <c r="G124">
        <f t="shared" si="5"/>
        <v>652.73999999999978</v>
      </c>
    </row>
    <row r="125" spans="1:7">
      <c r="A125" s="6">
        <v>41535</v>
      </c>
      <c r="B125">
        <v>5</v>
      </c>
      <c r="C125" t="s">
        <v>384</v>
      </c>
      <c r="D125">
        <v>40</v>
      </c>
      <c r="E125">
        <f t="shared" ref="E125:E158" si="6">B125*D125</f>
        <v>200</v>
      </c>
      <c r="G125">
        <f t="shared" si="5"/>
        <v>852.73999999999978</v>
      </c>
    </row>
    <row r="126" spans="1:7">
      <c r="A126" s="6">
        <v>41535</v>
      </c>
      <c r="B126">
        <v>1</v>
      </c>
      <c r="C126" t="s">
        <v>381</v>
      </c>
      <c r="D126">
        <v>30</v>
      </c>
      <c r="E126">
        <f t="shared" si="6"/>
        <v>30</v>
      </c>
      <c r="G126">
        <f t="shared" si="5"/>
        <v>882.73999999999978</v>
      </c>
    </row>
    <row r="127" spans="1:7">
      <c r="B127">
        <v>1</v>
      </c>
      <c r="C127" t="s">
        <v>1165</v>
      </c>
      <c r="D127">
        <v>71</v>
      </c>
      <c r="E127">
        <f t="shared" si="6"/>
        <v>71</v>
      </c>
      <c r="G127">
        <f t="shared" si="5"/>
        <v>953.73999999999978</v>
      </c>
    </row>
    <row r="128" spans="1:7">
      <c r="B128">
        <v>2</v>
      </c>
      <c r="C128" t="s">
        <v>375</v>
      </c>
      <c r="D128">
        <v>28</v>
      </c>
      <c r="E128">
        <f t="shared" si="6"/>
        <v>56</v>
      </c>
      <c r="G128">
        <f t="shared" si="5"/>
        <v>1009.7399999999998</v>
      </c>
    </row>
    <row r="129" spans="1:7">
      <c r="A129" s="6">
        <v>41535</v>
      </c>
      <c r="B129">
        <v>1</v>
      </c>
      <c r="C129" t="s">
        <v>816</v>
      </c>
      <c r="D129">
        <v>45</v>
      </c>
      <c r="E129">
        <f t="shared" si="6"/>
        <v>45</v>
      </c>
      <c r="G129">
        <f t="shared" si="5"/>
        <v>1054.7399999999998</v>
      </c>
    </row>
    <row r="130" spans="1:7">
      <c r="C130" t="s">
        <v>2576</v>
      </c>
      <c r="E130">
        <f t="shared" si="6"/>
        <v>0</v>
      </c>
      <c r="G130">
        <f t="shared" si="5"/>
        <v>1054.7399999999998</v>
      </c>
    </row>
    <row r="131" spans="1:7">
      <c r="A131" s="6">
        <v>41537</v>
      </c>
      <c r="B131">
        <v>1</v>
      </c>
      <c r="C131" t="s">
        <v>788</v>
      </c>
      <c r="D131">
        <v>17</v>
      </c>
      <c r="E131">
        <f t="shared" si="6"/>
        <v>17</v>
      </c>
      <c r="G131">
        <f t="shared" si="5"/>
        <v>1071.7399999999998</v>
      </c>
    </row>
    <row r="132" spans="1:7">
      <c r="C132" t="s">
        <v>1238</v>
      </c>
      <c r="E132">
        <f t="shared" si="6"/>
        <v>0</v>
      </c>
      <c r="G132">
        <f t="shared" si="5"/>
        <v>1071.7399999999998</v>
      </c>
    </row>
    <row r="133" spans="1:7">
      <c r="A133" s="6">
        <v>41540</v>
      </c>
      <c r="B133">
        <v>1</v>
      </c>
      <c r="C133" t="s">
        <v>1165</v>
      </c>
      <c r="D133">
        <v>71</v>
      </c>
      <c r="E133">
        <f t="shared" si="6"/>
        <v>71</v>
      </c>
      <c r="G133">
        <f t="shared" si="5"/>
        <v>1142.7399999999998</v>
      </c>
    </row>
    <row r="134" spans="1:7">
      <c r="A134" s="6">
        <v>41541</v>
      </c>
      <c r="B134">
        <v>1</v>
      </c>
      <c r="C134" t="s">
        <v>2582</v>
      </c>
      <c r="D134">
        <v>35</v>
      </c>
      <c r="E134">
        <f t="shared" si="6"/>
        <v>35</v>
      </c>
      <c r="G134">
        <f t="shared" si="5"/>
        <v>1177.7399999999998</v>
      </c>
    </row>
    <row r="135" spans="1:7">
      <c r="A135" s="6">
        <v>41543</v>
      </c>
      <c r="B135">
        <v>1</v>
      </c>
      <c r="C135" t="s">
        <v>2718</v>
      </c>
      <c r="E135">
        <f t="shared" si="6"/>
        <v>0</v>
      </c>
      <c r="G135">
        <f t="shared" si="5"/>
        <v>1177.7399999999998</v>
      </c>
    </row>
    <row r="136" spans="1:7">
      <c r="A136" s="6">
        <v>41548</v>
      </c>
      <c r="B136">
        <v>1</v>
      </c>
      <c r="C136" t="s">
        <v>2719</v>
      </c>
      <c r="D136">
        <v>32</v>
      </c>
      <c r="E136">
        <f t="shared" si="6"/>
        <v>32</v>
      </c>
      <c r="G136">
        <f t="shared" si="5"/>
        <v>1209.7399999999998</v>
      </c>
    </row>
    <row r="137" spans="1:7">
      <c r="A137" s="6" t="s">
        <v>13</v>
      </c>
      <c r="B137">
        <v>0.5</v>
      </c>
      <c r="C137" t="s">
        <v>384</v>
      </c>
      <c r="D137">
        <v>40</v>
      </c>
      <c r="E137">
        <f t="shared" si="6"/>
        <v>20</v>
      </c>
      <c r="G137">
        <f t="shared" si="5"/>
        <v>1229.7399999999998</v>
      </c>
    </row>
    <row r="138" spans="1:7">
      <c r="B138">
        <v>1</v>
      </c>
      <c r="C138" t="s">
        <v>788</v>
      </c>
      <c r="D138">
        <v>35</v>
      </c>
      <c r="E138">
        <f t="shared" si="6"/>
        <v>35</v>
      </c>
      <c r="G138">
        <f t="shared" si="5"/>
        <v>1264.7399999999998</v>
      </c>
    </row>
    <row r="139" spans="1:7">
      <c r="A139" s="6">
        <v>41557</v>
      </c>
      <c r="B139">
        <v>0.5</v>
      </c>
      <c r="C139" t="s">
        <v>384</v>
      </c>
      <c r="D139">
        <v>40</v>
      </c>
      <c r="E139">
        <f t="shared" si="6"/>
        <v>20</v>
      </c>
      <c r="G139">
        <f t="shared" si="5"/>
        <v>1284.7399999999998</v>
      </c>
    </row>
    <row r="140" spans="1:7">
      <c r="B140">
        <v>1</v>
      </c>
      <c r="C140" t="s">
        <v>381</v>
      </c>
      <c r="D140">
        <v>50</v>
      </c>
      <c r="E140">
        <f t="shared" si="6"/>
        <v>50</v>
      </c>
      <c r="G140">
        <f t="shared" si="5"/>
        <v>1334.7399999999998</v>
      </c>
    </row>
    <row r="141" spans="1:7">
      <c r="C141" t="s">
        <v>2720</v>
      </c>
      <c r="E141">
        <f t="shared" si="6"/>
        <v>0</v>
      </c>
      <c r="G141">
        <f t="shared" si="5"/>
        <v>1334.7399999999998</v>
      </c>
    </row>
    <row r="142" spans="1:7">
      <c r="A142" s="6">
        <v>41558</v>
      </c>
      <c r="B142">
        <v>2</v>
      </c>
      <c r="C142" t="s">
        <v>375</v>
      </c>
      <c r="D142">
        <v>28</v>
      </c>
      <c r="E142">
        <f t="shared" si="6"/>
        <v>56</v>
      </c>
      <c r="G142">
        <f>G141+E142-F142</f>
        <v>1390.7399999999998</v>
      </c>
    </row>
    <row r="143" spans="1:7">
      <c r="A143" s="6">
        <v>41565</v>
      </c>
      <c r="B143">
        <v>1</v>
      </c>
      <c r="C143" t="s">
        <v>482</v>
      </c>
      <c r="D143">
        <v>35</v>
      </c>
      <c r="E143">
        <f t="shared" si="6"/>
        <v>35</v>
      </c>
      <c r="G143">
        <f>G142+E143-F143</f>
        <v>1425.7399999999998</v>
      </c>
    </row>
    <row r="144" spans="1:7">
      <c r="A144" s="6">
        <v>41572</v>
      </c>
      <c r="B144">
        <v>1</v>
      </c>
      <c r="C144" t="s">
        <v>384</v>
      </c>
      <c r="D144">
        <v>40</v>
      </c>
      <c r="E144">
        <f t="shared" si="6"/>
        <v>40</v>
      </c>
      <c r="G144">
        <f t="shared" ref="G144:G158" si="7">G143+E144-F144</f>
        <v>1465.7399999999998</v>
      </c>
    </row>
    <row r="145" spans="1:7">
      <c r="A145" s="6">
        <v>41584</v>
      </c>
      <c r="B145">
        <v>5</v>
      </c>
      <c r="C145" t="s">
        <v>329</v>
      </c>
      <c r="D145">
        <v>28</v>
      </c>
      <c r="E145">
        <f t="shared" si="6"/>
        <v>140</v>
      </c>
      <c r="G145">
        <f t="shared" si="7"/>
        <v>1605.7399999999998</v>
      </c>
    </row>
    <row r="146" spans="1:7">
      <c r="A146" s="6">
        <v>41591</v>
      </c>
      <c r="B146">
        <v>1</v>
      </c>
      <c r="C146" t="s">
        <v>381</v>
      </c>
      <c r="D146">
        <v>50</v>
      </c>
      <c r="E146">
        <f t="shared" si="6"/>
        <v>50</v>
      </c>
      <c r="G146">
        <f t="shared" si="7"/>
        <v>1655.7399999999998</v>
      </c>
    </row>
    <row r="147" spans="1:7">
      <c r="B147">
        <v>0.6</v>
      </c>
      <c r="C147" t="s">
        <v>384</v>
      </c>
      <c r="D147">
        <v>40</v>
      </c>
      <c r="E147">
        <f t="shared" si="6"/>
        <v>24</v>
      </c>
      <c r="G147">
        <f t="shared" si="7"/>
        <v>1679.7399999999998</v>
      </c>
    </row>
    <row r="148" spans="1:7">
      <c r="B148">
        <v>1</v>
      </c>
      <c r="C148" t="s">
        <v>3074</v>
      </c>
      <c r="D148">
        <v>83</v>
      </c>
      <c r="E148">
        <f t="shared" si="6"/>
        <v>83</v>
      </c>
      <c r="G148">
        <f t="shared" si="7"/>
        <v>1762.7399999999998</v>
      </c>
    </row>
    <row r="149" spans="1:7">
      <c r="B149">
        <v>1</v>
      </c>
      <c r="C149" t="s">
        <v>788</v>
      </c>
      <c r="D149">
        <v>40</v>
      </c>
      <c r="E149">
        <f t="shared" si="6"/>
        <v>40</v>
      </c>
      <c r="G149">
        <f t="shared" si="7"/>
        <v>1802.7399999999998</v>
      </c>
    </row>
    <row r="150" spans="1:7">
      <c r="A150" s="6">
        <v>41600</v>
      </c>
      <c r="B150">
        <v>1</v>
      </c>
      <c r="C150" t="s">
        <v>3298</v>
      </c>
      <c r="D150">
        <v>89</v>
      </c>
      <c r="E150">
        <f t="shared" si="6"/>
        <v>89</v>
      </c>
      <c r="G150">
        <f t="shared" si="7"/>
        <v>1891.7399999999998</v>
      </c>
    </row>
    <row r="151" spans="1:7">
      <c r="B151">
        <v>1</v>
      </c>
      <c r="C151" t="s">
        <v>2136</v>
      </c>
      <c r="D151">
        <v>39</v>
      </c>
      <c r="E151">
        <f t="shared" si="6"/>
        <v>39</v>
      </c>
      <c r="G151">
        <f t="shared" si="7"/>
        <v>1930.7399999999998</v>
      </c>
    </row>
    <row r="152" spans="1:7">
      <c r="B152">
        <v>1</v>
      </c>
      <c r="C152" t="s">
        <v>3299</v>
      </c>
      <c r="D152">
        <v>15</v>
      </c>
      <c r="E152">
        <f t="shared" si="6"/>
        <v>15</v>
      </c>
      <c r="G152">
        <f t="shared" si="7"/>
        <v>1945.7399999999998</v>
      </c>
    </row>
    <row r="153" spans="1:7">
      <c r="C153" t="s">
        <v>3291</v>
      </c>
      <c r="G153">
        <f t="shared" si="7"/>
        <v>1945.7399999999998</v>
      </c>
    </row>
    <row r="154" spans="1:7">
      <c r="A154" s="6">
        <v>41605</v>
      </c>
      <c r="B154">
        <v>1</v>
      </c>
      <c r="C154" t="s">
        <v>381</v>
      </c>
      <c r="D154">
        <v>45</v>
      </c>
      <c r="E154">
        <f t="shared" si="6"/>
        <v>45</v>
      </c>
      <c r="G154">
        <f t="shared" si="7"/>
        <v>1990.7399999999998</v>
      </c>
    </row>
    <row r="155" spans="1:7">
      <c r="A155" s="6"/>
      <c r="B155">
        <v>2</v>
      </c>
      <c r="C155" t="s">
        <v>375</v>
      </c>
      <c r="D155">
        <v>30</v>
      </c>
      <c r="E155">
        <f t="shared" si="6"/>
        <v>60</v>
      </c>
      <c r="G155">
        <f t="shared" si="7"/>
        <v>2050.7399999999998</v>
      </c>
    </row>
    <row r="156" spans="1:7">
      <c r="A156" s="6"/>
      <c r="C156" t="s">
        <v>3291</v>
      </c>
      <c r="G156">
        <f t="shared" si="7"/>
        <v>2050.7399999999998</v>
      </c>
    </row>
    <row r="157" spans="1:7">
      <c r="A157" s="6">
        <v>41621</v>
      </c>
      <c r="B157">
        <v>1</v>
      </c>
      <c r="C157" t="s">
        <v>482</v>
      </c>
      <c r="D157">
        <v>35</v>
      </c>
      <c r="E157">
        <f t="shared" si="6"/>
        <v>35</v>
      </c>
      <c r="G157">
        <f t="shared" si="7"/>
        <v>2085.7399999999998</v>
      </c>
    </row>
    <row r="158" spans="1:7">
      <c r="E158">
        <f t="shared" si="6"/>
        <v>0</v>
      </c>
      <c r="G158">
        <f t="shared" si="7"/>
        <v>2085.7399999999998</v>
      </c>
    </row>
    <row r="159" spans="1:7">
      <c r="A159" s="6">
        <v>41625</v>
      </c>
      <c r="B159">
        <v>0.75</v>
      </c>
      <c r="C159" t="s">
        <v>818</v>
      </c>
      <c r="D159">
        <v>35</v>
      </c>
      <c r="E159">
        <f t="shared" ref="E159:E163" si="8">B159*D159</f>
        <v>26.25</v>
      </c>
      <c r="G159">
        <f t="shared" ref="G159:G163" si="9">G158+E159-F159</f>
        <v>2111.9899999999998</v>
      </c>
    </row>
    <row r="160" spans="1:7">
      <c r="B160">
        <v>4</v>
      </c>
      <c r="C160" t="s">
        <v>1201</v>
      </c>
      <c r="D160">
        <v>30</v>
      </c>
      <c r="E160">
        <f t="shared" si="8"/>
        <v>120</v>
      </c>
      <c r="G160">
        <f t="shared" si="9"/>
        <v>2231.9899999999998</v>
      </c>
    </row>
    <row r="161" spans="2:7">
      <c r="B161">
        <v>1</v>
      </c>
      <c r="C161" t="s">
        <v>381</v>
      </c>
      <c r="D161">
        <v>45</v>
      </c>
      <c r="E161">
        <f t="shared" si="8"/>
        <v>45</v>
      </c>
      <c r="G161">
        <f t="shared" si="9"/>
        <v>2276.9899999999998</v>
      </c>
    </row>
    <row r="162" spans="2:7">
      <c r="E162">
        <f t="shared" si="8"/>
        <v>0</v>
      </c>
      <c r="G162">
        <f t="shared" si="9"/>
        <v>2276.9899999999998</v>
      </c>
    </row>
    <row r="163" spans="2:7">
      <c r="E163">
        <f t="shared" si="8"/>
        <v>0</v>
      </c>
      <c r="G163">
        <f t="shared" si="9"/>
        <v>2276.9899999999998</v>
      </c>
    </row>
  </sheetData>
  <hyperlinks>
    <hyperlink ref="A1" location="INDICE!A1" display="INDICE"/>
  </hyperlinks>
  <pageMargins left="0.25" right="0.25" top="0.75" bottom="0.75" header="0.3" footer="0.3"/>
  <pageSetup paperSize="9" orientation="portrait" horizontalDpi="0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>
  <dimension ref="A1:K242"/>
  <sheetViews>
    <sheetView workbookViewId="0"/>
  </sheetViews>
  <sheetFormatPr baseColWidth="10" defaultRowHeight="15"/>
  <cols>
    <col min="1" max="1" width="13.85546875" style="7" customWidth="1"/>
    <col min="2" max="2" width="5.5703125" style="7" customWidth="1"/>
    <col min="3" max="3" width="21.42578125" style="7" customWidth="1"/>
    <col min="4" max="4" width="7.5703125" style="7" customWidth="1"/>
    <col min="5" max="5" width="9.42578125" style="26" customWidth="1"/>
    <col min="6" max="6" width="0.140625" style="7" customWidth="1"/>
    <col min="7" max="7" width="9.85546875" style="7" customWidth="1"/>
    <col min="8" max="8" width="2.85546875" style="7" customWidth="1"/>
    <col min="9" max="9" width="11.42578125" style="7"/>
    <col min="10" max="10" width="11.42578125" style="82"/>
    <col min="11" max="16384" width="11.42578125" style="7"/>
  </cols>
  <sheetData>
    <row r="1" spans="1:10">
      <c r="A1" s="9" t="s">
        <v>1961</v>
      </c>
      <c r="C1" s="7" t="s">
        <v>265</v>
      </c>
      <c r="G1" s="7" t="s">
        <v>253</v>
      </c>
      <c r="I1" s="7">
        <f>SUM(G4:G336)-SUM(H4:H336)</f>
        <v>13162.490000000023</v>
      </c>
      <c r="J1" s="82" t="s">
        <v>995</v>
      </c>
    </row>
    <row r="2" spans="1:10">
      <c r="A2" s="10" t="s">
        <v>254</v>
      </c>
      <c r="B2" s="10" t="s">
        <v>255</v>
      </c>
      <c r="C2" s="10" t="s">
        <v>256</v>
      </c>
      <c r="D2" s="10" t="s">
        <v>1690</v>
      </c>
      <c r="E2" s="27" t="s">
        <v>1691</v>
      </c>
      <c r="F2" s="10" t="s">
        <v>257</v>
      </c>
      <c r="G2" s="10" t="s">
        <v>258</v>
      </c>
      <c r="H2" s="10" t="s">
        <v>259</v>
      </c>
      <c r="I2" s="10" t="s">
        <v>260</v>
      </c>
    </row>
    <row r="3" spans="1:10" ht="36" customHeight="1">
      <c r="A3" s="11"/>
    </row>
    <row r="4" spans="1:10" ht="15.75" hidden="1">
      <c r="A4" s="12"/>
      <c r="C4" s="7" t="s">
        <v>262</v>
      </c>
      <c r="G4" s="83"/>
      <c r="I4" s="7">
        <f>I3+G4-H4</f>
        <v>0</v>
      </c>
    </row>
    <row r="5" spans="1:10" hidden="1">
      <c r="A5" s="12">
        <v>41253</v>
      </c>
      <c r="B5" s="7">
        <v>1</v>
      </c>
      <c r="C5" s="7" t="s">
        <v>517</v>
      </c>
      <c r="F5" s="7">
        <v>996.97</v>
      </c>
      <c r="G5" s="7">
        <f>B5*F5</f>
        <v>996.97</v>
      </c>
      <c r="I5" s="7">
        <f t="shared" ref="I5:I14" si="0">I4+G5-H5</f>
        <v>996.97</v>
      </c>
    </row>
    <row r="6" spans="1:10" hidden="1">
      <c r="A6" s="12">
        <v>41260</v>
      </c>
      <c r="B6" s="7">
        <v>1</v>
      </c>
      <c r="C6" s="7" t="s">
        <v>516</v>
      </c>
      <c r="F6" s="7">
        <v>427.98</v>
      </c>
      <c r="G6" s="7">
        <f t="shared" ref="G6:G80" si="1">B6*F6</f>
        <v>427.98</v>
      </c>
      <c r="I6" s="7">
        <f t="shared" si="0"/>
        <v>1424.95</v>
      </c>
    </row>
    <row r="7" spans="1:10" hidden="1">
      <c r="A7" s="12">
        <v>41297</v>
      </c>
      <c r="B7" s="7">
        <v>1</v>
      </c>
      <c r="C7" s="7" t="s">
        <v>518</v>
      </c>
      <c r="F7" s="7">
        <v>700.97</v>
      </c>
      <c r="G7" s="7">
        <f t="shared" si="1"/>
        <v>700.97</v>
      </c>
      <c r="I7" s="7">
        <f t="shared" si="0"/>
        <v>2125.92</v>
      </c>
    </row>
    <row r="8" spans="1:10" hidden="1">
      <c r="A8" s="12">
        <v>41304</v>
      </c>
      <c r="B8" s="7">
        <v>1</v>
      </c>
      <c r="C8" s="7" t="s">
        <v>313</v>
      </c>
      <c r="F8" s="7">
        <v>847.48</v>
      </c>
      <c r="G8" s="7">
        <f>B8*F8</f>
        <v>847.48</v>
      </c>
      <c r="I8" s="7">
        <f>I9+G8-H8</f>
        <v>3953.39</v>
      </c>
    </row>
    <row r="9" spans="1:10" hidden="1">
      <c r="A9" s="12">
        <v>41309</v>
      </c>
      <c r="B9" s="7">
        <v>1</v>
      </c>
      <c r="C9" s="7" t="s">
        <v>519</v>
      </c>
      <c r="F9" s="7">
        <v>979.99</v>
      </c>
      <c r="G9" s="7">
        <f t="shared" si="1"/>
        <v>979.99</v>
      </c>
      <c r="I9" s="7">
        <f>I7+G9-H9</f>
        <v>3105.91</v>
      </c>
    </row>
    <row r="10" spans="1:10" hidden="1">
      <c r="A10" s="12">
        <v>41318</v>
      </c>
      <c r="B10" s="7">
        <v>1</v>
      </c>
      <c r="C10" s="7" t="s">
        <v>520</v>
      </c>
      <c r="F10" s="7">
        <v>899.99</v>
      </c>
      <c r="G10" s="7">
        <f t="shared" si="1"/>
        <v>899.99</v>
      </c>
      <c r="I10" s="7">
        <f>I8+G10-H10</f>
        <v>4853.38</v>
      </c>
    </row>
    <row r="11" spans="1:10" hidden="1">
      <c r="A11" s="12">
        <v>41327</v>
      </c>
      <c r="B11" s="7">
        <v>1</v>
      </c>
      <c r="C11" s="7" t="s">
        <v>514</v>
      </c>
      <c r="F11" s="7">
        <v>377.97</v>
      </c>
      <c r="G11" s="7">
        <f t="shared" si="1"/>
        <v>377.97</v>
      </c>
      <c r="I11" s="7">
        <f t="shared" si="0"/>
        <v>5231.3500000000004</v>
      </c>
    </row>
    <row r="12" spans="1:10" hidden="1">
      <c r="A12" s="12">
        <v>41327</v>
      </c>
      <c r="B12" s="7">
        <v>1</v>
      </c>
      <c r="C12" s="7" t="s">
        <v>513</v>
      </c>
      <c r="F12" s="7">
        <v>672.46</v>
      </c>
      <c r="G12" s="7">
        <f t="shared" si="1"/>
        <v>672.46</v>
      </c>
      <c r="I12" s="7">
        <f t="shared" si="0"/>
        <v>5903.81</v>
      </c>
    </row>
    <row r="13" spans="1:10" hidden="1">
      <c r="A13" s="12">
        <v>41339</v>
      </c>
      <c r="B13" s="7">
        <v>1</v>
      </c>
      <c r="C13" s="7" t="s">
        <v>515</v>
      </c>
      <c r="F13" s="7">
        <v>892.47</v>
      </c>
      <c r="G13" s="7">
        <f t="shared" si="1"/>
        <v>892.47</v>
      </c>
      <c r="I13" s="7">
        <f t="shared" si="0"/>
        <v>6796.2800000000007</v>
      </c>
    </row>
    <row r="14" spans="1:10" hidden="1">
      <c r="C14" s="7" t="s">
        <v>909</v>
      </c>
      <c r="G14" s="7">
        <f t="shared" si="1"/>
        <v>0</v>
      </c>
      <c r="H14" s="7">
        <v>6796</v>
      </c>
      <c r="I14" s="7">
        <f t="shared" si="0"/>
        <v>0.28000000000065484</v>
      </c>
    </row>
    <row r="15" spans="1:10" hidden="1">
      <c r="A15" s="12">
        <v>41345</v>
      </c>
      <c r="B15" s="7">
        <v>1</v>
      </c>
      <c r="C15" s="7" t="s">
        <v>746</v>
      </c>
      <c r="F15" s="7">
        <v>526.97</v>
      </c>
      <c r="G15" s="7">
        <f t="shared" si="1"/>
        <v>526.97</v>
      </c>
      <c r="I15" s="7">
        <f>I14+G15-H15</f>
        <v>527.25000000000068</v>
      </c>
    </row>
    <row r="16" spans="1:10" hidden="1">
      <c r="A16" s="12">
        <v>41358</v>
      </c>
      <c r="B16" s="7">
        <v>1</v>
      </c>
      <c r="C16" s="7" t="s">
        <v>844</v>
      </c>
      <c r="F16" s="7">
        <v>379.99</v>
      </c>
      <c r="G16" s="7">
        <f t="shared" si="1"/>
        <v>379.99</v>
      </c>
      <c r="I16" s="7">
        <f t="shared" ref="I16:I91" si="2">I15+G16-H16</f>
        <v>907.24000000000069</v>
      </c>
    </row>
    <row r="17" spans="1:10" hidden="1">
      <c r="A17" s="12">
        <v>41367</v>
      </c>
      <c r="B17" s="7">
        <v>8</v>
      </c>
      <c r="C17" s="7" t="s">
        <v>330</v>
      </c>
      <c r="G17" s="7">
        <f t="shared" ref="G17:G22" si="3">B17*F17</f>
        <v>0</v>
      </c>
      <c r="I17" s="7">
        <f t="shared" si="2"/>
        <v>907.24000000000069</v>
      </c>
      <c r="J17" s="82">
        <v>363.63</v>
      </c>
    </row>
    <row r="18" spans="1:10" hidden="1">
      <c r="B18" s="7">
        <v>1</v>
      </c>
      <c r="C18" s="7" t="s">
        <v>393</v>
      </c>
      <c r="G18" s="7">
        <f t="shared" si="3"/>
        <v>0</v>
      </c>
      <c r="I18" s="7">
        <f t="shared" si="2"/>
        <v>907.24000000000069</v>
      </c>
    </row>
    <row r="19" spans="1:10" hidden="1">
      <c r="B19" s="7">
        <v>1</v>
      </c>
      <c r="C19" s="7" t="s">
        <v>385</v>
      </c>
      <c r="G19" s="7">
        <f t="shared" si="3"/>
        <v>0</v>
      </c>
      <c r="I19" s="7">
        <f t="shared" si="2"/>
        <v>907.24000000000069</v>
      </c>
      <c r="J19" s="82">
        <v>177.48</v>
      </c>
    </row>
    <row r="20" spans="1:10" hidden="1">
      <c r="B20" s="7">
        <v>1</v>
      </c>
      <c r="C20" s="7" t="s">
        <v>392</v>
      </c>
      <c r="G20" s="7">
        <f t="shared" si="3"/>
        <v>0</v>
      </c>
      <c r="I20" s="7">
        <f t="shared" si="2"/>
        <v>907.24000000000069</v>
      </c>
    </row>
    <row r="21" spans="1:10" hidden="1">
      <c r="B21" s="7">
        <v>1</v>
      </c>
      <c r="C21" s="7" t="s">
        <v>381</v>
      </c>
      <c r="G21" s="7">
        <f t="shared" si="3"/>
        <v>0</v>
      </c>
      <c r="I21" s="7">
        <f t="shared" si="2"/>
        <v>907.24000000000069</v>
      </c>
    </row>
    <row r="22" spans="1:10" hidden="1">
      <c r="B22" s="7">
        <v>1</v>
      </c>
      <c r="C22" s="7" t="s">
        <v>1057</v>
      </c>
      <c r="F22" s="7">
        <v>938.6</v>
      </c>
      <c r="G22" s="7">
        <f t="shared" si="3"/>
        <v>938.6</v>
      </c>
      <c r="I22" s="7">
        <f t="shared" si="2"/>
        <v>1845.8400000000006</v>
      </c>
    </row>
    <row r="23" spans="1:10" hidden="1">
      <c r="A23" s="12">
        <v>41375</v>
      </c>
      <c r="B23" s="7">
        <v>3</v>
      </c>
      <c r="C23" s="7" t="s">
        <v>994</v>
      </c>
      <c r="G23" s="7">
        <f t="shared" si="1"/>
        <v>0</v>
      </c>
      <c r="I23" s="7">
        <f t="shared" si="2"/>
        <v>1845.8400000000006</v>
      </c>
    </row>
    <row r="24" spans="1:10" hidden="1">
      <c r="B24" s="7">
        <v>2</v>
      </c>
      <c r="C24" s="7" t="s">
        <v>996</v>
      </c>
      <c r="G24" s="7">
        <f t="shared" si="1"/>
        <v>0</v>
      </c>
      <c r="I24" s="7">
        <f t="shared" si="2"/>
        <v>1845.8400000000006</v>
      </c>
    </row>
    <row r="25" spans="1:10" hidden="1">
      <c r="B25" s="7">
        <v>1</v>
      </c>
      <c r="C25" s="7" t="s">
        <v>997</v>
      </c>
      <c r="G25" s="7">
        <f t="shared" si="1"/>
        <v>0</v>
      </c>
      <c r="I25" s="7">
        <f t="shared" si="2"/>
        <v>1845.8400000000006</v>
      </c>
    </row>
    <row r="26" spans="1:10" hidden="1">
      <c r="B26" s="7">
        <v>1</v>
      </c>
      <c r="C26" s="7" t="s">
        <v>998</v>
      </c>
      <c r="F26" s="7">
        <v>1586.98</v>
      </c>
      <c r="G26" s="7">
        <f t="shared" si="1"/>
        <v>1586.98</v>
      </c>
      <c r="I26" s="7">
        <f t="shared" si="2"/>
        <v>3432.8200000000006</v>
      </c>
    </row>
    <row r="27" spans="1:10" hidden="1">
      <c r="A27" s="12">
        <v>41375</v>
      </c>
      <c r="B27" s="7">
        <v>10</v>
      </c>
      <c r="C27" s="7" t="s">
        <v>330</v>
      </c>
      <c r="G27" s="7">
        <f t="shared" si="1"/>
        <v>0</v>
      </c>
      <c r="I27" s="7">
        <f t="shared" si="2"/>
        <v>3432.8200000000006</v>
      </c>
    </row>
    <row r="28" spans="1:10" hidden="1">
      <c r="B28" s="7">
        <v>1</v>
      </c>
      <c r="C28" s="7" t="s">
        <v>999</v>
      </c>
      <c r="G28" s="7">
        <f t="shared" si="1"/>
        <v>0</v>
      </c>
      <c r="I28" s="7">
        <f t="shared" si="2"/>
        <v>3432.8200000000006</v>
      </c>
    </row>
    <row r="29" spans="1:10" hidden="1">
      <c r="B29" s="7">
        <v>20</v>
      </c>
      <c r="C29" s="7" t="s">
        <v>1000</v>
      </c>
      <c r="G29" s="7">
        <f t="shared" si="1"/>
        <v>0</v>
      </c>
      <c r="I29" s="7">
        <f t="shared" si="2"/>
        <v>3432.8200000000006</v>
      </c>
    </row>
    <row r="30" spans="1:10" hidden="1">
      <c r="B30" s="7">
        <v>1</v>
      </c>
      <c r="C30" s="7" t="s">
        <v>1001</v>
      </c>
      <c r="F30" s="7">
        <v>904.98</v>
      </c>
      <c r="G30" s="7">
        <f t="shared" si="1"/>
        <v>904.98</v>
      </c>
      <c r="I30" s="7">
        <f t="shared" si="2"/>
        <v>4337.8000000000011</v>
      </c>
    </row>
    <row r="31" spans="1:10" hidden="1">
      <c r="A31" s="12">
        <v>41382</v>
      </c>
      <c r="B31" s="7">
        <v>6.5</v>
      </c>
      <c r="C31" s="7" t="s">
        <v>330</v>
      </c>
      <c r="G31" s="7">
        <f t="shared" si="1"/>
        <v>0</v>
      </c>
      <c r="I31" s="7">
        <f t="shared" si="2"/>
        <v>4337.8000000000011</v>
      </c>
    </row>
    <row r="32" spans="1:10" hidden="1">
      <c r="B32" s="7">
        <v>1</v>
      </c>
      <c r="C32" s="7" t="s">
        <v>393</v>
      </c>
      <c r="G32" s="7">
        <f t="shared" si="1"/>
        <v>0</v>
      </c>
      <c r="I32" s="7">
        <f t="shared" si="2"/>
        <v>4337.8000000000011</v>
      </c>
    </row>
    <row r="33" spans="1:9" hidden="1">
      <c r="B33" s="7">
        <v>1</v>
      </c>
      <c r="C33" s="7" t="s">
        <v>385</v>
      </c>
      <c r="G33" s="7">
        <f t="shared" si="1"/>
        <v>0</v>
      </c>
      <c r="I33" s="7">
        <f t="shared" si="2"/>
        <v>4337.8000000000011</v>
      </c>
    </row>
    <row r="34" spans="1:9" hidden="1">
      <c r="B34" s="7">
        <v>1</v>
      </c>
      <c r="C34" s="7" t="s">
        <v>392</v>
      </c>
      <c r="G34" s="7">
        <f t="shared" si="1"/>
        <v>0</v>
      </c>
      <c r="I34" s="7">
        <f t="shared" si="2"/>
        <v>4337.8000000000011</v>
      </c>
    </row>
    <row r="35" spans="1:9" hidden="1">
      <c r="B35" s="7">
        <v>1</v>
      </c>
      <c r="C35" s="7" t="s">
        <v>381</v>
      </c>
      <c r="G35" s="7">
        <f t="shared" si="1"/>
        <v>0</v>
      </c>
      <c r="I35" s="7">
        <f t="shared" si="2"/>
        <v>4337.8000000000011</v>
      </c>
    </row>
    <row r="36" spans="1:9" hidden="1">
      <c r="B36" s="7">
        <v>1</v>
      </c>
      <c r="C36" s="7" t="s">
        <v>1002</v>
      </c>
      <c r="G36" s="7">
        <f t="shared" si="1"/>
        <v>0</v>
      </c>
      <c r="I36" s="7">
        <f t="shared" si="2"/>
        <v>4337.8000000000011</v>
      </c>
    </row>
    <row r="37" spans="1:9" hidden="1">
      <c r="B37" s="7">
        <v>1</v>
      </c>
      <c r="C37" s="7" t="s">
        <v>1003</v>
      </c>
      <c r="F37" s="7">
        <v>632.45000000000005</v>
      </c>
      <c r="G37" s="7">
        <f t="shared" si="1"/>
        <v>632.45000000000005</v>
      </c>
      <c r="I37" s="7">
        <f t="shared" si="2"/>
        <v>4970.2500000000009</v>
      </c>
    </row>
    <row r="38" spans="1:9" hidden="1">
      <c r="A38" s="12">
        <v>41388</v>
      </c>
      <c r="B38" s="7">
        <v>1</v>
      </c>
      <c r="C38" s="7" t="s">
        <v>1063</v>
      </c>
      <c r="F38" s="7">
        <v>2380.4499999999998</v>
      </c>
      <c r="G38" s="7">
        <f t="shared" si="1"/>
        <v>2380.4499999999998</v>
      </c>
      <c r="I38" s="7">
        <f t="shared" si="2"/>
        <v>7350.7000000000007</v>
      </c>
    </row>
    <row r="39" spans="1:9" hidden="1">
      <c r="A39" s="12">
        <v>41389</v>
      </c>
      <c r="B39" s="7">
        <v>1</v>
      </c>
      <c r="C39" s="7" t="s">
        <v>997</v>
      </c>
      <c r="G39" s="7">
        <f t="shared" si="1"/>
        <v>0</v>
      </c>
      <c r="I39" s="7">
        <f t="shared" si="2"/>
        <v>7350.7000000000007</v>
      </c>
    </row>
    <row r="40" spans="1:9" hidden="1">
      <c r="B40" s="7">
        <v>1</v>
      </c>
      <c r="C40" s="7" t="s">
        <v>1064</v>
      </c>
      <c r="F40" s="7">
        <v>214.99</v>
      </c>
      <c r="G40" s="7">
        <f t="shared" si="1"/>
        <v>214.99</v>
      </c>
      <c r="I40" s="7">
        <f t="shared" si="2"/>
        <v>7565.6900000000005</v>
      </c>
    </row>
    <row r="41" spans="1:9" hidden="1">
      <c r="A41" s="12">
        <v>41396</v>
      </c>
      <c r="B41" s="7">
        <v>1</v>
      </c>
      <c r="C41" s="7" t="s">
        <v>691</v>
      </c>
      <c r="G41" s="7">
        <f t="shared" si="1"/>
        <v>0</v>
      </c>
      <c r="I41" s="7">
        <f t="shared" si="2"/>
        <v>7565.6900000000005</v>
      </c>
    </row>
    <row r="42" spans="1:9" hidden="1">
      <c r="B42" s="7">
        <v>1</v>
      </c>
      <c r="C42" s="7" t="s">
        <v>1101</v>
      </c>
      <c r="G42" s="7">
        <f t="shared" si="1"/>
        <v>0</v>
      </c>
      <c r="I42" s="7">
        <f t="shared" si="2"/>
        <v>7565.6900000000005</v>
      </c>
    </row>
    <row r="43" spans="1:9" hidden="1">
      <c r="B43" s="7">
        <v>20</v>
      </c>
      <c r="C43" s="7" t="s">
        <v>330</v>
      </c>
      <c r="G43" s="7">
        <f t="shared" si="1"/>
        <v>0</v>
      </c>
      <c r="I43" s="7">
        <f t="shared" si="2"/>
        <v>7565.6900000000005</v>
      </c>
    </row>
    <row r="44" spans="1:9" hidden="1">
      <c r="B44" s="7">
        <v>1</v>
      </c>
      <c r="C44" s="7" t="s">
        <v>1102</v>
      </c>
      <c r="F44" s="7">
        <v>2689.97</v>
      </c>
      <c r="G44" s="7">
        <f t="shared" si="1"/>
        <v>2689.97</v>
      </c>
      <c r="I44" s="7">
        <f t="shared" si="2"/>
        <v>10255.66</v>
      </c>
    </row>
    <row r="45" spans="1:9" hidden="1">
      <c r="A45" s="12">
        <v>41369</v>
      </c>
      <c r="B45" s="7">
        <v>7.5</v>
      </c>
      <c r="C45" s="7" t="s">
        <v>330</v>
      </c>
      <c r="G45" s="7">
        <f t="shared" si="1"/>
        <v>0</v>
      </c>
      <c r="I45" s="7">
        <f t="shared" si="2"/>
        <v>10255.66</v>
      </c>
    </row>
    <row r="46" spans="1:9" hidden="1">
      <c r="B46" s="7">
        <v>1</v>
      </c>
      <c r="C46" s="7" t="s">
        <v>929</v>
      </c>
      <c r="G46" s="7">
        <f t="shared" si="1"/>
        <v>0</v>
      </c>
      <c r="I46" s="7">
        <f t="shared" si="2"/>
        <v>10255.66</v>
      </c>
    </row>
    <row r="47" spans="1:9" hidden="1">
      <c r="B47" s="7">
        <v>1</v>
      </c>
      <c r="C47" s="7" t="s">
        <v>392</v>
      </c>
      <c r="G47" s="7">
        <f t="shared" si="1"/>
        <v>0</v>
      </c>
      <c r="I47" s="7">
        <f t="shared" si="2"/>
        <v>10255.66</v>
      </c>
    </row>
    <row r="48" spans="1:9" hidden="1">
      <c r="B48" s="7">
        <v>1</v>
      </c>
      <c r="C48" s="7" t="s">
        <v>385</v>
      </c>
      <c r="G48" s="7">
        <f t="shared" si="1"/>
        <v>0</v>
      </c>
      <c r="I48" s="7">
        <f t="shared" si="2"/>
        <v>10255.66</v>
      </c>
    </row>
    <row r="49" spans="1:9" hidden="1">
      <c r="C49" s="7" t="s">
        <v>1103</v>
      </c>
      <c r="G49" s="7">
        <f t="shared" si="1"/>
        <v>0</v>
      </c>
      <c r="I49" s="7">
        <f t="shared" si="2"/>
        <v>10255.66</v>
      </c>
    </row>
    <row r="50" spans="1:9" hidden="1">
      <c r="B50" s="7">
        <v>1</v>
      </c>
      <c r="C50" s="7" t="s">
        <v>1104</v>
      </c>
      <c r="F50" s="7">
        <v>536.47</v>
      </c>
      <c r="G50" s="7">
        <f t="shared" si="1"/>
        <v>536.47</v>
      </c>
      <c r="I50" s="7">
        <f t="shared" si="2"/>
        <v>10792.13</v>
      </c>
    </row>
    <row r="51" spans="1:9" hidden="1">
      <c r="C51" s="7" t="s">
        <v>1479</v>
      </c>
      <c r="H51" s="7">
        <v>10792.13</v>
      </c>
      <c r="I51" s="7">
        <f t="shared" si="2"/>
        <v>0</v>
      </c>
    </row>
    <row r="52" spans="1:9" hidden="1">
      <c r="I52" s="7">
        <f t="shared" si="2"/>
        <v>0</v>
      </c>
    </row>
    <row r="53" spans="1:9" hidden="1">
      <c r="A53" s="12">
        <v>41409</v>
      </c>
      <c r="B53" s="7">
        <v>2</v>
      </c>
      <c r="C53" s="7" t="s">
        <v>1276</v>
      </c>
      <c r="D53" s="7">
        <v>74.349999999999994</v>
      </c>
      <c r="E53" s="26">
        <f>D53+(D53*21%)</f>
        <v>89.963499999999996</v>
      </c>
      <c r="G53" s="7">
        <f t="shared" si="1"/>
        <v>0</v>
      </c>
      <c r="I53" s="7">
        <f t="shared" si="2"/>
        <v>0</v>
      </c>
    </row>
    <row r="54" spans="1:9" hidden="1">
      <c r="B54" s="7">
        <v>2</v>
      </c>
      <c r="C54" s="7" t="s">
        <v>1277</v>
      </c>
      <c r="D54" s="7">
        <v>57.85</v>
      </c>
      <c r="E54" s="26">
        <f t="shared" ref="E54:E109" si="4">D54+(D54*21%)</f>
        <v>69.998500000000007</v>
      </c>
      <c r="G54" s="7">
        <f t="shared" si="1"/>
        <v>0</v>
      </c>
      <c r="I54" s="7">
        <f t="shared" si="2"/>
        <v>0</v>
      </c>
    </row>
    <row r="55" spans="1:9" hidden="1">
      <c r="B55" s="7">
        <v>20</v>
      </c>
      <c r="C55" s="7" t="s">
        <v>330</v>
      </c>
      <c r="D55" s="7">
        <v>479.33</v>
      </c>
      <c r="E55" s="26">
        <f t="shared" si="4"/>
        <v>579.98929999999996</v>
      </c>
      <c r="G55" s="7">
        <f t="shared" si="1"/>
        <v>0</v>
      </c>
      <c r="I55" s="7">
        <f t="shared" si="2"/>
        <v>0</v>
      </c>
    </row>
    <row r="56" spans="1:9" hidden="1">
      <c r="B56" s="7">
        <v>1</v>
      </c>
      <c r="C56" s="7" t="s">
        <v>1279</v>
      </c>
      <c r="F56" s="7">
        <v>899.98</v>
      </c>
      <c r="G56" s="7">
        <f t="shared" si="1"/>
        <v>899.98</v>
      </c>
      <c r="I56" s="7">
        <f t="shared" si="2"/>
        <v>899.98</v>
      </c>
    </row>
    <row r="57" spans="1:9" hidden="1">
      <c r="A57" s="12">
        <v>41410</v>
      </c>
      <c r="B57" s="7">
        <v>1.5</v>
      </c>
      <c r="C57" s="7" t="s">
        <v>801</v>
      </c>
      <c r="D57" s="7">
        <v>39.659999999999997</v>
      </c>
      <c r="E57" s="26">
        <f t="shared" si="4"/>
        <v>47.988599999999998</v>
      </c>
      <c r="G57" s="7">
        <f t="shared" si="1"/>
        <v>0</v>
      </c>
      <c r="I57" s="7">
        <f t="shared" si="2"/>
        <v>899.98</v>
      </c>
    </row>
    <row r="58" spans="1:9" hidden="1">
      <c r="B58" s="7">
        <v>1</v>
      </c>
      <c r="C58" s="7" t="s">
        <v>1278</v>
      </c>
      <c r="D58" s="7">
        <v>16.52</v>
      </c>
      <c r="E58" s="26">
        <f t="shared" si="4"/>
        <v>19.9892</v>
      </c>
      <c r="G58" s="7">
        <f t="shared" si="1"/>
        <v>0</v>
      </c>
      <c r="I58" s="7">
        <f t="shared" si="2"/>
        <v>899.98</v>
      </c>
    </row>
    <row r="59" spans="1:9" hidden="1">
      <c r="B59" s="7">
        <v>1</v>
      </c>
      <c r="C59" s="7" t="s">
        <v>1280</v>
      </c>
      <c r="F59" s="7">
        <v>91.99</v>
      </c>
      <c r="G59" s="7">
        <f t="shared" si="1"/>
        <v>91.99</v>
      </c>
      <c r="I59" s="7">
        <f t="shared" si="2"/>
        <v>991.97</v>
      </c>
    </row>
    <row r="60" spans="1:9" hidden="1">
      <c r="C60" s="7" t="s">
        <v>1480</v>
      </c>
      <c r="G60" s="7">
        <f t="shared" si="1"/>
        <v>0</v>
      </c>
      <c r="I60" s="7">
        <f t="shared" si="2"/>
        <v>991.97</v>
      </c>
    </row>
    <row r="61" spans="1:9" hidden="1">
      <c r="A61" s="12">
        <v>41422</v>
      </c>
      <c r="B61" s="7">
        <v>1</v>
      </c>
      <c r="C61" s="7" t="s">
        <v>1426</v>
      </c>
      <c r="D61" s="7">
        <v>1223.1400000000001</v>
      </c>
      <c r="E61" s="26">
        <f t="shared" si="4"/>
        <v>1479.9994000000002</v>
      </c>
      <c r="G61" s="7">
        <f t="shared" si="1"/>
        <v>0</v>
      </c>
      <c r="I61" s="7">
        <f t="shared" si="2"/>
        <v>991.97</v>
      </c>
    </row>
    <row r="62" spans="1:9" hidden="1">
      <c r="B62" s="7">
        <v>1</v>
      </c>
      <c r="C62" s="7" t="s">
        <v>1425</v>
      </c>
      <c r="F62" s="7">
        <v>1479.99</v>
      </c>
      <c r="G62" s="7">
        <f t="shared" si="1"/>
        <v>1479.99</v>
      </c>
      <c r="I62" s="7">
        <f t="shared" si="2"/>
        <v>2471.96</v>
      </c>
    </row>
    <row r="63" spans="1:9" hidden="1">
      <c r="A63" s="12">
        <v>41422</v>
      </c>
      <c r="B63" s="7">
        <v>8</v>
      </c>
      <c r="C63" s="7" t="s">
        <v>330</v>
      </c>
      <c r="D63" s="7">
        <v>178.55</v>
      </c>
      <c r="E63" s="26">
        <f t="shared" si="4"/>
        <v>216.0455</v>
      </c>
      <c r="F63" s="7">
        <v>0</v>
      </c>
      <c r="G63" s="7">
        <f t="shared" si="1"/>
        <v>0</v>
      </c>
      <c r="I63" s="7">
        <f t="shared" si="2"/>
        <v>2471.96</v>
      </c>
    </row>
    <row r="64" spans="1:9" hidden="1">
      <c r="B64" s="7">
        <v>1</v>
      </c>
      <c r="C64" s="7" t="s">
        <v>393</v>
      </c>
      <c r="D64" s="7">
        <v>132.76</v>
      </c>
      <c r="E64" s="26">
        <f t="shared" si="4"/>
        <v>160.63959999999997</v>
      </c>
      <c r="F64" s="7">
        <v>0</v>
      </c>
      <c r="G64" s="7">
        <f t="shared" si="1"/>
        <v>0</v>
      </c>
      <c r="I64" s="7">
        <f t="shared" si="2"/>
        <v>2471.96</v>
      </c>
    </row>
    <row r="65" spans="1:9" hidden="1">
      <c r="B65" s="7">
        <v>1</v>
      </c>
      <c r="C65" s="7" t="s">
        <v>392</v>
      </c>
      <c r="D65" s="7">
        <v>202.47</v>
      </c>
      <c r="E65" s="26">
        <f t="shared" si="4"/>
        <v>244.98869999999999</v>
      </c>
      <c r="F65" s="7">
        <v>0</v>
      </c>
      <c r="G65" s="7">
        <f t="shared" si="1"/>
        <v>0</v>
      </c>
      <c r="I65" s="7">
        <f t="shared" si="2"/>
        <v>2471.96</v>
      </c>
    </row>
    <row r="66" spans="1:9" hidden="1">
      <c r="B66" s="7">
        <v>1</v>
      </c>
      <c r="C66" s="7" t="s">
        <v>381</v>
      </c>
      <c r="D66" s="7">
        <v>12.59</v>
      </c>
      <c r="E66" s="26">
        <f t="shared" si="4"/>
        <v>15.2339</v>
      </c>
      <c r="F66" s="7">
        <v>0</v>
      </c>
      <c r="G66" s="7">
        <f t="shared" si="1"/>
        <v>0</v>
      </c>
      <c r="I66" s="7">
        <f t="shared" si="2"/>
        <v>2471.96</v>
      </c>
    </row>
    <row r="67" spans="1:9" hidden="1">
      <c r="B67" s="7">
        <v>1</v>
      </c>
      <c r="C67" s="7" t="s">
        <v>1427</v>
      </c>
      <c r="F67" s="7">
        <v>636.6</v>
      </c>
      <c r="G67" s="7">
        <f t="shared" si="1"/>
        <v>636.6</v>
      </c>
      <c r="I67" s="7">
        <f t="shared" si="2"/>
        <v>3108.56</v>
      </c>
    </row>
    <row r="68" spans="1:9" hidden="1">
      <c r="C68" s="7" t="s">
        <v>1703</v>
      </c>
      <c r="I68" s="7">
        <f t="shared" si="2"/>
        <v>3108.56</v>
      </c>
    </row>
    <row r="69" spans="1:9" hidden="1">
      <c r="A69" s="12">
        <v>41432</v>
      </c>
      <c r="B69" s="7">
        <v>8</v>
      </c>
      <c r="C69" s="7" t="s">
        <v>1037</v>
      </c>
      <c r="D69" s="7">
        <v>471.07</v>
      </c>
      <c r="E69" s="26">
        <f t="shared" si="4"/>
        <v>569.99469999999997</v>
      </c>
      <c r="G69" s="7">
        <f t="shared" si="1"/>
        <v>0</v>
      </c>
      <c r="I69" s="7">
        <f t="shared" si="2"/>
        <v>3108.56</v>
      </c>
    </row>
    <row r="70" spans="1:9" hidden="1">
      <c r="B70" s="7">
        <v>1</v>
      </c>
      <c r="C70" s="7" t="s">
        <v>692</v>
      </c>
      <c r="D70" s="7">
        <v>69.42</v>
      </c>
      <c r="E70" s="26">
        <f t="shared" si="4"/>
        <v>83.998199999999997</v>
      </c>
      <c r="G70" s="7">
        <f t="shared" si="1"/>
        <v>0</v>
      </c>
      <c r="I70" s="7">
        <f t="shared" si="2"/>
        <v>3108.56</v>
      </c>
    </row>
    <row r="71" spans="1:9" hidden="1">
      <c r="B71" s="7">
        <v>1</v>
      </c>
      <c r="C71" s="7" t="s">
        <v>885</v>
      </c>
      <c r="D71" s="7">
        <v>99.17</v>
      </c>
      <c r="E71" s="26">
        <f t="shared" si="4"/>
        <v>119.9957</v>
      </c>
      <c r="G71" s="7">
        <f t="shared" si="1"/>
        <v>0</v>
      </c>
      <c r="I71" s="7">
        <f t="shared" si="2"/>
        <v>3108.56</v>
      </c>
    </row>
    <row r="72" spans="1:9" hidden="1">
      <c r="B72" s="7">
        <v>1</v>
      </c>
      <c r="C72" s="7" t="s">
        <v>1692</v>
      </c>
      <c r="E72" s="26">
        <f t="shared" si="4"/>
        <v>0</v>
      </c>
      <c r="F72" s="7">
        <v>773.98</v>
      </c>
      <c r="G72" s="7">
        <f t="shared" si="1"/>
        <v>773.98</v>
      </c>
      <c r="I72" s="7">
        <f t="shared" si="2"/>
        <v>3882.54</v>
      </c>
    </row>
    <row r="73" spans="1:9" hidden="1">
      <c r="C73" s="7" t="s">
        <v>1698</v>
      </c>
      <c r="I73" s="7">
        <f t="shared" si="2"/>
        <v>3882.54</v>
      </c>
    </row>
    <row r="74" spans="1:9" hidden="1">
      <c r="A74" s="12">
        <v>41435</v>
      </c>
      <c r="B74" s="7">
        <v>8</v>
      </c>
      <c r="C74" s="7" t="s">
        <v>330</v>
      </c>
      <c r="D74" s="7">
        <v>178.51</v>
      </c>
      <c r="E74" s="26">
        <f t="shared" si="4"/>
        <v>215.99709999999999</v>
      </c>
      <c r="I74" s="7">
        <f t="shared" si="2"/>
        <v>3882.54</v>
      </c>
    </row>
    <row r="75" spans="1:9" hidden="1">
      <c r="B75" s="7">
        <v>1</v>
      </c>
      <c r="C75" s="7" t="s">
        <v>1693</v>
      </c>
      <c r="D75" s="7">
        <v>47.93</v>
      </c>
      <c r="E75" s="26">
        <f t="shared" si="4"/>
        <v>57.9953</v>
      </c>
      <c r="I75" s="7">
        <f t="shared" si="2"/>
        <v>3882.54</v>
      </c>
    </row>
    <row r="76" spans="1:9" hidden="1">
      <c r="B76" s="7">
        <v>1</v>
      </c>
      <c r="C76" s="7" t="s">
        <v>1694</v>
      </c>
      <c r="D76" s="7">
        <v>79.33</v>
      </c>
      <c r="E76" s="26">
        <f t="shared" si="4"/>
        <v>95.9893</v>
      </c>
      <c r="I76" s="7">
        <f t="shared" si="2"/>
        <v>3882.54</v>
      </c>
    </row>
    <row r="77" spans="1:9" hidden="1">
      <c r="B77" s="7">
        <v>1</v>
      </c>
      <c r="C77" s="7" t="s">
        <v>1695</v>
      </c>
      <c r="D77" s="7">
        <v>148.76</v>
      </c>
      <c r="E77" s="26">
        <f t="shared" si="4"/>
        <v>179.99959999999999</v>
      </c>
      <c r="I77" s="7">
        <f t="shared" si="2"/>
        <v>3882.54</v>
      </c>
    </row>
    <row r="78" spans="1:9" hidden="1">
      <c r="B78" s="7">
        <v>1</v>
      </c>
      <c r="C78" s="7" t="s">
        <v>1696</v>
      </c>
      <c r="D78" s="7">
        <v>128.91999999999999</v>
      </c>
      <c r="E78" s="26">
        <f t="shared" si="4"/>
        <v>155.99319999999997</v>
      </c>
      <c r="I78" s="7">
        <f t="shared" si="2"/>
        <v>3882.54</v>
      </c>
    </row>
    <row r="79" spans="1:9" hidden="1">
      <c r="B79" s="7">
        <v>3</v>
      </c>
      <c r="C79" s="7" t="s">
        <v>724</v>
      </c>
      <c r="D79" s="7">
        <v>9.91</v>
      </c>
      <c r="E79" s="26">
        <f t="shared" si="4"/>
        <v>11.991099999999999</v>
      </c>
      <c r="I79" s="7">
        <f t="shared" si="2"/>
        <v>3882.54</v>
      </c>
    </row>
    <row r="80" spans="1:9" hidden="1">
      <c r="B80" s="7">
        <v>1</v>
      </c>
      <c r="C80" s="7" t="s">
        <v>1697</v>
      </c>
      <c r="F80" s="7">
        <v>717.96</v>
      </c>
      <c r="G80" s="7">
        <f t="shared" si="1"/>
        <v>717.96</v>
      </c>
      <c r="I80" s="7">
        <f t="shared" si="2"/>
        <v>4600.5</v>
      </c>
    </row>
    <row r="81" spans="1:9" hidden="1">
      <c r="C81" s="7" t="s">
        <v>1522</v>
      </c>
      <c r="I81" s="7">
        <f t="shared" si="2"/>
        <v>4600.5</v>
      </c>
    </row>
    <row r="82" spans="1:9" hidden="1">
      <c r="A82" s="12">
        <v>41437</v>
      </c>
      <c r="B82" s="7">
        <v>4</v>
      </c>
      <c r="C82" s="7" t="s">
        <v>1699</v>
      </c>
      <c r="D82" s="7">
        <v>228.09</v>
      </c>
      <c r="E82" s="26">
        <f t="shared" si="4"/>
        <v>275.9889</v>
      </c>
      <c r="I82" s="7">
        <f t="shared" si="2"/>
        <v>4600.5</v>
      </c>
    </row>
    <row r="83" spans="1:9" hidden="1">
      <c r="B83" s="7">
        <v>3</v>
      </c>
      <c r="C83" s="7" t="s">
        <v>1700</v>
      </c>
      <c r="D83" s="7">
        <v>143.80000000000001</v>
      </c>
      <c r="E83" s="26">
        <f t="shared" si="4"/>
        <v>173.99800000000002</v>
      </c>
      <c r="I83" s="7">
        <f t="shared" si="2"/>
        <v>4600.5</v>
      </c>
    </row>
    <row r="84" spans="1:9" hidden="1">
      <c r="B84" s="7">
        <v>2</v>
      </c>
      <c r="C84" s="7" t="s">
        <v>1701</v>
      </c>
      <c r="D84" s="7">
        <v>90.9</v>
      </c>
      <c r="E84" s="26">
        <f t="shared" si="4"/>
        <v>109.989</v>
      </c>
      <c r="I84" s="7">
        <f t="shared" si="2"/>
        <v>4600.5</v>
      </c>
    </row>
    <row r="85" spans="1:9" hidden="1">
      <c r="B85" s="7">
        <v>1</v>
      </c>
      <c r="C85" s="7" t="s">
        <v>1702</v>
      </c>
      <c r="E85" s="26">
        <f t="shared" si="4"/>
        <v>0</v>
      </c>
      <c r="F85" s="7">
        <v>559.97</v>
      </c>
      <c r="G85" s="7">
        <v>559.75</v>
      </c>
      <c r="I85" s="7">
        <f t="shared" si="2"/>
        <v>5160.25</v>
      </c>
    </row>
    <row r="86" spans="1:9" hidden="1">
      <c r="C86" s="7" t="s">
        <v>1703</v>
      </c>
      <c r="E86" s="26">
        <f t="shared" si="4"/>
        <v>0</v>
      </c>
      <c r="I86" s="7">
        <f t="shared" si="2"/>
        <v>5160.25</v>
      </c>
    </row>
    <row r="87" spans="1:9" hidden="1">
      <c r="E87" s="26">
        <f t="shared" si="4"/>
        <v>0</v>
      </c>
      <c r="I87" s="7">
        <f t="shared" si="2"/>
        <v>5160.25</v>
      </c>
    </row>
    <row r="88" spans="1:9" hidden="1">
      <c r="A88" s="12">
        <v>41459</v>
      </c>
      <c r="B88" s="7">
        <v>25</v>
      </c>
      <c r="C88" s="7" t="s">
        <v>330</v>
      </c>
      <c r="D88" s="7">
        <v>557.85</v>
      </c>
      <c r="E88" s="26">
        <f t="shared" si="4"/>
        <v>674.99850000000004</v>
      </c>
      <c r="I88" s="7">
        <f t="shared" si="2"/>
        <v>5160.25</v>
      </c>
    </row>
    <row r="89" spans="1:9" hidden="1">
      <c r="A89" s="12"/>
      <c r="C89" s="7" t="s">
        <v>1853</v>
      </c>
      <c r="E89" s="26">
        <f t="shared" si="4"/>
        <v>0</v>
      </c>
      <c r="F89" s="7">
        <v>674.99</v>
      </c>
      <c r="G89" s="7">
        <v>674.99</v>
      </c>
      <c r="I89" s="7">
        <f t="shared" si="2"/>
        <v>5835.24</v>
      </c>
    </row>
    <row r="90" spans="1:9" hidden="1">
      <c r="A90" s="12">
        <v>41466</v>
      </c>
      <c r="B90" s="7">
        <v>0.5</v>
      </c>
      <c r="C90" s="7" t="s">
        <v>330</v>
      </c>
      <c r="D90" s="7">
        <v>12.39</v>
      </c>
      <c r="E90" s="26">
        <f t="shared" si="4"/>
        <v>14.991900000000001</v>
      </c>
      <c r="I90" s="7">
        <f t="shared" si="2"/>
        <v>5835.24</v>
      </c>
    </row>
    <row r="91" spans="1:9" hidden="1">
      <c r="B91" s="7">
        <v>2</v>
      </c>
      <c r="C91" s="7" t="s">
        <v>1959</v>
      </c>
      <c r="D91" s="7">
        <v>99.17</v>
      </c>
      <c r="E91" s="26">
        <f t="shared" si="4"/>
        <v>119.9957</v>
      </c>
      <c r="I91" s="7">
        <f t="shared" si="2"/>
        <v>5835.24</v>
      </c>
    </row>
    <row r="92" spans="1:9" hidden="1">
      <c r="B92" s="7">
        <v>1</v>
      </c>
      <c r="C92" s="7" t="s">
        <v>482</v>
      </c>
      <c r="D92" s="7">
        <v>24.79</v>
      </c>
      <c r="E92" s="26">
        <f t="shared" si="4"/>
        <v>29.995899999999999</v>
      </c>
      <c r="I92" s="7">
        <f t="shared" ref="I92:I155" si="5">I91+G92-H92</f>
        <v>5835.24</v>
      </c>
    </row>
    <row r="93" spans="1:9" hidden="1">
      <c r="B93" s="7">
        <v>1</v>
      </c>
      <c r="C93" s="7" t="s">
        <v>1523</v>
      </c>
      <c r="D93" s="7">
        <v>20.66</v>
      </c>
      <c r="E93" s="26">
        <f t="shared" si="4"/>
        <v>24.9986</v>
      </c>
      <c r="I93" s="7">
        <f t="shared" si="5"/>
        <v>5835.24</v>
      </c>
    </row>
    <row r="94" spans="1:9" hidden="1">
      <c r="B94" s="7">
        <v>0.5</v>
      </c>
      <c r="C94" s="7" t="s">
        <v>801</v>
      </c>
      <c r="D94" s="7">
        <v>28.09</v>
      </c>
      <c r="E94" s="26">
        <f t="shared" si="4"/>
        <v>33.988900000000001</v>
      </c>
      <c r="I94" s="7">
        <f t="shared" si="5"/>
        <v>5835.24</v>
      </c>
    </row>
    <row r="95" spans="1:9" hidden="1">
      <c r="B95" s="7">
        <v>1</v>
      </c>
      <c r="C95" s="7" t="s">
        <v>693</v>
      </c>
      <c r="D95" s="7">
        <v>91.73</v>
      </c>
      <c r="E95" s="26">
        <f t="shared" si="4"/>
        <v>110.9933</v>
      </c>
      <c r="I95" s="7">
        <f t="shared" si="5"/>
        <v>5835.24</v>
      </c>
    </row>
    <row r="96" spans="1:9" hidden="1">
      <c r="C96" s="7" t="s">
        <v>1960</v>
      </c>
      <c r="E96" s="26">
        <f t="shared" si="4"/>
        <v>0</v>
      </c>
      <c r="F96" s="7">
        <v>334.96</v>
      </c>
      <c r="G96" s="7">
        <v>334.96</v>
      </c>
      <c r="I96" s="7">
        <f t="shared" si="5"/>
        <v>6170.2</v>
      </c>
    </row>
    <row r="97" spans="1:9" hidden="1">
      <c r="C97" s="7" t="s">
        <v>1522</v>
      </c>
      <c r="E97" s="26">
        <f t="shared" si="4"/>
        <v>0</v>
      </c>
      <c r="I97" s="7">
        <f t="shared" si="5"/>
        <v>6170.2</v>
      </c>
    </row>
    <row r="98" spans="1:9" hidden="1">
      <c r="A98" s="12">
        <v>41499</v>
      </c>
      <c r="C98" s="7" t="s">
        <v>39</v>
      </c>
      <c r="E98" s="26">
        <f t="shared" si="4"/>
        <v>0</v>
      </c>
      <c r="H98" s="7">
        <v>3170</v>
      </c>
      <c r="I98" s="7">
        <f t="shared" si="5"/>
        <v>3000.2</v>
      </c>
    </row>
    <row r="99" spans="1:9" hidden="1">
      <c r="A99" s="12">
        <v>41499</v>
      </c>
      <c r="C99" s="7" t="s">
        <v>39</v>
      </c>
      <c r="E99" s="26">
        <f t="shared" si="4"/>
        <v>0</v>
      </c>
      <c r="H99" s="7">
        <v>3000.2</v>
      </c>
      <c r="I99" s="7">
        <f t="shared" si="5"/>
        <v>0</v>
      </c>
    </row>
    <row r="100" spans="1:9" hidden="1">
      <c r="E100" s="26">
        <f t="shared" si="4"/>
        <v>0</v>
      </c>
      <c r="I100" s="7">
        <f t="shared" si="5"/>
        <v>0</v>
      </c>
    </row>
    <row r="101" spans="1:9" hidden="1">
      <c r="A101" s="12">
        <v>41474</v>
      </c>
      <c r="B101" s="7">
        <v>5</v>
      </c>
      <c r="C101" s="7" t="s">
        <v>1399</v>
      </c>
      <c r="D101" s="7">
        <v>123.96</v>
      </c>
      <c r="E101" s="26">
        <f t="shared" si="4"/>
        <v>149.99160000000001</v>
      </c>
      <c r="I101" s="7">
        <f t="shared" si="5"/>
        <v>0</v>
      </c>
    </row>
    <row r="102" spans="1:9" hidden="1">
      <c r="B102" s="7">
        <v>1</v>
      </c>
      <c r="C102" s="7" t="s">
        <v>693</v>
      </c>
      <c r="D102" s="7">
        <v>78.510000000000005</v>
      </c>
      <c r="E102" s="26">
        <f t="shared" si="4"/>
        <v>94.997100000000003</v>
      </c>
      <c r="I102" s="7">
        <f t="shared" si="5"/>
        <v>0</v>
      </c>
    </row>
    <row r="103" spans="1:9" hidden="1">
      <c r="B103" s="7">
        <v>1</v>
      </c>
      <c r="C103" s="7" t="s">
        <v>2505</v>
      </c>
      <c r="E103" s="26">
        <f t="shared" si="4"/>
        <v>0</v>
      </c>
      <c r="F103" s="7">
        <v>244.99</v>
      </c>
      <c r="G103" s="7">
        <v>244.99</v>
      </c>
      <c r="I103" s="7">
        <f t="shared" si="5"/>
        <v>244.99</v>
      </c>
    </row>
    <row r="104" spans="1:9" hidden="1">
      <c r="C104" s="7" t="s">
        <v>2506</v>
      </c>
      <c r="E104" s="26">
        <f t="shared" si="4"/>
        <v>0</v>
      </c>
      <c r="I104" s="7">
        <f t="shared" si="5"/>
        <v>244.99</v>
      </c>
    </row>
    <row r="105" spans="1:9" hidden="1">
      <c r="A105" s="12">
        <v>41484</v>
      </c>
      <c r="B105" s="7">
        <v>7.5</v>
      </c>
      <c r="C105" s="7" t="s">
        <v>330</v>
      </c>
      <c r="D105" s="7">
        <v>173.55</v>
      </c>
      <c r="E105" s="26">
        <f t="shared" si="4"/>
        <v>209.99550000000002</v>
      </c>
      <c r="I105" s="7">
        <f t="shared" si="5"/>
        <v>244.99</v>
      </c>
    </row>
    <row r="106" spans="1:9" hidden="1">
      <c r="B106" s="7">
        <v>1</v>
      </c>
      <c r="C106" s="7" t="s">
        <v>1693</v>
      </c>
      <c r="D106" s="7">
        <v>52.89</v>
      </c>
      <c r="E106" s="26">
        <f t="shared" si="4"/>
        <v>63.996899999999997</v>
      </c>
      <c r="I106" s="7">
        <f t="shared" si="5"/>
        <v>244.99</v>
      </c>
    </row>
    <row r="107" spans="1:9" hidden="1">
      <c r="B107" s="7">
        <v>1</v>
      </c>
      <c r="C107" s="7" t="s">
        <v>1694</v>
      </c>
      <c r="D107" s="7">
        <v>89.25</v>
      </c>
      <c r="E107" s="26">
        <f t="shared" si="4"/>
        <v>107.99250000000001</v>
      </c>
      <c r="I107" s="7">
        <f t="shared" si="5"/>
        <v>244.99</v>
      </c>
    </row>
    <row r="108" spans="1:9" hidden="1">
      <c r="B108" s="7">
        <v>1</v>
      </c>
      <c r="C108" s="7" t="s">
        <v>1695</v>
      </c>
      <c r="D108" s="7">
        <v>166.11</v>
      </c>
      <c r="E108" s="26">
        <f t="shared" si="4"/>
        <v>200.99310000000003</v>
      </c>
      <c r="I108" s="7">
        <f t="shared" si="5"/>
        <v>244.99</v>
      </c>
    </row>
    <row r="109" spans="1:9" hidden="1">
      <c r="B109" s="7">
        <v>1</v>
      </c>
      <c r="C109" s="7" t="s">
        <v>1492</v>
      </c>
      <c r="D109" s="7">
        <v>23.96</v>
      </c>
      <c r="E109" s="26">
        <f t="shared" si="4"/>
        <v>28.991600000000002</v>
      </c>
      <c r="I109" s="7">
        <f t="shared" si="5"/>
        <v>244.99</v>
      </c>
    </row>
    <row r="110" spans="1:9" hidden="1">
      <c r="B110" s="7">
        <v>1</v>
      </c>
      <c r="C110" s="7" t="s">
        <v>1697</v>
      </c>
      <c r="G110" s="7">
        <v>611.96</v>
      </c>
      <c r="I110" s="7">
        <f t="shared" si="5"/>
        <v>856.95</v>
      </c>
    </row>
    <row r="111" spans="1:9" hidden="1">
      <c r="C111" s="7" t="s">
        <v>1522</v>
      </c>
      <c r="I111" s="7">
        <f t="shared" si="5"/>
        <v>856.95</v>
      </c>
    </row>
    <row r="112" spans="1:9" hidden="1">
      <c r="A112" s="12">
        <v>41492</v>
      </c>
      <c r="B112" s="7">
        <v>8</v>
      </c>
      <c r="C112" s="7" t="s">
        <v>330</v>
      </c>
      <c r="D112" s="7">
        <v>191.73</v>
      </c>
      <c r="E112" s="26">
        <f t="shared" ref="E112:E116" si="6">D112+(D112*21%)</f>
        <v>231.99329999999998</v>
      </c>
      <c r="I112" s="7">
        <f t="shared" si="5"/>
        <v>856.95</v>
      </c>
    </row>
    <row r="113" spans="1:11" hidden="1">
      <c r="B113" s="7">
        <v>1</v>
      </c>
      <c r="C113" s="7" t="s">
        <v>393</v>
      </c>
      <c r="D113" s="7">
        <v>132.76</v>
      </c>
      <c r="E113" s="26">
        <f t="shared" si="6"/>
        <v>160.63959999999997</v>
      </c>
      <c r="I113" s="7">
        <f t="shared" si="5"/>
        <v>856.95</v>
      </c>
    </row>
    <row r="114" spans="1:11" hidden="1">
      <c r="B114" s="7">
        <v>1</v>
      </c>
      <c r="C114" s="7" t="s">
        <v>392</v>
      </c>
      <c r="D114" s="7">
        <v>202.47</v>
      </c>
      <c r="E114" s="26">
        <f t="shared" si="6"/>
        <v>244.98869999999999</v>
      </c>
      <c r="I114" s="7">
        <f t="shared" si="5"/>
        <v>856.95</v>
      </c>
    </row>
    <row r="115" spans="1:11" hidden="1">
      <c r="B115" s="7">
        <v>1</v>
      </c>
      <c r="C115" s="7" t="s">
        <v>1750</v>
      </c>
      <c r="D115" s="7">
        <v>214.87</v>
      </c>
      <c r="E115" s="26">
        <f t="shared" si="6"/>
        <v>259.99270000000001</v>
      </c>
      <c r="I115" s="7">
        <f t="shared" si="5"/>
        <v>856.95</v>
      </c>
    </row>
    <row r="116" spans="1:11" hidden="1">
      <c r="B116" s="7">
        <v>1</v>
      </c>
      <c r="C116" s="7" t="s">
        <v>1492</v>
      </c>
      <c r="D116" s="7">
        <v>23.96</v>
      </c>
      <c r="E116" s="26">
        <f t="shared" si="6"/>
        <v>28.991600000000002</v>
      </c>
      <c r="I116" s="7">
        <f t="shared" si="5"/>
        <v>856.95</v>
      </c>
    </row>
    <row r="117" spans="1:11" hidden="1">
      <c r="B117" s="7">
        <v>1</v>
      </c>
      <c r="C117" s="7" t="s">
        <v>2270</v>
      </c>
      <c r="F117" s="7">
        <v>926.6</v>
      </c>
      <c r="G117" s="7">
        <v>926.6</v>
      </c>
      <c r="I117" s="7">
        <f t="shared" si="5"/>
        <v>1783.5500000000002</v>
      </c>
    </row>
    <row r="118" spans="1:11" hidden="1">
      <c r="C118" s="7" t="s">
        <v>1703</v>
      </c>
      <c r="I118" s="7">
        <f t="shared" si="5"/>
        <v>1783.5500000000002</v>
      </c>
    </row>
    <row r="119" spans="1:11" hidden="1">
      <c r="A119" s="12">
        <v>41500</v>
      </c>
      <c r="B119" s="7">
        <v>8</v>
      </c>
      <c r="C119" s="7" t="s">
        <v>330</v>
      </c>
      <c r="D119" s="7">
        <v>191.73</v>
      </c>
      <c r="E119" s="26">
        <f t="shared" ref="E119:E128" si="7">D119+(D119*21%)</f>
        <v>231.99329999999998</v>
      </c>
      <c r="I119" s="7">
        <f t="shared" si="5"/>
        <v>1783.5500000000002</v>
      </c>
    </row>
    <row r="120" spans="1:11" hidden="1">
      <c r="B120" s="7">
        <v>1</v>
      </c>
      <c r="C120" s="7" t="s">
        <v>393</v>
      </c>
      <c r="D120" s="7">
        <v>132.76</v>
      </c>
      <c r="E120" s="26">
        <f t="shared" si="7"/>
        <v>160.63959999999997</v>
      </c>
      <c r="I120" s="7">
        <f t="shared" si="5"/>
        <v>1783.5500000000002</v>
      </c>
    </row>
    <row r="121" spans="1:11" hidden="1">
      <c r="B121" s="7">
        <v>1</v>
      </c>
      <c r="C121" s="7" t="s">
        <v>392</v>
      </c>
      <c r="D121" s="7">
        <v>202.47</v>
      </c>
      <c r="E121" s="26">
        <f t="shared" si="7"/>
        <v>244.98869999999999</v>
      </c>
      <c r="I121" s="7">
        <f t="shared" si="5"/>
        <v>1783.5500000000002</v>
      </c>
    </row>
    <row r="122" spans="1:11" hidden="1">
      <c r="B122" s="7">
        <v>1</v>
      </c>
      <c r="C122" s="7" t="s">
        <v>1750</v>
      </c>
      <c r="D122" s="7">
        <v>214.87</v>
      </c>
      <c r="E122" s="26">
        <f t="shared" si="7"/>
        <v>259.99270000000001</v>
      </c>
      <c r="I122" s="7">
        <f t="shared" si="5"/>
        <v>1783.5500000000002</v>
      </c>
      <c r="J122" s="84">
        <v>0.5</v>
      </c>
      <c r="K122" s="72" t="s">
        <v>1524</v>
      </c>
    </row>
    <row r="123" spans="1:11" hidden="1">
      <c r="C123" s="7" t="s">
        <v>2278</v>
      </c>
      <c r="F123" s="7">
        <v>1267.5999999999999</v>
      </c>
      <c r="G123" s="7">
        <v>1267.5999999999999</v>
      </c>
      <c r="I123" s="7">
        <f t="shared" si="5"/>
        <v>3051.15</v>
      </c>
      <c r="J123" s="84">
        <v>1</v>
      </c>
      <c r="K123" s="72" t="s">
        <v>1525</v>
      </c>
    </row>
    <row r="124" spans="1:11" hidden="1">
      <c r="A124" s="12">
        <v>41501</v>
      </c>
      <c r="B124" s="7">
        <v>3</v>
      </c>
      <c r="C124" s="7" t="s">
        <v>2279</v>
      </c>
      <c r="D124" s="7">
        <v>111.57</v>
      </c>
      <c r="E124" s="26">
        <f t="shared" si="7"/>
        <v>134.99969999999999</v>
      </c>
      <c r="I124" s="7">
        <f t="shared" si="5"/>
        <v>3051.15</v>
      </c>
      <c r="J124" s="84">
        <v>1</v>
      </c>
      <c r="K124" s="72" t="s">
        <v>330</v>
      </c>
    </row>
    <row r="125" spans="1:11" hidden="1">
      <c r="B125" s="7">
        <v>10</v>
      </c>
      <c r="C125" s="7" t="s">
        <v>330</v>
      </c>
      <c r="D125" s="7">
        <v>231.4</v>
      </c>
      <c r="E125" s="26">
        <f t="shared" si="7"/>
        <v>279.99400000000003</v>
      </c>
      <c r="I125" s="7">
        <f t="shared" si="5"/>
        <v>3051.15</v>
      </c>
      <c r="K125" s="72" t="s">
        <v>1526</v>
      </c>
    </row>
    <row r="126" spans="1:11" hidden="1">
      <c r="C126" s="7" t="s">
        <v>2280</v>
      </c>
      <c r="F126" s="7">
        <v>414.99</v>
      </c>
      <c r="G126" s="7">
        <v>414.99</v>
      </c>
      <c r="I126" s="7">
        <f t="shared" si="5"/>
        <v>3466.1400000000003</v>
      </c>
    </row>
    <row r="127" spans="1:11" hidden="1">
      <c r="C127" s="7" t="s">
        <v>2507</v>
      </c>
      <c r="I127" s="7">
        <f t="shared" si="5"/>
        <v>3466.1400000000003</v>
      </c>
    </row>
    <row r="128" spans="1:11" hidden="1">
      <c r="A128" s="12">
        <v>41513</v>
      </c>
      <c r="B128" s="7">
        <v>20</v>
      </c>
      <c r="C128" s="7" t="s">
        <v>330</v>
      </c>
      <c r="D128" s="7">
        <v>479.33</v>
      </c>
      <c r="E128" s="26">
        <f t="shared" si="7"/>
        <v>579.98929999999996</v>
      </c>
      <c r="I128" s="7">
        <f t="shared" si="5"/>
        <v>3466.1400000000003</v>
      </c>
    </row>
    <row r="129" spans="1:10" hidden="1">
      <c r="C129" s="7" t="s">
        <v>200</v>
      </c>
      <c r="F129" s="7">
        <v>579.99</v>
      </c>
      <c r="G129" s="7">
        <v>579.99</v>
      </c>
      <c r="I129" s="7">
        <f t="shared" si="5"/>
        <v>4046.13</v>
      </c>
    </row>
    <row r="130" spans="1:10" hidden="1">
      <c r="C130" s="7" t="s">
        <v>2508</v>
      </c>
      <c r="I130" s="7">
        <f t="shared" si="5"/>
        <v>4046.13</v>
      </c>
    </row>
    <row r="131" spans="1:10" hidden="1">
      <c r="A131" s="12">
        <v>41522</v>
      </c>
      <c r="B131" s="7">
        <v>20</v>
      </c>
      <c r="C131" s="7" t="s">
        <v>330</v>
      </c>
      <c r="D131" s="85">
        <f t="shared" ref="D131:D139" si="8">E131/1.21</f>
        <v>479.3305785123967</v>
      </c>
      <c r="E131" s="26">
        <v>579.99</v>
      </c>
      <c r="I131" s="7">
        <f t="shared" si="5"/>
        <v>4046.13</v>
      </c>
    </row>
    <row r="132" spans="1:10" hidden="1">
      <c r="B132" s="7">
        <v>1</v>
      </c>
      <c r="C132" s="7" t="s">
        <v>2556</v>
      </c>
      <c r="D132" s="85">
        <f t="shared" si="8"/>
        <v>35.537190082644628</v>
      </c>
      <c r="E132" s="26">
        <v>43</v>
      </c>
      <c r="I132" s="7">
        <f t="shared" si="5"/>
        <v>4046.13</v>
      </c>
    </row>
    <row r="133" spans="1:10" hidden="1">
      <c r="C133" s="7" t="s">
        <v>2663</v>
      </c>
      <c r="D133" s="85"/>
      <c r="G133" s="7">
        <v>652.98</v>
      </c>
      <c r="I133" s="7">
        <f t="shared" si="5"/>
        <v>4699.1100000000006</v>
      </c>
    </row>
    <row r="134" spans="1:10" hidden="1">
      <c r="C134" s="7" t="s">
        <v>2664</v>
      </c>
      <c r="D134" s="85"/>
      <c r="I134" s="7">
        <f t="shared" si="5"/>
        <v>4699.1100000000006</v>
      </c>
    </row>
    <row r="135" spans="1:10" hidden="1">
      <c r="A135" s="12">
        <v>41524</v>
      </c>
      <c r="B135" s="7">
        <v>20</v>
      </c>
      <c r="C135" s="7" t="s">
        <v>330</v>
      </c>
      <c r="D135" s="85">
        <f t="shared" si="8"/>
        <v>479.3305785123967</v>
      </c>
      <c r="E135" s="26">
        <v>579.99</v>
      </c>
      <c r="I135" s="7">
        <f t="shared" si="5"/>
        <v>4699.1100000000006</v>
      </c>
    </row>
    <row r="136" spans="1:10" hidden="1">
      <c r="B136" s="7">
        <v>1</v>
      </c>
      <c r="C136" s="7" t="s">
        <v>2557</v>
      </c>
      <c r="D136" s="85">
        <f t="shared" si="8"/>
        <v>345.45454545454544</v>
      </c>
      <c r="E136" s="26">
        <v>418</v>
      </c>
      <c r="I136" s="7">
        <f t="shared" si="5"/>
        <v>4699.1100000000006</v>
      </c>
    </row>
    <row r="137" spans="1:10" hidden="1">
      <c r="B137" s="7">
        <v>1</v>
      </c>
      <c r="C137" s="7" t="s">
        <v>728</v>
      </c>
      <c r="D137" s="85">
        <f t="shared" si="8"/>
        <v>66.11570247933885</v>
      </c>
      <c r="E137" s="26">
        <v>80</v>
      </c>
      <c r="I137" s="7">
        <f t="shared" si="5"/>
        <v>4699.1100000000006</v>
      </c>
    </row>
    <row r="138" spans="1:10" hidden="1">
      <c r="B138" s="7">
        <v>1</v>
      </c>
      <c r="C138" s="7" t="s">
        <v>2558</v>
      </c>
      <c r="D138" s="85">
        <f t="shared" si="8"/>
        <v>299.17355371900828</v>
      </c>
      <c r="E138" s="26">
        <v>362</v>
      </c>
      <c r="I138" s="7">
        <f t="shared" si="5"/>
        <v>4699.1100000000006</v>
      </c>
    </row>
    <row r="139" spans="1:10" hidden="1">
      <c r="B139" s="7">
        <v>1</v>
      </c>
      <c r="C139" s="7" t="s">
        <v>2559</v>
      </c>
      <c r="D139" s="85">
        <f t="shared" si="8"/>
        <v>120.6611570247934</v>
      </c>
      <c r="E139" s="26">
        <v>146</v>
      </c>
      <c r="I139" s="7">
        <f t="shared" si="5"/>
        <v>4699.1100000000006</v>
      </c>
    </row>
    <row r="140" spans="1:10" hidden="1">
      <c r="C140" s="7" t="s">
        <v>2665</v>
      </c>
      <c r="D140" s="85"/>
      <c r="I140" s="7">
        <f t="shared" si="5"/>
        <v>4699.1100000000006</v>
      </c>
    </row>
    <row r="141" spans="1:10" hidden="1">
      <c r="C141" s="7" t="s">
        <v>2666</v>
      </c>
      <c r="G141" s="7">
        <v>1585.99</v>
      </c>
      <c r="I141" s="7">
        <f t="shared" si="5"/>
        <v>6285.1</v>
      </c>
    </row>
    <row r="142" spans="1:10" hidden="1">
      <c r="A142" s="12">
        <v>41530</v>
      </c>
      <c r="B142" s="7">
        <v>7.5</v>
      </c>
      <c r="C142" s="7" t="s">
        <v>330</v>
      </c>
      <c r="D142" s="85">
        <f>E142/1.21</f>
        <v>179.75206611570249</v>
      </c>
      <c r="E142" s="26">
        <v>217.5</v>
      </c>
      <c r="I142" s="7">
        <f t="shared" si="5"/>
        <v>6285.1</v>
      </c>
    </row>
    <row r="143" spans="1:10" hidden="1">
      <c r="B143" s="7">
        <v>1</v>
      </c>
      <c r="C143" s="7" t="s">
        <v>1693</v>
      </c>
      <c r="D143" s="85">
        <f>E143/1.21</f>
        <v>58.677685950413228</v>
      </c>
      <c r="E143" s="26">
        <v>71</v>
      </c>
      <c r="I143" s="7">
        <f t="shared" si="5"/>
        <v>6285.1</v>
      </c>
      <c r="J143" s="82">
        <f>D143*21%</f>
        <v>12.322314049586778</v>
      </c>
    </row>
    <row r="144" spans="1:10" hidden="1">
      <c r="B144" s="7">
        <v>1</v>
      </c>
      <c r="C144" s="7" t="s">
        <v>1694</v>
      </c>
      <c r="D144" s="85">
        <f t="shared" ref="D144:D149" si="9">E144/1.21</f>
        <v>99.173553719008268</v>
      </c>
      <c r="E144" s="26">
        <v>120</v>
      </c>
      <c r="I144" s="7">
        <f t="shared" si="5"/>
        <v>6285.1</v>
      </c>
      <c r="J144" s="82">
        <f t="shared" ref="J144:J146" si="10">D144*21%</f>
        <v>20.826446280991735</v>
      </c>
    </row>
    <row r="145" spans="1:10" hidden="1">
      <c r="B145" s="7">
        <v>1</v>
      </c>
      <c r="C145" s="7" t="s">
        <v>1695</v>
      </c>
      <c r="D145" s="85">
        <f t="shared" si="9"/>
        <v>181.81818181818181</v>
      </c>
      <c r="E145" s="26">
        <v>220</v>
      </c>
      <c r="I145" s="7">
        <f t="shared" si="5"/>
        <v>6285.1</v>
      </c>
      <c r="J145" s="82">
        <f t="shared" si="10"/>
        <v>38.18181818181818</v>
      </c>
    </row>
    <row r="146" spans="1:10" hidden="1">
      <c r="B146" s="7">
        <v>1</v>
      </c>
      <c r="C146" s="7" t="s">
        <v>2555</v>
      </c>
      <c r="D146" s="85">
        <f t="shared" si="9"/>
        <v>84.297520661157023</v>
      </c>
      <c r="E146" s="26">
        <v>102</v>
      </c>
      <c r="I146" s="7">
        <f t="shared" si="5"/>
        <v>6285.1</v>
      </c>
      <c r="J146" s="82">
        <f t="shared" si="10"/>
        <v>17.702479338842974</v>
      </c>
    </row>
    <row r="147" spans="1:10" hidden="1">
      <c r="C147" s="7" t="s">
        <v>2667</v>
      </c>
      <c r="D147" s="85"/>
      <c r="G147" s="7">
        <v>730.48</v>
      </c>
      <c r="I147" s="7">
        <f t="shared" si="5"/>
        <v>7015.58</v>
      </c>
    </row>
    <row r="148" spans="1:10" hidden="1">
      <c r="C148" s="7" t="s">
        <v>1522</v>
      </c>
      <c r="D148" s="85"/>
      <c r="I148" s="7">
        <f t="shared" si="5"/>
        <v>7015.58</v>
      </c>
    </row>
    <row r="149" spans="1:10" hidden="1">
      <c r="A149" s="12">
        <v>41536</v>
      </c>
      <c r="B149" s="7">
        <v>20</v>
      </c>
      <c r="C149" s="7" t="s">
        <v>330</v>
      </c>
      <c r="D149" s="85">
        <f t="shared" si="9"/>
        <v>479.3305785123967</v>
      </c>
      <c r="E149" s="26">
        <v>579.99</v>
      </c>
      <c r="I149" s="7">
        <f t="shared" si="5"/>
        <v>7015.58</v>
      </c>
    </row>
    <row r="150" spans="1:10" hidden="1">
      <c r="C150" s="7" t="s">
        <v>2668</v>
      </c>
      <c r="D150" s="85"/>
      <c r="G150" s="7">
        <v>579.99</v>
      </c>
      <c r="I150" s="7">
        <f t="shared" si="5"/>
        <v>7595.57</v>
      </c>
    </row>
    <row r="151" spans="1:10" hidden="1">
      <c r="C151" s="7" t="s">
        <v>2669</v>
      </c>
      <c r="D151" s="85"/>
      <c r="I151" s="7">
        <f t="shared" si="5"/>
        <v>7595.57</v>
      </c>
    </row>
    <row r="152" spans="1:10" hidden="1">
      <c r="A152" s="12">
        <v>41541</v>
      </c>
      <c r="B152" s="7">
        <v>7.5</v>
      </c>
      <c r="C152" s="7" t="s">
        <v>330</v>
      </c>
      <c r="D152" s="85">
        <f>E152/1.21</f>
        <v>179.75206611570249</v>
      </c>
      <c r="E152" s="26">
        <v>217.5</v>
      </c>
      <c r="I152" s="7">
        <f t="shared" si="5"/>
        <v>7595.57</v>
      </c>
    </row>
    <row r="153" spans="1:10" hidden="1">
      <c r="B153" s="7">
        <v>1</v>
      </c>
      <c r="C153" s="7" t="s">
        <v>1693</v>
      </c>
      <c r="D153" s="85">
        <f>E153/1.21</f>
        <v>58.677685950413228</v>
      </c>
      <c r="E153" s="26">
        <v>71</v>
      </c>
      <c r="I153" s="7">
        <f t="shared" si="5"/>
        <v>7595.57</v>
      </c>
    </row>
    <row r="154" spans="1:10" hidden="1">
      <c r="B154" s="7">
        <v>1</v>
      </c>
      <c r="C154" s="7" t="s">
        <v>1694</v>
      </c>
      <c r="D154" s="85">
        <f t="shared" ref="D154:D155" si="11">E154/1.21</f>
        <v>99.173553719008268</v>
      </c>
      <c r="E154" s="26">
        <v>120</v>
      </c>
      <c r="I154" s="7">
        <f t="shared" si="5"/>
        <v>7595.57</v>
      </c>
    </row>
    <row r="155" spans="1:10" hidden="1">
      <c r="B155" s="7">
        <v>1</v>
      </c>
      <c r="C155" s="7" t="s">
        <v>1695</v>
      </c>
      <c r="D155" s="85">
        <f t="shared" si="11"/>
        <v>181.81818181818181</v>
      </c>
      <c r="E155" s="26">
        <v>220</v>
      </c>
      <c r="I155" s="7">
        <f t="shared" si="5"/>
        <v>7595.57</v>
      </c>
    </row>
    <row r="156" spans="1:10" hidden="1">
      <c r="C156" s="7" t="s">
        <v>2670</v>
      </c>
      <c r="D156" s="85"/>
      <c r="I156" s="7">
        <f t="shared" ref="I156:I233" si="12">I155+G156-H156</f>
        <v>7595.57</v>
      </c>
    </row>
    <row r="157" spans="1:10" hidden="1">
      <c r="C157" s="7" t="s">
        <v>2671</v>
      </c>
      <c r="D157" s="85"/>
      <c r="G157" s="7">
        <v>628.49</v>
      </c>
      <c r="I157" s="7">
        <f t="shared" si="12"/>
        <v>8224.06</v>
      </c>
    </row>
    <row r="158" spans="1:10" hidden="1">
      <c r="A158" s="12"/>
      <c r="C158" s="22" t="s">
        <v>2834</v>
      </c>
      <c r="D158" s="85"/>
      <c r="G158" s="7">
        <v>-8224.06</v>
      </c>
      <c r="I158" s="7">
        <f t="shared" si="12"/>
        <v>0</v>
      </c>
    </row>
    <row r="159" spans="1:10">
      <c r="A159" s="12">
        <v>41564</v>
      </c>
      <c r="B159" s="7">
        <v>10</v>
      </c>
      <c r="C159" s="7" t="s">
        <v>330</v>
      </c>
      <c r="D159" s="85">
        <v>239.66</v>
      </c>
      <c r="E159" s="26">
        <f t="shared" ref="E159:E165" si="13">D159+(D159*21%)</f>
        <v>289.98860000000002</v>
      </c>
      <c r="I159" s="7">
        <f t="shared" si="12"/>
        <v>0</v>
      </c>
    </row>
    <row r="160" spans="1:10">
      <c r="C160" s="7" t="s">
        <v>2673</v>
      </c>
      <c r="D160" s="85"/>
      <c r="I160" s="7">
        <f t="shared" si="12"/>
        <v>0</v>
      </c>
    </row>
    <row r="161" spans="1:9">
      <c r="B161" s="7">
        <v>20</v>
      </c>
      <c r="C161" s="7" t="s">
        <v>330</v>
      </c>
      <c r="D161" s="7">
        <v>479.32</v>
      </c>
      <c r="E161" s="26">
        <f t="shared" si="13"/>
        <v>579.97720000000004</v>
      </c>
      <c r="I161" s="7">
        <f t="shared" si="12"/>
        <v>0</v>
      </c>
    </row>
    <row r="162" spans="1:9">
      <c r="C162" s="7" t="s">
        <v>2506</v>
      </c>
      <c r="I162" s="7">
        <f t="shared" si="12"/>
        <v>0</v>
      </c>
    </row>
    <row r="163" spans="1:9">
      <c r="B163" s="7">
        <v>0.5</v>
      </c>
      <c r="C163" s="7" t="s">
        <v>327</v>
      </c>
      <c r="D163" s="7">
        <v>33.049999999999997</v>
      </c>
      <c r="E163" s="26">
        <f t="shared" si="13"/>
        <v>39.990499999999997</v>
      </c>
      <c r="I163" s="7">
        <f t="shared" si="12"/>
        <v>0</v>
      </c>
    </row>
    <row r="164" spans="1:9">
      <c r="B164" s="7">
        <v>1</v>
      </c>
      <c r="C164" s="7" t="s">
        <v>801</v>
      </c>
      <c r="D164" s="7">
        <v>56.19</v>
      </c>
      <c r="E164" s="26">
        <f t="shared" si="13"/>
        <v>67.989899999999992</v>
      </c>
      <c r="I164" s="7">
        <f t="shared" si="12"/>
        <v>0</v>
      </c>
    </row>
    <row r="165" spans="1:9">
      <c r="B165" s="7">
        <v>1</v>
      </c>
      <c r="C165" s="7" t="s">
        <v>330</v>
      </c>
      <c r="D165" s="7">
        <v>23.96</v>
      </c>
      <c r="E165" s="26">
        <f t="shared" si="13"/>
        <v>28.991600000000002</v>
      </c>
      <c r="I165" s="7">
        <f t="shared" si="12"/>
        <v>0</v>
      </c>
    </row>
    <row r="166" spans="1:9">
      <c r="C166" s="7" t="s">
        <v>2674</v>
      </c>
      <c r="I166" s="7">
        <f t="shared" si="12"/>
        <v>0</v>
      </c>
    </row>
    <row r="167" spans="1:9">
      <c r="C167" s="7" t="s">
        <v>2675</v>
      </c>
      <c r="G167" s="7">
        <v>1006.93</v>
      </c>
      <c r="I167" s="7">
        <f t="shared" si="12"/>
        <v>1006.93</v>
      </c>
    </row>
    <row r="168" spans="1:9">
      <c r="A168" s="12">
        <v>41570</v>
      </c>
      <c r="B168" s="22">
        <v>20</v>
      </c>
      <c r="C168" s="22" t="s">
        <v>330</v>
      </c>
      <c r="D168" s="22">
        <v>479.32</v>
      </c>
      <c r="E168" s="26">
        <v>579.99</v>
      </c>
      <c r="I168" s="7">
        <f t="shared" si="12"/>
        <v>1006.93</v>
      </c>
    </row>
    <row r="169" spans="1:9">
      <c r="C169" s="22" t="s">
        <v>2797</v>
      </c>
      <c r="G169" s="7">
        <v>579.99</v>
      </c>
      <c r="I169" s="7">
        <f t="shared" si="12"/>
        <v>1586.92</v>
      </c>
    </row>
    <row r="170" spans="1:9">
      <c r="C170" s="22" t="s">
        <v>200</v>
      </c>
      <c r="I170" s="7">
        <f t="shared" si="12"/>
        <v>1586.92</v>
      </c>
    </row>
    <row r="171" spans="1:9">
      <c r="A171" s="12">
        <v>41596</v>
      </c>
      <c r="B171" s="7">
        <v>20</v>
      </c>
      <c r="C171" s="22" t="s">
        <v>330</v>
      </c>
      <c r="D171" s="7">
        <v>487.6</v>
      </c>
      <c r="E171" s="26">
        <v>589.99</v>
      </c>
      <c r="I171" s="7">
        <f t="shared" si="12"/>
        <v>1586.92</v>
      </c>
    </row>
    <row r="172" spans="1:9">
      <c r="C172" s="22" t="s">
        <v>3127</v>
      </c>
      <c r="G172" s="7">
        <v>589.99</v>
      </c>
      <c r="I172" s="7">
        <f t="shared" si="12"/>
        <v>2176.91</v>
      </c>
    </row>
    <row r="173" spans="1:9">
      <c r="C173" s="22" t="s">
        <v>2506</v>
      </c>
      <c r="I173" s="7">
        <f t="shared" si="12"/>
        <v>2176.91</v>
      </c>
    </row>
    <row r="174" spans="1:9">
      <c r="A174" s="12">
        <v>41597</v>
      </c>
      <c r="B174" s="7">
        <v>20</v>
      </c>
      <c r="C174" s="22" t="s">
        <v>330</v>
      </c>
      <c r="D174" s="7">
        <v>479.33</v>
      </c>
      <c r="E174" s="26">
        <v>589.99</v>
      </c>
      <c r="I174" s="7">
        <f t="shared" si="12"/>
        <v>2176.91</v>
      </c>
    </row>
    <row r="175" spans="1:9">
      <c r="B175" s="7">
        <v>2</v>
      </c>
      <c r="C175" s="22" t="s">
        <v>3469</v>
      </c>
      <c r="D175" s="7">
        <v>112.39</v>
      </c>
      <c r="E175" s="26">
        <v>589.99</v>
      </c>
      <c r="I175" s="7">
        <f t="shared" si="12"/>
        <v>2176.91</v>
      </c>
    </row>
    <row r="176" spans="1:9">
      <c r="B176" s="22">
        <v>2</v>
      </c>
      <c r="C176" s="22" t="s">
        <v>847</v>
      </c>
      <c r="D176" s="7">
        <v>185.12</v>
      </c>
      <c r="E176" s="26">
        <v>589.99</v>
      </c>
      <c r="I176" s="7">
        <f t="shared" si="12"/>
        <v>2176.91</v>
      </c>
    </row>
    <row r="177" spans="1:9">
      <c r="B177" s="22">
        <v>1</v>
      </c>
      <c r="C177" s="22" t="s">
        <v>3470</v>
      </c>
      <c r="D177" s="7">
        <v>47.93</v>
      </c>
      <c r="E177" s="26">
        <v>589.99</v>
      </c>
      <c r="I177" s="7">
        <f t="shared" si="12"/>
        <v>2176.91</v>
      </c>
    </row>
    <row r="178" spans="1:9">
      <c r="B178" s="22">
        <v>0.5</v>
      </c>
      <c r="C178" s="22" t="s">
        <v>3471</v>
      </c>
      <c r="D178" s="7">
        <v>33.049999999999997</v>
      </c>
      <c r="E178" s="26">
        <v>589.99</v>
      </c>
      <c r="I178" s="7">
        <f t="shared" si="12"/>
        <v>2176.91</v>
      </c>
    </row>
    <row r="179" spans="1:9">
      <c r="B179" s="22">
        <v>1</v>
      </c>
      <c r="C179" s="22" t="s">
        <v>3472</v>
      </c>
      <c r="G179" s="7">
        <v>1037.98</v>
      </c>
      <c r="I179" s="7">
        <f t="shared" si="12"/>
        <v>3214.89</v>
      </c>
    </row>
    <row r="180" spans="1:9">
      <c r="A180" s="12">
        <v>41530</v>
      </c>
      <c r="B180" s="7">
        <v>7.5</v>
      </c>
      <c r="C180" s="7" t="s">
        <v>330</v>
      </c>
      <c r="D180" s="7">
        <v>182.85</v>
      </c>
      <c r="E180" s="26">
        <f>D180+(D180*21%)</f>
        <v>221.24849999999998</v>
      </c>
      <c r="I180" s="7">
        <f t="shared" si="12"/>
        <v>3214.89</v>
      </c>
    </row>
    <row r="181" spans="1:9">
      <c r="B181" s="7">
        <v>1</v>
      </c>
      <c r="C181" s="7" t="s">
        <v>1693</v>
      </c>
      <c r="D181" s="7">
        <v>63.63</v>
      </c>
      <c r="E181" s="26">
        <f t="shared" ref="E181:E199" si="14">D181+(D181*21%)</f>
        <v>76.9923</v>
      </c>
      <c r="I181" s="7">
        <f t="shared" si="12"/>
        <v>3214.89</v>
      </c>
    </row>
    <row r="182" spans="1:9">
      <c r="B182" s="7">
        <v>1</v>
      </c>
      <c r="C182" s="7" t="s">
        <v>1694</v>
      </c>
      <c r="D182" s="22">
        <v>104.95</v>
      </c>
      <c r="E182" s="26">
        <f t="shared" si="14"/>
        <v>126.98950000000001</v>
      </c>
      <c r="I182" s="7">
        <f t="shared" si="12"/>
        <v>3214.89</v>
      </c>
    </row>
    <row r="183" spans="1:9">
      <c r="B183" s="7">
        <v>1</v>
      </c>
      <c r="C183" s="7" t="s">
        <v>1695</v>
      </c>
      <c r="D183" s="22">
        <v>192.56</v>
      </c>
      <c r="E183" s="26">
        <f t="shared" si="14"/>
        <v>232.99760000000001</v>
      </c>
      <c r="I183" s="7">
        <f t="shared" si="12"/>
        <v>3214.89</v>
      </c>
    </row>
    <row r="184" spans="1:9">
      <c r="B184" s="7">
        <v>1</v>
      </c>
      <c r="C184" s="7" t="s">
        <v>2555</v>
      </c>
      <c r="D184" s="22">
        <v>90.08</v>
      </c>
      <c r="E184" s="26">
        <f t="shared" si="14"/>
        <v>108.99679999999999</v>
      </c>
      <c r="I184" s="7">
        <f t="shared" si="12"/>
        <v>3214.89</v>
      </c>
    </row>
    <row r="185" spans="1:9">
      <c r="C185" s="7" t="s">
        <v>2667</v>
      </c>
      <c r="D185" s="22">
        <v>23.96</v>
      </c>
      <c r="E185" s="26">
        <f t="shared" si="14"/>
        <v>28.991600000000002</v>
      </c>
      <c r="I185" s="7">
        <f t="shared" si="12"/>
        <v>3214.89</v>
      </c>
    </row>
    <row r="186" spans="1:9">
      <c r="C186" s="7" t="s">
        <v>1522</v>
      </c>
      <c r="I186" s="7">
        <f t="shared" si="12"/>
        <v>3214.89</v>
      </c>
    </row>
    <row r="187" spans="1:9">
      <c r="C187" s="22" t="s">
        <v>3128</v>
      </c>
      <c r="G187" s="7">
        <v>796.21</v>
      </c>
      <c r="I187" s="7">
        <f t="shared" si="12"/>
        <v>4011.1</v>
      </c>
    </row>
    <row r="188" spans="1:9">
      <c r="I188" s="7">
        <f t="shared" si="12"/>
        <v>4011.1</v>
      </c>
    </row>
    <row r="189" spans="1:9">
      <c r="A189" s="12">
        <v>41599</v>
      </c>
      <c r="B189" s="7">
        <v>20</v>
      </c>
      <c r="C189" s="22" t="s">
        <v>330</v>
      </c>
      <c r="D189" s="7">
        <v>487.6</v>
      </c>
      <c r="E189" s="26">
        <f t="shared" si="14"/>
        <v>589.99599999999998</v>
      </c>
      <c r="I189" s="7">
        <f t="shared" si="12"/>
        <v>4011.1</v>
      </c>
    </row>
    <row r="190" spans="1:9">
      <c r="B190" s="7">
        <v>10</v>
      </c>
      <c r="C190" s="22" t="s">
        <v>3129</v>
      </c>
      <c r="D190" s="7">
        <v>181.81</v>
      </c>
      <c r="E190" s="26">
        <f t="shared" si="14"/>
        <v>219.99009999999998</v>
      </c>
      <c r="I190" s="7">
        <f t="shared" si="12"/>
        <v>4011.1</v>
      </c>
    </row>
    <row r="191" spans="1:9">
      <c r="B191" s="7">
        <v>1</v>
      </c>
      <c r="C191" s="22" t="s">
        <v>723</v>
      </c>
      <c r="D191" s="7">
        <v>8.26</v>
      </c>
      <c r="E191" s="26">
        <f t="shared" si="14"/>
        <v>9.9946000000000002</v>
      </c>
      <c r="I191" s="7">
        <f t="shared" si="12"/>
        <v>4011.1</v>
      </c>
    </row>
    <row r="192" spans="1:9">
      <c r="C192" s="22" t="s">
        <v>3130</v>
      </c>
      <c r="G192" s="7">
        <v>819.98</v>
      </c>
      <c r="I192" s="7">
        <f t="shared" si="12"/>
        <v>4831.08</v>
      </c>
    </row>
    <row r="193" spans="1:9">
      <c r="A193" s="12">
        <v>41612</v>
      </c>
      <c r="B193" s="22">
        <v>10</v>
      </c>
      <c r="C193" s="22" t="s">
        <v>330</v>
      </c>
      <c r="D193" s="22">
        <v>243.8</v>
      </c>
      <c r="E193" s="26">
        <f t="shared" si="14"/>
        <v>294.99799999999999</v>
      </c>
      <c r="I193" s="7">
        <f t="shared" si="12"/>
        <v>4831.08</v>
      </c>
    </row>
    <row r="194" spans="1:9">
      <c r="B194" s="22">
        <v>1</v>
      </c>
      <c r="C194" s="22" t="s">
        <v>3458</v>
      </c>
      <c r="G194" s="7">
        <v>294.99</v>
      </c>
      <c r="I194" s="7">
        <f t="shared" si="12"/>
        <v>5126.07</v>
      </c>
    </row>
    <row r="195" spans="1:9">
      <c r="C195" s="22"/>
      <c r="I195" s="7">
        <f t="shared" si="12"/>
        <v>5126.07</v>
      </c>
    </row>
    <row r="196" spans="1:9">
      <c r="A196" s="12">
        <v>41613</v>
      </c>
      <c r="B196" s="22">
        <v>5</v>
      </c>
      <c r="C196" s="22" t="s">
        <v>330</v>
      </c>
      <c r="D196" s="22">
        <v>121.9</v>
      </c>
      <c r="E196" s="26">
        <f t="shared" si="14"/>
        <v>147.499</v>
      </c>
      <c r="I196" s="7">
        <f t="shared" si="12"/>
        <v>5126.07</v>
      </c>
    </row>
    <row r="197" spans="1:9">
      <c r="B197" s="22">
        <v>1</v>
      </c>
      <c r="C197" s="22" t="s">
        <v>3457</v>
      </c>
      <c r="G197" s="7">
        <v>147.49</v>
      </c>
      <c r="I197" s="7">
        <f t="shared" si="12"/>
        <v>5273.5599999999995</v>
      </c>
    </row>
    <row r="198" spans="1:9">
      <c r="C198" s="22"/>
      <c r="I198" s="7">
        <f t="shared" si="12"/>
        <v>5273.5599999999995</v>
      </c>
    </row>
    <row r="199" spans="1:9">
      <c r="A199" s="12">
        <v>41627</v>
      </c>
      <c r="B199" s="22">
        <v>2</v>
      </c>
      <c r="C199" s="22" t="s">
        <v>3455</v>
      </c>
      <c r="D199" s="22">
        <v>147.1</v>
      </c>
      <c r="E199" s="26">
        <f t="shared" si="14"/>
        <v>177.99099999999999</v>
      </c>
      <c r="I199" s="7">
        <f t="shared" si="12"/>
        <v>5273.5599999999995</v>
      </c>
    </row>
    <row r="200" spans="1:9">
      <c r="B200" s="22">
        <v>1</v>
      </c>
      <c r="C200" s="22" t="s">
        <v>3454</v>
      </c>
      <c r="G200" s="22">
        <v>177.99</v>
      </c>
      <c r="I200" s="7">
        <f t="shared" si="12"/>
        <v>5451.5499999999993</v>
      </c>
    </row>
    <row r="201" spans="1:9">
      <c r="C201" s="22" t="s">
        <v>3456</v>
      </c>
      <c r="I201" s="7">
        <f t="shared" si="12"/>
        <v>5451.5499999999993</v>
      </c>
    </row>
    <row r="202" spans="1:9">
      <c r="A202" s="12">
        <v>41620</v>
      </c>
      <c r="B202" s="7">
        <v>20</v>
      </c>
      <c r="C202" s="7" t="s">
        <v>330</v>
      </c>
      <c r="D202" s="7">
        <v>487</v>
      </c>
      <c r="E202" s="26">
        <f t="shared" ref="E202:E207" si="15">D202+(D202*21%)</f>
        <v>589.27</v>
      </c>
      <c r="I202" s="7">
        <f t="shared" si="12"/>
        <v>5451.5499999999993</v>
      </c>
    </row>
    <row r="203" spans="1:9">
      <c r="B203" s="7">
        <v>1</v>
      </c>
      <c r="C203" s="7" t="s">
        <v>2557</v>
      </c>
      <c r="D203" s="7">
        <v>345.45</v>
      </c>
      <c r="E203" s="26">
        <f t="shared" si="15"/>
        <v>417.99450000000002</v>
      </c>
      <c r="I203" s="7">
        <f t="shared" si="12"/>
        <v>5451.5499999999993</v>
      </c>
    </row>
    <row r="204" spans="1:9">
      <c r="B204" s="7">
        <v>1</v>
      </c>
      <c r="C204" s="7" t="s">
        <v>728</v>
      </c>
      <c r="D204" s="22">
        <v>76.849999999999994</v>
      </c>
      <c r="E204" s="26">
        <f t="shared" si="15"/>
        <v>92.988499999999988</v>
      </c>
      <c r="I204" s="7">
        <f t="shared" si="12"/>
        <v>5451.5499999999993</v>
      </c>
    </row>
    <row r="205" spans="1:9">
      <c r="B205" s="7">
        <v>1</v>
      </c>
      <c r="C205" s="7" t="s">
        <v>2558</v>
      </c>
      <c r="D205" s="22">
        <v>338.84</v>
      </c>
      <c r="E205" s="26">
        <f t="shared" si="15"/>
        <v>409.99639999999999</v>
      </c>
      <c r="I205" s="7">
        <f t="shared" si="12"/>
        <v>5451.5499999999993</v>
      </c>
    </row>
    <row r="206" spans="1:9">
      <c r="B206" s="7">
        <v>1</v>
      </c>
      <c r="C206" s="7" t="s">
        <v>715</v>
      </c>
      <c r="D206" s="22">
        <v>136.36000000000001</v>
      </c>
      <c r="E206" s="26">
        <f t="shared" si="15"/>
        <v>164.99560000000002</v>
      </c>
      <c r="I206" s="7">
        <f t="shared" si="12"/>
        <v>5451.5499999999993</v>
      </c>
    </row>
    <row r="207" spans="1:9">
      <c r="B207" s="22">
        <v>1</v>
      </c>
      <c r="C207" s="7" t="s">
        <v>3459</v>
      </c>
      <c r="D207" s="22">
        <v>351.23</v>
      </c>
      <c r="E207" s="26">
        <f t="shared" si="15"/>
        <v>424.98830000000004</v>
      </c>
      <c r="I207" s="7">
        <f t="shared" si="12"/>
        <v>5451.5499999999993</v>
      </c>
    </row>
    <row r="208" spans="1:9">
      <c r="B208" s="22">
        <v>1</v>
      </c>
      <c r="C208" s="22" t="s">
        <v>3460</v>
      </c>
      <c r="G208" s="7">
        <v>2100.9499999999998</v>
      </c>
      <c r="I208" s="7">
        <f t="shared" si="12"/>
        <v>7552.4999999999991</v>
      </c>
    </row>
    <row r="209" spans="1:9">
      <c r="C209" s="22" t="s">
        <v>3461</v>
      </c>
      <c r="I209" s="7">
        <f t="shared" si="12"/>
        <v>7552.4999999999991</v>
      </c>
    </row>
    <row r="210" spans="1:9">
      <c r="A210" s="114">
        <v>41625</v>
      </c>
      <c r="B210" s="22">
        <v>20</v>
      </c>
      <c r="C210" s="22" t="s">
        <v>1000</v>
      </c>
      <c r="D210" s="22">
        <v>355.37</v>
      </c>
      <c r="E210" s="26">
        <f t="shared" ref="E210:E217" si="16">D210+(D210*21%)</f>
        <v>429.99770000000001</v>
      </c>
      <c r="I210" s="7">
        <f t="shared" si="12"/>
        <v>7552.4999999999991</v>
      </c>
    </row>
    <row r="211" spans="1:9">
      <c r="B211" s="22">
        <v>1</v>
      </c>
      <c r="C211" s="22" t="s">
        <v>3462</v>
      </c>
      <c r="G211" s="7">
        <v>429.99</v>
      </c>
      <c r="I211" s="7">
        <f t="shared" si="12"/>
        <v>7982.4899999999989</v>
      </c>
    </row>
    <row r="212" spans="1:9">
      <c r="A212" s="12">
        <v>41647</v>
      </c>
      <c r="B212" s="7">
        <v>8</v>
      </c>
      <c r="C212" s="7" t="s">
        <v>330</v>
      </c>
      <c r="D212" s="7">
        <v>182.85</v>
      </c>
      <c r="E212" s="26">
        <f t="shared" si="16"/>
        <v>221.24849999999998</v>
      </c>
      <c r="I212" s="7">
        <f t="shared" si="12"/>
        <v>7982.4899999999989</v>
      </c>
    </row>
    <row r="213" spans="1:9">
      <c r="B213" s="7">
        <v>1</v>
      </c>
      <c r="C213" s="7" t="s">
        <v>393</v>
      </c>
      <c r="D213" s="7">
        <v>199.17</v>
      </c>
      <c r="E213" s="26">
        <f t="shared" si="16"/>
        <v>240.9957</v>
      </c>
      <c r="I213" s="7">
        <f t="shared" si="12"/>
        <v>7982.4899999999989</v>
      </c>
    </row>
    <row r="214" spans="1:9">
      <c r="B214" s="7">
        <v>1</v>
      </c>
      <c r="C214" s="7" t="s">
        <v>392</v>
      </c>
      <c r="D214" s="22">
        <v>289.25</v>
      </c>
      <c r="E214" s="26">
        <f t="shared" si="16"/>
        <v>349.99250000000001</v>
      </c>
      <c r="I214" s="7">
        <f t="shared" si="12"/>
        <v>7982.4899999999989</v>
      </c>
    </row>
    <row r="215" spans="1:9">
      <c r="B215" s="7">
        <v>1</v>
      </c>
      <c r="C215" s="7" t="s">
        <v>1750</v>
      </c>
      <c r="D215" s="22">
        <v>198.34</v>
      </c>
      <c r="E215" s="26">
        <f t="shared" si="16"/>
        <v>239.9914</v>
      </c>
      <c r="I215" s="7">
        <f t="shared" si="12"/>
        <v>7982.4899999999989</v>
      </c>
    </row>
    <row r="216" spans="1:9">
      <c r="B216" s="22">
        <v>2</v>
      </c>
      <c r="C216" s="7" t="s">
        <v>3463</v>
      </c>
      <c r="D216" s="22">
        <v>107.43</v>
      </c>
      <c r="E216" s="26">
        <f t="shared" si="16"/>
        <v>129.99030000000002</v>
      </c>
      <c r="I216" s="7">
        <f t="shared" si="12"/>
        <v>7982.4899999999989</v>
      </c>
    </row>
    <row r="217" spans="1:9">
      <c r="B217" s="22">
        <v>1</v>
      </c>
      <c r="C217" s="22" t="s">
        <v>3464</v>
      </c>
      <c r="D217" s="22">
        <v>238.84</v>
      </c>
      <c r="E217" s="26">
        <f t="shared" si="16"/>
        <v>288.99639999999999</v>
      </c>
      <c r="I217" s="7">
        <f t="shared" si="12"/>
        <v>7982.4899999999989</v>
      </c>
    </row>
    <row r="218" spans="1:9">
      <c r="B218" s="22">
        <v>1</v>
      </c>
      <c r="C218" s="22" t="s">
        <v>3465</v>
      </c>
      <c r="G218" s="7">
        <v>1471.21</v>
      </c>
      <c r="I218" s="7">
        <f t="shared" si="12"/>
        <v>9453.6999999999989</v>
      </c>
    </row>
    <row r="219" spans="1:9">
      <c r="C219" s="22" t="s">
        <v>2278</v>
      </c>
      <c r="I219" s="7">
        <f t="shared" si="12"/>
        <v>9453.6999999999989</v>
      </c>
    </row>
    <row r="220" spans="1:9">
      <c r="A220" s="12">
        <v>41647</v>
      </c>
      <c r="B220" s="7">
        <v>7.5</v>
      </c>
      <c r="C220" s="7" t="s">
        <v>330</v>
      </c>
      <c r="D220" s="22">
        <v>182.85</v>
      </c>
      <c r="E220" s="26">
        <f t="shared" ref="E220:E225" si="17">D220+(D220*21%)</f>
        <v>221.24849999999998</v>
      </c>
      <c r="I220" s="7">
        <f t="shared" si="12"/>
        <v>9453.6999999999989</v>
      </c>
    </row>
    <row r="221" spans="1:9">
      <c r="B221" s="7">
        <v>1</v>
      </c>
      <c r="C221" s="7" t="s">
        <v>1693</v>
      </c>
      <c r="D221" s="22">
        <v>64.459999999999994</v>
      </c>
      <c r="E221" s="26">
        <f t="shared" si="17"/>
        <v>77.996599999999987</v>
      </c>
      <c r="I221" s="7">
        <f t="shared" si="12"/>
        <v>9453.6999999999989</v>
      </c>
    </row>
    <row r="222" spans="1:9">
      <c r="B222" s="7">
        <v>1</v>
      </c>
      <c r="C222" s="7" t="s">
        <v>1694</v>
      </c>
      <c r="D222" s="22">
        <v>107.43</v>
      </c>
      <c r="E222" s="26">
        <f t="shared" si="17"/>
        <v>129.99030000000002</v>
      </c>
      <c r="I222" s="7">
        <f t="shared" si="12"/>
        <v>9453.6999999999989</v>
      </c>
    </row>
    <row r="223" spans="1:9">
      <c r="B223" s="7">
        <v>1</v>
      </c>
      <c r="C223" s="7" t="s">
        <v>1695</v>
      </c>
      <c r="D223" s="22">
        <v>202.47</v>
      </c>
      <c r="E223" s="26">
        <f t="shared" si="17"/>
        <v>244.98869999999999</v>
      </c>
      <c r="I223" s="7">
        <f t="shared" si="12"/>
        <v>9453.6999999999989</v>
      </c>
    </row>
    <row r="224" spans="1:9">
      <c r="B224" s="7">
        <v>1</v>
      </c>
      <c r="C224" s="7" t="s">
        <v>2555</v>
      </c>
      <c r="D224" s="22">
        <v>85.95</v>
      </c>
      <c r="E224" s="26">
        <f t="shared" si="17"/>
        <v>103.9995</v>
      </c>
      <c r="I224" s="7">
        <f t="shared" si="12"/>
        <v>9453.6999999999989</v>
      </c>
    </row>
    <row r="225" spans="1:9">
      <c r="B225" s="22">
        <v>1</v>
      </c>
      <c r="C225" s="22" t="s">
        <v>3468</v>
      </c>
      <c r="D225" s="22">
        <v>24.79</v>
      </c>
      <c r="E225" s="26">
        <f t="shared" si="17"/>
        <v>29.995899999999999</v>
      </c>
      <c r="I225" s="7">
        <f t="shared" si="12"/>
        <v>9453.6999999999989</v>
      </c>
    </row>
    <row r="226" spans="1:9">
      <c r="C226" s="7" t="s">
        <v>2667</v>
      </c>
      <c r="G226" s="7">
        <v>808.21</v>
      </c>
      <c r="I226" s="7">
        <f t="shared" si="12"/>
        <v>10261.91</v>
      </c>
    </row>
    <row r="227" spans="1:9">
      <c r="C227" s="7" t="s">
        <v>1522</v>
      </c>
      <c r="I227" s="7">
        <f t="shared" si="12"/>
        <v>10261.91</v>
      </c>
    </row>
    <row r="228" spans="1:9">
      <c r="A228" s="12">
        <v>41649</v>
      </c>
      <c r="B228" s="22">
        <v>7</v>
      </c>
      <c r="C228" s="22" t="s">
        <v>1037</v>
      </c>
      <c r="D228" s="22">
        <v>535.53</v>
      </c>
      <c r="E228" s="26">
        <f t="shared" ref="E228:E230" si="18">D228+(D228*21%)</f>
        <v>647.99129999999991</v>
      </c>
      <c r="I228" s="7">
        <f t="shared" si="12"/>
        <v>10261.91</v>
      </c>
    </row>
    <row r="229" spans="1:9">
      <c r="B229" s="22">
        <v>1</v>
      </c>
      <c r="C229" s="22" t="s">
        <v>846</v>
      </c>
      <c r="D229" s="7">
        <v>107.43</v>
      </c>
      <c r="E229" s="26">
        <f t="shared" si="18"/>
        <v>129.99030000000002</v>
      </c>
      <c r="I229" s="7">
        <f t="shared" si="12"/>
        <v>10261.91</v>
      </c>
    </row>
    <row r="230" spans="1:9">
      <c r="B230" s="22">
        <v>1</v>
      </c>
      <c r="C230" s="22" t="s">
        <v>3466</v>
      </c>
      <c r="D230" s="7">
        <v>187.6</v>
      </c>
      <c r="E230" s="26">
        <f t="shared" si="18"/>
        <v>226.99599999999998</v>
      </c>
      <c r="I230" s="7">
        <f t="shared" si="12"/>
        <v>10261.91</v>
      </c>
    </row>
    <row r="231" spans="1:9">
      <c r="B231" s="22">
        <v>1</v>
      </c>
      <c r="C231" s="22" t="s">
        <v>3467</v>
      </c>
      <c r="G231" s="7">
        <v>1004.97</v>
      </c>
      <c r="I231" s="7">
        <f t="shared" si="12"/>
        <v>11266.88</v>
      </c>
    </row>
    <row r="232" spans="1:9">
      <c r="C232" s="22" t="s">
        <v>1698</v>
      </c>
      <c r="I232" s="7">
        <f t="shared" si="12"/>
        <v>11266.88</v>
      </c>
    </row>
    <row r="233" spans="1:9">
      <c r="A233" s="12">
        <v>41654</v>
      </c>
      <c r="B233" s="7">
        <v>5</v>
      </c>
      <c r="C233" s="22" t="s">
        <v>330</v>
      </c>
      <c r="D233" s="22">
        <v>114.28</v>
      </c>
      <c r="E233" s="26">
        <f t="shared" ref="E233:E237" si="19">D233+(D233*21%)</f>
        <v>138.27879999999999</v>
      </c>
      <c r="I233" s="7">
        <f t="shared" si="12"/>
        <v>11266.88</v>
      </c>
    </row>
    <row r="234" spans="1:9">
      <c r="B234" s="22">
        <v>1</v>
      </c>
      <c r="C234" s="22" t="s">
        <v>846</v>
      </c>
      <c r="D234" s="22">
        <v>73.55</v>
      </c>
      <c r="E234" s="26">
        <f t="shared" si="19"/>
        <v>88.995499999999993</v>
      </c>
      <c r="I234" s="7">
        <f t="shared" ref="I234:I242" si="20">I233+G234-H234</f>
        <v>11266.88</v>
      </c>
    </row>
    <row r="235" spans="1:9">
      <c r="B235" s="22">
        <v>1</v>
      </c>
      <c r="C235" s="22" t="s">
        <v>3485</v>
      </c>
      <c r="D235" s="22">
        <v>163.93</v>
      </c>
      <c r="E235" s="26">
        <f t="shared" si="19"/>
        <v>198.3553</v>
      </c>
      <c r="I235" s="7">
        <f t="shared" si="20"/>
        <v>11266.88</v>
      </c>
    </row>
    <row r="236" spans="1:9">
      <c r="B236" s="22">
        <v>1</v>
      </c>
      <c r="C236" s="22" t="s">
        <v>3063</v>
      </c>
      <c r="D236" s="7">
        <v>99.17</v>
      </c>
      <c r="E236" s="26">
        <f t="shared" si="19"/>
        <v>119.9957</v>
      </c>
      <c r="I236" s="7">
        <f t="shared" si="20"/>
        <v>11266.88</v>
      </c>
    </row>
    <row r="237" spans="1:9">
      <c r="B237" s="22">
        <v>1</v>
      </c>
      <c r="C237" s="22" t="s">
        <v>3486</v>
      </c>
      <c r="D237" s="22">
        <v>247.93</v>
      </c>
      <c r="E237" s="26">
        <f t="shared" si="19"/>
        <v>299.99529999999999</v>
      </c>
      <c r="I237" s="7">
        <f t="shared" si="20"/>
        <v>11266.88</v>
      </c>
    </row>
    <row r="238" spans="1:9">
      <c r="C238" s="22" t="s">
        <v>3487</v>
      </c>
      <c r="F238" s="7">
        <f>SUM(D233:D237)</f>
        <v>698.86</v>
      </c>
      <c r="G238" s="7">
        <v>845.62</v>
      </c>
      <c r="I238" s="7">
        <f t="shared" si="20"/>
        <v>12112.5</v>
      </c>
    </row>
    <row r="239" spans="1:9">
      <c r="C239" s="22" t="s">
        <v>1480</v>
      </c>
      <c r="I239" s="7">
        <f t="shared" si="20"/>
        <v>12112.5</v>
      </c>
    </row>
    <row r="240" spans="1:9">
      <c r="A240" s="12">
        <v>41654</v>
      </c>
      <c r="B240" s="22">
        <v>1</v>
      </c>
      <c r="C240" s="22" t="s">
        <v>3488</v>
      </c>
      <c r="D240" s="22">
        <v>867.76</v>
      </c>
      <c r="E240" s="26">
        <f t="shared" ref="E240" si="21">D240+(D240*21%)</f>
        <v>1049.9895999999999</v>
      </c>
      <c r="I240" s="7">
        <f t="shared" si="20"/>
        <v>12112.5</v>
      </c>
    </row>
    <row r="241" spans="3:9">
      <c r="C241" s="22" t="s">
        <v>3489</v>
      </c>
      <c r="G241" s="7">
        <v>1049.99</v>
      </c>
      <c r="I241" s="7">
        <f t="shared" si="20"/>
        <v>13162.49</v>
      </c>
    </row>
    <row r="242" spans="3:9">
      <c r="I242" s="7">
        <f t="shared" si="20"/>
        <v>13162.49</v>
      </c>
    </row>
  </sheetData>
  <hyperlinks>
    <hyperlink ref="A1" location="INDICE!A1" display="INDICE"/>
  </hyperlinks>
  <pageMargins left="0.7" right="0.7" top="0.75" bottom="0.75" header="0.3" footer="0.3"/>
  <pageSetup paperSize="9" orientation="portrait" horizontalDpi="4294967293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>
  <dimension ref="A1:H31"/>
  <sheetViews>
    <sheetView workbookViewId="0"/>
  </sheetViews>
  <sheetFormatPr baseColWidth="10" defaultRowHeight="15"/>
  <cols>
    <col min="1" max="1" width="15.5703125" customWidth="1"/>
    <col min="2" max="2" width="10.7109375" customWidth="1"/>
    <col min="3" max="3" width="20.7109375" customWidth="1"/>
    <col min="4" max="4" width="11.42578125" customWidth="1"/>
  </cols>
  <sheetData>
    <row r="1" spans="1:8">
      <c r="A1" s="2" t="s">
        <v>122</v>
      </c>
      <c r="B1" s="1"/>
      <c r="C1" s="1" t="s">
        <v>266</v>
      </c>
      <c r="D1" s="1"/>
      <c r="E1" s="1" t="s">
        <v>253</v>
      </c>
      <c r="F1" s="1"/>
      <c r="G1" s="1">
        <f>SUM(E4:E265)-SUM(F4:F265)</f>
        <v>369.48999999999796</v>
      </c>
      <c r="H1" s="63" t="s">
        <v>2087</v>
      </c>
    </row>
    <row r="2" spans="1:8">
      <c r="A2" s="3" t="s">
        <v>254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259</v>
      </c>
      <c r="G2" s="3" t="s">
        <v>260</v>
      </c>
    </row>
    <row r="3" spans="1:8">
      <c r="A3" s="5"/>
      <c r="B3" s="1"/>
      <c r="C3" s="1"/>
      <c r="D3" s="1"/>
      <c r="E3" s="1"/>
      <c r="F3" s="1"/>
      <c r="G3" s="1"/>
    </row>
    <row r="4" spans="1:8">
      <c r="A4" s="6">
        <v>41321</v>
      </c>
      <c r="C4" t="s">
        <v>262</v>
      </c>
      <c r="G4">
        <v>0</v>
      </c>
    </row>
    <row r="5" spans="1:8">
      <c r="A5" s="6">
        <v>41306</v>
      </c>
      <c r="B5">
        <v>1</v>
      </c>
      <c r="C5" t="s">
        <v>530</v>
      </c>
      <c r="D5">
        <v>142.99</v>
      </c>
      <c r="E5">
        <f>B5*D5</f>
        <v>142.99</v>
      </c>
      <c r="G5">
        <f>G4+E5-F5</f>
        <v>142.99</v>
      </c>
    </row>
    <row r="6" spans="1:8">
      <c r="A6" s="6">
        <v>41370</v>
      </c>
      <c r="B6">
        <v>1</v>
      </c>
      <c r="C6" t="s">
        <v>950</v>
      </c>
      <c r="D6">
        <v>736.98</v>
      </c>
      <c r="E6">
        <f t="shared" ref="E6:E26" si="0">B6*D6</f>
        <v>736.98</v>
      </c>
      <c r="G6">
        <f t="shared" ref="G6:G31" si="1">G5+E6-F6</f>
        <v>879.97</v>
      </c>
    </row>
    <row r="7" spans="1:8">
      <c r="A7" s="6">
        <v>41414</v>
      </c>
      <c r="B7">
        <v>1</v>
      </c>
      <c r="C7" t="s">
        <v>1297</v>
      </c>
      <c r="D7">
        <v>216.97</v>
      </c>
      <c r="E7">
        <f t="shared" si="0"/>
        <v>216.97</v>
      </c>
      <c r="G7">
        <f t="shared" si="1"/>
        <v>1096.94</v>
      </c>
    </row>
    <row r="8" spans="1:8">
      <c r="A8" s="6">
        <v>41415</v>
      </c>
      <c r="B8">
        <v>1</v>
      </c>
      <c r="C8" t="s">
        <v>1298</v>
      </c>
      <c r="D8">
        <v>249.99</v>
      </c>
      <c r="E8">
        <f t="shared" si="0"/>
        <v>249.99</v>
      </c>
      <c r="G8">
        <f t="shared" si="1"/>
        <v>1346.93</v>
      </c>
    </row>
    <row r="9" spans="1:8">
      <c r="A9" s="6">
        <v>41415</v>
      </c>
      <c r="B9">
        <v>1</v>
      </c>
      <c r="C9" t="s">
        <v>1299</v>
      </c>
      <c r="D9">
        <v>772.97</v>
      </c>
      <c r="E9">
        <f t="shared" si="0"/>
        <v>772.97</v>
      </c>
      <c r="G9">
        <f t="shared" si="1"/>
        <v>2119.9</v>
      </c>
    </row>
    <row r="10" spans="1:8">
      <c r="A10" s="6">
        <v>41416</v>
      </c>
      <c r="B10">
        <v>1</v>
      </c>
      <c r="C10" t="s">
        <v>1300</v>
      </c>
      <c r="D10">
        <v>1149.99</v>
      </c>
      <c r="E10">
        <f t="shared" si="0"/>
        <v>1149.99</v>
      </c>
      <c r="G10">
        <f t="shared" si="1"/>
        <v>3269.8900000000003</v>
      </c>
    </row>
    <row r="11" spans="1:8">
      <c r="C11" t="s">
        <v>1596</v>
      </c>
      <c r="E11">
        <f t="shared" si="0"/>
        <v>0</v>
      </c>
      <c r="F11">
        <v>3269.89</v>
      </c>
      <c r="G11">
        <f t="shared" si="1"/>
        <v>0</v>
      </c>
    </row>
    <row r="12" spans="1:8">
      <c r="A12" s="6">
        <v>41438</v>
      </c>
      <c r="B12">
        <v>1</v>
      </c>
      <c r="C12" t="s">
        <v>1926</v>
      </c>
      <c r="D12">
        <v>2199.9899999999998</v>
      </c>
      <c r="E12">
        <f t="shared" si="0"/>
        <v>2199.9899999999998</v>
      </c>
      <c r="G12">
        <f t="shared" si="1"/>
        <v>2199.9899999999998</v>
      </c>
    </row>
    <row r="13" spans="1:8">
      <c r="A13" s="6">
        <v>41461</v>
      </c>
      <c r="B13">
        <v>1</v>
      </c>
      <c r="C13" t="s">
        <v>1923</v>
      </c>
      <c r="D13">
        <v>449.99</v>
      </c>
      <c r="E13">
        <f t="shared" si="0"/>
        <v>449.99</v>
      </c>
      <c r="G13">
        <f t="shared" si="1"/>
        <v>2649.9799999999996</v>
      </c>
    </row>
    <row r="14" spans="1:8">
      <c r="B14">
        <v>1</v>
      </c>
      <c r="C14" t="s">
        <v>1924</v>
      </c>
      <c r="D14">
        <v>179.99</v>
      </c>
      <c r="E14">
        <f t="shared" si="0"/>
        <v>179.99</v>
      </c>
      <c r="G14">
        <f t="shared" si="1"/>
        <v>2829.9699999999993</v>
      </c>
    </row>
    <row r="15" spans="1:8">
      <c r="B15">
        <v>1</v>
      </c>
      <c r="C15" t="s">
        <v>1925</v>
      </c>
      <c r="D15">
        <v>381.99</v>
      </c>
      <c r="E15">
        <f t="shared" si="0"/>
        <v>381.99</v>
      </c>
      <c r="G15">
        <f t="shared" si="1"/>
        <v>3211.9599999999991</v>
      </c>
    </row>
    <row r="16" spans="1:8">
      <c r="E16">
        <f t="shared" si="0"/>
        <v>0</v>
      </c>
      <c r="F16">
        <v>3211.96</v>
      </c>
      <c r="G16">
        <f t="shared" si="1"/>
        <v>0</v>
      </c>
      <c r="H16" s="6">
        <v>41507</v>
      </c>
    </row>
    <row r="17" spans="1:8">
      <c r="A17" s="6">
        <v>41507</v>
      </c>
      <c r="B17">
        <v>1</v>
      </c>
      <c r="C17" t="s">
        <v>2222</v>
      </c>
      <c r="D17">
        <v>271.98</v>
      </c>
      <c r="E17">
        <f t="shared" si="0"/>
        <v>271.98</v>
      </c>
      <c r="G17">
        <f t="shared" si="1"/>
        <v>271.98</v>
      </c>
    </row>
    <row r="18" spans="1:8">
      <c r="E18">
        <f t="shared" si="0"/>
        <v>0</v>
      </c>
      <c r="F18">
        <v>271.98</v>
      </c>
      <c r="G18">
        <f t="shared" si="1"/>
        <v>0</v>
      </c>
      <c r="H18" s="6">
        <v>41554</v>
      </c>
    </row>
    <row r="19" spans="1:8">
      <c r="A19" s="6">
        <v>41579</v>
      </c>
      <c r="B19">
        <v>1</v>
      </c>
      <c r="C19" t="s">
        <v>2915</v>
      </c>
      <c r="D19">
        <v>751.57</v>
      </c>
      <c r="E19">
        <f t="shared" si="0"/>
        <v>751.57</v>
      </c>
      <c r="G19">
        <f t="shared" si="1"/>
        <v>751.57</v>
      </c>
    </row>
    <row r="20" spans="1:8">
      <c r="A20" s="6">
        <v>41582</v>
      </c>
      <c r="B20">
        <v>1</v>
      </c>
      <c r="C20" t="s">
        <v>3100</v>
      </c>
      <c r="D20">
        <v>139.99</v>
      </c>
      <c r="E20">
        <f t="shared" si="0"/>
        <v>139.99</v>
      </c>
      <c r="G20">
        <f t="shared" si="1"/>
        <v>891.56000000000006</v>
      </c>
    </row>
    <row r="21" spans="1:8">
      <c r="A21" s="6">
        <v>41583</v>
      </c>
      <c r="B21">
        <v>1</v>
      </c>
      <c r="C21" t="s">
        <v>3101</v>
      </c>
      <c r="D21">
        <v>87.99</v>
      </c>
      <c r="E21">
        <f t="shared" si="0"/>
        <v>87.99</v>
      </c>
      <c r="G21">
        <f t="shared" si="1"/>
        <v>979.55000000000007</v>
      </c>
    </row>
    <row r="22" spans="1:8">
      <c r="A22" s="6">
        <v>41584</v>
      </c>
      <c r="B22">
        <v>1</v>
      </c>
      <c r="C22" t="s">
        <v>3102</v>
      </c>
      <c r="D22">
        <v>524.99</v>
      </c>
      <c r="E22">
        <f t="shared" si="0"/>
        <v>524.99</v>
      </c>
      <c r="G22">
        <f t="shared" si="1"/>
        <v>1504.54</v>
      </c>
    </row>
    <row r="23" spans="1:8">
      <c r="A23" s="6">
        <v>41591</v>
      </c>
      <c r="B23">
        <v>1</v>
      </c>
      <c r="C23" t="s">
        <v>3103</v>
      </c>
      <c r="D23">
        <v>751.57</v>
      </c>
      <c r="E23">
        <f t="shared" si="0"/>
        <v>751.57</v>
      </c>
      <c r="G23">
        <f t="shared" si="1"/>
        <v>2256.11</v>
      </c>
    </row>
    <row r="24" spans="1:8">
      <c r="A24" s="6">
        <v>41591</v>
      </c>
      <c r="B24">
        <v>1</v>
      </c>
      <c r="C24" t="s">
        <v>3104</v>
      </c>
      <c r="D24">
        <v>899.33</v>
      </c>
      <c r="E24">
        <f t="shared" si="0"/>
        <v>899.33</v>
      </c>
      <c r="G24">
        <f t="shared" si="1"/>
        <v>3155.44</v>
      </c>
    </row>
    <row r="25" spans="1:8">
      <c r="A25" s="6">
        <v>41597</v>
      </c>
      <c r="B25">
        <v>1</v>
      </c>
      <c r="C25" t="s">
        <v>3105</v>
      </c>
      <c r="D25">
        <v>588.59</v>
      </c>
      <c r="E25">
        <f t="shared" si="0"/>
        <v>588.59</v>
      </c>
      <c r="G25">
        <f t="shared" si="1"/>
        <v>3744.03</v>
      </c>
    </row>
    <row r="26" spans="1:8">
      <c r="A26" s="6">
        <v>41605</v>
      </c>
      <c r="B26">
        <v>1</v>
      </c>
      <c r="C26" t="s">
        <v>3314</v>
      </c>
      <c r="D26">
        <v>274.98</v>
      </c>
      <c r="E26">
        <f t="shared" si="0"/>
        <v>274.98</v>
      </c>
      <c r="G26">
        <f t="shared" si="1"/>
        <v>4019.01</v>
      </c>
    </row>
    <row r="27" spans="1:8">
      <c r="C27" t="s">
        <v>3315</v>
      </c>
      <c r="F27">
        <v>4019.01</v>
      </c>
      <c r="G27">
        <f t="shared" si="1"/>
        <v>0</v>
      </c>
    </row>
    <row r="28" spans="1:8">
      <c r="A28" s="6">
        <v>41638</v>
      </c>
      <c r="B28">
        <v>1</v>
      </c>
      <c r="C28" t="s">
        <v>3473</v>
      </c>
      <c r="D28">
        <v>369.49</v>
      </c>
      <c r="E28">
        <v>369.49</v>
      </c>
      <c r="G28">
        <f t="shared" si="1"/>
        <v>369.49</v>
      </c>
    </row>
    <row r="29" spans="1:8">
      <c r="G29">
        <f t="shared" si="1"/>
        <v>369.49</v>
      </c>
    </row>
    <row r="30" spans="1:8">
      <c r="G30">
        <f t="shared" si="1"/>
        <v>369.49</v>
      </c>
    </row>
    <row r="31" spans="1:8">
      <c r="G31">
        <f t="shared" si="1"/>
        <v>369.49</v>
      </c>
    </row>
  </sheetData>
  <hyperlinks>
    <hyperlink ref="A1" location="INDICE!A1" display="INDICE"/>
    <hyperlink ref="H1" r:id="rId1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G50"/>
  <sheetViews>
    <sheetView topLeftCell="A26" workbookViewId="0">
      <selection activeCell="D50" sqref="D50"/>
    </sheetView>
  </sheetViews>
  <sheetFormatPr baseColWidth="10" defaultRowHeight="15"/>
  <cols>
    <col min="1" max="1" width="13.7109375" customWidth="1"/>
    <col min="2" max="2" width="5.28515625" customWidth="1"/>
    <col min="3" max="3" width="26" customWidth="1"/>
    <col min="4" max="4" width="6.42578125" customWidth="1"/>
    <col min="5" max="5" width="8.7109375" customWidth="1"/>
    <col min="6" max="6" width="9.42578125" customWidth="1"/>
  </cols>
  <sheetData>
    <row r="1" spans="1:7">
      <c r="A1" s="2" t="s">
        <v>122</v>
      </c>
      <c r="B1" s="1"/>
      <c r="C1" s="1" t="s">
        <v>234</v>
      </c>
      <c r="D1" s="1"/>
      <c r="E1" s="1" t="s">
        <v>253</v>
      </c>
      <c r="F1" s="1"/>
      <c r="G1" s="1">
        <f>SUM(E4:E266)-SUM(F4:F266)</f>
        <v>3821.1399999999994</v>
      </c>
    </row>
    <row r="2" spans="1:7">
      <c r="A2" s="3" t="s">
        <v>254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259</v>
      </c>
      <c r="G2" s="3" t="s">
        <v>260</v>
      </c>
    </row>
    <row r="3" spans="1:7">
      <c r="A3" s="5"/>
      <c r="B3" s="1"/>
      <c r="C3" s="1"/>
      <c r="D3" s="1"/>
      <c r="E3" s="1"/>
      <c r="F3" s="1"/>
      <c r="G3" s="1"/>
    </row>
    <row r="4" spans="1:7">
      <c r="A4" s="6">
        <v>41321</v>
      </c>
      <c r="C4" t="s">
        <v>262</v>
      </c>
      <c r="E4">
        <v>3242.05</v>
      </c>
      <c r="G4">
        <f>G3+E4-F4</f>
        <v>3242.05</v>
      </c>
    </row>
    <row r="5" spans="1:7">
      <c r="A5" s="6">
        <v>41389</v>
      </c>
      <c r="C5" t="s">
        <v>1016</v>
      </c>
      <c r="E5">
        <f>B5*D5</f>
        <v>0</v>
      </c>
      <c r="F5">
        <v>2672.52</v>
      </c>
      <c r="G5">
        <f t="shared" ref="G5:G50" si="0">G4+E5-F5</f>
        <v>569.5300000000002</v>
      </c>
    </row>
    <row r="6" spans="1:7">
      <c r="A6" s="6">
        <v>41397</v>
      </c>
      <c r="B6">
        <v>9</v>
      </c>
      <c r="C6" t="s">
        <v>309</v>
      </c>
      <c r="D6">
        <v>26</v>
      </c>
      <c r="E6">
        <f t="shared" ref="E6:E50" si="1">B6*D6</f>
        <v>234</v>
      </c>
      <c r="G6">
        <f t="shared" si="0"/>
        <v>803.5300000000002</v>
      </c>
    </row>
    <row r="7" spans="1:7">
      <c r="B7">
        <v>1</v>
      </c>
      <c r="C7" t="s">
        <v>1134</v>
      </c>
      <c r="D7">
        <v>129</v>
      </c>
      <c r="E7">
        <f t="shared" si="1"/>
        <v>129</v>
      </c>
      <c r="G7">
        <f t="shared" si="0"/>
        <v>932.5300000000002</v>
      </c>
    </row>
    <row r="8" spans="1:7">
      <c r="B8">
        <v>1</v>
      </c>
      <c r="C8" t="s">
        <v>1132</v>
      </c>
      <c r="D8">
        <v>40</v>
      </c>
      <c r="E8">
        <f t="shared" si="1"/>
        <v>40</v>
      </c>
      <c r="G8">
        <f t="shared" si="0"/>
        <v>972.5300000000002</v>
      </c>
    </row>
    <row r="9" spans="1:7">
      <c r="B9">
        <v>2</v>
      </c>
      <c r="C9" t="s">
        <v>385</v>
      </c>
      <c r="D9">
        <v>35</v>
      </c>
      <c r="E9">
        <f t="shared" si="1"/>
        <v>70</v>
      </c>
      <c r="G9">
        <f t="shared" si="0"/>
        <v>1042.5300000000002</v>
      </c>
    </row>
    <row r="10" spans="1:7">
      <c r="B10">
        <v>2.5</v>
      </c>
      <c r="C10" t="s">
        <v>818</v>
      </c>
      <c r="D10">
        <v>26</v>
      </c>
      <c r="E10">
        <f t="shared" si="1"/>
        <v>65</v>
      </c>
      <c r="G10">
        <f t="shared" si="0"/>
        <v>1107.5300000000002</v>
      </c>
    </row>
    <row r="11" spans="1:7">
      <c r="B11">
        <v>1</v>
      </c>
      <c r="C11" t="s">
        <v>381</v>
      </c>
      <c r="D11">
        <v>40</v>
      </c>
      <c r="E11">
        <f t="shared" si="1"/>
        <v>40</v>
      </c>
      <c r="G11">
        <f t="shared" si="0"/>
        <v>1147.5300000000002</v>
      </c>
    </row>
    <row r="12" spans="1:7">
      <c r="B12">
        <v>2</v>
      </c>
      <c r="C12" t="s">
        <v>1133</v>
      </c>
      <c r="D12">
        <v>26</v>
      </c>
      <c r="E12">
        <f t="shared" si="1"/>
        <v>52</v>
      </c>
      <c r="G12">
        <f t="shared" si="0"/>
        <v>1199.5300000000002</v>
      </c>
    </row>
    <row r="13" spans="1:7">
      <c r="C13" t="s">
        <v>806</v>
      </c>
      <c r="G13">
        <f t="shared" si="0"/>
        <v>1199.5300000000002</v>
      </c>
    </row>
    <row r="14" spans="1:7">
      <c r="A14" s="6">
        <v>41403</v>
      </c>
      <c r="B14">
        <v>1</v>
      </c>
      <c r="C14" t="s">
        <v>531</v>
      </c>
      <c r="D14">
        <v>22</v>
      </c>
      <c r="E14">
        <f t="shared" si="1"/>
        <v>22</v>
      </c>
      <c r="G14">
        <f t="shared" si="0"/>
        <v>1221.5300000000002</v>
      </c>
    </row>
    <row r="15" spans="1:7">
      <c r="A15" s="6"/>
      <c r="C15" t="s">
        <v>1387</v>
      </c>
      <c r="G15">
        <f t="shared" si="0"/>
        <v>1221.5300000000002</v>
      </c>
    </row>
    <row r="16" spans="1:7">
      <c r="A16" s="6">
        <v>41418</v>
      </c>
      <c r="B16">
        <v>1</v>
      </c>
      <c r="C16" t="s">
        <v>1374</v>
      </c>
      <c r="D16">
        <v>154</v>
      </c>
      <c r="E16">
        <f t="shared" si="1"/>
        <v>154</v>
      </c>
      <c r="G16">
        <f t="shared" si="0"/>
        <v>1375.5300000000002</v>
      </c>
    </row>
    <row r="17" spans="1:7">
      <c r="A17" s="6">
        <v>41418</v>
      </c>
      <c r="B17">
        <v>34</v>
      </c>
      <c r="C17" t="s">
        <v>1375</v>
      </c>
      <c r="D17">
        <v>26</v>
      </c>
      <c r="E17">
        <f t="shared" si="1"/>
        <v>884</v>
      </c>
      <c r="G17">
        <f t="shared" si="0"/>
        <v>2259.5300000000002</v>
      </c>
    </row>
    <row r="18" spans="1:7">
      <c r="B18">
        <v>1</v>
      </c>
      <c r="C18" t="s">
        <v>1376</v>
      </c>
      <c r="D18">
        <v>195</v>
      </c>
      <c r="E18">
        <f t="shared" si="1"/>
        <v>195</v>
      </c>
      <c r="G18">
        <f t="shared" si="0"/>
        <v>2454.5300000000002</v>
      </c>
    </row>
    <row r="19" spans="1:7">
      <c r="B19">
        <v>2</v>
      </c>
      <c r="C19" t="s">
        <v>1377</v>
      </c>
      <c r="D19">
        <v>50</v>
      </c>
      <c r="E19">
        <f t="shared" si="1"/>
        <v>100</v>
      </c>
      <c r="G19">
        <f t="shared" si="0"/>
        <v>2554.5300000000002</v>
      </c>
    </row>
    <row r="20" spans="1:7">
      <c r="B20">
        <v>1</v>
      </c>
      <c r="C20" t="s">
        <v>1656</v>
      </c>
      <c r="D20">
        <v>140</v>
      </c>
      <c r="E20">
        <f t="shared" si="1"/>
        <v>140</v>
      </c>
      <c r="G20">
        <f t="shared" si="0"/>
        <v>2694.53</v>
      </c>
    </row>
    <row r="21" spans="1:7">
      <c r="B21">
        <v>1</v>
      </c>
      <c r="C21" t="s">
        <v>1378</v>
      </c>
      <c r="D21">
        <v>158</v>
      </c>
      <c r="E21">
        <f t="shared" si="1"/>
        <v>158</v>
      </c>
      <c r="G21">
        <f t="shared" si="0"/>
        <v>2852.53</v>
      </c>
    </row>
    <row r="22" spans="1:7">
      <c r="B22">
        <v>1</v>
      </c>
      <c r="C22" t="s">
        <v>1379</v>
      </c>
      <c r="D22">
        <v>451</v>
      </c>
      <c r="E22">
        <f t="shared" si="1"/>
        <v>451</v>
      </c>
      <c r="G22">
        <f t="shared" si="0"/>
        <v>3303.53</v>
      </c>
    </row>
    <row r="23" spans="1:7">
      <c r="B23">
        <v>1</v>
      </c>
      <c r="C23" t="s">
        <v>381</v>
      </c>
      <c r="D23">
        <v>50</v>
      </c>
      <c r="E23">
        <f t="shared" si="1"/>
        <v>50</v>
      </c>
      <c r="G23">
        <f t="shared" si="0"/>
        <v>3353.53</v>
      </c>
    </row>
    <row r="24" spans="1:7">
      <c r="B24">
        <v>8</v>
      </c>
      <c r="C24" t="s">
        <v>1050</v>
      </c>
      <c r="D24">
        <v>35</v>
      </c>
      <c r="E24">
        <f t="shared" si="1"/>
        <v>280</v>
      </c>
      <c r="G24">
        <f t="shared" si="0"/>
        <v>3633.53</v>
      </c>
    </row>
    <row r="25" spans="1:7">
      <c r="B25">
        <v>13</v>
      </c>
      <c r="C25" t="s">
        <v>1049</v>
      </c>
      <c r="D25">
        <v>35</v>
      </c>
      <c r="E25">
        <f t="shared" si="1"/>
        <v>455</v>
      </c>
      <c r="G25">
        <f t="shared" si="0"/>
        <v>4088.53</v>
      </c>
    </row>
    <row r="26" spans="1:7">
      <c r="B26">
        <v>2</v>
      </c>
      <c r="C26" t="s">
        <v>871</v>
      </c>
      <c r="D26">
        <v>38</v>
      </c>
      <c r="E26">
        <f t="shared" si="1"/>
        <v>76</v>
      </c>
      <c r="G26">
        <f t="shared" si="0"/>
        <v>4164.5300000000007</v>
      </c>
    </row>
    <row r="27" spans="1:7">
      <c r="B27">
        <v>7</v>
      </c>
      <c r="C27" t="s">
        <v>1380</v>
      </c>
      <c r="D27">
        <v>48</v>
      </c>
      <c r="E27">
        <f t="shared" si="1"/>
        <v>336</v>
      </c>
      <c r="G27">
        <f t="shared" si="0"/>
        <v>4500.5300000000007</v>
      </c>
    </row>
    <row r="28" spans="1:7">
      <c r="B28">
        <v>25</v>
      </c>
      <c r="C28" t="s">
        <v>460</v>
      </c>
      <c r="D28">
        <v>2.5</v>
      </c>
      <c r="E28">
        <f t="shared" si="1"/>
        <v>62.5</v>
      </c>
      <c r="G28">
        <f t="shared" si="0"/>
        <v>4563.0300000000007</v>
      </c>
    </row>
    <row r="29" spans="1:7">
      <c r="B29">
        <v>2</v>
      </c>
      <c r="C29" t="s">
        <v>1381</v>
      </c>
      <c r="D29">
        <v>68</v>
      </c>
      <c r="E29">
        <f t="shared" si="1"/>
        <v>136</v>
      </c>
      <c r="G29">
        <f t="shared" si="0"/>
        <v>4699.0300000000007</v>
      </c>
    </row>
    <row r="30" spans="1:7">
      <c r="B30">
        <v>1</v>
      </c>
      <c r="C30" t="s">
        <v>1382</v>
      </c>
      <c r="D30">
        <v>50</v>
      </c>
      <c r="E30">
        <f t="shared" si="1"/>
        <v>50</v>
      </c>
      <c r="G30">
        <f t="shared" si="0"/>
        <v>4749.0300000000007</v>
      </c>
    </row>
    <row r="31" spans="1:7">
      <c r="B31">
        <v>1</v>
      </c>
      <c r="C31" t="s">
        <v>1383</v>
      </c>
      <c r="D31">
        <v>38</v>
      </c>
      <c r="E31">
        <f t="shared" si="1"/>
        <v>38</v>
      </c>
      <c r="G31">
        <f t="shared" si="0"/>
        <v>4787.0300000000007</v>
      </c>
    </row>
    <row r="32" spans="1:7">
      <c r="B32">
        <v>8</v>
      </c>
      <c r="C32" t="s">
        <v>1384</v>
      </c>
      <c r="D32">
        <v>35</v>
      </c>
      <c r="E32">
        <f t="shared" si="1"/>
        <v>280</v>
      </c>
      <c r="G32">
        <f t="shared" si="0"/>
        <v>5067.0300000000007</v>
      </c>
    </row>
    <row r="33" spans="1:7">
      <c r="B33">
        <v>2</v>
      </c>
      <c r="C33" t="s">
        <v>1385</v>
      </c>
      <c r="D33">
        <v>26</v>
      </c>
      <c r="E33">
        <f t="shared" si="1"/>
        <v>52</v>
      </c>
      <c r="G33">
        <f t="shared" si="0"/>
        <v>5119.0300000000007</v>
      </c>
    </row>
    <row r="34" spans="1:7">
      <c r="C34" t="s">
        <v>1386</v>
      </c>
      <c r="E34">
        <f t="shared" si="1"/>
        <v>0</v>
      </c>
      <c r="G34">
        <f t="shared" si="0"/>
        <v>5119.0300000000007</v>
      </c>
    </row>
    <row r="35" spans="1:7">
      <c r="A35" s="6">
        <v>41440</v>
      </c>
      <c r="C35" t="s">
        <v>39</v>
      </c>
      <c r="E35">
        <f t="shared" si="1"/>
        <v>0</v>
      </c>
      <c r="F35">
        <v>753.34</v>
      </c>
      <c r="G35">
        <f t="shared" si="0"/>
        <v>4365.6900000000005</v>
      </c>
    </row>
    <row r="36" spans="1:7">
      <c r="A36" s="6">
        <v>41440</v>
      </c>
      <c r="C36" t="s">
        <v>39</v>
      </c>
      <c r="E36">
        <f t="shared" si="1"/>
        <v>0</v>
      </c>
      <c r="F36">
        <v>266.2</v>
      </c>
      <c r="G36">
        <f t="shared" si="0"/>
        <v>4099.4900000000007</v>
      </c>
    </row>
    <row r="37" spans="1:7">
      <c r="A37" s="6">
        <v>41428</v>
      </c>
      <c r="B37">
        <v>2</v>
      </c>
      <c r="C37" t="s">
        <v>375</v>
      </c>
      <c r="D37">
        <v>28</v>
      </c>
      <c r="E37">
        <f t="shared" si="1"/>
        <v>56</v>
      </c>
      <c r="G37">
        <f t="shared" si="0"/>
        <v>4155.4900000000007</v>
      </c>
    </row>
    <row r="38" spans="1:7">
      <c r="B38">
        <v>1</v>
      </c>
      <c r="C38" t="s">
        <v>1459</v>
      </c>
      <c r="D38">
        <v>54</v>
      </c>
      <c r="E38">
        <f t="shared" si="1"/>
        <v>54</v>
      </c>
      <c r="G38">
        <f t="shared" si="0"/>
        <v>4209.4900000000007</v>
      </c>
    </row>
    <row r="39" spans="1:7">
      <c r="A39" s="6">
        <v>41442</v>
      </c>
      <c r="B39">
        <v>1</v>
      </c>
      <c r="C39" t="s">
        <v>375</v>
      </c>
      <c r="D39">
        <v>26</v>
      </c>
      <c r="E39">
        <f t="shared" si="1"/>
        <v>26</v>
      </c>
      <c r="G39">
        <f t="shared" si="0"/>
        <v>4235.4900000000007</v>
      </c>
    </row>
    <row r="40" spans="1:7">
      <c r="C40" t="s">
        <v>1387</v>
      </c>
      <c r="E40">
        <f t="shared" si="1"/>
        <v>0</v>
      </c>
      <c r="G40">
        <f t="shared" si="0"/>
        <v>4235.4900000000007</v>
      </c>
    </row>
    <row r="41" spans="1:7">
      <c r="A41" s="6">
        <v>41442</v>
      </c>
      <c r="B41">
        <v>2</v>
      </c>
      <c r="C41" t="s">
        <v>375</v>
      </c>
      <c r="D41">
        <v>26</v>
      </c>
      <c r="E41">
        <f t="shared" si="1"/>
        <v>52</v>
      </c>
      <c r="G41">
        <f t="shared" si="0"/>
        <v>4287.4900000000007</v>
      </c>
    </row>
    <row r="42" spans="1:7">
      <c r="A42" s="6">
        <v>41472</v>
      </c>
      <c r="B42">
        <v>3</v>
      </c>
      <c r="C42" t="s">
        <v>707</v>
      </c>
      <c r="D42">
        <v>30</v>
      </c>
      <c r="E42">
        <f t="shared" si="1"/>
        <v>90</v>
      </c>
      <c r="G42">
        <f t="shared" si="0"/>
        <v>4377.4900000000007</v>
      </c>
    </row>
    <row r="43" spans="1:7">
      <c r="A43" s="6">
        <v>41473</v>
      </c>
      <c r="B43">
        <v>4</v>
      </c>
      <c r="C43" t="s">
        <v>1201</v>
      </c>
      <c r="D43">
        <v>28</v>
      </c>
      <c r="E43">
        <f t="shared" si="1"/>
        <v>112</v>
      </c>
      <c r="G43">
        <f t="shared" si="0"/>
        <v>4489.4900000000007</v>
      </c>
    </row>
    <row r="44" spans="1:7">
      <c r="A44" s="6">
        <v>41507</v>
      </c>
      <c r="C44" t="s">
        <v>1928</v>
      </c>
      <c r="E44">
        <f t="shared" si="1"/>
        <v>0</v>
      </c>
      <c r="F44">
        <v>1010.35</v>
      </c>
      <c r="G44">
        <f t="shared" si="0"/>
        <v>3479.1400000000008</v>
      </c>
    </row>
    <row r="45" spans="1:7">
      <c r="E45">
        <f t="shared" si="1"/>
        <v>0</v>
      </c>
      <c r="G45">
        <f t="shared" si="0"/>
        <v>3479.1400000000008</v>
      </c>
    </row>
    <row r="46" spans="1:7">
      <c r="A46" s="6">
        <v>41519</v>
      </c>
      <c r="B46">
        <v>3</v>
      </c>
      <c r="C46" t="s">
        <v>1201</v>
      </c>
      <c r="D46">
        <v>28</v>
      </c>
      <c r="E46">
        <f t="shared" si="1"/>
        <v>84</v>
      </c>
      <c r="G46">
        <f t="shared" si="0"/>
        <v>3563.1400000000008</v>
      </c>
    </row>
    <row r="47" spans="1:7">
      <c r="C47" t="s">
        <v>2381</v>
      </c>
      <c r="E47">
        <f t="shared" si="1"/>
        <v>0</v>
      </c>
      <c r="G47">
        <f t="shared" si="0"/>
        <v>3563.1400000000008</v>
      </c>
    </row>
    <row r="48" spans="1:7">
      <c r="A48" s="6">
        <v>41545</v>
      </c>
      <c r="B48">
        <v>2</v>
      </c>
      <c r="C48" t="s">
        <v>375</v>
      </c>
      <c r="D48">
        <v>28</v>
      </c>
      <c r="E48">
        <f t="shared" si="1"/>
        <v>56</v>
      </c>
      <c r="G48">
        <f t="shared" si="0"/>
        <v>3619.1400000000008</v>
      </c>
    </row>
    <row r="49" spans="1:7">
      <c r="A49" s="6">
        <v>41555</v>
      </c>
      <c r="B49">
        <v>4</v>
      </c>
      <c r="C49" t="s">
        <v>375</v>
      </c>
      <c r="D49">
        <v>28</v>
      </c>
      <c r="E49">
        <f t="shared" si="1"/>
        <v>112</v>
      </c>
      <c r="G49">
        <f t="shared" si="0"/>
        <v>3731.1400000000008</v>
      </c>
    </row>
    <row r="50" spans="1:7">
      <c r="A50" s="6">
        <v>41615</v>
      </c>
      <c r="B50">
        <v>3</v>
      </c>
      <c r="C50" t="s">
        <v>375</v>
      </c>
      <c r="D50">
        <v>30</v>
      </c>
      <c r="E50">
        <f t="shared" si="1"/>
        <v>90</v>
      </c>
      <c r="G50">
        <f t="shared" si="0"/>
        <v>3821.1400000000008</v>
      </c>
    </row>
  </sheetData>
  <hyperlinks>
    <hyperlink ref="A1" location="INDICE!A1" display="INDICE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G41"/>
  <sheetViews>
    <sheetView workbookViewId="0"/>
  </sheetViews>
  <sheetFormatPr baseColWidth="10" defaultRowHeight="15"/>
  <cols>
    <col min="1" max="1" width="15.5703125" style="7" customWidth="1"/>
    <col min="2" max="2" width="5.5703125" style="7" customWidth="1"/>
    <col min="3" max="3" width="20.7109375" style="7" customWidth="1"/>
    <col min="4" max="4" width="7.85546875" style="7" customWidth="1"/>
    <col min="5" max="5" width="9.7109375" style="7" customWidth="1"/>
    <col min="6" max="6" width="9.5703125" style="7" customWidth="1"/>
    <col min="7" max="7" width="12.85546875" style="7" customWidth="1"/>
    <col min="8" max="16384" width="11.42578125" style="7"/>
  </cols>
  <sheetData>
    <row r="1" spans="1:7">
      <c r="A1" s="9" t="s">
        <v>122</v>
      </c>
      <c r="C1" s="7" t="s">
        <v>267</v>
      </c>
      <c r="E1" s="7" t="s">
        <v>253</v>
      </c>
      <c r="G1" s="7">
        <f>SUM(E4:E264)-SUM(F4:F264)</f>
        <v>709.29999999999927</v>
      </c>
    </row>
    <row r="2" spans="1:7">
      <c r="A2" s="10" t="s">
        <v>254</v>
      </c>
      <c r="B2" s="10" t="s">
        <v>255</v>
      </c>
      <c r="C2" s="10" t="s">
        <v>256</v>
      </c>
      <c r="D2" s="10" t="s">
        <v>257</v>
      </c>
      <c r="E2" s="10" t="s">
        <v>258</v>
      </c>
      <c r="F2" s="10" t="s">
        <v>259</v>
      </c>
      <c r="G2" s="10" t="s">
        <v>260</v>
      </c>
    </row>
    <row r="3" spans="1:7">
      <c r="A3" s="11"/>
    </row>
    <row r="4" spans="1:7">
      <c r="A4" s="12">
        <v>41321</v>
      </c>
      <c r="C4" s="7" t="s">
        <v>262</v>
      </c>
      <c r="E4" s="7">
        <v>512.5</v>
      </c>
      <c r="G4" s="7">
        <v>512.5</v>
      </c>
    </row>
    <row r="5" spans="1:7">
      <c r="A5" s="12">
        <v>41325</v>
      </c>
      <c r="B5" s="7">
        <v>1</v>
      </c>
      <c r="C5" s="7" t="s">
        <v>386</v>
      </c>
      <c r="D5" s="7">
        <v>1558</v>
      </c>
      <c r="E5" s="7">
        <f>B5*D5</f>
        <v>1558</v>
      </c>
      <c r="G5" s="7">
        <f>G4+E5-F5</f>
        <v>2070.5</v>
      </c>
    </row>
    <row r="6" spans="1:7">
      <c r="E6" s="7">
        <f t="shared" ref="E6:E16" si="0">B6*D6</f>
        <v>0</v>
      </c>
      <c r="F6" s="7">
        <v>2070.5</v>
      </c>
      <c r="G6" s="7">
        <f t="shared" ref="G6:G16" si="1">G5+E6-F6</f>
        <v>0</v>
      </c>
    </row>
    <row r="7" spans="1:7">
      <c r="A7" s="12">
        <v>41380</v>
      </c>
      <c r="B7" s="7">
        <v>1</v>
      </c>
      <c r="C7" s="7" t="s">
        <v>733</v>
      </c>
      <c r="D7" s="7">
        <v>325</v>
      </c>
      <c r="E7" s="7">
        <f t="shared" si="0"/>
        <v>325</v>
      </c>
      <c r="G7" s="7">
        <f t="shared" si="1"/>
        <v>325</v>
      </c>
    </row>
    <row r="8" spans="1:7">
      <c r="B8" s="7">
        <v>1</v>
      </c>
      <c r="C8" s="7" t="s">
        <v>1148</v>
      </c>
      <c r="D8" s="7">
        <v>55</v>
      </c>
      <c r="E8" s="7">
        <f t="shared" si="0"/>
        <v>55</v>
      </c>
      <c r="G8" s="7">
        <f t="shared" si="1"/>
        <v>380</v>
      </c>
    </row>
    <row r="9" spans="1:7">
      <c r="B9" s="7">
        <v>1</v>
      </c>
      <c r="C9" s="7" t="s">
        <v>1149</v>
      </c>
      <c r="D9" s="7">
        <v>128</v>
      </c>
      <c r="E9" s="7">
        <f t="shared" si="0"/>
        <v>128</v>
      </c>
      <c r="G9" s="7">
        <f t="shared" si="1"/>
        <v>508</v>
      </c>
    </row>
    <row r="10" spans="1:7">
      <c r="B10" s="7">
        <v>1</v>
      </c>
      <c r="C10" s="7" t="s">
        <v>1150</v>
      </c>
      <c r="D10" s="7">
        <v>63</v>
      </c>
      <c r="E10" s="7">
        <f t="shared" si="0"/>
        <v>63</v>
      </c>
      <c r="G10" s="7">
        <f t="shared" si="1"/>
        <v>571</v>
      </c>
    </row>
    <row r="11" spans="1:7">
      <c r="B11" s="7">
        <v>4</v>
      </c>
      <c r="C11" s="7" t="s">
        <v>1151</v>
      </c>
      <c r="D11" s="7">
        <v>50</v>
      </c>
      <c r="E11" s="7">
        <f t="shared" si="0"/>
        <v>200</v>
      </c>
      <c r="G11" s="7">
        <f t="shared" si="1"/>
        <v>771</v>
      </c>
    </row>
    <row r="12" spans="1:7">
      <c r="A12" s="12">
        <v>41402</v>
      </c>
      <c r="B12" s="7">
        <v>2</v>
      </c>
      <c r="C12" s="7" t="s">
        <v>1152</v>
      </c>
      <c r="D12" s="7">
        <v>190</v>
      </c>
      <c r="E12" s="7">
        <f t="shared" si="0"/>
        <v>380</v>
      </c>
      <c r="G12" s="7">
        <f t="shared" si="1"/>
        <v>1151</v>
      </c>
    </row>
    <row r="13" spans="1:7">
      <c r="A13" s="12">
        <v>41422</v>
      </c>
      <c r="B13" s="7">
        <v>1</v>
      </c>
      <c r="C13" s="7" t="s">
        <v>714</v>
      </c>
      <c r="D13" s="7">
        <v>80</v>
      </c>
      <c r="E13" s="7">
        <f t="shared" si="0"/>
        <v>80</v>
      </c>
      <c r="G13" s="7">
        <f t="shared" si="1"/>
        <v>1231</v>
      </c>
    </row>
    <row r="14" spans="1:7">
      <c r="B14" s="7">
        <v>1</v>
      </c>
      <c r="C14" s="7" t="s">
        <v>867</v>
      </c>
      <c r="D14" s="7">
        <v>179</v>
      </c>
      <c r="E14" s="7">
        <f t="shared" si="0"/>
        <v>179</v>
      </c>
      <c r="G14" s="7">
        <f t="shared" si="1"/>
        <v>1410</v>
      </c>
    </row>
    <row r="15" spans="1:7">
      <c r="A15" s="12">
        <v>41437</v>
      </c>
      <c r="B15" s="7">
        <v>4</v>
      </c>
      <c r="C15" s="7" t="s">
        <v>843</v>
      </c>
      <c r="D15" s="7">
        <v>20</v>
      </c>
      <c r="E15" s="7">
        <f t="shared" si="0"/>
        <v>80</v>
      </c>
      <c r="G15" s="7">
        <f t="shared" si="1"/>
        <v>1490</v>
      </c>
    </row>
    <row r="16" spans="1:7">
      <c r="B16" s="7">
        <v>1</v>
      </c>
      <c r="C16" s="7" t="s">
        <v>1639</v>
      </c>
      <c r="D16" s="7">
        <v>50</v>
      </c>
      <c r="E16" s="7">
        <f t="shared" si="0"/>
        <v>50</v>
      </c>
      <c r="G16" s="7">
        <f t="shared" si="1"/>
        <v>1540</v>
      </c>
    </row>
    <row r="17" spans="1:7">
      <c r="B17" s="7">
        <v>1</v>
      </c>
      <c r="C17" s="7" t="s">
        <v>1640</v>
      </c>
      <c r="D17" s="7">
        <v>25</v>
      </c>
      <c r="E17" s="7">
        <f t="shared" ref="E17:E22" si="2">B17*D17</f>
        <v>25</v>
      </c>
      <c r="G17" s="7">
        <f>G16+E17-F17</f>
        <v>1565</v>
      </c>
    </row>
    <row r="18" spans="1:7">
      <c r="A18" s="12">
        <v>41451</v>
      </c>
      <c r="B18" s="7">
        <v>20</v>
      </c>
      <c r="C18" s="7" t="s">
        <v>707</v>
      </c>
      <c r="D18" s="7">
        <v>22.5</v>
      </c>
      <c r="E18" s="7">
        <f t="shared" si="2"/>
        <v>450</v>
      </c>
      <c r="G18" s="7">
        <f>G17+E18-F18</f>
        <v>2015</v>
      </c>
    </row>
    <row r="19" spans="1:7">
      <c r="B19" s="7">
        <v>20</v>
      </c>
      <c r="C19" s="7" t="s">
        <v>1674</v>
      </c>
      <c r="D19" s="7">
        <v>16</v>
      </c>
      <c r="E19" s="7">
        <f t="shared" si="2"/>
        <v>320</v>
      </c>
      <c r="G19" s="7">
        <f>G18+E19-F19</f>
        <v>2335</v>
      </c>
    </row>
    <row r="20" spans="1:7">
      <c r="A20" s="12">
        <v>41465</v>
      </c>
      <c r="B20" s="7">
        <v>1</v>
      </c>
      <c r="C20" s="7" t="s">
        <v>692</v>
      </c>
      <c r="D20" s="7">
        <v>48</v>
      </c>
      <c r="E20" s="7">
        <f t="shared" si="2"/>
        <v>48</v>
      </c>
      <c r="G20" s="7">
        <f>G19+E20-F20</f>
        <v>2383</v>
      </c>
    </row>
    <row r="21" spans="1:7">
      <c r="B21" s="7">
        <v>1</v>
      </c>
      <c r="C21" s="7" t="s">
        <v>693</v>
      </c>
      <c r="D21" s="7">
        <v>46</v>
      </c>
      <c r="E21" s="7">
        <f t="shared" si="2"/>
        <v>46</v>
      </c>
      <c r="G21" s="7">
        <f>G20+E21-F21</f>
        <v>2429</v>
      </c>
    </row>
    <row r="22" spans="1:7">
      <c r="B22" s="7">
        <v>1</v>
      </c>
      <c r="C22" s="7" t="s">
        <v>694</v>
      </c>
      <c r="D22" s="7">
        <v>48</v>
      </c>
      <c r="E22" s="7">
        <f t="shared" si="2"/>
        <v>48</v>
      </c>
      <c r="G22" s="7">
        <f t="shared" ref="G22:G41" si="3">G21+E22-F22</f>
        <v>2477</v>
      </c>
    </row>
    <row r="23" spans="1:7">
      <c r="C23" s="7" t="s">
        <v>416</v>
      </c>
      <c r="F23" s="7">
        <v>14.2</v>
      </c>
      <c r="G23" s="7">
        <f t="shared" si="3"/>
        <v>2462.8000000000002</v>
      </c>
    </row>
    <row r="24" spans="1:7">
      <c r="A24" s="12">
        <v>41470</v>
      </c>
      <c r="C24" s="7" t="s">
        <v>1928</v>
      </c>
      <c r="F24" s="7">
        <v>1171</v>
      </c>
      <c r="G24" s="7">
        <f t="shared" si="3"/>
        <v>1291.8000000000002</v>
      </c>
    </row>
    <row r="25" spans="1:7">
      <c r="C25" s="7" t="s">
        <v>1928</v>
      </c>
      <c r="F25" s="7">
        <v>1171</v>
      </c>
      <c r="G25" s="7">
        <f t="shared" si="3"/>
        <v>120.80000000000018</v>
      </c>
    </row>
    <row r="26" spans="1:7">
      <c r="G26" s="7">
        <f t="shared" si="3"/>
        <v>120.80000000000018</v>
      </c>
    </row>
    <row r="27" spans="1:7">
      <c r="A27" s="12">
        <v>41475</v>
      </c>
      <c r="B27" s="7">
        <v>1</v>
      </c>
      <c r="C27" s="22" t="s">
        <v>1974</v>
      </c>
      <c r="D27" s="7">
        <v>250</v>
      </c>
      <c r="E27" s="7">
        <f t="shared" ref="E27:E38" si="4">B27*D27</f>
        <v>250</v>
      </c>
      <c r="G27" s="7">
        <f t="shared" si="3"/>
        <v>370.80000000000018</v>
      </c>
    </row>
    <row r="28" spans="1:7">
      <c r="B28" s="7">
        <v>1</v>
      </c>
      <c r="C28" s="22" t="s">
        <v>1975</v>
      </c>
      <c r="D28" s="7">
        <v>76.5</v>
      </c>
      <c r="E28" s="7">
        <f t="shared" si="4"/>
        <v>76.5</v>
      </c>
      <c r="G28" s="7">
        <f t="shared" si="3"/>
        <v>447.30000000000018</v>
      </c>
    </row>
    <row r="29" spans="1:7">
      <c r="B29" s="7">
        <v>1</v>
      </c>
      <c r="C29" s="22" t="s">
        <v>1976</v>
      </c>
      <c r="D29" s="7">
        <v>178</v>
      </c>
      <c r="E29" s="7">
        <f t="shared" si="4"/>
        <v>178</v>
      </c>
      <c r="G29" s="7">
        <f t="shared" si="3"/>
        <v>625.30000000000018</v>
      </c>
    </row>
    <row r="30" spans="1:7">
      <c r="B30" s="22">
        <v>1</v>
      </c>
      <c r="C30" s="22" t="s">
        <v>1977</v>
      </c>
      <c r="D30" s="22">
        <v>275</v>
      </c>
      <c r="E30" s="7">
        <f t="shared" si="4"/>
        <v>275</v>
      </c>
      <c r="G30" s="7">
        <f t="shared" si="3"/>
        <v>900.30000000000018</v>
      </c>
    </row>
    <row r="31" spans="1:7">
      <c r="B31" s="22">
        <v>1</v>
      </c>
      <c r="C31" s="22" t="s">
        <v>1978</v>
      </c>
      <c r="D31" s="22">
        <v>155</v>
      </c>
      <c r="E31" s="7">
        <f t="shared" si="4"/>
        <v>155</v>
      </c>
      <c r="G31" s="7">
        <f t="shared" si="3"/>
        <v>1055.3000000000002</v>
      </c>
    </row>
    <row r="32" spans="1:7">
      <c r="E32" s="7">
        <f t="shared" si="4"/>
        <v>0</v>
      </c>
      <c r="F32" s="7">
        <v>934.5</v>
      </c>
      <c r="G32" s="7">
        <f t="shared" si="3"/>
        <v>120.80000000000018</v>
      </c>
    </row>
    <row r="33" spans="1:7">
      <c r="G33" s="7">
        <f t="shared" si="3"/>
        <v>120.80000000000018</v>
      </c>
    </row>
    <row r="34" spans="1:7">
      <c r="A34" s="12">
        <v>41520</v>
      </c>
      <c r="B34" s="7">
        <v>2</v>
      </c>
      <c r="C34" s="22" t="s">
        <v>535</v>
      </c>
      <c r="D34" s="22">
        <v>1500</v>
      </c>
      <c r="E34" s="7">
        <f t="shared" si="4"/>
        <v>3000</v>
      </c>
      <c r="G34" s="7">
        <f t="shared" si="3"/>
        <v>3120.8</v>
      </c>
    </row>
    <row r="35" spans="1:7">
      <c r="A35" s="12">
        <v>41547</v>
      </c>
      <c r="B35" s="22">
        <v>17</v>
      </c>
      <c r="C35" s="22" t="s">
        <v>1000</v>
      </c>
      <c r="D35" s="22">
        <v>22.5</v>
      </c>
      <c r="E35" s="22">
        <f t="shared" si="4"/>
        <v>382.5</v>
      </c>
      <c r="G35" s="7">
        <f t="shared" si="3"/>
        <v>3503.3</v>
      </c>
    </row>
    <row r="36" spans="1:7">
      <c r="E36" s="22">
        <f t="shared" si="4"/>
        <v>0</v>
      </c>
      <c r="F36" s="7">
        <v>3000</v>
      </c>
      <c r="G36" s="7">
        <f t="shared" si="3"/>
        <v>503.30000000000018</v>
      </c>
    </row>
    <row r="37" spans="1:7">
      <c r="A37" s="12">
        <v>41601</v>
      </c>
      <c r="B37" s="7">
        <v>2</v>
      </c>
      <c r="C37" s="7" t="s">
        <v>1584</v>
      </c>
      <c r="D37" s="7">
        <v>75</v>
      </c>
      <c r="E37" s="22">
        <f t="shared" si="4"/>
        <v>150</v>
      </c>
      <c r="G37" s="7">
        <f t="shared" si="3"/>
        <v>653.30000000000018</v>
      </c>
    </row>
    <row r="38" spans="1:7">
      <c r="B38" s="22">
        <v>1</v>
      </c>
      <c r="C38" s="22" t="s">
        <v>3297</v>
      </c>
      <c r="D38" s="22">
        <v>56</v>
      </c>
      <c r="E38" s="22">
        <f t="shared" si="4"/>
        <v>56</v>
      </c>
      <c r="G38" s="7">
        <f t="shared" si="3"/>
        <v>709.30000000000018</v>
      </c>
    </row>
    <row r="39" spans="1:7">
      <c r="E39" s="22"/>
      <c r="G39" s="7">
        <f t="shared" si="3"/>
        <v>709.30000000000018</v>
      </c>
    </row>
    <row r="40" spans="1:7">
      <c r="E40" s="22"/>
      <c r="G40" s="7">
        <f t="shared" si="3"/>
        <v>709.30000000000018</v>
      </c>
    </row>
    <row r="41" spans="1:7">
      <c r="E41" s="22"/>
      <c r="G41" s="7">
        <f t="shared" si="3"/>
        <v>709.30000000000018</v>
      </c>
    </row>
  </sheetData>
  <hyperlinks>
    <hyperlink ref="A1" location="INDICE!A1" display="INDICE"/>
  </hyperlinks>
  <pageMargins left="0.7" right="0.7" top="0.75" bottom="0.75" header="0.3" footer="0.3"/>
  <pageSetup paperSize="9" orientation="portrait" horizontalDpi="0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>
  <dimension ref="A1:G12"/>
  <sheetViews>
    <sheetView workbookViewId="0"/>
  </sheetViews>
  <sheetFormatPr baseColWidth="10" defaultRowHeight="15"/>
  <cols>
    <col min="1" max="1" width="15.5703125" customWidth="1"/>
    <col min="2" max="2" width="6" customWidth="1"/>
    <col min="3" max="3" width="20.7109375" customWidth="1"/>
    <col min="4" max="4" width="7.42578125" customWidth="1"/>
    <col min="5" max="5" width="9" customWidth="1"/>
    <col min="6" max="6" width="9.28515625" customWidth="1"/>
  </cols>
  <sheetData>
    <row r="1" spans="1:7">
      <c r="A1" s="2" t="s">
        <v>122</v>
      </c>
      <c r="B1" s="1"/>
      <c r="C1" s="1" t="s">
        <v>268</v>
      </c>
      <c r="D1" s="1"/>
      <c r="E1" s="1" t="s">
        <v>253</v>
      </c>
      <c r="F1" s="1"/>
      <c r="G1" s="1">
        <f>SUM(E4:E264)-SUM(F4:F264)</f>
        <v>498.20000000000005</v>
      </c>
    </row>
    <row r="2" spans="1:7">
      <c r="A2" s="3" t="s">
        <v>254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259</v>
      </c>
      <c r="G2" s="3" t="s">
        <v>260</v>
      </c>
    </row>
    <row r="3" spans="1:7">
      <c r="A3" s="5"/>
      <c r="B3" s="1"/>
      <c r="C3" s="1"/>
      <c r="D3" s="1"/>
      <c r="E3" s="1"/>
      <c r="F3" s="1"/>
      <c r="G3" s="1"/>
    </row>
    <row r="4" spans="1:7">
      <c r="A4" s="6">
        <v>41321</v>
      </c>
      <c r="C4" t="s">
        <v>262</v>
      </c>
      <c r="E4">
        <v>0</v>
      </c>
      <c r="G4">
        <v>0</v>
      </c>
    </row>
    <row r="5" spans="1:7">
      <c r="E5">
        <f>B5*D5</f>
        <v>0</v>
      </c>
      <c r="G5">
        <f>G4+E5-F5</f>
        <v>0</v>
      </c>
    </row>
    <row r="6" spans="1:7">
      <c r="A6" s="6">
        <v>41606</v>
      </c>
      <c r="B6">
        <v>1</v>
      </c>
      <c r="C6" t="s">
        <v>3259</v>
      </c>
      <c r="D6">
        <v>83</v>
      </c>
      <c r="E6">
        <f t="shared" ref="E6:E8" si="0">B6*D6</f>
        <v>83</v>
      </c>
      <c r="G6">
        <f t="shared" ref="G6:G8" si="1">G5+E6-F6</f>
        <v>83</v>
      </c>
    </row>
    <row r="7" spans="1:7">
      <c r="C7" t="s">
        <v>3329</v>
      </c>
      <c r="E7">
        <f t="shared" si="0"/>
        <v>0</v>
      </c>
      <c r="G7">
        <f t="shared" si="1"/>
        <v>83</v>
      </c>
    </row>
    <row r="8" spans="1:7">
      <c r="A8" s="6">
        <v>41631</v>
      </c>
      <c r="B8">
        <v>4</v>
      </c>
      <c r="C8" t="s">
        <v>396</v>
      </c>
      <c r="D8">
        <v>45</v>
      </c>
      <c r="E8">
        <f t="shared" si="0"/>
        <v>180</v>
      </c>
      <c r="G8">
        <f t="shared" si="1"/>
        <v>263</v>
      </c>
    </row>
    <row r="9" spans="1:7">
      <c r="B9">
        <v>1</v>
      </c>
      <c r="C9" t="s">
        <v>846</v>
      </c>
      <c r="D9">
        <v>70</v>
      </c>
      <c r="E9">
        <f t="shared" ref="E9:E12" si="2">B9*D9</f>
        <v>70</v>
      </c>
      <c r="G9">
        <f t="shared" ref="G9:G12" si="3">G8+E9-F9</f>
        <v>333</v>
      </c>
    </row>
    <row r="10" spans="1:7">
      <c r="B10">
        <v>1</v>
      </c>
      <c r="C10" t="s">
        <v>460</v>
      </c>
      <c r="D10">
        <v>5</v>
      </c>
      <c r="E10">
        <f t="shared" si="2"/>
        <v>5</v>
      </c>
      <c r="G10">
        <f t="shared" si="3"/>
        <v>338</v>
      </c>
    </row>
    <row r="11" spans="1:7">
      <c r="B11">
        <v>1.8</v>
      </c>
      <c r="C11" t="s">
        <v>3328</v>
      </c>
      <c r="D11">
        <v>89</v>
      </c>
      <c r="E11">
        <f t="shared" si="2"/>
        <v>160.20000000000002</v>
      </c>
      <c r="G11">
        <f t="shared" si="3"/>
        <v>498.20000000000005</v>
      </c>
    </row>
    <row r="12" spans="1:7">
      <c r="C12" t="s">
        <v>3329</v>
      </c>
      <c r="E12">
        <f t="shared" si="2"/>
        <v>0</v>
      </c>
      <c r="G12">
        <f t="shared" si="3"/>
        <v>498.20000000000005</v>
      </c>
    </row>
  </sheetData>
  <hyperlinks>
    <hyperlink ref="A1" location="INDICE!A1" display="INDICE"/>
  </hyperlinks>
  <pageMargins left="0.7" right="0.7" top="0.75" bottom="0.75" header="0.3" footer="0.3"/>
  <pageSetup paperSize="9" orientation="portrait" horizontalDpi="0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>
  <dimension ref="A1:G5"/>
  <sheetViews>
    <sheetView workbookViewId="0">
      <selection activeCell="F78" sqref="F78"/>
    </sheetView>
  </sheetViews>
  <sheetFormatPr baseColWidth="10" defaultRowHeight="15"/>
  <cols>
    <col min="1" max="1" width="15.5703125" customWidth="1"/>
    <col min="2" max="2" width="10.7109375" customWidth="1"/>
    <col min="3" max="3" width="20.7109375" customWidth="1"/>
    <col min="4" max="4" width="11.42578125" customWidth="1"/>
  </cols>
  <sheetData>
    <row r="1" spans="1:7">
      <c r="A1" s="2" t="s">
        <v>122</v>
      </c>
      <c r="B1" s="1"/>
      <c r="C1" s="1" t="s">
        <v>43</v>
      </c>
      <c r="D1" s="1"/>
      <c r="E1" s="1" t="s">
        <v>253</v>
      </c>
      <c r="F1" s="1"/>
      <c r="G1" s="1">
        <f>SUM(E4:E264)-SUM(F4:F264)</f>
        <v>0</v>
      </c>
    </row>
    <row r="2" spans="1:7">
      <c r="A2" s="3" t="s">
        <v>254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259</v>
      </c>
      <c r="G2" s="3" t="s">
        <v>260</v>
      </c>
    </row>
    <row r="3" spans="1:7">
      <c r="A3" s="5"/>
      <c r="B3" s="1"/>
      <c r="C3" s="1"/>
      <c r="D3" s="1"/>
      <c r="E3" s="1"/>
      <c r="F3" s="1"/>
      <c r="G3" s="1"/>
    </row>
    <row r="5" spans="1:7">
      <c r="E5">
        <f>B5*D5</f>
        <v>0</v>
      </c>
      <c r="G5">
        <f>G4+E5-F5</f>
        <v>0</v>
      </c>
    </row>
  </sheetData>
  <hyperlinks>
    <hyperlink ref="A1" location="INDICE!A1" display="INDICE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H81"/>
  <sheetViews>
    <sheetView workbookViewId="0"/>
  </sheetViews>
  <sheetFormatPr baseColWidth="10" defaultRowHeight="15"/>
  <cols>
    <col min="1" max="1" width="13.7109375" customWidth="1"/>
    <col min="2" max="2" width="5.42578125" customWidth="1"/>
    <col min="3" max="3" width="22.7109375" customWidth="1"/>
    <col min="4" max="4" width="10.85546875" customWidth="1"/>
    <col min="6" max="6" width="9.140625" customWidth="1"/>
  </cols>
  <sheetData>
    <row r="1" spans="1:8">
      <c r="A1" s="2" t="s">
        <v>122</v>
      </c>
      <c r="B1" s="1"/>
      <c r="C1" s="1" t="s">
        <v>269</v>
      </c>
      <c r="D1" s="1"/>
      <c r="E1" s="1" t="s">
        <v>253</v>
      </c>
      <c r="F1" s="1"/>
      <c r="G1" s="1">
        <f>SUM(E4:E275)-SUM(F4:F275)</f>
        <v>3789</v>
      </c>
      <c r="H1" t="s">
        <v>413</v>
      </c>
    </row>
    <row r="2" spans="1:8">
      <c r="A2" s="3" t="s">
        <v>254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259</v>
      </c>
      <c r="G2" s="3" t="s">
        <v>260</v>
      </c>
    </row>
    <row r="3" spans="1:8">
      <c r="A3" s="5"/>
      <c r="B3" s="1"/>
      <c r="C3" s="1"/>
      <c r="D3" s="1"/>
      <c r="E3" s="1"/>
      <c r="F3" s="1"/>
      <c r="G3" s="1"/>
    </row>
    <row r="4" spans="1:8" hidden="1">
      <c r="A4" s="6">
        <v>41321</v>
      </c>
      <c r="C4" t="s">
        <v>262</v>
      </c>
      <c r="E4">
        <v>820.25</v>
      </c>
      <c r="G4">
        <v>820.25</v>
      </c>
    </row>
    <row r="5" spans="1:8" hidden="1">
      <c r="A5" s="6">
        <v>41270</v>
      </c>
      <c r="B5">
        <v>1</v>
      </c>
      <c r="C5" t="s">
        <v>388</v>
      </c>
      <c r="D5">
        <v>52</v>
      </c>
      <c r="E5">
        <f>B5*D5</f>
        <v>52</v>
      </c>
      <c r="G5">
        <f>G4+E5-F5</f>
        <v>872.25</v>
      </c>
    </row>
    <row r="6" spans="1:8" hidden="1">
      <c r="B6">
        <v>1</v>
      </c>
      <c r="C6" t="s">
        <v>389</v>
      </c>
      <c r="D6">
        <v>67</v>
      </c>
      <c r="E6">
        <f t="shared" ref="E6:E24" si="0">B6*D6</f>
        <v>67</v>
      </c>
      <c r="G6">
        <f t="shared" ref="G6:G24" si="1">G5+E6-F6</f>
        <v>939.25</v>
      </c>
    </row>
    <row r="7" spans="1:8" hidden="1">
      <c r="A7" s="6">
        <v>41636</v>
      </c>
      <c r="B7">
        <v>1</v>
      </c>
      <c r="C7" t="s">
        <v>390</v>
      </c>
      <c r="D7">
        <v>87</v>
      </c>
      <c r="E7">
        <f t="shared" si="0"/>
        <v>87</v>
      </c>
      <c r="G7">
        <f t="shared" si="1"/>
        <v>1026.25</v>
      </c>
    </row>
    <row r="8" spans="1:8" hidden="1">
      <c r="A8" s="6">
        <v>41279</v>
      </c>
      <c r="B8">
        <v>1</v>
      </c>
      <c r="C8" t="s">
        <v>391</v>
      </c>
      <c r="D8">
        <v>72</v>
      </c>
      <c r="E8">
        <f t="shared" si="0"/>
        <v>72</v>
      </c>
      <c r="G8">
        <f t="shared" si="1"/>
        <v>1098.25</v>
      </c>
    </row>
    <row r="9" spans="1:8" hidden="1">
      <c r="B9">
        <v>1</v>
      </c>
      <c r="C9" t="s">
        <v>392</v>
      </c>
      <c r="D9">
        <v>31</v>
      </c>
      <c r="E9">
        <f t="shared" si="0"/>
        <v>31</v>
      </c>
      <c r="G9">
        <f t="shared" si="1"/>
        <v>1129.25</v>
      </c>
    </row>
    <row r="10" spans="1:8" hidden="1">
      <c r="B10">
        <v>1</v>
      </c>
      <c r="C10" t="s">
        <v>393</v>
      </c>
      <c r="D10">
        <v>39</v>
      </c>
      <c r="E10">
        <f t="shared" si="0"/>
        <v>39</v>
      </c>
      <c r="G10">
        <f t="shared" si="1"/>
        <v>1168.25</v>
      </c>
    </row>
    <row r="11" spans="1:8" hidden="1">
      <c r="B11">
        <v>3.5</v>
      </c>
      <c r="C11" t="s">
        <v>375</v>
      </c>
      <c r="D11">
        <v>26.5</v>
      </c>
      <c r="E11">
        <f t="shared" si="0"/>
        <v>92.75</v>
      </c>
      <c r="G11">
        <f t="shared" si="1"/>
        <v>1261</v>
      </c>
    </row>
    <row r="12" spans="1:8" hidden="1">
      <c r="A12" s="6">
        <v>41281</v>
      </c>
      <c r="B12">
        <v>1</v>
      </c>
      <c r="C12" t="s">
        <v>388</v>
      </c>
      <c r="D12">
        <v>52</v>
      </c>
      <c r="E12">
        <f t="shared" si="0"/>
        <v>52</v>
      </c>
      <c r="G12">
        <f t="shared" si="1"/>
        <v>1313</v>
      </c>
    </row>
    <row r="13" spans="1:8" hidden="1">
      <c r="A13" s="6">
        <v>41285</v>
      </c>
      <c r="B13">
        <v>1</v>
      </c>
      <c r="C13" t="s">
        <v>394</v>
      </c>
      <c r="D13">
        <v>48</v>
      </c>
      <c r="E13">
        <f t="shared" si="0"/>
        <v>48</v>
      </c>
      <c r="G13">
        <f t="shared" si="1"/>
        <v>1361</v>
      </c>
    </row>
    <row r="14" spans="1:8" hidden="1">
      <c r="A14" s="6">
        <v>41311</v>
      </c>
      <c r="B14">
        <v>1</v>
      </c>
      <c r="C14" t="s">
        <v>395</v>
      </c>
      <c r="D14">
        <v>68</v>
      </c>
      <c r="E14">
        <f t="shared" si="0"/>
        <v>68</v>
      </c>
      <c r="G14">
        <f t="shared" si="1"/>
        <v>1429</v>
      </c>
    </row>
    <row r="15" spans="1:8" hidden="1">
      <c r="A15" s="6">
        <v>41326</v>
      </c>
      <c r="B15">
        <v>1</v>
      </c>
      <c r="C15" t="s">
        <v>396</v>
      </c>
      <c r="D15">
        <v>40</v>
      </c>
      <c r="E15">
        <f t="shared" si="0"/>
        <v>40</v>
      </c>
      <c r="G15">
        <f t="shared" si="1"/>
        <v>1469</v>
      </c>
    </row>
    <row r="16" spans="1:8" hidden="1">
      <c r="A16" s="6">
        <v>41321</v>
      </c>
      <c r="B16">
        <v>3.5</v>
      </c>
      <c r="C16" t="s">
        <v>397</v>
      </c>
      <c r="D16">
        <v>36</v>
      </c>
      <c r="E16">
        <f t="shared" si="0"/>
        <v>126</v>
      </c>
      <c r="G16">
        <f t="shared" si="1"/>
        <v>1595</v>
      </c>
    </row>
    <row r="17" spans="1:7" hidden="1">
      <c r="B17">
        <v>4</v>
      </c>
      <c r="C17" t="s">
        <v>329</v>
      </c>
      <c r="D17">
        <v>26.5</v>
      </c>
      <c r="E17">
        <f t="shared" si="0"/>
        <v>106</v>
      </c>
      <c r="G17">
        <f t="shared" si="1"/>
        <v>1701</v>
      </c>
    </row>
    <row r="18" spans="1:7" hidden="1">
      <c r="B18">
        <v>1</v>
      </c>
      <c r="C18" t="s">
        <v>387</v>
      </c>
      <c r="D18">
        <v>58</v>
      </c>
      <c r="E18">
        <f t="shared" si="0"/>
        <v>58</v>
      </c>
      <c r="G18">
        <f t="shared" si="1"/>
        <v>1759</v>
      </c>
    </row>
    <row r="19" spans="1:7" hidden="1">
      <c r="A19" s="6">
        <v>41331</v>
      </c>
      <c r="B19">
        <v>1</v>
      </c>
      <c r="C19" t="s">
        <v>414</v>
      </c>
      <c r="D19">
        <v>550</v>
      </c>
      <c r="E19">
        <f t="shared" si="0"/>
        <v>550</v>
      </c>
      <c r="G19">
        <f t="shared" si="1"/>
        <v>2309</v>
      </c>
    </row>
    <row r="20" spans="1:7" hidden="1">
      <c r="B20">
        <v>1</v>
      </c>
      <c r="C20" t="s">
        <v>415</v>
      </c>
      <c r="D20">
        <v>72</v>
      </c>
      <c r="E20">
        <f t="shared" si="0"/>
        <v>72</v>
      </c>
      <c r="G20">
        <f t="shared" si="1"/>
        <v>2381</v>
      </c>
    </row>
    <row r="21" spans="1:7" hidden="1">
      <c r="B21">
        <v>1</v>
      </c>
      <c r="C21" t="s">
        <v>338</v>
      </c>
      <c r="D21">
        <v>68</v>
      </c>
      <c r="E21">
        <f t="shared" si="0"/>
        <v>68</v>
      </c>
      <c r="G21">
        <f t="shared" si="1"/>
        <v>2449</v>
      </c>
    </row>
    <row r="22" spans="1:7" hidden="1">
      <c r="A22" s="6">
        <v>41331</v>
      </c>
      <c r="C22" t="s">
        <v>416</v>
      </c>
      <c r="E22">
        <f t="shared" si="0"/>
        <v>0</v>
      </c>
      <c r="F22">
        <v>162.87</v>
      </c>
      <c r="G22">
        <f t="shared" si="1"/>
        <v>2286.13</v>
      </c>
    </row>
    <row r="23" spans="1:7" hidden="1">
      <c r="E23">
        <f t="shared" si="0"/>
        <v>0</v>
      </c>
      <c r="F23">
        <v>2286.13</v>
      </c>
      <c r="G23">
        <f t="shared" si="1"/>
        <v>0</v>
      </c>
    </row>
    <row r="24" spans="1:7" hidden="1">
      <c r="A24" s="6">
        <v>41355</v>
      </c>
      <c r="B24">
        <v>2</v>
      </c>
      <c r="C24" t="s">
        <v>329</v>
      </c>
      <c r="D24">
        <v>26</v>
      </c>
      <c r="E24">
        <f t="shared" si="0"/>
        <v>52</v>
      </c>
      <c r="G24">
        <f t="shared" si="1"/>
        <v>52</v>
      </c>
    </row>
    <row r="25" spans="1:7" hidden="1">
      <c r="A25" s="6"/>
      <c r="B25">
        <v>1</v>
      </c>
      <c r="C25" t="s">
        <v>1517</v>
      </c>
      <c r="D25">
        <v>25</v>
      </c>
      <c r="E25">
        <f t="shared" ref="E25:E50" si="2">B25*D25</f>
        <v>25</v>
      </c>
      <c r="G25">
        <f t="shared" ref="G25:G81" si="3">G24+E25-F25</f>
        <v>77</v>
      </c>
    </row>
    <row r="26" spans="1:7" hidden="1">
      <c r="A26" s="6"/>
      <c r="B26">
        <v>2</v>
      </c>
      <c r="C26" t="s">
        <v>1518</v>
      </c>
      <c r="D26">
        <v>90</v>
      </c>
      <c r="E26">
        <f t="shared" si="2"/>
        <v>180</v>
      </c>
      <c r="G26">
        <f t="shared" si="3"/>
        <v>257</v>
      </c>
    </row>
    <row r="27" spans="1:7" hidden="1">
      <c r="A27" s="6">
        <v>41365</v>
      </c>
      <c r="B27">
        <v>1</v>
      </c>
      <c r="C27" t="s">
        <v>329</v>
      </c>
      <c r="D27">
        <v>26</v>
      </c>
      <c r="E27">
        <f t="shared" si="2"/>
        <v>26</v>
      </c>
      <c r="G27">
        <f t="shared" si="3"/>
        <v>283</v>
      </c>
    </row>
    <row r="28" spans="1:7" hidden="1">
      <c r="C28" t="s">
        <v>882</v>
      </c>
      <c r="E28">
        <f t="shared" si="2"/>
        <v>0</v>
      </c>
      <c r="G28">
        <f t="shared" si="3"/>
        <v>283</v>
      </c>
    </row>
    <row r="29" spans="1:7" hidden="1">
      <c r="A29" s="6">
        <v>41382</v>
      </c>
      <c r="B29">
        <v>1</v>
      </c>
      <c r="C29" t="s">
        <v>1519</v>
      </c>
      <c r="D29">
        <v>72.900000000000006</v>
      </c>
      <c r="E29">
        <f t="shared" si="2"/>
        <v>72.900000000000006</v>
      </c>
      <c r="G29">
        <f t="shared" si="3"/>
        <v>355.9</v>
      </c>
    </row>
    <row r="30" spans="1:7" hidden="1">
      <c r="B30">
        <v>1</v>
      </c>
      <c r="C30" t="s">
        <v>1521</v>
      </c>
      <c r="D30">
        <v>67</v>
      </c>
      <c r="E30">
        <f t="shared" si="2"/>
        <v>67</v>
      </c>
      <c r="G30">
        <f t="shared" si="3"/>
        <v>422.9</v>
      </c>
    </row>
    <row r="31" spans="1:7" hidden="1">
      <c r="B31">
        <v>1</v>
      </c>
      <c r="C31" t="s">
        <v>1520</v>
      </c>
      <c r="D31">
        <v>73.599999999999994</v>
      </c>
      <c r="E31">
        <f t="shared" si="2"/>
        <v>73.599999999999994</v>
      </c>
      <c r="G31">
        <f t="shared" si="3"/>
        <v>496.5</v>
      </c>
    </row>
    <row r="32" spans="1:7" hidden="1">
      <c r="A32" s="6">
        <v>41408</v>
      </c>
      <c r="B32">
        <v>1</v>
      </c>
      <c r="C32" t="s">
        <v>1515</v>
      </c>
      <c r="D32">
        <v>28</v>
      </c>
      <c r="E32">
        <f t="shared" si="2"/>
        <v>28</v>
      </c>
      <c r="G32">
        <f t="shared" si="3"/>
        <v>524.5</v>
      </c>
    </row>
    <row r="33" spans="1:7" hidden="1">
      <c r="A33" s="6">
        <v>41421</v>
      </c>
      <c r="B33">
        <v>1</v>
      </c>
      <c r="C33" t="s">
        <v>1415</v>
      </c>
      <c r="D33">
        <v>48</v>
      </c>
      <c r="E33">
        <f t="shared" si="2"/>
        <v>48</v>
      </c>
      <c r="G33">
        <f t="shared" si="3"/>
        <v>572.5</v>
      </c>
    </row>
    <row r="34" spans="1:7" hidden="1">
      <c r="B34">
        <v>1</v>
      </c>
      <c r="C34" t="s">
        <v>1416</v>
      </c>
      <c r="D34">
        <v>196</v>
      </c>
      <c r="E34">
        <f t="shared" si="2"/>
        <v>196</v>
      </c>
      <c r="G34">
        <f t="shared" si="3"/>
        <v>768.5</v>
      </c>
    </row>
    <row r="35" spans="1:7" hidden="1">
      <c r="C35" t="s">
        <v>1516</v>
      </c>
      <c r="E35">
        <f t="shared" si="2"/>
        <v>0</v>
      </c>
      <c r="G35">
        <f t="shared" si="3"/>
        <v>768.5</v>
      </c>
    </row>
    <row r="36" spans="1:7" hidden="1">
      <c r="A36" s="6">
        <v>41422</v>
      </c>
      <c r="B36">
        <v>1</v>
      </c>
      <c r="C36" t="s">
        <v>727</v>
      </c>
      <c r="D36">
        <v>23</v>
      </c>
      <c r="E36">
        <f t="shared" si="2"/>
        <v>23</v>
      </c>
      <c r="G36">
        <f t="shared" si="3"/>
        <v>791.5</v>
      </c>
    </row>
    <row r="37" spans="1:7" hidden="1">
      <c r="A37" s="6">
        <v>41429</v>
      </c>
      <c r="B37">
        <v>1</v>
      </c>
      <c r="C37" t="s">
        <v>1532</v>
      </c>
      <c r="D37">
        <v>477</v>
      </c>
      <c r="E37">
        <f t="shared" si="2"/>
        <v>477</v>
      </c>
      <c r="G37">
        <f t="shared" si="3"/>
        <v>1268.5</v>
      </c>
    </row>
    <row r="38" spans="1:7" hidden="1">
      <c r="B38">
        <v>1</v>
      </c>
      <c r="C38" t="s">
        <v>1533</v>
      </c>
      <c r="D38">
        <v>45.45</v>
      </c>
      <c r="E38">
        <f t="shared" si="2"/>
        <v>45.45</v>
      </c>
      <c r="G38">
        <f t="shared" si="3"/>
        <v>1313.95</v>
      </c>
    </row>
    <row r="39" spans="1:7" hidden="1">
      <c r="B39">
        <v>1</v>
      </c>
      <c r="C39" t="s">
        <v>1534</v>
      </c>
      <c r="D39">
        <v>91.36</v>
      </c>
      <c r="E39">
        <f t="shared" si="2"/>
        <v>91.36</v>
      </c>
      <c r="G39">
        <f t="shared" si="3"/>
        <v>1405.31</v>
      </c>
    </row>
    <row r="40" spans="1:7" hidden="1">
      <c r="A40" s="6">
        <v>41432</v>
      </c>
      <c r="C40" t="s">
        <v>1573</v>
      </c>
      <c r="E40">
        <f t="shared" si="2"/>
        <v>0</v>
      </c>
      <c r="F40">
        <v>1405.31</v>
      </c>
      <c r="G40">
        <f t="shared" si="3"/>
        <v>0</v>
      </c>
    </row>
    <row r="41" spans="1:7" ht="23.25" hidden="1">
      <c r="C41" s="61" t="s">
        <v>1585</v>
      </c>
      <c r="E41">
        <f t="shared" si="2"/>
        <v>0</v>
      </c>
      <c r="G41">
        <f t="shared" si="3"/>
        <v>0</v>
      </c>
    </row>
    <row r="42" spans="1:7" ht="23.25">
      <c r="A42" s="6">
        <v>41432</v>
      </c>
      <c r="C42" s="61" t="s">
        <v>1664</v>
      </c>
      <c r="F42">
        <v>440</v>
      </c>
    </row>
    <row r="43" spans="1:7" ht="15.75" customHeight="1">
      <c r="C43" s="61"/>
      <c r="G43">
        <v>-440</v>
      </c>
    </row>
    <row r="44" spans="1:7">
      <c r="A44" s="6">
        <v>41430</v>
      </c>
      <c r="B44">
        <v>1</v>
      </c>
      <c r="C44" t="s">
        <v>1584</v>
      </c>
      <c r="D44">
        <v>81</v>
      </c>
      <c r="E44">
        <f t="shared" si="2"/>
        <v>81</v>
      </c>
      <c r="G44">
        <f>G43+E44-F44</f>
        <v>-359</v>
      </c>
    </row>
    <row r="45" spans="1:7">
      <c r="A45" s="6">
        <v>41431</v>
      </c>
      <c r="B45">
        <v>1</v>
      </c>
      <c r="C45" t="s">
        <v>396</v>
      </c>
      <c r="D45">
        <v>42</v>
      </c>
      <c r="E45">
        <f t="shared" si="2"/>
        <v>42</v>
      </c>
      <c r="G45">
        <f t="shared" si="3"/>
        <v>-317</v>
      </c>
    </row>
    <row r="46" spans="1:7">
      <c r="B46">
        <v>1</v>
      </c>
      <c r="C46" t="s">
        <v>1586</v>
      </c>
      <c r="D46">
        <v>4</v>
      </c>
      <c r="E46">
        <f t="shared" si="2"/>
        <v>4</v>
      </c>
      <c r="G46">
        <f t="shared" si="3"/>
        <v>-313</v>
      </c>
    </row>
    <row r="47" spans="1:7">
      <c r="A47" s="6">
        <v>41443</v>
      </c>
      <c r="B47">
        <v>1</v>
      </c>
      <c r="C47" t="s">
        <v>1785</v>
      </c>
      <c r="D47">
        <v>75</v>
      </c>
      <c r="E47">
        <f t="shared" si="2"/>
        <v>75</v>
      </c>
      <c r="G47">
        <f t="shared" si="3"/>
        <v>-238</v>
      </c>
    </row>
    <row r="48" spans="1:7">
      <c r="C48" t="s">
        <v>1786</v>
      </c>
      <c r="E48">
        <f t="shared" si="2"/>
        <v>0</v>
      </c>
      <c r="G48">
        <f t="shared" si="3"/>
        <v>-238</v>
      </c>
    </row>
    <row r="49" spans="1:7">
      <c r="A49" s="6">
        <v>41444</v>
      </c>
      <c r="B49">
        <v>1</v>
      </c>
      <c r="C49" t="s">
        <v>1101</v>
      </c>
      <c r="D49">
        <v>610</v>
      </c>
      <c r="E49">
        <f t="shared" si="2"/>
        <v>610</v>
      </c>
      <c r="G49">
        <f t="shared" si="3"/>
        <v>372</v>
      </c>
    </row>
    <row r="50" spans="1:7">
      <c r="A50" s="6">
        <v>41449</v>
      </c>
      <c r="B50">
        <v>1</v>
      </c>
      <c r="C50" t="s">
        <v>1784</v>
      </c>
      <c r="D50">
        <v>80</v>
      </c>
      <c r="E50">
        <f t="shared" si="2"/>
        <v>80</v>
      </c>
      <c r="G50">
        <f t="shared" si="3"/>
        <v>452</v>
      </c>
    </row>
    <row r="51" spans="1:7">
      <c r="A51" s="6"/>
      <c r="B51">
        <v>1.5</v>
      </c>
      <c r="C51" t="s">
        <v>1049</v>
      </c>
      <c r="D51">
        <v>40</v>
      </c>
      <c r="E51">
        <f t="shared" ref="E51:E71" si="4">B51*D51</f>
        <v>60</v>
      </c>
      <c r="G51">
        <f t="shared" si="3"/>
        <v>512</v>
      </c>
    </row>
    <row r="52" spans="1:7">
      <c r="A52" s="6">
        <v>41456</v>
      </c>
      <c r="B52">
        <v>1</v>
      </c>
      <c r="C52" t="s">
        <v>1783</v>
      </c>
      <c r="D52">
        <v>25</v>
      </c>
      <c r="E52">
        <f t="shared" si="4"/>
        <v>25</v>
      </c>
      <c r="G52">
        <f t="shared" si="3"/>
        <v>537</v>
      </c>
    </row>
    <row r="53" spans="1:7">
      <c r="A53" s="6">
        <v>41502</v>
      </c>
      <c r="B53">
        <v>1</v>
      </c>
      <c r="C53" t="s">
        <v>1931</v>
      </c>
      <c r="D53">
        <v>90</v>
      </c>
      <c r="E53">
        <f t="shared" si="4"/>
        <v>90</v>
      </c>
      <c r="G53">
        <f t="shared" si="3"/>
        <v>627</v>
      </c>
    </row>
    <row r="54" spans="1:7">
      <c r="E54">
        <f t="shared" si="4"/>
        <v>0</v>
      </c>
      <c r="G54">
        <f t="shared" si="3"/>
        <v>627</v>
      </c>
    </row>
    <row r="55" spans="1:7">
      <c r="A55" s="6">
        <v>41506</v>
      </c>
      <c r="B55">
        <v>1</v>
      </c>
      <c r="C55" t="s">
        <v>2250</v>
      </c>
      <c r="D55">
        <v>427</v>
      </c>
      <c r="E55">
        <f t="shared" si="4"/>
        <v>427</v>
      </c>
      <c r="G55">
        <f t="shared" si="3"/>
        <v>1054</v>
      </c>
    </row>
    <row r="56" spans="1:7">
      <c r="B56">
        <v>1</v>
      </c>
      <c r="C56" t="s">
        <v>2251</v>
      </c>
      <c r="D56">
        <v>106</v>
      </c>
      <c r="E56">
        <f t="shared" si="4"/>
        <v>106</v>
      </c>
      <c r="G56">
        <f t="shared" si="3"/>
        <v>1160</v>
      </c>
    </row>
    <row r="57" spans="1:7">
      <c r="B57">
        <v>1</v>
      </c>
      <c r="C57" t="s">
        <v>2252</v>
      </c>
      <c r="D57">
        <v>98</v>
      </c>
      <c r="E57">
        <f t="shared" si="4"/>
        <v>98</v>
      </c>
      <c r="G57">
        <f t="shared" si="3"/>
        <v>1258</v>
      </c>
    </row>
    <row r="58" spans="1:7">
      <c r="E58">
        <f t="shared" si="4"/>
        <v>0</v>
      </c>
      <c r="G58">
        <f t="shared" si="3"/>
        <v>1258</v>
      </c>
    </row>
    <row r="59" spans="1:7">
      <c r="A59" s="6">
        <v>41519</v>
      </c>
      <c r="B59">
        <v>1</v>
      </c>
      <c r="C59" t="s">
        <v>2384</v>
      </c>
      <c r="D59">
        <v>29</v>
      </c>
      <c r="E59">
        <f t="shared" si="4"/>
        <v>29</v>
      </c>
      <c r="G59">
        <f t="shared" si="3"/>
        <v>1287</v>
      </c>
    </row>
    <row r="60" spans="1:7">
      <c r="A60" s="6">
        <v>41520</v>
      </c>
      <c r="B60">
        <v>4</v>
      </c>
      <c r="C60" t="s">
        <v>666</v>
      </c>
      <c r="D60">
        <v>78.75</v>
      </c>
      <c r="E60">
        <f t="shared" si="4"/>
        <v>315</v>
      </c>
      <c r="G60">
        <f t="shared" si="3"/>
        <v>1602</v>
      </c>
    </row>
    <row r="61" spans="1:7">
      <c r="B61">
        <v>1</v>
      </c>
      <c r="C61" t="s">
        <v>666</v>
      </c>
      <c r="D61">
        <v>85</v>
      </c>
      <c r="E61">
        <f t="shared" si="4"/>
        <v>85</v>
      </c>
      <c r="G61">
        <f t="shared" si="3"/>
        <v>1687</v>
      </c>
    </row>
    <row r="62" spans="1:7">
      <c r="B62">
        <v>1</v>
      </c>
      <c r="C62" t="s">
        <v>2385</v>
      </c>
      <c r="D62">
        <v>94</v>
      </c>
      <c r="E62">
        <f t="shared" si="4"/>
        <v>94</v>
      </c>
      <c r="G62">
        <f t="shared" si="3"/>
        <v>1781</v>
      </c>
    </row>
    <row r="63" spans="1:7">
      <c r="B63">
        <v>1</v>
      </c>
      <c r="C63" t="s">
        <v>694</v>
      </c>
      <c r="D63">
        <v>112</v>
      </c>
      <c r="E63">
        <f t="shared" si="4"/>
        <v>112</v>
      </c>
      <c r="G63">
        <f t="shared" si="3"/>
        <v>1893</v>
      </c>
    </row>
    <row r="64" spans="1:7">
      <c r="C64" t="s">
        <v>949</v>
      </c>
      <c r="E64">
        <f t="shared" si="4"/>
        <v>0</v>
      </c>
      <c r="G64">
        <f t="shared" si="3"/>
        <v>1893</v>
      </c>
    </row>
    <row r="65" spans="1:7">
      <c r="A65" s="6">
        <v>41523</v>
      </c>
      <c r="B65">
        <v>1</v>
      </c>
      <c r="C65" t="s">
        <v>2386</v>
      </c>
      <c r="D65">
        <v>21</v>
      </c>
      <c r="E65">
        <f t="shared" si="4"/>
        <v>21</v>
      </c>
      <c r="G65">
        <f t="shared" si="3"/>
        <v>1914</v>
      </c>
    </row>
    <row r="66" spans="1:7">
      <c r="A66" s="6">
        <v>41556</v>
      </c>
      <c r="B66">
        <v>1</v>
      </c>
      <c r="C66" t="s">
        <v>2747</v>
      </c>
      <c r="D66">
        <v>78</v>
      </c>
      <c r="E66">
        <f t="shared" si="4"/>
        <v>78</v>
      </c>
      <c r="G66">
        <f t="shared" si="3"/>
        <v>1992</v>
      </c>
    </row>
    <row r="67" spans="1:7">
      <c r="A67" s="6">
        <v>41536</v>
      </c>
      <c r="B67">
        <v>1</v>
      </c>
      <c r="C67" t="s">
        <v>2252</v>
      </c>
      <c r="D67">
        <v>98</v>
      </c>
      <c r="E67">
        <f t="shared" si="4"/>
        <v>98</v>
      </c>
      <c r="G67">
        <f t="shared" si="3"/>
        <v>2090</v>
      </c>
    </row>
    <row r="68" spans="1:7">
      <c r="A68" s="6">
        <v>41537</v>
      </c>
      <c r="B68">
        <v>2</v>
      </c>
      <c r="C68" t="s">
        <v>475</v>
      </c>
      <c r="D68">
        <v>74</v>
      </c>
      <c r="E68">
        <f t="shared" si="4"/>
        <v>148</v>
      </c>
      <c r="G68">
        <f t="shared" si="3"/>
        <v>2238</v>
      </c>
    </row>
    <row r="69" spans="1:7">
      <c r="A69" s="6">
        <v>41540</v>
      </c>
      <c r="B69">
        <v>3</v>
      </c>
      <c r="C69" t="s">
        <v>916</v>
      </c>
      <c r="D69">
        <v>89</v>
      </c>
      <c r="E69">
        <f t="shared" si="4"/>
        <v>267</v>
      </c>
      <c r="G69">
        <f t="shared" si="3"/>
        <v>2505</v>
      </c>
    </row>
    <row r="70" spans="1:7">
      <c r="A70" s="6">
        <v>41554</v>
      </c>
      <c r="B70">
        <v>1</v>
      </c>
      <c r="C70" t="s">
        <v>2252</v>
      </c>
      <c r="D70">
        <v>98</v>
      </c>
      <c r="E70">
        <f t="shared" si="4"/>
        <v>98</v>
      </c>
      <c r="G70">
        <f t="shared" si="3"/>
        <v>2603</v>
      </c>
    </row>
    <row r="71" spans="1:7">
      <c r="A71" s="6">
        <v>41563</v>
      </c>
      <c r="B71">
        <v>1</v>
      </c>
      <c r="C71" t="s">
        <v>2746</v>
      </c>
      <c r="D71">
        <v>296</v>
      </c>
      <c r="E71">
        <f t="shared" si="4"/>
        <v>296</v>
      </c>
      <c r="G71">
        <f t="shared" si="3"/>
        <v>2899</v>
      </c>
    </row>
    <row r="72" spans="1:7">
      <c r="G72">
        <f t="shared" si="3"/>
        <v>2899</v>
      </c>
    </row>
    <row r="73" spans="1:7">
      <c r="A73" s="6">
        <v>41578</v>
      </c>
      <c r="B73">
        <v>1</v>
      </c>
      <c r="C73" t="s">
        <v>2999</v>
      </c>
      <c r="D73">
        <v>445</v>
      </c>
      <c r="E73">
        <v>445</v>
      </c>
      <c r="G73">
        <f t="shared" si="3"/>
        <v>3344</v>
      </c>
    </row>
    <row r="74" spans="1:7">
      <c r="A74" s="6">
        <v>41607</v>
      </c>
      <c r="B74">
        <v>1</v>
      </c>
      <c r="C74" t="s">
        <v>384</v>
      </c>
      <c r="D74">
        <v>40</v>
      </c>
      <c r="E74">
        <f t="shared" ref="E74:E77" si="5">B74*D74</f>
        <v>40</v>
      </c>
      <c r="G74">
        <f t="shared" si="3"/>
        <v>3384</v>
      </c>
    </row>
    <row r="75" spans="1:7">
      <c r="A75" s="6">
        <v>41617</v>
      </c>
      <c r="B75">
        <v>0.5</v>
      </c>
      <c r="C75" t="s">
        <v>384</v>
      </c>
      <c r="D75">
        <v>40</v>
      </c>
      <c r="E75">
        <f t="shared" si="5"/>
        <v>20</v>
      </c>
      <c r="G75">
        <f t="shared" si="3"/>
        <v>3404</v>
      </c>
    </row>
    <row r="76" spans="1:7">
      <c r="B76">
        <v>4</v>
      </c>
      <c r="C76" t="s">
        <v>2604</v>
      </c>
      <c r="D76">
        <v>40</v>
      </c>
      <c r="E76">
        <f t="shared" si="5"/>
        <v>160</v>
      </c>
      <c r="G76">
        <f t="shared" si="3"/>
        <v>3564</v>
      </c>
    </row>
    <row r="77" spans="1:7">
      <c r="A77" s="6">
        <v>41625</v>
      </c>
      <c r="B77">
        <v>5</v>
      </c>
      <c r="C77" t="s">
        <v>3307</v>
      </c>
      <c r="D77">
        <v>45</v>
      </c>
      <c r="E77">
        <f t="shared" si="5"/>
        <v>225</v>
      </c>
      <c r="G77">
        <f t="shared" si="3"/>
        <v>3789</v>
      </c>
    </row>
    <row r="78" spans="1:7">
      <c r="G78">
        <f t="shared" si="3"/>
        <v>3789</v>
      </c>
    </row>
    <row r="79" spans="1:7">
      <c r="G79">
        <f t="shared" si="3"/>
        <v>3789</v>
      </c>
    </row>
    <row r="80" spans="1:7">
      <c r="G80">
        <f t="shared" si="3"/>
        <v>3789</v>
      </c>
    </row>
    <row r="81" spans="7:7">
      <c r="G81">
        <f t="shared" si="3"/>
        <v>3789</v>
      </c>
    </row>
  </sheetData>
  <hyperlinks>
    <hyperlink ref="A1" location="INDICE!A1" display="INDICE"/>
  </hyperlinks>
  <pageMargins left="0.7" right="0.7" top="0.75" bottom="0.75" header="0.3" footer="0.3"/>
  <pageSetup paperSize="9" orientation="portrait" horizontalDpi="0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>
  <dimension ref="A1:K52"/>
  <sheetViews>
    <sheetView workbookViewId="0"/>
  </sheetViews>
  <sheetFormatPr baseColWidth="10" defaultRowHeight="15"/>
  <cols>
    <col min="1" max="1" width="12.28515625" style="7" customWidth="1"/>
    <col min="2" max="2" width="5.42578125" style="7" customWidth="1"/>
    <col min="3" max="3" width="20.7109375" style="7" customWidth="1"/>
    <col min="4" max="4" width="7.28515625" style="7" customWidth="1"/>
    <col min="5" max="6" width="7.42578125" style="7" customWidth="1"/>
    <col min="7" max="7" width="11.42578125" style="7" customWidth="1"/>
    <col min="8" max="8" width="9.140625" style="7" customWidth="1"/>
    <col min="9" max="9" width="13" style="26" customWidth="1"/>
    <col min="10" max="16384" width="11.42578125" style="7"/>
  </cols>
  <sheetData>
    <row r="1" spans="1:11">
      <c r="A1" s="9" t="s">
        <v>2684</v>
      </c>
      <c r="C1" s="7" t="s">
        <v>9</v>
      </c>
      <c r="G1" s="7" t="s">
        <v>253</v>
      </c>
      <c r="I1" s="26">
        <f>SUM(G4:G271)-SUM(H4:H271)</f>
        <v>229.98999999999796</v>
      </c>
      <c r="J1" s="17" t="s">
        <v>59</v>
      </c>
      <c r="K1" s="7">
        <f>Hoja93!I1</f>
        <v>2098.0699999999997</v>
      </c>
    </row>
    <row r="2" spans="1:11">
      <c r="A2" s="10" t="s">
        <v>254</v>
      </c>
      <c r="B2" s="10" t="s">
        <v>255</v>
      </c>
      <c r="C2" s="10" t="s">
        <v>256</v>
      </c>
      <c r="D2" s="10" t="s">
        <v>1860</v>
      </c>
      <c r="E2" s="10" t="s">
        <v>1691</v>
      </c>
      <c r="F2" s="10" t="s">
        <v>257</v>
      </c>
      <c r="G2" s="10" t="s">
        <v>258</v>
      </c>
      <c r="H2" s="10" t="s">
        <v>259</v>
      </c>
      <c r="I2" s="27" t="s">
        <v>260</v>
      </c>
      <c r="J2" s="10" t="s">
        <v>9</v>
      </c>
      <c r="K2" s="10">
        <f>Hoja1!D68</f>
        <v>0</v>
      </c>
    </row>
    <row r="3" spans="1:11" ht="21.75" customHeight="1">
      <c r="A3" s="11"/>
      <c r="J3" s="7" t="s">
        <v>272</v>
      </c>
    </row>
    <row r="4" spans="1:11" hidden="1">
      <c r="A4" s="12">
        <v>41305</v>
      </c>
      <c r="B4" s="7">
        <v>1</v>
      </c>
      <c r="C4" s="7" t="s">
        <v>512</v>
      </c>
      <c r="F4" s="7">
        <v>1179.99</v>
      </c>
      <c r="G4" s="23">
        <f t="shared" ref="G4:G26" si="0">B4*F4</f>
        <v>1179.99</v>
      </c>
      <c r="I4" s="26">
        <f t="shared" ref="I4:I41" si="1">I3+G4-H4</f>
        <v>1179.99</v>
      </c>
    </row>
    <row r="5" spans="1:11" s="23" customFormat="1" hidden="1">
      <c r="A5" s="24">
        <v>41324</v>
      </c>
      <c r="B5" s="7">
        <v>1</v>
      </c>
      <c r="C5" s="7" t="s">
        <v>527</v>
      </c>
      <c r="D5" s="7"/>
      <c r="E5" s="7"/>
      <c r="F5" s="23">
        <v>597.48</v>
      </c>
      <c r="G5" s="23">
        <f t="shared" si="0"/>
        <v>597.48</v>
      </c>
      <c r="I5" s="28">
        <f t="shared" si="1"/>
        <v>1777.47</v>
      </c>
    </row>
    <row r="6" spans="1:11" hidden="1">
      <c r="A6" s="12">
        <v>41326</v>
      </c>
      <c r="B6" s="7">
        <v>1</v>
      </c>
      <c r="C6" s="7" t="s">
        <v>306</v>
      </c>
      <c r="F6" s="7">
        <v>448.98</v>
      </c>
      <c r="G6" s="7">
        <f t="shared" si="0"/>
        <v>448.98</v>
      </c>
      <c r="I6" s="26">
        <f t="shared" si="1"/>
        <v>2226.4499999999998</v>
      </c>
    </row>
    <row r="7" spans="1:11" hidden="1">
      <c r="A7" s="12">
        <v>41326</v>
      </c>
      <c r="B7" s="7">
        <v>1</v>
      </c>
      <c r="C7" s="7" t="s">
        <v>307</v>
      </c>
      <c r="F7" s="7">
        <v>379.99</v>
      </c>
      <c r="G7" s="7">
        <f t="shared" si="0"/>
        <v>379.99</v>
      </c>
      <c r="I7" s="26">
        <f t="shared" si="1"/>
        <v>2606.4399999999996</v>
      </c>
    </row>
    <row r="8" spans="1:11" hidden="1">
      <c r="A8" s="12">
        <v>41333</v>
      </c>
      <c r="B8" s="22">
        <v>1</v>
      </c>
      <c r="C8" s="22" t="s">
        <v>528</v>
      </c>
      <c r="D8" s="22"/>
      <c r="E8" s="22"/>
      <c r="F8" s="22">
        <v>741.98</v>
      </c>
      <c r="G8" s="7">
        <f t="shared" si="0"/>
        <v>741.98</v>
      </c>
      <c r="I8" s="26">
        <f t="shared" si="1"/>
        <v>3348.4199999999996</v>
      </c>
    </row>
    <row r="9" spans="1:11" hidden="1">
      <c r="A9" s="12">
        <v>41338</v>
      </c>
      <c r="B9" s="22">
        <v>1</v>
      </c>
      <c r="C9" s="22" t="s">
        <v>529</v>
      </c>
      <c r="D9" s="22"/>
      <c r="E9" s="22"/>
      <c r="F9" s="22">
        <v>588.59</v>
      </c>
      <c r="G9" s="22">
        <f t="shared" si="0"/>
        <v>588.59</v>
      </c>
      <c r="I9" s="26">
        <f t="shared" si="1"/>
        <v>3937.0099999999998</v>
      </c>
    </row>
    <row r="10" spans="1:11" hidden="1">
      <c r="A10" s="12">
        <v>41373</v>
      </c>
      <c r="C10" s="22" t="s">
        <v>427</v>
      </c>
      <c r="D10" s="22"/>
      <c r="E10" s="22"/>
      <c r="F10" s="22">
        <v>0</v>
      </c>
      <c r="G10" s="22">
        <f t="shared" si="0"/>
        <v>0</v>
      </c>
      <c r="H10" s="7">
        <v>3937.01</v>
      </c>
      <c r="I10" s="26">
        <f t="shared" si="1"/>
        <v>0</v>
      </c>
    </row>
    <row r="11" spans="1:11" hidden="1">
      <c r="G11" s="22">
        <f t="shared" si="0"/>
        <v>0</v>
      </c>
      <c r="I11" s="26">
        <f t="shared" si="1"/>
        <v>0</v>
      </c>
    </row>
    <row r="12" spans="1:11" hidden="1">
      <c r="A12" s="12">
        <v>41386</v>
      </c>
      <c r="B12" s="22">
        <v>1</v>
      </c>
      <c r="C12" s="22" t="s">
        <v>1058</v>
      </c>
      <c r="D12" s="22"/>
      <c r="E12" s="22"/>
      <c r="G12" s="22">
        <f t="shared" si="0"/>
        <v>0</v>
      </c>
      <c r="I12" s="26">
        <f t="shared" si="1"/>
        <v>0</v>
      </c>
    </row>
    <row r="13" spans="1:11" hidden="1">
      <c r="C13" s="22" t="s">
        <v>1059</v>
      </c>
      <c r="D13" s="22"/>
      <c r="E13" s="22"/>
      <c r="G13" s="22">
        <f t="shared" si="0"/>
        <v>0</v>
      </c>
      <c r="I13" s="26">
        <f t="shared" si="1"/>
        <v>0</v>
      </c>
    </row>
    <row r="14" spans="1:11" hidden="1">
      <c r="B14" s="7">
        <v>1</v>
      </c>
      <c r="C14" s="22" t="s">
        <v>1060</v>
      </c>
      <c r="D14" s="22"/>
      <c r="E14" s="22"/>
      <c r="F14" s="7">
        <v>765.99</v>
      </c>
      <c r="G14" s="22">
        <f t="shared" si="0"/>
        <v>765.99</v>
      </c>
      <c r="I14" s="26">
        <f t="shared" si="1"/>
        <v>765.99</v>
      </c>
    </row>
    <row r="15" spans="1:11" hidden="1">
      <c r="A15" s="12">
        <v>41398</v>
      </c>
      <c r="B15" s="7">
        <v>1</v>
      </c>
      <c r="C15" s="22" t="s">
        <v>1058</v>
      </c>
      <c r="D15" s="22"/>
      <c r="E15" s="22"/>
      <c r="G15" s="22">
        <f t="shared" si="0"/>
        <v>0</v>
      </c>
      <c r="I15" s="26">
        <f t="shared" si="1"/>
        <v>765.99</v>
      </c>
    </row>
    <row r="16" spans="1:11" hidden="1">
      <c r="B16" s="22">
        <v>1</v>
      </c>
      <c r="C16" s="22" t="s">
        <v>1450</v>
      </c>
      <c r="D16" s="22"/>
      <c r="E16" s="22"/>
      <c r="F16" s="7">
        <v>391.99</v>
      </c>
      <c r="G16" s="22">
        <f t="shared" si="0"/>
        <v>391.99</v>
      </c>
      <c r="I16" s="26">
        <f t="shared" si="1"/>
        <v>1157.98</v>
      </c>
    </row>
    <row r="17" spans="1:9" hidden="1">
      <c r="A17" s="12">
        <v>41418</v>
      </c>
      <c r="B17" s="7">
        <v>1</v>
      </c>
      <c r="C17" s="22" t="s">
        <v>1058</v>
      </c>
      <c r="D17" s="22"/>
      <c r="E17" s="22"/>
      <c r="G17" s="22">
        <f t="shared" si="0"/>
        <v>0</v>
      </c>
      <c r="I17" s="26">
        <f t="shared" si="1"/>
        <v>1157.98</v>
      </c>
    </row>
    <row r="18" spans="1:9" hidden="1">
      <c r="B18" s="22">
        <v>1</v>
      </c>
      <c r="C18" s="22" t="s">
        <v>1450</v>
      </c>
      <c r="D18" s="22"/>
      <c r="E18" s="22"/>
      <c r="F18" s="7">
        <v>391.99</v>
      </c>
      <c r="G18" s="22">
        <f t="shared" si="0"/>
        <v>391.99</v>
      </c>
      <c r="I18" s="26">
        <f t="shared" si="1"/>
        <v>1549.97</v>
      </c>
    </row>
    <row r="19" spans="1:9" hidden="1">
      <c r="A19" s="12">
        <v>41422</v>
      </c>
      <c r="B19" s="22">
        <v>1</v>
      </c>
      <c r="C19" s="22" t="s">
        <v>1058</v>
      </c>
      <c r="D19" s="22"/>
      <c r="E19" s="22"/>
      <c r="G19" s="22">
        <f t="shared" si="0"/>
        <v>0</v>
      </c>
      <c r="I19" s="26">
        <f t="shared" si="1"/>
        <v>1549.97</v>
      </c>
    </row>
    <row r="20" spans="1:9" hidden="1">
      <c r="C20" s="22" t="s">
        <v>1059</v>
      </c>
      <c r="D20" s="22"/>
      <c r="E20" s="22"/>
      <c r="G20" s="22">
        <f t="shared" si="0"/>
        <v>0</v>
      </c>
      <c r="I20" s="26">
        <f t="shared" si="1"/>
        <v>1549.97</v>
      </c>
    </row>
    <row r="21" spans="1:9" hidden="1">
      <c r="B21" s="7">
        <v>1</v>
      </c>
      <c r="C21" s="22" t="s">
        <v>1449</v>
      </c>
      <c r="D21" s="22"/>
      <c r="E21" s="22"/>
      <c r="F21" s="7">
        <v>765.99</v>
      </c>
      <c r="G21" s="22">
        <f t="shared" si="0"/>
        <v>765.99</v>
      </c>
      <c r="I21" s="26">
        <f t="shared" si="1"/>
        <v>2315.96</v>
      </c>
    </row>
    <row r="22" spans="1:9" hidden="1">
      <c r="A22" s="12">
        <v>41443</v>
      </c>
      <c r="C22" s="22" t="s">
        <v>427</v>
      </c>
      <c r="D22" s="22"/>
      <c r="E22" s="22"/>
      <c r="G22" s="22">
        <f t="shared" si="0"/>
        <v>0</v>
      </c>
      <c r="H22" s="7">
        <v>2315.96</v>
      </c>
      <c r="I22" s="26">
        <f t="shared" si="1"/>
        <v>0</v>
      </c>
    </row>
    <row r="23" spans="1:9" hidden="1">
      <c r="B23" s="22">
        <v>3.5</v>
      </c>
      <c r="C23" s="22" t="s">
        <v>1711</v>
      </c>
      <c r="D23" s="22">
        <v>86.77</v>
      </c>
      <c r="E23" s="22">
        <f>D23+(D23*21%)</f>
        <v>104.99169999999999</v>
      </c>
      <c r="G23" s="22">
        <f t="shared" si="0"/>
        <v>0</v>
      </c>
      <c r="I23" s="26">
        <f t="shared" si="1"/>
        <v>0</v>
      </c>
    </row>
    <row r="24" spans="1:9" hidden="1">
      <c r="B24" s="22">
        <v>1</v>
      </c>
      <c r="C24" s="22" t="s">
        <v>692</v>
      </c>
      <c r="D24" s="22">
        <v>44.62</v>
      </c>
      <c r="E24" s="22">
        <f>D24+(D24*21%)</f>
        <v>53.990199999999994</v>
      </c>
      <c r="G24" s="22">
        <f t="shared" si="0"/>
        <v>0</v>
      </c>
      <c r="I24" s="26">
        <f t="shared" si="1"/>
        <v>0</v>
      </c>
    </row>
    <row r="25" spans="1:9" hidden="1">
      <c r="B25" s="22">
        <v>1</v>
      </c>
      <c r="C25" s="22" t="s">
        <v>885</v>
      </c>
      <c r="D25" s="22">
        <v>46.82</v>
      </c>
      <c r="E25" s="22">
        <f>D25+(D25*21%)</f>
        <v>56.652200000000001</v>
      </c>
      <c r="G25" s="22">
        <f t="shared" si="0"/>
        <v>0</v>
      </c>
      <c r="I25" s="26">
        <f t="shared" si="1"/>
        <v>0</v>
      </c>
    </row>
    <row r="26" spans="1:9" hidden="1">
      <c r="B26" s="22">
        <v>1</v>
      </c>
      <c r="C26" s="22" t="s">
        <v>1712</v>
      </c>
      <c r="D26" s="22">
        <v>64.459999999999994</v>
      </c>
      <c r="E26" s="22">
        <f>D26+(D26*21%)</f>
        <v>77.996599999999987</v>
      </c>
      <c r="G26" s="22">
        <f t="shared" si="0"/>
        <v>0</v>
      </c>
      <c r="I26" s="26">
        <f t="shared" si="1"/>
        <v>0</v>
      </c>
    </row>
    <row r="27" spans="1:9" hidden="1">
      <c r="A27" s="12">
        <v>41429</v>
      </c>
      <c r="B27" s="22">
        <v>1</v>
      </c>
      <c r="C27" s="22" t="s">
        <v>1713</v>
      </c>
      <c r="F27" s="7">
        <v>293.63</v>
      </c>
      <c r="G27" s="22">
        <f>B27*F27</f>
        <v>293.63</v>
      </c>
      <c r="I27" s="26">
        <f>I26+G27-H27</f>
        <v>293.63</v>
      </c>
    </row>
    <row r="28" spans="1:9" hidden="1">
      <c r="I28" s="26">
        <f t="shared" ref="I28:I39" si="2">I27+G28-H28</f>
        <v>293.63</v>
      </c>
    </row>
    <row r="29" spans="1:9" hidden="1">
      <c r="B29" s="22">
        <v>20</v>
      </c>
      <c r="C29" s="22" t="s">
        <v>1858</v>
      </c>
      <c r="D29" s="22">
        <v>323.95999999999998</v>
      </c>
      <c r="E29" s="7">
        <v>391.99</v>
      </c>
      <c r="G29" s="22"/>
      <c r="I29" s="26">
        <f t="shared" si="2"/>
        <v>293.63</v>
      </c>
    </row>
    <row r="30" spans="1:9" hidden="1">
      <c r="A30" s="12">
        <v>41444</v>
      </c>
      <c r="B30" s="22">
        <v>1</v>
      </c>
      <c r="C30" s="22" t="s">
        <v>1859</v>
      </c>
      <c r="F30" s="7">
        <v>391.99</v>
      </c>
      <c r="G30" s="22">
        <v>391.99</v>
      </c>
      <c r="I30" s="26">
        <f t="shared" si="2"/>
        <v>685.62</v>
      </c>
    </row>
    <row r="31" spans="1:9" hidden="1">
      <c r="B31" s="22">
        <v>2</v>
      </c>
      <c r="C31" s="22" t="s">
        <v>1856</v>
      </c>
      <c r="D31" s="22">
        <v>52.89</v>
      </c>
      <c r="E31" s="22">
        <v>63.99</v>
      </c>
      <c r="G31" s="22">
        <f t="shared" ref="G31:G43" si="3">B31*F31</f>
        <v>0</v>
      </c>
      <c r="I31" s="26">
        <f t="shared" si="2"/>
        <v>685.62</v>
      </c>
    </row>
    <row r="32" spans="1:9" hidden="1">
      <c r="A32" s="12">
        <v>41465</v>
      </c>
      <c r="B32" s="22">
        <v>1</v>
      </c>
      <c r="C32" s="22" t="s">
        <v>1857</v>
      </c>
      <c r="F32" s="7">
        <v>63.99</v>
      </c>
      <c r="G32" s="22">
        <v>63.99</v>
      </c>
      <c r="I32" s="26">
        <f t="shared" si="2"/>
        <v>749.61</v>
      </c>
    </row>
    <row r="33" spans="1:10" hidden="1">
      <c r="C33" s="12" t="s">
        <v>2040</v>
      </c>
      <c r="G33" s="22">
        <f t="shared" si="3"/>
        <v>0</v>
      </c>
      <c r="H33" s="7">
        <v>749.61</v>
      </c>
      <c r="I33" s="26">
        <f t="shared" si="2"/>
        <v>0</v>
      </c>
    </row>
    <row r="34" spans="1:10" hidden="1">
      <c r="A34" s="12">
        <v>41527</v>
      </c>
      <c r="B34" s="22">
        <v>20</v>
      </c>
      <c r="C34" s="22" t="s">
        <v>863</v>
      </c>
      <c r="D34" s="7">
        <v>396.69</v>
      </c>
      <c r="E34" s="22">
        <v>479.99</v>
      </c>
      <c r="G34" s="22">
        <f t="shared" si="3"/>
        <v>0</v>
      </c>
      <c r="I34" s="26">
        <f t="shared" si="2"/>
        <v>0</v>
      </c>
    </row>
    <row r="35" spans="1:10" hidden="1">
      <c r="B35" s="22">
        <v>20</v>
      </c>
      <c r="C35" s="22" t="s">
        <v>1858</v>
      </c>
      <c r="D35" s="7">
        <v>355.37</v>
      </c>
      <c r="E35" s="7">
        <v>429.99</v>
      </c>
      <c r="G35" s="22">
        <f t="shared" si="3"/>
        <v>0</v>
      </c>
      <c r="I35" s="26">
        <f t="shared" si="2"/>
        <v>0</v>
      </c>
    </row>
    <row r="36" spans="1:10" hidden="1">
      <c r="B36" s="22">
        <v>20</v>
      </c>
      <c r="C36" s="22" t="s">
        <v>375</v>
      </c>
      <c r="D36" s="22">
        <v>231.4</v>
      </c>
      <c r="E36" s="22">
        <v>279.99</v>
      </c>
      <c r="G36" s="22">
        <f t="shared" si="3"/>
        <v>0</v>
      </c>
      <c r="I36" s="26">
        <f t="shared" si="2"/>
        <v>0</v>
      </c>
    </row>
    <row r="37" spans="1:10" hidden="1">
      <c r="B37" s="22">
        <v>1</v>
      </c>
      <c r="C37" s="22" t="s">
        <v>2481</v>
      </c>
      <c r="G37" s="22">
        <v>1189.98</v>
      </c>
      <c r="I37" s="26">
        <f t="shared" si="2"/>
        <v>1189.98</v>
      </c>
    </row>
    <row r="38" spans="1:10" hidden="1">
      <c r="A38" s="12">
        <v>41528</v>
      </c>
      <c r="B38" s="22">
        <v>8</v>
      </c>
      <c r="C38" s="22" t="s">
        <v>1711</v>
      </c>
      <c r="D38" s="22">
        <v>185.12</v>
      </c>
      <c r="E38" s="22">
        <v>223.99</v>
      </c>
      <c r="G38" s="22">
        <f t="shared" si="3"/>
        <v>0</v>
      </c>
      <c r="I38" s="26">
        <f t="shared" si="2"/>
        <v>1189.98</v>
      </c>
    </row>
    <row r="39" spans="1:10" hidden="1">
      <c r="B39" s="22">
        <v>1</v>
      </c>
      <c r="C39" s="22" t="s">
        <v>929</v>
      </c>
      <c r="D39" s="22">
        <v>99.17</v>
      </c>
      <c r="E39" s="22">
        <v>119.99</v>
      </c>
      <c r="G39" s="22">
        <f t="shared" si="3"/>
        <v>0</v>
      </c>
      <c r="I39" s="26">
        <f t="shared" si="2"/>
        <v>1189.98</v>
      </c>
    </row>
    <row r="40" spans="1:10" hidden="1">
      <c r="B40" s="22">
        <v>1</v>
      </c>
      <c r="C40" s="22" t="s">
        <v>392</v>
      </c>
      <c r="D40" s="22">
        <v>91.73</v>
      </c>
      <c r="E40" s="22">
        <v>110.99</v>
      </c>
      <c r="G40" s="22">
        <f t="shared" si="3"/>
        <v>0</v>
      </c>
      <c r="I40" s="26">
        <f t="shared" si="1"/>
        <v>1189.98</v>
      </c>
    </row>
    <row r="41" spans="1:10" hidden="1">
      <c r="B41" s="22">
        <v>1</v>
      </c>
      <c r="C41" s="22" t="s">
        <v>2482</v>
      </c>
      <c r="D41" s="22">
        <v>135.53</v>
      </c>
      <c r="E41" s="22">
        <v>163.99</v>
      </c>
      <c r="G41" s="22">
        <f t="shared" si="3"/>
        <v>0</v>
      </c>
      <c r="I41" s="26">
        <f t="shared" si="1"/>
        <v>1189.98</v>
      </c>
    </row>
    <row r="42" spans="1:10" hidden="1">
      <c r="B42" s="22">
        <v>1</v>
      </c>
      <c r="C42" s="22" t="s">
        <v>2483</v>
      </c>
      <c r="G42" s="22">
        <v>618.97</v>
      </c>
      <c r="I42" s="26">
        <f>I41+G42-H42</f>
        <v>1808.95</v>
      </c>
    </row>
    <row r="43" spans="1:10" hidden="1">
      <c r="A43" s="12">
        <v>41528</v>
      </c>
      <c r="B43" s="22">
        <v>2</v>
      </c>
      <c r="C43" s="22" t="s">
        <v>1856</v>
      </c>
      <c r="D43" s="22">
        <v>52.89</v>
      </c>
      <c r="E43" s="22">
        <v>63.99</v>
      </c>
      <c r="G43" s="22">
        <f t="shared" si="3"/>
        <v>0</v>
      </c>
      <c r="I43" s="26">
        <f t="shared" ref="I43:I49" si="4">I42+G43-H43</f>
        <v>1808.95</v>
      </c>
    </row>
    <row r="44" spans="1:10" hidden="1">
      <c r="B44" s="22">
        <v>1</v>
      </c>
      <c r="C44" s="22" t="s">
        <v>2484</v>
      </c>
      <c r="G44" s="22">
        <v>63.99</v>
      </c>
      <c r="I44" s="26">
        <f t="shared" si="4"/>
        <v>1872.94</v>
      </c>
    </row>
    <row r="45" spans="1:10" hidden="1">
      <c r="A45" s="12">
        <v>41534</v>
      </c>
      <c r="B45" s="22">
        <v>80</v>
      </c>
      <c r="C45" s="22" t="s">
        <v>1858</v>
      </c>
      <c r="D45" s="7">
        <v>1421.5</v>
      </c>
      <c r="E45" s="22">
        <f t="shared" ref="E45:E48" si="5">D45+(D45*21%)</f>
        <v>1720.0149999999999</v>
      </c>
      <c r="H45" s="7">
        <v>1872.94</v>
      </c>
      <c r="I45" s="26">
        <f t="shared" si="4"/>
        <v>0</v>
      </c>
      <c r="J45" s="12">
        <v>41536</v>
      </c>
    </row>
    <row r="46" spans="1:10" hidden="1">
      <c r="A46" s="12"/>
      <c r="B46" s="22"/>
      <c r="C46" s="22" t="s">
        <v>2816</v>
      </c>
      <c r="E46" s="22"/>
      <c r="G46" s="7">
        <v>1720</v>
      </c>
      <c r="H46" s="7">
        <v>1720</v>
      </c>
      <c r="I46" s="26">
        <f t="shared" si="4"/>
        <v>0</v>
      </c>
      <c r="J46" s="12">
        <v>41568</v>
      </c>
    </row>
    <row r="47" spans="1:10" hidden="1">
      <c r="A47" s="12">
        <v>41564</v>
      </c>
      <c r="B47" s="22">
        <v>10</v>
      </c>
      <c r="C47" s="22" t="s">
        <v>708</v>
      </c>
      <c r="D47" s="7">
        <v>190.08</v>
      </c>
      <c r="E47" s="22">
        <f t="shared" si="5"/>
        <v>229.99680000000001</v>
      </c>
      <c r="I47" s="26">
        <f t="shared" si="4"/>
        <v>0</v>
      </c>
    </row>
    <row r="48" spans="1:10" hidden="1">
      <c r="B48" s="22">
        <v>45</v>
      </c>
      <c r="C48" s="22" t="s">
        <v>1856</v>
      </c>
      <c r="D48" s="7">
        <v>114.04</v>
      </c>
      <c r="E48" s="22">
        <f t="shared" si="5"/>
        <v>137.98840000000001</v>
      </c>
      <c r="I48" s="26">
        <f t="shared" si="4"/>
        <v>0</v>
      </c>
    </row>
    <row r="49" spans="1:9" hidden="1">
      <c r="C49" s="22" t="s">
        <v>2682</v>
      </c>
      <c r="F49" s="7">
        <v>2088</v>
      </c>
      <c r="G49" s="7">
        <v>2088</v>
      </c>
      <c r="I49" s="26">
        <f t="shared" si="4"/>
        <v>2088</v>
      </c>
    </row>
    <row r="50" spans="1:9">
      <c r="C50" s="22" t="s">
        <v>3097</v>
      </c>
      <c r="H50" s="7">
        <v>2088</v>
      </c>
      <c r="I50" s="26">
        <f>I49+G50-H50</f>
        <v>0</v>
      </c>
    </row>
    <row r="51" spans="1:9">
      <c r="A51" s="12">
        <v>41611</v>
      </c>
      <c r="B51" s="7">
        <v>10</v>
      </c>
      <c r="C51" s="22" t="s">
        <v>3137</v>
      </c>
      <c r="D51" s="7">
        <v>19.079999999999998</v>
      </c>
      <c r="E51" s="22">
        <v>190.08</v>
      </c>
      <c r="I51" s="26">
        <f>I50+G51-H51</f>
        <v>0</v>
      </c>
    </row>
    <row r="52" spans="1:9">
      <c r="C52" s="22" t="s">
        <v>3138</v>
      </c>
      <c r="G52" s="7">
        <v>229.99</v>
      </c>
      <c r="I52" s="26">
        <f>I51+G52-H52</f>
        <v>229.99</v>
      </c>
    </row>
  </sheetData>
  <hyperlinks>
    <hyperlink ref="A1" location="INDICE!A1" display="INDICE"/>
    <hyperlink ref="J1" location="Hoja93!A1" display="DAGATTI"/>
  </hyperlinks>
  <pageMargins left="0.7" right="0.7" top="0.75" bottom="0.75" header="0.3" footer="0.3"/>
  <pageSetup paperSize="9" orientation="portrait" horizontalDpi="0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>
  <dimension ref="A1:G58"/>
  <sheetViews>
    <sheetView workbookViewId="0"/>
  </sheetViews>
  <sheetFormatPr baseColWidth="10" defaultRowHeight="15"/>
  <cols>
    <col min="1" max="1" width="15.5703125" customWidth="1"/>
    <col min="2" max="2" width="5.42578125" customWidth="1"/>
    <col min="3" max="3" width="20.7109375" customWidth="1"/>
    <col min="4" max="4" width="6.85546875" customWidth="1"/>
    <col min="5" max="6" width="9" customWidth="1"/>
  </cols>
  <sheetData>
    <row r="1" spans="1:7">
      <c r="A1" s="2" t="s">
        <v>122</v>
      </c>
      <c r="B1" s="1"/>
      <c r="C1" s="1" t="s">
        <v>55</v>
      </c>
      <c r="D1" s="1"/>
      <c r="E1" s="1" t="s">
        <v>253</v>
      </c>
      <c r="F1" s="1"/>
      <c r="G1" s="1">
        <f>SUM(E4:E267)-SUM(F4:F267)</f>
        <v>4395</v>
      </c>
    </row>
    <row r="2" spans="1:7">
      <c r="A2" s="3" t="s">
        <v>254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259</v>
      </c>
      <c r="G2" s="3" t="s">
        <v>260</v>
      </c>
    </row>
    <row r="3" spans="1:7">
      <c r="A3" s="5"/>
      <c r="B3" s="1"/>
      <c r="C3" s="1"/>
      <c r="D3" s="1"/>
      <c r="E3" s="1"/>
      <c r="F3" s="1"/>
      <c r="G3" s="1"/>
    </row>
    <row r="4" spans="1:7">
      <c r="A4" s="6">
        <v>41321</v>
      </c>
      <c r="C4" t="s">
        <v>262</v>
      </c>
      <c r="E4">
        <v>2226</v>
      </c>
      <c r="G4">
        <v>2226</v>
      </c>
    </row>
    <row r="5" spans="1:7">
      <c r="A5" s="6">
        <v>41333</v>
      </c>
      <c r="B5">
        <v>3</v>
      </c>
      <c r="C5" t="s">
        <v>375</v>
      </c>
      <c r="D5">
        <v>28</v>
      </c>
      <c r="E5">
        <f>B5*D5</f>
        <v>84</v>
      </c>
      <c r="G5">
        <f>G4+E5-F5</f>
        <v>2310</v>
      </c>
    </row>
    <row r="6" spans="1:7">
      <c r="B6">
        <v>4</v>
      </c>
      <c r="C6" t="s">
        <v>375</v>
      </c>
      <c r="D6">
        <v>28</v>
      </c>
      <c r="E6">
        <f>B6*D6</f>
        <v>112</v>
      </c>
      <c r="G6">
        <f>G5+E6-F6</f>
        <v>2422</v>
      </c>
    </row>
    <row r="7" spans="1:7">
      <c r="B7">
        <v>1</v>
      </c>
      <c r="C7" t="s">
        <v>477</v>
      </c>
      <c r="D7">
        <v>35</v>
      </c>
      <c r="E7">
        <f>B7*D7</f>
        <v>35</v>
      </c>
      <c r="G7">
        <f>G6+E7-F7</f>
        <v>2457</v>
      </c>
    </row>
    <row r="8" spans="1:7">
      <c r="A8" s="6">
        <v>41348</v>
      </c>
      <c r="B8">
        <v>0.5</v>
      </c>
      <c r="C8" t="s">
        <v>330</v>
      </c>
      <c r="D8">
        <v>30</v>
      </c>
      <c r="E8">
        <f t="shared" ref="E8:E36" si="0">B8*D8</f>
        <v>15</v>
      </c>
      <c r="G8">
        <f t="shared" ref="G8:G58" si="1">G7+E8-F8</f>
        <v>2472</v>
      </c>
    </row>
    <row r="9" spans="1:7">
      <c r="B9">
        <v>0.1</v>
      </c>
      <c r="C9" t="s">
        <v>774</v>
      </c>
      <c r="D9">
        <v>40</v>
      </c>
      <c r="E9">
        <f t="shared" si="0"/>
        <v>4</v>
      </c>
      <c r="G9">
        <f t="shared" si="1"/>
        <v>2476</v>
      </c>
    </row>
    <row r="10" spans="1:7">
      <c r="B10">
        <v>4</v>
      </c>
      <c r="C10" t="s">
        <v>810</v>
      </c>
      <c r="D10">
        <v>28</v>
      </c>
      <c r="E10">
        <f t="shared" si="0"/>
        <v>112</v>
      </c>
      <c r="G10">
        <f t="shared" si="1"/>
        <v>2588</v>
      </c>
    </row>
    <row r="11" spans="1:7">
      <c r="C11" t="s">
        <v>811</v>
      </c>
      <c r="E11">
        <f t="shared" si="0"/>
        <v>0</v>
      </c>
      <c r="G11">
        <f t="shared" si="1"/>
        <v>2588</v>
      </c>
    </row>
    <row r="12" spans="1:7">
      <c r="A12" s="6">
        <v>41374</v>
      </c>
      <c r="B12">
        <v>1</v>
      </c>
      <c r="C12" t="s">
        <v>384</v>
      </c>
      <c r="D12">
        <v>40</v>
      </c>
      <c r="E12">
        <f t="shared" si="0"/>
        <v>40</v>
      </c>
      <c r="G12">
        <f t="shared" si="1"/>
        <v>2628</v>
      </c>
    </row>
    <row r="13" spans="1:7">
      <c r="B13">
        <v>2</v>
      </c>
      <c r="C13" t="s">
        <v>839</v>
      </c>
      <c r="D13">
        <v>45</v>
      </c>
      <c r="E13">
        <f t="shared" si="0"/>
        <v>90</v>
      </c>
      <c r="G13">
        <f t="shared" si="1"/>
        <v>2718</v>
      </c>
    </row>
    <row r="14" spans="1:7">
      <c r="B14">
        <v>4</v>
      </c>
      <c r="C14" t="s">
        <v>375</v>
      </c>
      <c r="D14">
        <v>28</v>
      </c>
      <c r="E14">
        <f t="shared" si="0"/>
        <v>112</v>
      </c>
      <c r="G14">
        <f t="shared" si="1"/>
        <v>2830</v>
      </c>
    </row>
    <row r="15" spans="1:7">
      <c r="A15" s="6">
        <v>41397</v>
      </c>
      <c r="B15">
        <v>5</v>
      </c>
      <c r="C15" t="s">
        <v>375</v>
      </c>
      <c r="D15">
        <v>28</v>
      </c>
      <c r="E15">
        <f t="shared" si="0"/>
        <v>140</v>
      </c>
      <c r="G15">
        <f t="shared" si="1"/>
        <v>2970</v>
      </c>
    </row>
    <row r="16" spans="1:7">
      <c r="A16" s="6">
        <v>41422</v>
      </c>
      <c r="C16" t="s">
        <v>1458</v>
      </c>
      <c r="E16">
        <f>B16*D16</f>
        <v>0</v>
      </c>
      <c r="F16">
        <v>500</v>
      </c>
      <c r="G16">
        <f t="shared" si="1"/>
        <v>2470</v>
      </c>
    </row>
    <row r="17" spans="1:7">
      <c r="A17" s="6">
        <v>41530</v>
      </c>
      <c r="C17" t="s">
        <v>2523</v>
      </c>
      <c r="F17">
        <v>800</v>
      </c>
      <c r="G17">
        <f t="shared" si="1"/>
        <v>1670</v>
      </c>
    </row>
    <row r="18" spans="1:7">
      <c r="A18" s="6">
        <v>41530</v>
      </c>
      <c r="C18" t="s">
        <v>2524</v>
      </c>
      <c r="F18">
        <v>800</v>
      </c>
      <c r="G18">
        <f t="shared" si="1"/>
        <v>870</v>
      </c>
    </row>
    <row r="19" spans="1:7">
      <c r="A19" s="6">
        <v>41530</v>
      </c>
      <c r="C19" t="s">
        <v>2525</v>
      </c>
      <c r="F19">
        <v>800</v>
      </c>
      <c r="G19">
        <f t="shared" si="1"/>
        <v>70</v>
      </c>
    </row>
    <row r="20" spans="1:7">
      <c r="A20" s="6">
        <v>41405</v>
      </c>
      <c r="B20">
        <v>12</v>
      </c>
      <c r="C20" t="s">
        <v>375</v>
      </c>
      <c r="D20">
        <v>28</v>
      </c>
      <c r="E20">
        <f t="shared" si="0"/>
        <v>336</v>
      </c>
      <c r="G20">
        <f t="shared" si="1"/>
        <v>406</v>
      </c>
    </row>
    <row r="21" spans="1:7">
      <c r="B21">
        <v>1</v>
      </c>
      <c r="C21" t="s">
        <v>839</v>
      </c>
      <c r="D21">
        <v>90</v>
      </c>
      <c r="E21">
        <f t="shared" si="0"/>
        <v>90</v>
      </c>
      <c r="G21">
        <f t="shared" si="1"/>
        <v>496</v>
      </c>
    </row>
    <row r="22" spans="1:7">
      <c r="B22">
        <v>1.5</v>
      </c>
      <c r="C22" t="s">
        <v>419</v>
      </c>
      <c r="D22">
        <v>30</v>
      </c>
      <c r="E22">
        <f t="shared" si="0"/>
        <v>45</v>
      </c>
      <c r="G22">
        <f t="shared" si="1"/>
        <v>541</v>
      </c>
    </row>
    <row r="23" spans="1:7">
      <c r="B23">
        <v>1</v>
      </c>
      <c r="C23" t="s">
        <v>929</v>
      </c>
      <c r="D23">
        <v>125</v>
      </c>
      <c r="E23">
        <f t="shared" si="0"/>
        <v>125</v>
      </c>
      <c r="G23">
        <f t="shared" si="1"/>
        <v>666</v>
      </c>
    </row>
    <row r="24" spans="1:7">
      <c r="B24">
        <v>3.5</v>
      </c>
      <c r="C24" t="s">
        <v>953</v>
      </c>
      <c r="D24">
        <v>50</v>
      </c>
      <c r="E24">
        <f t="shared" si="0"/>
        <v>175</v>
      </c>
      <c r="G24">
        <f t="shared" si="1"/>
        <v>841</v>
      </c>
    </row>
    <row r="25" spans="1:7">
      <c r="B25">
        <v>5</v>
      </c>
      <c r="C25" t="s">
        <v>329</v>
      </c>
      <c r="D25">
        <v>28</v>
      </c>
      <c r="E25">
        <f t="shared" si="0"/>
        <v>140</v>
      </c>
      <c r="G25">
        <f t="shared" si="1"/>
        <v>981</v>
      </c>
    </row>
    <row r="26" spans="1:7">
      <c r="B26">
        <v>1</v>
      </c>
      <c r="C26" t="s">
        <v>827</v>
      </c>
      <c r="D26">
        <v>50</v>
      </c>
      <c r="E26">
        <f t="shared" si="0"/>
        <v>50</v>
      </c>
      <c r="G26">
        <f t="shared" si="1"/>
        <v>1031</v>
      </c>
    </row>
    <row r="27" spans="1:7">
      <c r="G27">
        <f t="shared" si="1"/>
        <v>1031</v>
      </c>
    </row>
    <row r="28" spans="1:7">
      <c r="A28" s="6">
        <v>41423</v>
      </c>
      <c r="B28" s="40">
        <v>4.5</v>
      </c>
      <c r="C28" t="s">
        <v>1399</v>
      </c>
      <c r="D28">
        <v>28</v>
      </c>
      <c r="E28">
        <f t="shared" si="0"/>
        <v>126</v>
      </c>
      <c r="G28">
        <f t="shared" si="1"/>
        <v>1157</v>
      </c>
    </row>
    <row r="29" spans="1:7">
      <c r="B29">
        <v>1</v>
      </c>
      <c r="C29" t="s">
        <v>1459</v>
      </c>
      <c r="D29">
        <v>54</v>
      </c>
      <c r="E29">
        <f t="shared" si="0"/>
        <v>54</v>
      </c>
      <c r="G29">
        <f t="shared" si="1"/>
        <v>1211</v>
      </c>
    </row>
    <row r="30" spans="1:7">
      <c r="A30" s="6">
        <v>41437</v>
      </c>
      <c r="B30">
        <v>4.25</v>
      </c>
      <c r="C30" t="s">
        <v>329</v>
      </c>
      <c r="D30">
        <v>28</v>
      </c>
      <c r="E30">
        <f t="shared" si="0"/>
        <v>119</v>
      </c>
      <c r="G30">
        <f t="shared" si="1"/>
        <v>1330</v>
      </c>
    </row>
    <row r="31" spans="1:7">
      <c r="A31" s="6">
        <v>41452</v>
      </c>
      <c r="B31">
        <v>4.5</v>
      </c>
      <c r="C31" t="s">
        <v>1399</v>
      </c>
      <c r="D31">
        <v>28</v>
      </c>
      <c r="E31">
        <f t="shared" si="0"/>
        <v>126</v>
      </c>
      <c r="G31">
        <f t="shared" si="1"/>
        <v>1456</v>
      </c>
    </row>
    <row r="32" spans="1:7">
      <c r="A32" s="6">
        <v>41472</v>
      </c>
      <c r="B32">
        <v>5</v>
      </c>
      <c r="C32" t="s">
        <v>329</v>
      </c>
      <c r="D32">
        <v>28</v>
      </c>
      <c r="E32">
        <f t="shared" si="0"/>
        <v>140</v>
      </c>
      <c r="G32">
        <f t="shared" si="1"/>
        <v>1596</v>
      </c>
    </row>
    <row r="33" spans="1:7">
      <c r="A33" s="6">
        <v>41472</v>
      </c>
      <c r="B33">
        <v>2</v>
      </c>
      <c r="C33" t="s">
        <v>953</v>
      </c>
      <c r="D33">
        <v>50</v>
      </c>
      <c r="E33">
        <f t="shared" si="0"/>
        <v>100</v>
      </c>
      <c r="G33">
        <f t="shared" si="1"/>
        <v>1696</v>
      </c>
    </row>
    <row r="34" spans="1:7">
      <c r="B34">
        <v>1</v>
      </c>
      <c r="C34" t="s">
        <v>384</v>
      </c>
      <c r="D34">
        <v>38</v>
      </c>
      <c r="E34">
        <f t="shared" si="0"/>
        <v>38</v>
      </c>
      <c r="G34">
        <f t="shared" si="1"/>
        <v>1734</v>
      </c>
    </row>
    <row r="35" spans="1:7">
      <c r="A35" s="6">
        <v>41474</v>
      </c>
      <c r="B35">
        <v>1</v>
      </c>
      <c r="C35" t="s">
        <v>1459</v>
      </c>
      <c r="D35">
        <v>54</v>
      </c>
      <c r="E35">
        <f t="shared" si="0"/>
        <v>54</v>
      </c>
      <c r="G35">
        <f t="shared" si="1"/>
        <v>1788</v>
      </c>
    </row>
    <row r="36" spans="1:7">
      <c r="A36" s="6">
        <v>41506</v>
      </c>
      <c r="B36">
        <v>5</v>
      </c>
      <c r="C36" t="s">
        <v>375</v>
      </c>
      <c r="D36">
        <v>28</v>
      </c>
      <c r="E36">
        <f t="shared" si="0"/>
        <v>140</v>
      </c>
      <c r="G36">
        <f t="shared" si="1"/>
        <v>1928</v>
      </c>
    </row>
    <row r="37" spans="1:7">
      <c r="A37" s="6">
        <v>41532</v>
      </c>
      <c r="B37">
        <v>1</v>
      </c>
      <c r="C37" t="s">
        <v>384</v>
      </c>
      <c r="D37">
        <v>40</v>
      </c>
      <c r="E37">
        <f t="shared" ref="E37:E57" si="2">B37*D37</f>
        <v>40</v>
      </c>
      <c r="G37">
        <f t="shared" si="1"/>
        <v>1968</v>
      </c>
    </row>
    <row r="38" spans="1:7">
      <c r="A38" s="6">
        <v>41534</v>
      </c>
      <c r="B38">
        <v>16</v>
      </c>
      <c r="C38" t="s">
        <v>375</v>
      </c>
      <c r="D38">
        <v>28</v>
      </c>
      <c r="E38">
        <f t="shared" si="2"/>
        <v>448</v>
      </c>
      <c r="G38">
        <f t="shared" si="1"/>
        <v>2416</v>
      </c>
    </row>
    <row r="39" spans="1:7">
      <c r="B39">
        <v>1</v>
      </c>
      <c r="C39" t="s">
        <v>1134</v>
      </c>
      <c r="D39">
        <v>155</v>
      </c>
      <c r="E39">
        <f t="shared" si="2"/>
        <v>155</v>
      </c>
      <c r="G39">
        <f t="shared" si="1"/>
        <v>2571</v>
      </c>
    </row>
    <row r="40" spans="1:7">
      <c r="B40">
        <v>2</v>
      </c>
      <c r="C40" t="s">
        <v>324</v>
      </c>
      <c r="D40">
        <v>36</v>
      </c>
      <c r="E40">
        <f t="shared" si="2"/>
        <v>72</v>
      </c>
      <c r="G40">
        <f t="shared" si="1"/>
        <v>2643</v>
      </c>
    </row>
    <row r="41" spans="1:7">
      <c r="B41">
        <v>1</v>
      </c>
      <c r="C41" t="s">
        <v>827</v>
      </c>
      <c r="D41">
        <v>50</v>
      </c>
      <c r="E41">
        <f t="shared" si="2"/>
        <v>50</v>
      </c>
      <c r="G41">
        <f t="shared" si="1"/>
        <v>2693</v>
      </c>
    </row>
    <row r="42" spans="1:7">
      <c r="B42">
        <v>5</v>
      </c>
      <c r="C42" t="s">
        <v>397</v>
      </c>
      <c r="D42">
        <v>40</v>
      </c>
      <c r="E42">
        <f t="shared" si="2"/>
        <v>200</v>
      </c>
      <c r="G42">
        <f t="shared" si="1"/>
        <v>2893</v>
      </c>
    </row>
    <row r="43" spans="1:7">
      <c r="B43">
        <v>4</v>
      </c>
      <c r="C43" t="s">
        <v>330</v>
      </c>
      <c r="D43">
        <v>33</v>
      </c>
      <c r="E43">
        <f t="shared" si="2"/>
        <v>132</v>
      </c>
      <c r="G43">
        <f t="shared" si="1"/>
        <v>3025</v>
      </c>
    </row>
    <row r="44" spans="1:7">
      <c r="A44" s="6">
        <v>41537</v>
      </c>
      <c r="B44">
        <v>4</v>
      </c>
      <c r="C44" t="s">
        <v>330</v>
      </c>
      <c r="D44">
        <v>30</v>
      </c>
      <c r="E44">
        <f t="shared" si="2"/>
        <v>120</v>
      </c>
      <c r="G44">
        <f t="shared" si="1"/>
        <v>3145</v>
      </c>
    </row>
    <row r="45" spans="1:7">
      <c r="B45">
        <v>1</v>
      </c>
      <c r="C45" t="s">
        <v>422</v>
      </c>
      <c r="D45">
        <v>64</v>
      </c>
      <c r="E45">
        <f t="shared" si="2"/>
        <v>64</v>
      </c>
      <c r="G45">
        <f t="shared" si="1"/>
        <v>3209</v>
      </c>
    </row>
    <row r="46" spans="1:7">
      <c r="B46">
        <v>1</v>
      </c>
      <c r="C46" t="s">
        <v>2572</v>
      </c>
      <c r="E46">
        <f t="shared" si="2"/>
        <v>0</v>
      </c>
      <c r="G46">
        <f t="shared" si="1"/>
        <v>3209</v>
      </c>
    </row>
    <row r="47" spans="1:7">
      <c r="B47">
        <v>1</v>
      </c>
      <c r="C47" t="s">
        <v>2573</v>
      </c>
      <c r="E47">
        <f t="shared" si="2"/>
        <v>0</v>
      </c>
      <c r="G47">
        <f t="shared" si="1"/>
        <v>3209</v>
      </c>
    </row>
    <row r="48" spans="1:7">
      <c r="B48">
        <v>1</v>
      </c>
      <c r="C48" t="s">
        <v>2574</v>
      </c>
      <c r="D48">
        <v>8</v>
      </c>
      <c r="E48">
        <f t="shared" si="2"/>
        <v>8</v>
      </c>
      <c r="G48">
        <f t="shared" si="1"/>
        <v>3217</v>
      </c>
    </row>
    <row r="49" spans="1:7">
      <c r="A49" s="6">
        <v>41559</v>
      </c>
      <c r="B49">
        <v>5</v>
      </c>
      <c r="C49" t="s">
        <v>1399</v>
      </c>
      <c r="D49">
        <v>30</v>
      </c>
      <c r="E49">
        <f t="shared" si="2"/>
        <v>150</v>
      </c>
      <c r="G49">
        <f t="shared" si="1"/>
        <v>3367</v>
      </c>
    </row>
    <row r="50" spans="1:7">
      <c r="A50" s="6">
        <v>41564</v>
      </c>
      <c r="B50">
        <v>3</v>
      </c>
      <c r="C50" t="s">
        <v>329</v>
      </c>
      <c r="D50">
        <v>30</v>
      </c>
      <c r="E50">
        <f t="shared" si="2"/>
        <v>90</v>
      </c>
      <c r="G50">
        <f t="shared" si="1"/>
        <v>3457</v>
      </c>
    </row>
    <row r="51" spans="1:7">
      <c r="A51" s="6">
        <v>41548</v>
      </c>
      <c r="B51">
        <v>1</v>
      </c>
      <c r="C51" t="s">
        <v>330</v>
      </c>
      <c r="D51">
        <v>30</v>
      </c>
      <c r="E51">
        <f t="shared" si="2"/>
        <v>30</v>
      </c>
      <c r="G51">
        <f t="shared" si="1"/>
        <v>3487</v>
      </c>
    </row>
    <row r="52" spans="1:7">
      <c r="B52">
        <v>1</v>
      </c>
      <c r="C52" t="s">
        <v>738</v>
      </c>
      <c r="D52">
        <v>530</v>
      </c>
      <c r="E52">
        <f t="shared" si="2"/>
        <v>530</v>
      </c>
      <c r="G52">
        <f t="shared" si="1"/>
        <v>4017</v>
      </c>
    </row>
    <row r="53" spans="1:7">
      <c r="A53" s="6">
        <v>41596</v>
      </c>
      <c r="B53">
        <v>1</v>
      </c>
      <c r="C53" t="s">
        <v>330</v>
      </c>
      <c r="D53">
        <v>30</v>
      </c>
      <c r="E53">
        <f t="shared" si="2"/>
        <v>30</v>
      </c>
      <c r="G53">
        <f t="shared" si="1"/>
        <v>4047</v>
      </c>
    </row>
    <row r="54" spans="1:7">
      <c r="B54">
        <v>4</v>
      </c>
      <c r="C54" t="s">
        <v>329</v>
      </c>
      <c r="D54">
        <v>30</v>
      </c>
      <c r="E54">
        <f t="shared" si="2"/>
        <v>120</v>
      </c>
      <c r="G54">
        <f t="shared" si="1"/>
        <v>4167</v>
      </c>
    </row>
    <row r="55" spans="1:7">
      <c r="A55" s="6">
        <v>41618</v>
      </c>
      <c r="B55">
        <v>5</v>
      </c>
      <c r="C55" t="s">
        <v>329</v>
      </c>
      <c r="D55">
        <v>30</v>
      </c>
      <c r="E55">
        <f t="shared" si="2"/>
        <v>150</v>
      </c>
      <c r="G55">
        <f t="shared" si="1"/>
        <v>4317</v>
      </c>
    </row>
    <row r="56" spans="1:7">
      <c r="B56">
        <v>1</v>
      </c>
      <c r="C56" t="s">
        <v>330</v>
      </c>
      <c r="D56">
        <v>33</v>
      </c>
      <c r="E56">
        <f t="shared" si="2"/>
        <v>33</v>
      </c>
      <c r="G56">
        <f t="shared" si="1"/>
        <v>4350</v>
      </c>
    </row>
    <row r="57" spans="1:7">
      <c r="B57">
        <v>1</v>
      </c>
      <c r="C57" t="s">
        <v>332</v>
      </c>
      <c r="D57">
        <v>45</v>
      </c>
      <c r="E57">
        <f t="shared" si="2"/>
        <v>45</v>
      </c>
      <c r="G57">
        <f t="shared" si="1"/>
        <v>4395</v>
      </c>
    </row>
    <row r="58" spans="1:7">
      <c r="G58">
        <f t="shared" si="1"/>
        <v>4395</v>
      </c>
    </row>
  </sheetData>
  <hyperlinks>
    <hyperlink ref="A1" location="INDICE!A1" display="INDICE"/>
  </hyperlink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5"/>
  <sheetViews>
    <sheetView workbookViewId="0"/>
  </sheetViews>
  <sheetFormatPr baseColWidth="10" defaultRowHeight="15"/>
  <sheetData>
    <row r="1" spans="1:7">
      <c r="A1" s="2" t="s">
        <v>122</v>
      </c>
      <c r="B1" s="1"/>
      <c r="C1" s="1" t="s">
        <v>1181</v>
      </c>
      <c r="D1" s="1"/>
      <c r="E1" s="1" t="s">
        <v>253</v>
      </c>
      <c r="F1" s="1"/>
      <c r="G1" s="1">
        <f>SUM(E4:E264)-SUM(F4:F264)</f>
        <v>36</v>
      </c>
    </row>
    <row r="2" spans="1:7">
      <c r="A2" s="3" t="s">
        <v>254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259</v>
      </c>
      <c r="G2" s="3" t="s">
        <v>260</v>
      </c>
    </row>
    <row r="3" spans="1:7">
      <c r="A3" s="5"/>
      <c r="B3" s="1"/>
      <c r="C3" s="1"/>
      <c r="D3" s="1"/>
      <c r="E3" s="1"/>
      <c r="F3" s="1"/>
      <c r="G3" s="1"/>
    </row>
    <row r="4" spans="1:7">
      <c r="A4" s="6">
        <v>41379</v>
      </c>
      <c r="B4">
        <v>1</v>
      </c>
      <c r="C4" t="s">
        <v>1182</v>
      </c>
      <c r="E4">
        <v>36</v>
      </c>
      <c r="G4">
        <v>36</v>
      </c>
    </row>
    <row r="5" spans="1:7">
      <c r="A5" s="6"/>
      <c r="E5">
        <f>B5*D5</f>
        <v>0</v>
      </c>
      <c r="G5">
        <f>G4+E5-F5</f>
        <v>36</v>
      </c>
    </row>
  </sheetData>
  <hyperlinks>
    <hyperlink ref="A1" location="INDICE!A1" display="INDICE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G31"/>
  <sheetViews>
    <sheetView workbookViewId="0"/>
  </sheetViews>
  <sheetFormatPr baseColWidth="10" defaultRowHeight="15"/>
  <cols>
    <col min="1" max="1" width="15.5703125" customWidth="1"/>
    <col min="2" max="2" width="10.7109375" customWidth="1"/>
    <col min="3" max="3" width="20.7109375" customWidth="1"/>
    <col min="4" max="4" width="11.42578125" customWidth="1"/>
  </cols>
  <sheetData>
    <row r="1" spans="1:7">
      <c r="A1" s="2" t="s">
        <v>122</v>
      </c>
      <c r="B1" s="1"/>
      <c r="C1" s="1" t="s">
        <v>270</v>
      </c>
      <c r="D1" s="1"/>
      <c r="E1" s="1" t="s">
        <v>253</v>
      </c>
      <c r="F1" s="1"/>
      <c r="G1" s="1">
        <f>SUM(E4:E264)-SUM(F4:F264)</f>
        <v>856</v>
      </c>
    </row>
    <row r="2" spans="1:7">
      <c r="A2" s="3" t="s">
        <v>254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259</v>
      </c>
      <c r="G2" s="3" t="s">
        <v>260</v>
      </c>
    </row>
    <row r="3" spans="1:7">
      <c r="A3" s="5"/>
      <c r="B3" s="1"/>
      <c r="C3" s="1"/>
      <c r="D3" s="1"/>
      <c r="E3" s="1"/>
      <c r="F3" s="1"/>
      <c r="G3" s="1"/>
    </row>
    <row r="4" spans="1:7">
      <c r="A4" s="6">
        <v>41321</v>
      </c>
      <c r="C4" t="s">
        <v>262</v>
      </c>
      <c r="E4">
        <v>2637</v>
      </c>
      <c r="G4">
        <v>2637</v>
      </c>
    </row>
    <row r="5" spans="1:7">
      <c r="A5" s="6">
        <v>41367</v>
      </c>
      <c r="C5" t="s">
        <v>896</v>
      </c>
      <c r="E5">
        <f t="shared" ref="E5:E16" si="0">B5*D5</f>
        <v>0</v>
      </c>
      <c r="F5">
        <v>1020</v>
      </c>
      <c r="G5">
        <f>G4+E5-F5</f>
        <v>1617</v>
      </c>
    </row>
    <row r="6" spans="1:7">
      <c r="A6" s="6">
        <v>41372</v>
      </c>
      <c r="B6">
        <v>2</v>
      </c>
      <c r="C6" t="s">
        <v>531</v>
      </c>
      <c r="D6">
        <v>22</v>
      </c>
      <c r="E6">
        <f t="shared" si="0"/>
        <v>44</v>
      </c>
      <c r="G6">
        <f>G5+E6-F6</f>
        <v>1661</v>
      </c>
    </row>
    <row r="7" spans="1:7">
      <c r="A7" s="6">
        <v>41449</v>
      </c>
      <c r="B7">
        <v>4.5</v>
      </c>
      <c r="C7" t="s">
        <v>1201</v>
      </c>
      <c r="D7">
        <v>30</v>
      </c>
      <c r="E7">
        <f t="shared" si="0"/>
        <v>135</v>
      </c>
      <c r="G7">
        <f t="shared" ref="G7:G31" si="1">G6+E7-F7</f>
        <v>1796</v>
      </c>
    </row>
    <row r="8" spans="1:7">
      <c r="B8">
        <v>1</v>
      </c>
      <c r="C8" t="s">
        <v>1840</v>
      </c>
      <c r="D8">
        <v>45</v>
      </c>
      <c r="E8">
        <f t="shared" si="0"/>
        <v>45</v>
      </c>
      <c r="G8">
        <f t="shared" si="1"/>
        <v>1841</v>
      </c>
    </row>
    <row r="9" spans="1:7">
      <c r="B9">
        <v>1</v>
      </c>
      <c r="C9" t="s">
        <v>1841</v>
      </c>
      <c r="D9">
        <v>68</v>
      </c>
      <c r="E9">
        <f t="shared" si="0"/>
        <v>68</v>
      </c>
      <c r="G9">
        <f t="shared" si="1"/>
        <v>1909</v>
      </c>
    </row>
    <row r="10" spans="1:7">
      <c r="B10">
        <v>1</v>
      </c>
      <c r="C10" t="s">
        <v>535</v>
      </c>
      <c r="D10">
        <v>440</v>
      </c>
      <c r="E10">
        <f t="shared" si="0"/>
        <v>440</v>
      </c>
      <c r="G10">
        <f t="shared" si="1"/>
        <v>2349</v>
      </c>
    </row>
    <row r="11" spans="1:7">
      <c r="E11">
        <f t="shared" si="0"/>
        <v>0</v>
      </c>
      <c r="F11">
        <v>2644</v>
      </c>
      <c r="G11">
        <f t="shared" si="1"/>
        <v>-295</v>
      </c>
    </row>
    <row r="12" spans="1:7">
      <c r="A12" s="6">
        <v>41534</v>
      </c>
      <c r="B12">
        <v>4.5</v>
      </c>
      <c r="C12" t="s">
        <v>375</v>
      </c>
      <c r="D12">
        <v>28</v>
      </c>
      <c r="E12">
        <v>129</v>
      </c>
      <c r="G12">
        <f t="shared" si="1"/>
        <v>-166</v>
      </c>
    </row>
    <row r="13" spans="1:7">
      <c r="B13">
        <v>1</v>
      </c>
      <c r="C13" t="s">
        <v>393</v>
      </c>
      <c r="D13">
        <v>56</v>
      </c>
      <c r="E13">
        <f t="shared" si="0"/>
        <v>56</v>
      </c>
      <c r="G13">
        <f t="shared" si="1"/>
        <v>-110</v>
      </c>
    </row>
    <row r="14" spans="1:7">
      <c r="B14">
        <v>1</v>
      </c>
      <c r="C14" t="s">
        <v>392</v>
      </c>
      <c r="D14">
        <v>68</v>
      </c>
      <c r="E14">
        <f t="shared" si="0"/>
        <v>68</v>
      </c>
      <c r="G14">
        <f t="shared" si="1"/>
        <v>-42</v>
      </c>
    </row>
    <row r="15" spans="1:7">
      <c r="B15">
        <v>0.3</v>
      </c>
      <c r="C15" t="s">
        <v>384</v>
      </c>
      <c r="D15">
        <v>40</v>
      </c>
      <c r="E15">
        <f t="shared" si="0"/>
        <v>12</v>
      </c>
      <c r="G15">
        <f t="shared" si="1"/>
        <v>-30</v>
      </c>
    </row>
    <row r="16" spans="1:7">
      <c r="A16" s="6">
        <v>41562</v>
      </c>
      <c r="B16">
        <v>1</v>
      </c>
      <c r="C16" t="s">
        <v>1640</v>
      </c>
      <c r="D16">
        <v>115</v>
      </c>
      <c r="E16">
        <f t="shared" si="0"/>
        <v>115</v>
      </c>
      <c r="G16">
        <f t="shared" si="1"/>
        <v>85</v>
      </c>
    </row>
    <row r="17" spans="1:7">
      <c r="G17">
        <f t="shared" si="1"/>
        <v>85</v>
      </c>
    </row>
    <row r="18" spans="1:7">
      <c r="A18" s="6">
        <v>41554</v>
      </c>
      <c r="B18">
        <v>4.5</v>
      </c>
      <c r="C18" t="s">
        <v>375</v>
      </c>
      <c r="D18">
        <v>30</v>
      </c>
      <c r="E18">
        <f t="shared" ref="E18:E27" si="2">B18*D18</f>
        <v>135</v>
      </c>
      <c r="G18">
        <f t="shared" si="1"/>
        <v>220</v>
      </c>
    </row>
    <row r="19" spans="1:7">
      <c r="B19">
        <v>1</v>
      </c>
      <c r="C19" t="s">
        <v>393</v>
      </c>
      <c r="D19">
        <v>58</v>
      </c>
      <c r="E19">
        <f t="shared" si="2"/>
        <v>58</v>
      </c>
      <c r="G19">
        <f t="shared" si="1"/>
        <v>278</v>
      </c>
    </row>
    <row r="20" spans="1:7">
      <c r="B20">
        <v>1</v>
      </c>
      <c r="C20" t="s">
        <v>392</v>
      </c>
      <c r="D20">
        <v>74</v>
      </c>
      <c r="E20">
        <f t="shared" si="2"/>
        <v>74</v>
      </c>
      <c r="G20">
        <f t="shared" si="1"/>
        <v>352</v>
      </c>
    </row>
    <row r="21" spans="1:7">
      <c r="C21" t="s">
        <v>2779</v>
      </c>
      <c r="E21">
        <f t="shared" si="2"/>
        <v>0</v>
      </c>
      <c r="G21">
        <f t="shared" si="1"/>
        <v>352</v>
      </c>
    </row>
    <row r="22" spans="1:7">
      <c r="A22" s="6">
        <v>41582</v>
      </c>
      <c r="B22">
        <v>5</v>
      </c>
      <c r="C22" t="s">
        <v>375</v>
      </c>
      <c r="D22">
        <v>30</v>
      </c>
      <c r="E22">
        <f t="shared" si="2"/>
        <v>150</v>
      </c>
      <c r="G22">
        <f t="shared" si="1"/>
        <v>502</v>
      </c>
    </row>
    <row r="23" spans="1:7">
      <c r="B23">
        <v>1</v>
      </c>
      <c r="C23" t="s">
        <v>1142</v>
      </c>
      <c r="D23">
        <v>58</v>
      </c>
      <c r="E23">
        <f t="shared" si="2"/>
        <v>58</v>
      </c>
      <c r="G23">
        <f t="shared" si="1"/>
        <v>560</v>
      </c>
    </row>
    <row r="24" spans="1:7">
      <c r="B24">
        <v>1</v>
      </c>
      <c r="C24" t="s">
        <v>2661</v>
      </c>
      <c r="D24">
        <v>106</v>
      </c>
      <c r="E24">
        <f t="shared" si="2"/>
        <v>106</v>
      </c>
      <c r="G24">
        <f t="shared" si="1"/>
        <v>666</v>
      </c>
    </row>
    <row r="25" spans="1:7">
      <c r="A25" s="6">
        <v>41604</v>
      </c>
      <c r="B25">
        <v>5</v>
      </c>
      <c r="C25" t="s">
        <v>3079</v>
      </c>
      <c r="D25">
        <v>9</v>
      </c>
      <c r="E25">
        <f t="shared" si="2"/>
        <v>45</v>
      </c>
      <c r="G25">
        <f t="shared" si="1"/>
        <v>711</v>
      </c>
    </row>
    <row r="26" spans="1:7">
      <c r="B26">
        <v>2</v>
      </c>
      <c r="C26" t="s">
        <v>996</v>
      </c>
      <c r="D26">
        <v>35</v>
      </c>
      <c r="E26">
        <f t="shared" si="2"/>
        <v>70</v>
      </c>
      <c r="G26">
        <f t="shared" si="1"/>
        <v>781</v>
      </c>
    </row>
    <row r="27" spans="1:7">
      <c r="A27" s="6">
        <v>41624</v>
      </c>
      <c r="B27">
        <v>2.5</v>
      </c>
      <c r="C27" t="s">
        <v>375</v>
      </c>
      <c r="D27">
        <v>30</v>
      </c>
      <c r="E27">
        <f t="shared" si="2"/>
        <v>75</v>
      </c>
      <c r="G27">
        <f t="shared" si="1"/>
        <v>856</v>
      </c>
    </row>
    <row r="28" spans="1:7">
      <c r="G28">
        <f t="shared" si="1"/>
        <v>856</v>
      </c>
    </row>
    <row r="29" spans="1:7">
      <c r="G29">
        <f t="shared" si="1"/>
        <v>856</v>
      </c>
    </row>
    <row r="30" spans="1:7">
      <c r="G30">
        <f t="shared" si="1"/>
        <v>856</v>
      </c>
    </row>
    <row r="31" spans="1:7">
      <c r="G31">
        <f t="shared" si="1"/>
        <v>856</v>
      </c>
    </row>
  </sheetData>
  <hyperlinks>
    <hyperlink ref="A1" location="INDICE!A1" display="INDICE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G93"/>
  <sheetViews>
    <sheetView workbookViewId="0"/>
  </sheetViews>
  <sheetFormatPr baseColWidth="10" defaultRowHeight="15"/>
  <cols>
    <col min="1" max="1" width="15.5703125" customWidth="1"/>
    <col min="2" max="2" width="10.7109375" customWidth="1"/>
    <col min="3" max="3" width="20.7109375" customWidth="1"/>
    <col min="4" max="4" width="11.42578125" customWidth="1"/>
  </cols>
  <sheetData>
    <row r="1" spans="1:7">
      <c r="A1" s="2" t="s">
        <v>122</v>
      </c>
      <c r="B1" s="1"/>
      <c r="C1" s="1" t="s">
        <v>494</v>
      </c>
      <c r="D1" s="1"/>
      <c r="E1" s="1" t="s">
        <v>253</v>
      </c>
      <c r="F1" s="1"/>
      <c r="G1" s="1">
        <f>SUM(E4:E291)-SUM(F4:F291)</f>
        <v>4792.2899999999991</v>
      </c>
    </row>
    <row r="2" spans="1:7">
      <c r="A2" s="3" t="s">
        <v>254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259</v>
      </c>
      <c r="G2" s="3" t="s">
        <v>260</v>
      </c>
    </row>
    <row r="3" spans="1:7">
      <c r="A3" s="5"/>
      <c r="B3" s="1"/>
      <c r="C3" s="1"/>
      <c r="D3" s="1"/>
      <c r="E3" s="1"/>
      <c r="F3" s="1"/>
      <c r="G3" s="1"/>
    </row>
    <row r="4" spans="1:7" hidden="1">
      <c r="A4" s="6">
        <v>41346</v>
      </c>
      <c r="C4" t="s">
        <v>262</v>
      </c>
      <c r="E4">
        <v>2547.48</v>
      </c>
      <c r="G4">
        <f>G3+E4-F4</f>
        <v>2547.48</v>
      </c>
    </row>
    <row r="5" spans="1:7" hidden="1">
      <c r="A5" s="6">
        <v>41355</v>
      </c>
      <c r="B5">
        <v>0</v>
      </c>
      <c r="C5" t="s">
        <v>767</v>
      </c>
      <c r="D5">
        <v>0</v>
      </c>
      <c r="E5">
        <f t="shared" ref="E5:E10" si="0">B5*D5</f>
        <v>0</v>
      </c>
      <c r="F5">
        <v>1206.19</v>
      </c>
      <c r="G5">
        <f t="shared" ref="G5:G82" si="1">G4+E5-F5</f>
        <v>1341.29</v>
      </c>
    </row>
    <row r="6" spans="1:7" hidden="1">
      <c r="A6" s="6">
        <v>41375</v>
      </c>
      <c r="B6">
        <v>5</v>
      </c>
      <c r="C6" t="s">
        <v>864</v>
      </c>
      <c r="D6">
        <v>22</v>
      </c>
      <c r="E6">
        <f t="shared" si="0"/>
        <v>110</v>
      </c>
      <c r="G6">
        <f t="shared" si="1"/>
        <v>1451.29</v>
      </c>
    </row>
    <row r="7" spans="1:7" hidden="1">
      <c r="A7" s="6">
        <v>41394</v>
      </c>
      <c r="B7">
        <v>1</v>
      </c>
      <c r="C7" t="s">
        <v>309</v>
      </c>
      <c r="D7">
        <v>25</v>
      </c>
      <c r="E7">
        <f t="shared" si="0"/>
        <v>25</v>
      </c>
      <c r="G7">
        <f t="shared" si="1"/>
        <v>1476.29</v>
      </c>
    </row>
    <row r="8" spans="1:7" hidden="1">
      <c r="B8">
        <v>2</v>
      </c>
      <c r="C8" t="s">
        <v>1120</v>
      </c>
      <c r="D8">
        <v>7</v>
      </c>
      <c r="E8">
        <f t="shared" si="0"/>
        <v>14</v>
      </c>
      <c r="G8">
        <f t="shared" si="1"/>
        <v>1490.29</v>
      </c>
    </row>
    <row r="9" spans="1:7" hidden="1">
      <c r="B9">
        <v>5</v>
      </c>
      <c r="C9" t="s">
        <v>864</v>
      </c>
      <c r="D9">
        <v>22</v>
      </c>
      <c r="E9">
        <f t="shared" si="0"/>
        <v>110</v>
      </c>
      <c r="G9">
        <f t="shared" si="1"/>
        <v>1600.29</v>
      </c>
    </row>
    <row r="10" spans="1:7" hidden="1">
      <c r="A10" s="6">
        <v>41403</v>
      </c>
      <c r="C10" t="s">
        <v>1123</v>
      </c>
      <c r="E10">
        <f t="shared" si="0"/>
        <v>0</v>
      </c>
      <c r="F10">
        <v>1200</v>
      </c>
      <c r="G10">
        <f t="shared" si="1"/>
        <v>400.28999999999996</v>
      </c>
    </row>
    <row r="11" spans="1:7" hidden="1">
      <c r="A11" s="6">
        <v>41407</v>
      </c>
      <c r="B11">
        <v>5</v>
      </c>
      <c r="C11" t="s">
        <v>1221</v>
      </c>
      <c r="D11">
        <v>20</v>
      </c>
      <c r="E11">
        <f t="shared" ref="E11:E31" si="2">B11*D11</f>
        <v>100</v>
      </c>
      <c r="G11">
        <f t="shared" si="1"/>
        <v>500.28999999999996</v>
      </c>
    </row>
    <row r="12" spans="1:7" hidden="1">
      <c r="A12" s="6">
        <v>41410</v>
      </c>
      <c r="B12">
        <v>6</v>
      </c>
      <c r="C12" t="s">
        <v>1226</v>
      </c>
      <c r="D12">
        <v>164</v>
      </c>
      <c r="E12">
        <f t="shared" si="2"/>
        <v>984</v>
      </c>
      <c r="G12">
        <f t="shared" si="1"/>
        <v>1484.29</v>
      </c>
    </row>
    <row r="13" spans="1:7" hidden="1">
      <c r="B13">
        <v>1</v>
      </c>
      <c r="C13" t="s">
        <v>1227</v>
      </c>
      <c r="D13">
        <v>78</v>
      </c>
      <c r="E13">
        <f t="shared" si="2"/>
        <v>78</v>
      </c>
      <c r="G13">
        <f t="shared" si="1"/>
        <v>1562.29</v>
      </c>
    </row>
    <row r="14" spans="1:7" hidden="1">
      <c r="B14">
        <v>1</v>
      </c>
      <c r="C14" t="s">
        <v>1228</v>
      </c>
      <c r="D14">
        <v>98</v>
      </c>
      <c r="E14">
        <f t="shared" si="2"/>
        <v>98</v>
      </c>
      <c r="G14">
        <f t="shared" si="1"/>
        <v>1660.29</v>
      </c>
    </row>
    <row r="15" spans="1:7" hidden="1">
      <c r="B15">
        <v>1</v>
      </c>
      <c r="C15" t="s">
        <v>1229</v>
      </c>
      <c r="D15">
        <v>20</v>
      </c>
      <c r="E15">
        <f t="shared" si="2"/>
        <v>20</v>
      </c>
      <c r="G15">
        <f t="shared" si="1"/>
        <v>1680.29</v>
      </c>
    </row>
    <row r="16" spans="1:7" hidden="1">
      <c r="A16" s="6">
        <v>41421</v>
      </c>
      <c r="B16">
        <v>2</v>
      </c>
      <c r="C16" t="s">
        <v>1002</v>
      </c>
      <c r="D16">
        <v>20</v>
      </c>
      <c r="E16">
        <f t="shared" si="2"/>
        <v>40</v>
      </c>
      <c r="G16">
        <f t="shared" si="1"/>
        <v>1720.29</v>
      </c>
    </row>
    <row r="17" spans="1:7" hidden="1">
      <c r="B17">
        <v>3</v>
      </c>
      <c r="C17" t="s">
        <v>455</v>
      </c>
      <c r="D17">
        <v>25</v>
      </c>
      <c r="E17">
        <f t="shared" si="2"/>
        <v>75</v>
      </c>
      <c r="G17">
        <f t="shared" si="1"/>
        <v>1795.29</v>
      </c>
    </row>
    <row r="18" spans="1:7" hidden="1">
      <c r="B18">
        <v>5</v>
      </c>
      <c r="C18" t="s">
        <v>864</v>
      </c>
      <c r="D18">
        <v>22</v>
      </c>
      <c r="E18">
        <f t="shared" si="2"/>
        <v>110</v>
      </c>
      <c r="G18">
        <f t="shared" si="1"/>
        <v>1905.29</v>
      </c>
    </row>
    <row r="19" spans="1:7" hidden="1">
      <c r="A19" s="6">
        <v>41423</v>
      </c>
      <c r="B19">
        <v>10</v>
      </c>
      <c r="C19" t="s">
        <v>1221</v>
      </c>
      <c r="D19">
        <v>20</v>
      </c>
      <c r="E19">
        <f t="shared" si="2"/>
        <v>200</v>
      </c>
      <c r="G19">
        <f t="shared" si="1"/>
        <v>2105.29</v>
      </c>
    </row>
    <row r="20" spans="1:7" hidden="1">
      <c r="A20" s="6">
        <v>41452</v>
      </c>
      <c r="B20">
        <v>5</v>
      </c>
      <c r="C20" t="s">
        <v>864</v>
      </c>
      <c r="D20">
        <v>22</v>
      </c>
      <c r="E20">
        <f t="shared" si="2"/>
        <v>110</v>
      </c>
      <c r="G20">
        <f t="shared" si="1"/>
        <v>2215.29</v>
      </c>
    </row>
    <row r="21" spans="1:7">
      <c r="E21">
        <f t="shared" si="2"/>
        <v>0</v>
      </c>
      <c r="F21">
        <v>1740</v>
      </c>
      <c r="G21">
        <f t="shared" si="1"/>
        <v>475.28999999999996</v>
      </c>
    </row>
    <row r="22" spans="1:7">
      <c r="A22" s="6">
        <v>41494</v>
      </c>
      <c r="B22">
        <v>17</v>
      </c>
      <c r="C22" t="s">
        <v>330</v>
      </c>
      <c r="D22">
        <v>30</v>
      </c>
      <c r="E22">
        <f t="shared" si="2"/>
        <v>510</v>
      </c>
      <c r="G22">
        <f t="shared" si="1"/>
        <v>985.29</v>
      </c>
    </row>
    <row r="23" spans="1:7">
      <c r="B23">
        <v>1</v>
      </c>
      <c r="C23" t="s">
        <v>762</v>
      </c>
      <c r="D23">
        <v>110</v>
      </c>
      <c r="E23">
        <f t="shared" si="2"/>
        <v>110</v>
      </c>
      <c r="G23">
        <f t="shared" si="1"/>
        <v>1095.29</v>
      </c>
    </row>
    <row r="24" spans="1:7">
      <c r="B24">
        <v>2</v>
      </c>
      <c r="C24" t="s">
        <v>757</v>
      </c>
      <c r="D24">
        <v>36</v>
      </c>
      <c r="E24">
        <f t="shared" si="2"/>
        <v>72</v>
      </c>
      <c r="G24">
        <f t="shared" si="1"/>
        <v>1167.29</v>
      </c>
    </row>
    <row r="25" spans="1:7">
      <c r="B25">
        <v>1</v>
      </c>
      <c r="C25" t="s">
        <v>764</v>
      </c>
      <c r="D25">
        <v>198</v>
      </c>
      <c r="E25">
        <f t="shared" si="2"/>
        <v>198</v>
      </c>
      <c r="G25">
        <f t="shared" si="1"/>
        <v>1365.29</v>
      </c>
    </row>
    <row r="26" spans="1:7">
      <c r="B26">
        <v>1</v>
      </c>
      <c r="C26" t="s">
        <v>381</v>
      </c>
      <c r="D26">
        <v>70</v>
      </c>
      <c r="E26">
        <f t="shared" si="2"/>
        <v>70</v>
      </c>
      <c r="G26">
        <f t="shared" si="1"/>
        <v>1435.29</v>
      </c>
    </row>
    <row r="27" spans="1:7">
      <c r="C27" t="s">
        <v>2196</v>
      </c>
      <c r="G27">
        <f t="shared" si="1"/>
        <v>1435.29</v>
      </c>
    </row>
    <row r="28" spans="1:7">
      <c r="A28" s="6">
        <v>41500</v>
      </c>
      <c r="B28">
        <v>8</v>
      </c>
      <c r="C28" t="s">
        <v>476</v>
      </c>
      <c r="D28">
        <v>97.5</v>
      </c>
      <c r="E28">
        <f t="shared" si="2"/>
        <v>780</v>
      </c>
      <c r="G28">
        <f t="shared" si="1"/>
        <v>2215.29</v>
      </c>
    </row>
    <row r="29" spans="1:7">
      <c r="B29">
        <v>1</v>
      </c>
      <c r="C29" t="s">
        <v>667</v>
      </c>
      <c r="D29">
        <v>71</v>
      </c>
      <c r="E29">
        <f t="shared" si="2"/>
        <v>71</v>
      </c>
      <c r="G29">
        <f t="shared" si="1"/>
        <v>2286.29</v>
      </c>
    </row>
    <row r="30" spans="1:7">
      <c r="B30">
        <v>1</v>
      </c>
      <c r="C30" t="s">
        <v>693</v>
      </c>
      <c r="D30">
        <v>118</v>
      </c>
      <c r="E30">
        <f t="shared" si="2"/>
        <v>118</v>
      </c>
      <c r="G30">
        <f t="shared" si="1"/>
        <v>2404.29</v>
      </c>
    </row>
    <row r="31" spans="1:7">
      <c r="B31">
        <v>1</v>
      </c>
      <c r="C31" t="s">
        <v>694</v>
      </c>
      <c r="D31">
        <v>220</v>
      </c>
      <c r="E31">
        <f t="shared" si="2"/>
        <v>220</v>
      </c>
      <c r="G31">
        <f t="shared" si="1"/>
        <v>2624.29</v>
      </c>
    </row>
    <row r="32" spans="1:7">
      <c r="C32" t="s">
        <v>2195</v>
      </c>
      <c r="G32">
        <f t="shared" si="1"/>
        <v>2624.29</v>
      </c>
    </row>
    <row r="33" spans="1:7">
      <c r="C33" t="s">
        <v>353</v>
      </c>
      <c r="G33">
        <f t="shared" si="1"/>
        <v>2624.29</v>
      </c>
    </row>
    <row r="34" spans="1:7">
      <c r="A34" s="6">
        <v>41529</v>
      </c>
      <c r="B34">
        <v>1</v>
      </c>
      <c r="C34" t="s">
        <v>1492</v>
      </c>
      <c r="D34">
        <v>55</v>
      </c>
      <c r="E34">
        <f>B34*D34</f>
        <v>55</v>
      </c>
      <c r="G34">
        <f t="shared" si="1"/>
        <v>2679.29</v>
      </c>
    </row>
    <row r="35" spans="1:7">
      <c r="C35" t="s">
        <v>2518</v>
      </c>
      <c r="G35">
        <f t="shared" si="1"/>
        <v>2679.29</v>
      </c>
    </row>
    <row r="36" spans="1:7">
      <c r="B36">
        <v>3</v>
      </c>
      <c r="C36" t="s">
        <v>2517</v>
      </c>
      <c r="D36">
        <v>34</v>
      </c>
      <c r="E36">
        <f t="shared" ref="E36:E92" si="3">B36*D36</f>
        <v>102</v>
      </c>
      <c r="G36">
        <f t="shared" si="1"/>
        <v>2781.29</v>
      </c>
    </row>
    <row r="37" spans="1:7">
      <c r="C37" t="s">
        <v>2704</v>
      </c>
      <c r="G37">
        <f t="shared" si="1"/>
        <v>2781.29</v>
      </c>
    </row>
    <row r="38" spans="1:7">
      <c r="G38">
        <f t="shared" si="1"/>
        <v>2781.29</v>
      </c>
    </row>
    <row r="39" spans="1:7">
      <c r="A39" s="6">
        <v>41529</v>
      </c>
      <c r="B39">
        <v>2</v>
      </c>
      <c r="C39" t="s">
        <v>2703</v>
      </c>
      <c r="D39">
        <v>28</v>
      </c>
      <c r="E39">
        <f t="shared" si="3"/>
        <v>56</v>
      </c>
      <c r="G39">
        <f t="shared" si="1"/>
        <v>2837.29</v>
      </c>
    </row>
    <row r="40" spans="1:7">
      <c r="C40" t="s">
        <v>2775</v>
      </c>
      <c r="G40">
        <f t="shared" si="1"/>
        <v>2837.29</v>
      </c>
    </row>
    <row r="41" spans="1:7">
      <c r="B41">
        <v>1</v>
      </c>
      <c r="C41" t="s">
        <v>2703</v>
      </c>
      <c r="D41">
        <v>37</v>
      </c>
      <c r="E41">
        <f t="shared" si="3"/>
        <v>37</v>
      </c>
      <c r="G41">
        <f t="shared" si="1"/>
        <v>2874.29</v>
      </c>
    </row>
    <row r="42" spans="1:7">
      <c r="C42" t="s">
        <v>2776</v>
      </c>
      <c r="G42">
        <f t="shared" si="1"/>
        <v>2874.29</v>
      </c>
    </row>
    <row r="43" spans="1:7">
      <c r="A43" s="6">
        <v>41536</v>
      </c>
      <c r="B43">
        <v>4</v>
      </c>
      <c r="C43" t="s">
        <v>2540</v>
      </c>
      <c r="D43">
        <v>28</v>
      </c>
      <c r="E43">
        <f t="shared" si="3"/>
        <v>112</v>
      </c>
      <c r="G43">
        <f t="shared" si="1"/>
        <v>2986.29</v>
      </c>
    </row>
    <row r="44" spans="1:7">
      <c r="C44" t="s">
        <v>2705</v>
      </c>
      <c r="G44">
        <f t="shared" si="1"/>
        <v>2986.29</v>
      </c>
    </row>
    <row r="45" spans="1:7">
      <c r="A45" s="6">
        <v>41186</v>
      </c>
      <c r="B45">
        <v>4</v>
      </c>
      <c r="C45" t="s">
        <v>2703</v>
      </c>
      <c r="D45">
        <v>28</v>
      </c>
      <c r="E45">
        <f t="shared" si="3"/>
        <v>112</v>
      </c>
      <c r="G45">
        <f t="shared" si="1"/>
        <v>3098.29</v>
      </c>
    </row>
    <row r="46" spans="1:7">
      <c r="C46" t="s">
        <v>2775</v>
      </c>
      <c r="G46">
        <f t="shared" si="1"/>
        <v>3098.29</v>
      </c>
    </row>
    <row r="47" spans="1:7">
      <c r="B47">
        <v>5</v>
      </c>
      <c r="C47" t="s">
        <v>2777</v>
      </c>
      <c r="D47">
        <v>30</v>
      </c>
      <c r="E47">
        <f t="shared" si="3"/>
        <v>150</v>
      </c>
      <c r="G47">
        <f t="shared" si="1"/>
        <v>3248.29</v>
      </c>
    </row>
    <row r="48" spans="1:7">
      <c r="B48">
        <v>2</v>
      </c>
      <c r="C48" t="s">
        <v>2778</v>
      </c>
      <c r="D48">
        <v>35</v>
      </c>
      <c r="E48">
        <f t="shared" si="3"/>
        <v>70</v>
      </c>
      <c r="G48">
        <f t="shared" si="1"/>
        <v>3318.29</v>
      </c>
    </row>
    <row r="49" spans="1:7">
      <c r="G49">
        <f t="shared" si="1"/>
        <v>3318.29</v>
      </c>
    </row>
    <row r="50" spans="1:7">
      <c r="A50" s="6">
        <v>41557</v>
      </c>
      <c r="B50">
        <v>4</v>
      </c>
      <c r="C50" t="s">
        <v>666</v>
      </c>
      <c r="D50">
        <v>78.75</v>
      </c>
      <c r="E50">
        <f t="shared" si="3"/>
        <v>315</v>
      </c>
      <c r="G50">
        <f t="shared" si="1"/>
        <v>3633.29</v>
      </c>
    </row>
    <row r="51" spans="1:7">
      <c r="B51">
        <v>1</v>
      </c>
      <c r="C51" t="s">
        <v>2700</v>
      </c>
      <c r="D51">
        <v>78</v>
      </c>
      <c r="E51">
        <f t="shared" si="3"/>
        <v>78</v>
      </c>
      <c r="G51">
        <f t="shared" si="1"/>
        <v>3711.29</v>
      </c>
    </row>
    <row r="52" spans="1:7">
      <c r="B52">
        <v>1</v>
      </c>
      <c r="C52" t="s">
        <v>2701</v>
      </c>
      <c r="D52">
        <v>107</v>
      </c>
      <c r="E52">
        <f t="shared" si="3"/>
        <v>107</v>
      </c>
      <c r="G52">
        <f t="shared" si="1"/>
        <v>3818.29</v>
      </c>
    </row>
    <row r="53" spans="1:7">
      <c r="C53" t="s">
        <v>2702</v>
      </c>
      <c r="G53">
        <f t="shared" si="1"/>
        <v>3818.29</v>
      </c>
    </row>
    <row r="54" spans="1:7">
      <c r="A54" s="6">
        <v>41564</v>
      </c>
      <c r="C54" t="s">
        <v>259</v>
      </c>
      <c r="F54">
        <v>1927</v>
      </c>
      <c r="G54">
        <f t="shared" si="1"/>
        <v>1891.29</v>
      </c>
    </row>
    <row r="55" spans="1:7">
      <c r="G55">
        <f t="shared" si="1"/>
        <v>1891.29</v>
      </c>
    </row>
    <row r="56" spans="1:7">
      <c r="A56" s="6">
        <v>41564</v>
      </c>
      <c r="B56">
        <v>1</v>
      </c>
      <c r="C56" t="s">
        <v>2706</v>
      </c>
      <c r="D56">
        <v>1050</v>
      </c>
      <c r="E56">
        <f t="shared" si="3"/>
        <v>1050</v>
      </c>
      <c r="G56">
        <f t="shared" si="1"/>
        <v>2941.29</v>
      </c>
    </row>
    <row r="57" spans="1:7">
      <c r="B57">
        <v>5</v>
      </c>
      <c r="C57" t="s">
        <v>1221</v>
      </c>
      <c r="D57">
        <v>24</v>
      </c>
      <c r="E57">
        <f t="shared" si="3"/>
        <v>120</v>
      </c>
      <c r="G57">
        <f t="shared" si="1"/>
        <v>3061.29</v>
      </c>
    </row>
    <row r="58" spans="1:7">
      <c r="B58">
        <v>0.5</v>
      </c>
      <c r="C58" t="s">
        <v>384</v>
      </c>
      <c r="D58">
        <v>40</v>
      </c>
      <c r="E58">
        <f t="shared" si="3"/>
        <v>20</v>
      </c>
      <c r="G58">
        <f t="shared" si="1"/>
        <v>3081.29</v>
      </c>
    </row>
    <row r="59" spans="1:7">
      <c r="A59" s="6">
        <v>41578</v>
      </c>
      <c r="B59">
        <v>5</v>
      </c>
      <c r="C59" t="s">
        <v>2398</v>
      </c>
      <c r="D59">
        <v>24</v>
      </c>
      <c r="E59">
        <f t="shared" si="3"/>
        <v>120</v>
      </c>
      <c r="G59">
        <f t="shared" si="1"/>
        <v>3201.29</v>
      </c>
    </row>
    <row r="60" spans="1:7">
      <c r="C60" t="s">
        <v>767</v>
      </c>
      <c r="F60">
        <v>2000</v>
      </c>
      <c r="G60">
        <f t="shared" si="1"/>
        <v>1201.29</v>
      </c>
    </row>
    <row r="61" spans="1:7" hidden="1">
      <c r="E61">
        <f t="shared" si="3"/>
        <v>0</v>
      </c>
      <c r="G61">
        <f t="shared" si="1"/>
        <v>1201.29</v>
      </c>
    </row>
    <row r="62" spans="1:7" hidden="1">
      <c r="E62">
        <f t="shared" si="3"/>
        <v>0</v>
      </c>
      <c r="G62">
        <f t="shared" si="1"/>
        <v>1201.29</v>
      </c>
    </row>
    <row r="63" spans="1:7" hidden="1">
      <c r="E63">
        <f t="shared" si="3"/>
        <v>0</v>
      </c>
      <c r="G63">
        <f t="shared" si="1"/>
        <v>1201.29</v>
      </c>
    </row>
    <row r="64" spans="1:7" hidden="1">
      <c r="E64">
        <f t="shared" si="3"/>
        <v>0</v>
      </c>
      <c r="G64">
        <f t="shared" si="1"/>
        <v>1201.29</v>
      </c>
    </row>
    <row r="65" spans="1:7" hidden="1">
      <c r="E65">
        <f t="shared" si="3"/>
        <v>0</v>
      </c>
      <c r="G65">
        <f t="shared" si="1"/>
        <v>1201.29</v>
      </c>
    </row>
    <row r="66" spans="1:7" hidden="1">
      <c r="E66">
        <f t="shared" si="3"/>
        <v>0</v>
      </c>
      <c r="G66">
        <f t="shared" si="1"/>
        <v>1201.29</v>
      </c>
    </row>
    <row r="67" spans="1:7">
      <c r="A67" s="6">
        <v>41606</v>
      </c>
      <c r="B67">
        <v>3</v>
      </c>
      <c r="C67" t="s">
        <v>3230</v>
      </c>
      <c r="D67">
        <v>32</v>
      </c>
      <c r="E67">
        <f t="shared" si="3"/>
        <v>96</v>
      </c>
      <c r="G67">
        <f t="shared" si="1"/>
        <v>1297.29</v>
      </c>
    </row>
    <row r="68" spans="1:7">
      <c r="B68">
        <v>3</v>
      </c>
      <c r="C68" t="s">
        <v>3229</v>
      </c>
      <c r="D68">
        <v>17</v>
      </c>
      <c r="E68">
        <f t="shared" si="3"/>
        <v>51</v>
      </c>
      <c r="G68">
        <f t="shared" si="1"/>
        <v>1348.29</v>
      </c>
    </row>
    <row r="69" spans="1:7">
      <c r="G69">
        <f t="shared" si="1"/>
        <v>1348.29</v>
      </c>
    </row>
    <row r="70" spans="1:7">
      <c r="A70" s="6">
        <v>41607</v>
      </c>
      <c r="B70">
        <v>20</v>
      </c>
      <c r="C70" t="s">
        <v>3231</v>
      </c>
      <c r="D70">
        <v>32</v>
      </c>
      <c r="E70">
        <f t="shared" si="3"/>
        <v>640</v>
      </c>
      <c r="G70">
        <f t="shared" si="1"/>
        <v>1988.29</v>
      </c>
    </row>
    <row r="71" spans="1:7">
      <c r="B71">
        <v>1</v>
      </c>
      <c r="C71" t="s">
        <v>3232</v>
      </c>
      <c r="D71">
        <v>298</v>
      </c>
      <c r="E71">
        <f t="shared" si="3"/>
        <v>298</v>
      </c>
      <c r="G71">
        <f t="shared" si="1"/>
        <v>2286.29</v>
      </c>
    </row>
    <row r="72" spans="1:7">
      <c r="B72">
        <v>1</v>
      </c>
      <c r="C72" t="s">
        <v>3233</v>
      </c>
      <c r="D72">
        <v>176</v>
      </c>
      <c r="E72">
        <f t="shared" si="3"/>
        <v>176</v>
      </c>
      <c r="G72">
        <f t="shared" si="1"/>
        <v>2462.29</v>
      </c>
    </row>
    <row r="73" spans="1:7">
      <c r="B73">
        <v>1</v>
      </c>
      <c r="C73" t="s">
        <v>3234</v>
      </c>
      <c r="D73">
        <v>260</v>
      </c>
      <c r="E73">
        <f t="shared" si="3"/>
        <v>260</v>
      </c>
      <c r="G73">
        <f t="shared" si="1"/>
        <v>2722.29</v>
      </c>
    </row>
    <row r="74" spans="1:7">
      <c r="B74">
        <v>1</v>
      </c>
      <c r="C74" t="s">
        <v>3235</v>
      </c>
      <c r="D74">
        <v>590</v>
      </c>
      <c r="E74">
        <f t="shared" si="3"/>
        <v>590</v>
      </c>
      <c r="G74">
        <f t="shared" si="1"/>
        <v>3312.29</v>
      </c>
    </row>
    <row r="75" spans="1:7">
      <c r="B75">
        <v>1</v>
      </c>
      <c r="C75" t="s">
        <v>2604</v>
      </c>
      <c r="D75">
        <v>39</v>
      </c>
      <c r="G75">
        <f t="shared" si="1"/>
        <v>3312.29</v>
      </c>
    </row>
    <row r="76" spans="1:7">
      <c r="B76">
        <v>1</v>
      </c>
      <c r="C76" t="s">
        <v>1501</v>
      </c>
      <c r="D76">
        <v>15</v>
      </c>
      <c r="E76">
        <f t="shared" si="3"/>
        <v>15</v>
      </c>
      <c r="G76">
        <f t="shared" si="1"/>
        <v>3327.29</v>
      </c>
    </row>
    <row r="77" spans="1:7">
      <c r="G77">
        <f t="shared" si="1"/>
        <v>3327.29</v>
      </c>
    </row>
    <row r="78" spans="1:7" hidden="1">
      <c r="G78">
        <f t="shared" si="1"/>
        <v>3327.29</v>
      </c>
    </row>
    <row r="79" spans="1:7" hidden="1">
      <c r="G79">
        <f t="shared" si="1"/>
        <v>3327.29</v>
      </c>
    </row>
    <row r="80" spans="1:7" hidden="1">
      <c r="G80">
        <f t="shared" si="1"/>
        <v>3327.29</v>
      </c>
    </row>
    <row r="81" spans="1:7">
      <c r="A81" s="6">
        <v>41611</v>
      </c>
      <c r="B81">
        <v>1</v>
      </c>
      <c r="C81" t="s">
        <v>1496</v>
      </c>
      <c r="D81">
        <v>45</v>
      </c>
      <c r="E81">
        <f t="shared" si="3"/>
        <v>45</v>
      </c>
      <c r="G81">
        <f t="shared" si="1"/>
        <v>3372.29</v>
      </c>
    </row>
    <row r="82" spans="1:7">
      <c r="B82">
        <v>1</v>
      </c>
      <c r="C82" t="s">
        <v>1501</v>
      </c>
      <c r="D82">
        <v>12</v>
      </c>
      <c r="E82">
        <f t="shared" si="3"/>
        <v>12</v>
      </c>
      <c r="G82">
        <f t="shared" si="1"/>
        <v>3384.29</v>
      </c>
    </row>
    <row r="83" spans="1:7">
      <c r="E83">
        <f t="shared" si="3"/>
        <v>0</v>
      </c>
      <c r="G83">
        <f t="shared" ref="G83:G93" si="4">G82+E83-F83</f>
        <v>3384.29</v>
      </c>
    </row>
    <row r="84" spans="1:7">
      <c r="A84" s="6">
        <v>41617</v>
      </c>
      <c r="B84">
        <v>8</v>
      </c>
      <c r="C84" t="s">
        <v>476</v>
      </c>
      <c r="D84">
        <v>82.5</v>
      </c>
      <c r="E84">
        <f t="shared" si="3"/>
        <v>660</v>
      </c>
      <c r="G84">
        <f t="shared" si="4"/>
        <v>4044.29</v>
      </c>
    </row>
    <row r="85" spans="1:7">
      <c r="B85">
        <v>1</v>
      </c>
      <c r="C85" t="s">
        <v>667</v>
      </c>
      <c r="D85">
        <v>78</v>
      </c>
      <c r="E85">
        <f t="shared" si="3"/>
        <v>78</v>
      </c>
      <c r="G85">
        <f t="shared" si="4"/>
        <v>4122.29</v>
      </c>
    </row>
    <row r="86" spans="1:7">
      <c r="B86">
        <v>1</v>
      </c>
      <c r="C86" t="s">
        <v>693</v>
      </c>
      <c r="D86">
        <v>130</v>
      </c>
      <c r="E86">
        <f t="shared" si="3"/>
        <v>130</v>
      </c>
      <c r="G86">
        <f t="shared" si="4"/>
        <v>4252.29</v>
      </c>
    </row>
    <row r="87" spans="1:7">
      <c r="B87">
        <v>1</v>
      </c>
      <c r="C87" t="s">
        <v>694</v>
      </c>
      <c r="D87">
        <v>240</v>
      </c>
      <c r="E87">
        <f t="shared" si="3"/>
        <v>240</v>
      </c>
      <c r="G87">
        <f t="shared" si="4"/>
        <v>4492.29</v>
      </c>
    </row>
    <row r="88" spans="1:7">
      <c r="B88">
        <v>1</v>
      </c>
      <c r="C88" t="s">
        <v>3228</v>
      </c>
      <c r="D88">
        <v>100</v>
      </c>
      <c r="E88">
        <f t="shared" si="3"/>
        <v>100</v>
      </c>
      <c r="G88">
        <f t="shared" si="4"/>
        <v>4592.29</v>
      </c>
    </row>
    <row r="89" spans="1:7">
      <c r="C89" t="s">
        <v>353</v>
      </c>
      <c r="E89">
        <f t="shared" si="3"/>
        <v>0</v>
      </c>
      <c r="G89">
        <f t="shared" si="4"/>
        <v>4592.29</v>
      </c>
    </row>
    <row r="90" spans="1:7">
      <c r="A90" s="6">
        <v>41624</v>
      </c>
      <c r="B90">
        <v>2</v>
      </c>
      <c r="C90" t="s">
        <v>3263</v>
      </c>
      <c r="D90">
        <v>34</v>
      </c>
      <c r="E90">
        <f t="shared" si="3"/>
        <v>68</v>
      </c>
      <c r="G90">
        <f t="shared" si="4"/>
        <v>4660.29</v>
      </c>
    </row>
    <row r="91" spans="1:7">
      <c r="B91">
        <v>2</v>
      </c>
      <c r="C91" t="s">
        <v>3264</v>
      </c>
      <c r="D91">
        <v>34</v>
      </c>
      <c r="E91">
        <f t="shared" si="3"/>
        <v>68</v>
      </c>
      <c r="G91">
        <f t="shared" si="4"/>
        <v>4728.29</v>
      </c>
    </row>
    <row r="92" spans="1:7">
      <c r="B92">
        <v>2</v>
      </c>
      <c r="C92" t="s">
        <v>3265</v>
      </c>
      <c r="D92">
        <v>32</v>
      </c>
      <c r="E92">
        <f t="shared" si="3"/>
        <v>64</v>
      </c>
      <c r="G92">
        <f t="shared" si="4"/>
        <v>4792.29</v>
      </c>
    </row>
    <row r="93" spans="1:7">
      <c r="G93">
        <f t="shared" si="4"/>
        <v>4792.29</v>
      </c>
    </row>
  </sheetData>
  <hyperlinks>
    <hyperlink ref="A1" location="INDICE!A1" display="INDICE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G73"/>
  <sheetViews>
    <sheetView workbookViewId="0"/>
  </sheetViews>
  <sheetFormatPr baseColWidth="10" defaultRowHeight="15"/>
  <cols>
    <col min="1" max="1" width="13" style="7" customWidth="1"/>
    <col min="2" max="2" width="5.42578125" style="7" customWidth="1"/>
    <col min="3" max="3" width="20.7109375" style="7" customWidth="1"/>
    <col min="4" max="4" width="7.85546875" style="7" customWidth="1"/>
    <col min="5" max="5" width="10" style="7" customWidth="1"/>
    <col min="6" max="6" width="9.42578125" style="7" customWidth="1"/>
    <col min="7" max="7" width="12.42578125" style="7" customWidth="1"/>
    <col min="8" max="16384" width="11.42578125" style="7"/>
  </cols>
  <sheetData>
    <row r="1" spans="1:7">
      <c r="A1" s="88" t="s">
        <v>122</v>
      </c>
      <c r="B1" s="89"/>
      <c r="C1" s="89" t="s">
        <v>25</v>
      </c>
      <c r="D1" s="89"/>
      <c r="E1" s="89" t="s">
        <v>253</v>
      </c>
      <c r="F1" s="89"/>
      <c r="G1" s="89">
        <f>SUM(E4:E250)-SUM(F4:F250)</f>
        <v>1795.6500000000005</v>
      </c>
    </row>
    <row r="2" spans="1:7">
      <c r="A2" s="90" t="s">
        <v>254</v>
      </c>
      <c r="B2" s="90" t="s">
        <v>255</v>
      </c>
      <c r="C2" s="90" t="s">
        <v>256</v>
      </c>
      <c r="D2" s="90" t="s">
        <v>2873</v>
      </c>
      <c r="E2" s="90" t="s">
        <v>258</v>
      </c>
      <c r="F2" s="90" t="s">
        <v>259</v>
      </c>
      <c r="G2" s="90" t="s">
        <v>260</v>
      </c>
    </row>
    <row r="3" spans="1:7">
      <c r="A3" s="91"/>
      <c r="B3" s="89"/>
      <c r="C3" s="89"/>
      <c r="D3" s="89"/>
      <c r="E3" s="89"/>
      <c r="F3" s="89"/>
      <c r="G3" s="89"/>
    </row>
    <row r="4" spans="1:7" hidden="1">
      <c r="A4" s="92">
        <v>41321</v>
      </c>
      <c r="B4" s="89"/>
      <c r="C4" s="89" t="s">
        <v>262</v>
      </c>
      <c r="D4" s="89"/>
      <c r="E4" s="89">
        <v>1059.1199999999999</v>
      </c>
      <c r="F4" s="89"/>
      <c r="G4" s="89">
        <v>1059.1199999999999</v>
      </c>
    </row>
    <row r="5" spans="1:7" hidden="1">
      <c r="A5" s="92">
        <v>41313</v>
      </c>
      <c r="B5" s="89">
        <v>7.5</v>
      </c>
      <c r="C5" s="89" t="s">
        <v>317</v>
      </c>
      <c r="D5" s="89">
        <v>27</v>
      </c>
      <c r="E5" s="89">
        <f>B5*D5</f>
        <v>202.5</v>
      </c>
      <c r="F5" s="89"/>
      <c r="G5" s="89">
        <f>G4+E5-F5</f>
        <v>1261.6199999999999</v>
      </c>
    </row>
    <row r="6" spans="1:7" hidden="1">
      <c r="A6" s="89"/>
      <c r="B6" s="89">
        <v>1</v>
      </c>
      <c r="C6" s="89" t="s">
        <v>318</v>
      </c>
      <c r="D6" s="89">
        <v>242</v>
      </c>
      <c r="E6" s="89">
        <f t="shared" ref="E6:E59" si="0">B6*D6</f>
        <v>242</v>
      </c>
      <c r="F6" s="89"/>
      <c r="G6" s="89">
        <f t="shared" ref="G6:G70" si="1">G5+E6-F6</f>
        <v>1503.62</v>
      </c>
    </row>
    <row r="7" spans="1:7" hidden="1">
      <c r="A7" s="89"/>
      <c r="B7" s="89">
        <v>1</v>
      </c>
      <c r="C7" s="89" t="s">
        <v>319</v>
      </c>
      <c r="D7" s="89">
        <v>148</v>
      </c>
      <c r="E7" s="89">
        <f t="shared" si="0"/>
        <v>148</v>
      </c>
      <c r="F7" s="89"/>
      <c r="G7" s="89">
        <f t="shared" si="1"/>
        <v>1651.62</v>
      </c>
    </row>
    <row r="8" spans="1:7" hidden="1">
      <c r="A8" s="89"/>
      <c r="B8" s="89">
        <v>1</v>
      </c>
      <c r="C8" s="89" t="s">
        <v>320</v>
      </c>
      <c r="D8" s="89">
        <v>85</v>
      </c>
      <c r="E8" s="89">
        <f t="shared" si="0"/>
        <v>85</v>
      </c>
      <c r="F8" s="89"/>
      <c r="G8" s="89">
        <f t="shared" si="1"/>
        <v>1736.62</v>
      </c>
    </row>
    <row r="9" spans="1:7" hidden="1">
      <c r="A9" s="89"/>
      <c r="B9" s="89">
        <v>1</v>
      </c>
      <c r="C9" s="89" t="s">
        <v>321</v>
      </c>
      <c r="D9" s="89">
        <v>40</v>
      </c>
      <c r="E9" s="89">
        <f t="shared" si="0"/>
        <v>40</v>
      </c>
      <c r="F9" s="89"/>
      <c r="G9" s="89">
        <f t="shared" si="1"/>
        <v>1776.62</v>
      </c>
    </row>
    <row r="10" spans="1:7" hidden="1">
      <c r="A10" s="89"/>
      <c r="B10" s="89">
        <v>1</v>
      </c>
      <c r="C10" s="89" t="s">
        <v>331</v>
      </c>
      <c r="D10" s="89">
        <v>35</v>
      </c>
      <c r="E10" s="89">
        <f t="shared" si="0"/>
        <v>35</v>
      </c>
      <c r="F10" s="89"/>
      <c r="G10" s="89">
        <f t="shared" si="1"/>
        <v>1811.62</v>
      </c>
    </row>
    <row r="11" spans="1:7" hidden="1">
      <c r="A11" s="89"/>
      <c r="B11" s="89"/>
      <c r="C11" s="93" t="s">
        <v>511</v>
      </c>
      <c r="D11" s="89"/>
      <c r="E11" s="89"/>
      <c r="F11" s="89"/>
      <c r="G11" s="89">
        <f t="shared" si="1"/>
        <v>1811.62</v>
      </c>
    </row>
    <row r="12" spans="1:7" hidden="1">
      <c r="A12" s="92">
        <v>41326</v>
      </c>
      <c r="B12" s="89">
        <v>1</v>
      </c>
      <c r="C12" s="89" t="s">
        <v>322</v>
      </c>
      <c r="D12" s="89">
        <v>40</v>
      </c>
      <c r="E12" s="89">
        <f t="shared" si="0"/>
        <v>40</v>
      </c>
      <c r="F12" s="89"/>
      <c r="G12" s="89">
        <f t="shared" si="1"/>
        <v>1851.62</v>
      </c>
    </row>
    <row r="13" spans="1:7" hidden="1">
      <c r="A13" s="92">
        <v>41340</v>
      </c>
      <c r="B13" s="93">
        <v>3</v>
      </c>
      <c r="C13" s="93" t="s">
        <v>509</v>
      </c>
      <c r="D13" s="89">
        <v>74</v>
      </c>
      <c r="E13" s="89">
        <f t="shared" si="0"/>
        <v>222</v>
      </c>
      <c r="F13" s="89"/>
      <c r="G13" s="89">
        <f t="shared" si="1"/>
        <v>2073.62</v>
      </c>
    </row>
    <row r="14" spans="1:7" hidden="1">
      <c r="A14" s="89"/>
      <c r="B14" s="89"/>
      <c r="C14" s="93" t="s">
        <v>510</v>
      </c>
      <c r="D14" s="89">
        <v>0</v>
      </c>
      <c r="E14" s="89">
        <f t="shared" si="0"/>
        <v>0</v>
      </c>
      <c r="F14" s="89"/>
      <c r="G14" s="89">
        <f t="shared" si="1"/>
        <v>2073.62</v>
      </c>
    </row>
    <row r="15" spans="1:7" hidden="1">
      <c r="A15" s="92">
        <v>41340</v>
      </c>
      <c r="B15" s="89"/>
      <c r="C15" s="93" t="s">
        <v>521</v>
      </c>
      <c r="D15" s="89">
        <v>0</v>
      </c>
      <c r="E15" s="89">
        <f t="shared" si="0"/>
        <v>0</v>
      </c>
      <c r="F15" s="89">
        <v>2064.9699999999998</v>
      </c>
      <c r="G15" s="89">
        <f t="shared" si="1"/>
        <v>8.6500000000000909</v>
      </c>
    </row>
    <row r="16" spans="1:7" hidden="1">
      <c r="A16" s="92">
        <v>41354</v>
      </c>
      <c r="B16" s="89">
        <v>2</v>
      </c>
      <c r="C16" s="93" t="s">
        <v>375</v>
      </c>
      <c r="D16" s="93">
        <v>26</v>
      </c>
      <c r="E16" s="89">
        <f t="shared" si="0"/>
        <v>52</v>
      </c>
      <c r="F16" s="89"/>
      <c r="G16" s="89">
        <f t="shared" si="1"/>
        <v>60.650000000000091</v>
      </c>
    </row>
    <row r="17" spans="1:7" hidden="1">
      <c r="A17" s="92"/>
      <c r="B17" s="89"/>
      <c r="C17" s="93" t="s">
        <v>834</v>
      </c>
      <c r="D17" s="89"/>
      <c r="E17" s="89">
        <f t="shared" si="0"/>
        <v>0</v>
      </c>
      <c r="F17" s="89"/>
      <c r="G17" s="89">
        <f t="shared" si="1"/>
        <v>60.650000000000091</v>
      </c>
    </row>
    <row r="18" spans="1:7" hidden="1">
      <c r="A18" s="92">
        <v>41355</v>
      </c>
      <c r="B18" s="89">
        <v>3</v>
      </c>
      <c r="C18" s="93" t="s">
        <v>509</v>
      </c>
      <c r="D18" s="93">
        <v>74</v>
      </c>
      <c r="E18" s="89">
        <f t="shared" si="0"/>
        <v>222</v>
      </c>
      <c r="F18" s="89"/>
      <c r="G18" s="89">
        <f t="shared" si="1"/>
        <v>282.65000000000009</v>
      </c>
    </row>
    <row r="19" spans="1:7" hidden="1">
      <c r="A19" s="89"/>
      <c r="B19" s="93">
        <v>1</v>
      </c>
      <c r="C19" s="93" t="s">
        <v>816</v>
      </c>
      <c r="D19" s="93">
        <v>40</v>
      </c>
      <c r="E19" s="89">
        <f t="shared" si="0"/>
        <v>40</v>
      </c>
      <c r="F19" s="89"/>
      <c r="G19" s="89">
        <f t="shared" si="1"/>
        <v>322.65000000000009</v>
      </c>
    </row>
    <row r="20" spans="1:7" hidden="1">
      <c r="A20" s="89"/>
      <c r="B20" s="89"/>
      <c r="C20" s="93" t="s">
        <v>833</v>
      </c>
      <c r="D20" s="89"/>
      <c r="E20" s="89">
        <f t="shared" si="0"/>
        <v>0</v>
      </c>
      <c r="F20" s="89"/>
      <c r="G20" s="89">
        <f t="shared" si="1"/>
        <v>322.65000000000009</v>
      </c>
    </row>
    <row r="21" spans="1:7" hidden="1">
      <c r="A21" s="92">
        <v>41375</v>
      </c>
      <c r="B21" s="93">
        <v>2</v>
      </c>
      <c r="C21" s="93" t="s">
        <v>1022</v>
      </c>
      <c r="D21" s="93">
        <v>200</v>
      </c>
      <c r="E21" s="89">
        <f t="shared" si="0"/>
        <v>400</v>
      </c>
      <c r="F21" s="89"/>
      <c r="G21" s="89">
        <f t="shared" si="1"/>
        <v>722.65000000000009</v>
      </c>
    </row>
    <row r="22" spans="1:7" hidden="1">
      <c r="A22" s="89"/>
      <c r="B22" s="93">
        <v>1</v>
      </c>
      <c r="C22" s="93" t="s">
        <v>1023</v>
      </c>
      <c r="D22" s="93">
        <v>62</v>
      </c>
      <c r="E22" s="89">
        <f t="shared" si="0"/>
        <v>62</v>
      </c>
      <c r="F22" s="89"/>
      <c r="G22" s="89">
        <f t="shared" si="1"/>
        <v>784.65000000000009</v>
      </c>
    </row>
    <row r="23" spans="1:7" hidden="1">
      <c r="A23" s="89"/>
      <c r="B23" s="89"/>
      <c r="C23" s="93" t="s">
        <v>1024</v>
      </c>
      <c r="D23" s="89"/>
      <c r="E23" s="89">
        <f t="shared" si="0"/>
        <v>0</v>
      </c>
      <c r="F23" s="89"/>
      <c r="G23" s="89">
        <f t="shared" si="1"/>
        <v>784.65000000000009</v>
      </c>
    </row>
    <row r="24" spans="1:7" hidden="1">
      <c r="A24" s="92">
        <v>41393</v>
      </c>
      <c r="B24" s="93">
        <v>2.5</v>
      </c>
      <c r="C24" s="93" t="s">
        <v>375</v>
      </c>
      <c r="D24" s="93">
        <v>26</v>
      </c>
      <c r="E24" s="89">
        <f t="shared" si="0"/>
        <v>65</v>
      </c>
      <c r="F24" s="89"/>
      <c r="G24" s="89">
        <f t="shared" si="1"/>
        <v>849.65000000000009</v>
      </c>
    </row>
    <row r="25" spans="1:7" hidden="1">
      <c r="A25" s="89"/>
      <c r="B25" s="89"/>
      <c r="C25" s="93" t="s">
        <v>1075</v>
      </c>
      <c r="D25" s="89"/>
      <c r="E25" s="89">
        <f t="shared" si="0"/>
        <v>0</v>
      </c>
      <c r="F25" s="89"/>
      <c r="G25" s="89">
        <f t="shared" si="1"/>
        <v>849.65000000000009</v>
      </c>
    </row>
    <row r="26" spans="1:7" hidden="1">
      <c r="A26" s="92">
        <v>41394</v>
      </c>
      <c r="B26" s="93">
        <v>4</v>
      </c>
      <c r="C26" s="93" t="s">
        <v>322</v>
      </c>
      <c r="D26" s="93">
        <v>40</v>
      </c>
      <c r="E26" s="89">
        <f t="shared" si="0"/>
        <v>160</v>
      </c>
      <c r="F26" s="89"/>
      <c r="G26" s="89">
        <f t="shared" si="1"/>
        <v>1009.6500000000001</v>
      </c>
    </row>
    <row r="27" spans="1:7" hidden="1">
      <c r="A27" s="89"/>
      <c r="B27" s="93">
        <v>1</v>
      </c>
      <c r="C27" s="93" t="s">
        <v>816</v>
      </c>
      <c r="D27" s="93">
        <v>40</v>
      </c>
      <c r="E27" s="89">
        <f t="shared" si="0"/>
        <v>40</v>
      </c>
      <c r="F27" s="89"/>
      <c r="G27" s="89">
        <f t="shared" si="1"/>
        <v>1049.6500000000001</v>
      </c>
    </row>
    <row r="28" spans="1:7" hidden="1">
      <c r="A28" s="89"/>
      <c r="B28" s="93">
        <v>1</v>
      </c>
      <c r="C28" s="93" t="s">
        <v>1076</v>
      </c>
      <c r="D28" s="93">
        <v>69</v>
      </c>
      <c r="E28" s="93">
        <f t="shared" si="0"/>
        <v>69</v>
      </c>
      <c r="F28" s="89"/>
      <c r="G28" s="89">
        <f t="shared" si="1"/>
        <v>1118.6500000000001</v>
      </c>
    </row>
    <row r="29" spans="1:7" hidden="1">
      <c r="A29" s="89"/>
      <c r="B29" s="93">
        <v>1</v>
      </c>
      <c r="C29" s="93" t="s">
        <v>1077</v>
      </c>
      <c r="D29" s="93">
        <v>60</v>
      </c>
      <c r="E29" s="93">
        <f t="shared" si="0"/>
        <v>60</v>
      </c>
      <c r="F29" s="89"/>
      <c r="G29" s="89">
        <f t="shared" si="1"/>
        <v>1178.6500000000001</v>
      </c>
    </row>
    <row r="30" spans="1:7" hidden="1">
      <c r="A30" s="92">
        <v>41402</v>
      </c>
      <c r="B30" s="93">
        <v>2</v>
      </c>
      <c r="C30" s="93" t="s">
        <v>1159</v>
      </c>
      <c r="D30" s="93">
        <v>26</v>
      </c>
      <c r="E30" s="93">
        <f t="shared" si="0"/>
        <v>52</v>
      </c>
      <c r="F30" s="89"/>
      <c r="G30" s="89">
        <f t="shared" si="1"/>
        <v>1230.6500000000001</v>
      </c>
    </row>
    <row r="31" spans="1:7" hidden="1">
      <c r="A31" s="89"/>
      <c r="B31" s="89"/>
      <c r="C31" s="93" t="s">
        <v>753</v>
      </c>
      <c r="D31" s="89"/>
      <c r="E31" s="93">
        <f t="shared" si="0"/>
        <v>0</v>
      </c>
      <c r="F31" s="89">
        <v>800</v>
      </c>
      <c r="G31" s="89">
        <f t="shared" si="1"/>
        <v>430.65000000000009</v>
      </c>
    </row>
    <row r="32" spans="1:7" hidden="1">
      <c r="A32" s="92">
        <v>41411</v>
      </c>
      <c r="B32" s="93">
        <v>1</v>
      </c>
      <c r="C32" s="93" t="s">
        <v>1268</v>
      </c>
      <c r="D32" s="93">
        <v>500</v>
      </c>
      <c r="E32" s="93">
        <f t="shared" si="0"/>
        <v>500</v>
      </c>
      <c r="F32" s="89"/>
      <c r="G32" s="89">
        <f t="shared" si="1"/>
        <v>930.65000000000009</v>
      </c>
    </row>
    <row r="33" spans="1:7" hidden="1">
      <c r="A33" s="89"/>
      <c r="B33" s="93">
        <v>1</v>
      </c>
      <c r="C33" s="93" t="s">
        <v>393</v>
      </c>
      <c r="D33" s="93">
        <v>78</v>
      </c>
      <c r="E33" s="93">
        <f t="shared" si="0"/>
        <v>78</v>
      </c>
      <c r="F33" s="89"/>
      <c r="G33" s="89">
        <f t="shared" si="1"/>
        <v>1008.6500000000001</v>
      </c>
    </row>
    <row r="34" spans="1:7" hidden="1">
      <c r="A34" s="89"/>
      <c r="B34" s="93">
        <v>1</v>
      </c>
      <c r="C34" s="93" t="s">
        <v>392</v>
      </c>
      <c r="D34" s="93">
        <v>112</v>
      </c>
      <c r="E34" s="93">
        <f t="shared" si="0"/>
        <v>112</v>
      </c>
      <c r="F34" s="89"/>
      <c r="G34" s="89">
        <f t="shared" si="1"/>
        <v>1120.6500000000001</v>
      </c>
    </row>
    <row r="35" spans="1:7" hidden="1">
      <c r="A35" s="92"/>
      <c r="B35" s="89"/>
      <c r="C35" s="93" t="s">
        <v>1917</v>
      </c>
      <c r="D35" s="89"/>
      <c r="E35" s="93">
        <f t="shared" si="0"/>
        <v>0</v>
      </c>
      <c r="F35" s="89"/>
      <c r="G35" s="89">
        <f t="shared" si="1"/>
        <v>1120.6500000000001</v>
      </c>
    </row>
    <row r="36" spans="1:7" hidden="1">
      <c r="A36" s="92">
        <v>41465</v>
      </c>
      <c r="B36" s="93">
        <v>1.5</v>
      </c>
      <c r="C36" s="93" t="s">
        <v>1201</v>
      </c>
      <c r="D36" s="93">
        <v>28</v>
      </c>
      <c r="E36" s="93">
        <f t="shared" si="0"/>
        <v>42</v>
      </c>
      <c r="F36" s="89"/>
      <c r="G36" s="89">
        <f t="shared" si="1"/>
        <v>1162.6500000000001</v>
      </c>
    </row>
    <row r="37" spans="1:7" hidden="1">
      <c r="A37" s="89"/>
      <c r="B37" s="89"/>
      <c r="C37" s="93" t="s">
        <v>353</v>
      </c>
      <c r="D37" s="89"/>
      <c r="E37" s="93">
        <f t="shared" si="0"/>
        <v>0</v>
      </c>
      <c r="F37" s="89"/>
      <c r="G37" s="89">
        <f t="shared" si="1"/>
        <v>1162.6500000000001</v>
      </c>
    </row>
    <row r="38" spans="1:7" hidden="1">
      <c r="A38" s="92">
        <v>41472</v>
      </c>
      <c r="B38" s="89"/>
      <c r="C38" s="93" t="s">
        <v>521</v>
      </c>
      <c r="D38" s="89"/>
      <c r="E38" s="93">
        <f t="shared" si="0"/>
        <v>0</v>
      </c>
      <c r="F38" s="89">
        <v>500</v>
      </c>
      <c r="G38" s="89">
        <f t="shared" si="1"/>
        <v>662.65000000000009</v>
      </c>
    </row>
    <row r="39" spans="1:7" hidden="1">
      <c r="A39" s="92">
        <v>41477</v>
      </c>
      <c r="B39" s="89">
        <v>1</v>
      </c>
      <c r="C39" s="93" t="s">
        <v>1774</v>
      </c>
      <c r="D39" s="89">
        <v>291</v>
      </c>
      <c r="E39" s="93">
        <f t="shared" si="0"/>
        <v>291</v>
      </c>
      <c r="F39" s="89"/>
      <c r="G39" s="89">
        <f t="shared" si="1"/>
        <v>953.65000000000009</v>
      </c>
    </row>
    <row r="40" spans="1:7" hidden="1">
      <c r="A40" s="89"/>
      <c r="B40" s="89">
        <v>5</v>
      </c>
      <c r="C40" s="93" t="s">
        <v>375</v>
      </c>
      <c r="D40" s="89">
        <v>26</v>
      </c>
      <c r="E40" s="93">
        <f t="shared" si="0"/>
        <v>130</v>
      </c>
      <c r="F40" s="89"/>
      <c r="G40" s="89">
        <f t="shared" si="1"/>
        <v>1083.6500000000001</v>
      </c>
    </row>
    <row r="41" spans="1:7" hidden="1">
      <c r="A41" s="92">
        <v>41478</v>
      </c>
      <c r="B41" s="93">
        <v>1</v>
      </c>
      <c r="C41" s="93" t="s">
        <v>318</v>
      </c>
      <c r="D41" s="93">
        <v>275</v>
      </c>
      <c r="E41" s="93">
        <f t="shared" si="0"/>
        <v>275</v>
      </c>
      <c r="F41" s="89"/>
      <c r="G41" s="89">
        <f t="shared" si="1"/>
        <v>1358.65</v>
      </c>
    </row>
    <row r="42" spans="1:7" hidden="1">
      <c r="A42" s="89"/>
      <c r="B42" s="93">
        <v>5</v>
      </c>
      <c r="C42" s="93" t="s">
        <v>1201</v>
      </c>
      <c r="D42" s="93">
        <v>28</v>
      </c>
      <c r="E42" s="93">
        <f t="shared" si="0"/>
        <v>140</v>
      </c>
      <c r="F42" s="89"/>
      <c r="G42" s="89">
        <f t="shared" si="1"/>
        <v>1498.65</v>
      </c>
    </row>
    <row r="43" spans="1:7" hidden="1">
      <c r="A43" s="89"/>
      <c r="B43" s="89"/>
      <c r="C43" s="93" t="s">
        <v>2155</v>
      </c>
      <c r="D43" s="89"/>
      <c r="E43" s="93">
        <f t="shared" si="0"/>
        <v>0</v>
      </c>
      <c r="F43" s="89"/>
      <c r="G43" s="89">
        <f t="shared" si="1"/>
        <v>1498.65</v>
      </c>
    </row>
    <row r="44" spans="1:7" hidden="1">
      <c r="A44" s="92">
        <v>41484</v>
      </c>
      <c r="B44" s="93">
        <v>10</v>
      </c>
      <c r="C44" s="93" t="s">
        <v>459</v>
      </c>
      <c r="D44" s="93">
        <v>30</v>
      </c>
      <c r="E44" s="93">
        <f t="shared" si="0"/>
        <v>300</v>
      </c>
      <c r="F44" s="89"/>
      <c r="G44" s="89">
        <f t="shared" si="1"/>
        <v>1798.65</v>
      </c>
    </row>
    <row r="45" spans="1:7" hidden="1">
      <c r="A45" s="89"/>
      <c r="B45" s="93">
        <v>1</v>
      </c>
      <c r="C45" s="93" t="s">
        <v>1705</v>
      </c>
      <c r="D45" s="93">
        <v>137</v>
      </c>
      <c r="E45" s="93">
        <f t="shared" si="0"/>
        <v>137</v>
      </c>
      <c r="F45" s="89"/>
      <c r="G45" s="89">
        <f t="shared" si="1"/>
        <v>1935.65</v>
      </c>
    </row>
    <row r="46" spans="1:7" hidden="1">
      <c r="A46" s="89"/>
      <c r="B46" s="93">
        <v>1</v>
      </c>
      <c r="C46" s="93" t="s">
        <v>1706</v>
      </c>
      <c r="D46" s="93">
        <v>80</v>
      </c>
      <c r="E46" s="93">
        <f t="shared" si="0"/>
        <v>80</v>
      </c>
      <c r="F46" s="89"/>
      <c r="G46" s="89">
        <f t="shared" si="1"/>
        <v>2015.65</v>
      </c>
    </row>
    <row r="47" spans="1:7" hidden="1">
      <c r="A47" s="89"/>
      <c r="B47" s="89"/>
      <c r="C47" s="93" t="s">
        <v>2156</v>
      </c>
      <c r="D47" s="89"/>
      <c r="E47" s="93">
        <f t="shared" si="0"/>
        <v>0</v>
      </c>
      <c r="F47" s="89"/>
      <c r="G47" s="89">
        <f t="shared" si="1"/>
        <v>2015.65</v>
      </c>
    </row>
    <row r="48" spans="1:7" hidden="1">
      <c r="A48" s="92">
        <v>41486</v>
      </c>
      <c r="B48" s="93">
        <v>1</v>
      </c>
      <c r="C48" s="93" t="s">
        <v>2157</v>
      </c>
      <c r="D48" s="93">
        <v>156</v>
      </c>
      <c r="E48" s="93">
        <f t="shared" si="0"/>
        <v>156</v>
      </c>
      <c r="F48" s="89"/>
      <c r="G48" s="89">
        <f t="shared" si="1"/>
        <v>2171.65</v>
      </c>
    </row>
    <row r="49" spans="1:7" hidden="1">
      <c r="A49" s="89"/>
      <c r="B49" s="93">
        <v>2</v>
      </c>
      <c r="C49" s="89" t="s">
        <v>317</v>
      </c>
      <c r="D49" s="93">
        <v>30</v>
      </c>
      <c r="E49" s="93">
        <f t="shared" si="0"/>
        <v>60</v>
      </c>
      <c r="F49" s="89"/>
      <c r="G49" s="89">
        <f t="shared" si="1"/>
        <v>2231.65</v>
      </c>
    </row>
    <row r="50" spans="1:7" hidden="1">
      <c r="A50" s="89"/>
      <c r="B50" s="89"/>
      <c r="C50" s="93" t="s">
        <v>2156</v>
      </c>
      <c r="D50" s="89"/>
      <c r="E50" s="93">
        <f t="shared" si="0"/>
        <v>0</v>
      </c>
      <c r="F50" s="89"/>
      <c r="G50" s="89">
        <f t="shared" si="1"/>
        <v>2231.65</v>
      </c>
    </row>
    <row r="51" spans="1:7" hidden="1">
      <c r="A51" s="92">
        <v>41486</v>
      </c>
      <c r="B51" s="93">
        <v>2</v>
      </c>
      <c r="C51" s="93" t="s">
        <v>1211</v>
      </c>
      <c r="D51" s="93">
        <v>53</v>
      </c>
      <c r="E51" s="93">
        <f t="shared" si="0"/>
        <v>106</v>
      </c>
      <c r="F51" s="89"/>
      <c r="G51" s="89">
        <f t="shared" si="1"/>
        <v>2337.65</v>
      </c>
    </row>
    <row r="52" spans="1:7" hidden="1">
      <c r="A52" s="89"/>
      <c r="B52" s="89"/>
      <c r="C52" s="93" t="s">
        <v>2158</v>
      </c>
      <c r="D52" s="89"/>
      <c r="E52" s="93">
        <f t="shared" si="0"/>
        <v>0</v>
      </c>
      <c r="F52" s="89"/>
      <c r="G52" s="89">
        <f t="shared" si="1"/>
        <v>2337.65</v>
      </c>
    </row>
    <row r="53" spans="1:7" hidden="1">
      <c r="A53" s="92">
        <v>41488</v>
      </c>
      <c r="B53" s="93">
        <v>1</v>
      </c>
      <c r="C53" s="93" t="s">
        <v>459</v>
      </c>
      <c r="D53" s="93">
        <v>30</v>
      </c>
      <c r="E53" s="93">
        <f t="shared" si="0"/>
        <v>30</v>
      </c>
      <c r="F53" s="89"/>
      <c r="G53" s="89">
        <f t="shared" si="1"/>
        <v>2367.65</v>
      </c>
    </row>
    <row r="54" spans="1:7" hidden="1">
      <c r="A54" s="89"/>
      <c r="B54" s="89"/>
      <c r="C54" s="93" t="s">
        <v>2159</v>
      </c>
      <c r="D54" s="89"/>
      <c r="E54" s="93">
        <f t="shared" si="0"/>
        <v>0</v>
      </c>
      <c r="F54" s="89"/>
      <c r="G54" s="89">
        <f t="shared" si="1"/>
        <v>2367.65</v>
      </c>
    </row>
    <row r="55" spans="1:7" hidden="1">
      <c r="A55" s="92">
        <v>41508</v>
      </c>
      <c r="B55" s="89">
        <v>3</v>
      </c>
      <c r="C55" s="93" t="s">
        <v>317</v>
      </c>
      <c r="D55" s="89">
        <v>30</v>
      </c>
      <c r="E55" s="93">
        <f t="shared" si="0"/>
        <v>90</v>
      </c>
      <c r="F55" s="89"/>
      <c r="G55" s="89">
        <f t="shared" si="1"/>
        <v>2457.65</v>
      </c>
    </row>
    <row r="56" spans="1:7" hidden="1">
      <c r="A56" s="92">
        <v>41514</v>
      </c>
      <c r="B56" s="93">
        <v>5</v>
      </c>
      <c r="C56" s="93" t="s">
        <v>375</v>
      </c>
      <c r="D56" s="93">
        <v>30</v>
      </c>
      <c r="E56" s="93">
        <f t="shared" si="0"/>
        <v>150</v>
      </c>
      <c r="F56" s="89"/>
      <c r="G56" s="89">
        <f t="shared" si="1"/>
        <v>2607.65</v>
      </c>
    </row>
    <row r="57" spans="1:7" hidden="1">
      <c r="A57" s="89"/>
      <c r="B57" s="93">
        <v>1</v>
      </c>
      <c r="C57" s="93" t="s">
        <v>1967</v>
      </c>
      <c r="D57" s="93">
        <v>80</v>
      </c>
      <c r="E57" s="93">
        <f t="shared" si="0"/>
        <v>80</v>
      </c>
      <c r="F57" s="89"/>
      <c r="G57" s="89">
        <f t="shared" si="1"/>
        <v>2687.65</v>
      </c>
    </row>
    <row r="58" spans="1:7" hidden="1">
      <c r="A58" s="89"/>
      <c r="B58" s="93">
        <v>1</v>
      </c>
      <c r="C58" s="93" t="s">
        <v>392</v>
      </c>
      <c r="D58" s="93">
        <v>65</v>
      </c>
      <c r="E58" s="93">
        <f t="shared" si="0"/>
        <v>65</v>
      </c>
      <c r="F58" s="89"/>
      <c r="G58" s="89">
        <f t="shared" si="1"/>
        <v>2752.65</v>
      </c>
    </row>
    <row r="59" spans="1:7" hidden="1">
      <c r="A59" s="89"/>
      <c r="B59" s="93">
        <v>1</v>
      </c>
      <c r="C59" s="93" t="s">
        <v>816</v>
      </c>
      <c r="D59" s="93">
        <v>45</v>
      </c>
      <c r="E59" s="93">
        <f t="shared" si="0"/>
        <v>45</v>
      </c>
      <c r="F59" s="89"/>
      <c r="G59" s="89">
        <f t="shared" si="1"/>
        <v>2797.65</v>
      </c>
    </row>
    <row r="60" spans="1:7">
      <c r="A60" s="92">
        <v>41528</v>
      </c>
      <c r="B60" s="89"/>
      <c r="C60" s="93" t="s">
        <v>521</v>
      </c>
      <c r="D60" s="89"/>
      <c r="E60" s="89"/>
      <c r="F60" s="89">
        <v>1000</v>
      </c>
      <c r="G60" s="89">
        <f t="shared" si="1"/>
        <v>1797.65</v>
      </c>
    </row>
    <row r="61" spans="1:7">
      <c r="A61" s="92">
        <v>41569</v>
      </c>
      <c r="B61" s="89"/>
      <c r="C61" s="93" t="s">
        <v>521</v>
      </c>
      <c r="D61" s="89"/>
      <c r="E61" s="89"/>
      <c r="F61" s="89">
        <v>500</v>
      </c>
      <c r="G61" s="89">
        <f t="shared" si="1"/>
        <v>1297.6500000000001</v>
      </c>
    </row>
    <row r="62" spans="1:7">
      <c r="A62" s="92">
        <v>41569</v>
      </c>
      <c r="B62" s="93">
        <v>1</v>
      </c>
      <c r="C62" s="93" t="s">
        <v>2790</v>
      </c>
      <c r="D62" s="93">
        <v>28</v>
      </c>
      <c r="E62" s="93">
        <v>28</v>
      </c>
      <c r="F62" s="89"/>
      <c r="G62" s="89">
        <f t="shared" si="1"/>
        <v>1325.65</v>
      </c>
    </row>
    <row r="63" spans="1:7">
      <c r="A63" s="89"/>
      <c r="B63" s="89"/>
      <c r="C63" s="93" t="s">
        <v>2791</v>
      </c>
      <c r="D63" s="89"/>
      <c r="E63" s="89"/>
      <c r="F63" s="89"/>
      <c r="G63" s="89">
        <f t="shared" si="1"/>
        <v>1325.65</v>
      </c>
    </row>
    <row r="64" spans="1:7">
      <c r="A64" s="92">
        <v>41575</v>
      </c>
      <c r="B64" s="89">
        <v>1</v>
      </c>
      <c r="C64" s="93" t="s">
        <v>2871</v>
      </c>
      <c r="D64" s="89">
        <v>650</v>
      </c>
      <c r="E64" s="89">
        <f>D64*B64</f>
        <v>650</v>
      </c>
      <c r="F64" s="89"/>
      <c r="G64" s="89">
        <f t="shared" si="1"/>
        <v>1975.65</v>
      </c>
    </row>
    <row r="65" spans="1:7">
      <c r="A65" s="89"/>
      <c r="B65" s="89">
        <v>2</v>
      </c>
      <c r="C65" s="93" t="s">
        <v>2872</v>
      </c>
      <c r="D65" s="89">
        <v>178</v>
      </c>
      <c r="E65" s="89">
        <f t="shared" ref="E65:E67" si="2">D65*B65</f>
        <v>356</v>
      </c>
      <c r="F65" s="89"/>
      <c r="G65" s="89">
        <f t="shared" si="1"/>
        <v>2331.65</v>
      </c>
    </row>
    <row r="66" spans="1:7">
      <c r="A66" s="89"/>
      <c r="B66" s="89">
        <v>1</v>
      </c>
      <c r="C66" s="93" t="s">
        <v>667</v>
      </c>
      <c r="D66" s="93">
        <v>106</v>
      </c>
      <c r="E66" s="89">
        <f t="shared" si="2"/>
        <v>106</v>
      </c>
      <c r="F66" s="89"/>
      <c r="G66" s="89">
        <f t="shared" si="1"/>
        <v>2437.65</v>
      </c>
    </row>
    <row r="67" spans="1:7">
      <c r="A67" s="89"/>
      <c r="B67" s="93">
        <v>1</v>
      </c>
      <c r="C67" s="93" t="s">
        <v>669</v>
      </c>
      <c r="D67" s="93">
        <v>238</v>
      </c>
      <c r="E67" s="89">
        <f t="shared" si="2"/>
        <v>238</v>
      </c>
      <c r="F67" s="89"/>
      <c r="G67" s="89">
        <f t="shared" si="1"/>
        <v>2675.65</v>
      </c>
    </row>
    <row r="68" spans="1:7">
      <c r="A68" s="89"/>
      <c r="B68" s="89"/>
      <c r="C68" s="93" t="s">
        <v>1516</v>
      </c>
      <c r="D68" s="89"/>
      <c r="E68" s="89"/>
      <c r="F68" s="89"/>
      <c r="G68" s="89">
        <f t="shared" si="1"/>
        <v>2675.65</v>
      </c>
    </row>
    <row r="69" spans="1:7">
      <c r="A69" s="92">
        <v>41579</v>
      </c>
      <c r="B69" s="89"/>
      <c r="C69" s="94" t="s">
        <v>521</v>
      </c>
      <c r="D69" s="89"/>
      <c r="E69" s="89"/>
      <c r="F69" s="89">
        <v>1000</v>
      </c>
      <c r="G69" s="89">
        <f t="shared" si="1"/>
        <v>1675.65</v>
      </c>
    </row>
    <row r="70" spans="1:7">
      <c r="A70" s="12">
        <v>41594</v>
      </c>
      <c r="B70" s="94">
        <v>4</v>
      </c>
      <c r="C70" s="94" t="s">
        <v>375</v>
      </c>
      <c r="D70" s="94">
        <v>30</v>
      </c>
      <c r="E70" s="89">
        <f t="shared" ref="E70" si="3">D70*B70</f>
        <v>120</v>
      </c>
      <c r="G70" s="89">
        <f t="shared" si="1"/>
        <v>1795.65</v>
      </c>
    </row>
    <row r="71" spans="1:7">
      <c r="G71" s="89">
        <f t="shared" ref="G71:G72" si="4">G70+E71-F71</f>
        <v>1795.65</v>
      </c>
    </row>
    <row r="72" spans="1:7">
      <c r="A72" s="12">
        <v>41611</v>
      </c>
      <c r="B72" s="7">
        <v>2</v>
      </c>
      <c r="C72" s="22" t="s">
        <v>1201</v>
      </c>
      <c r="G72" s="89">
        <f t="shared" si="4"/>
        <v>1795.65</v>
      </c>
    </row>
    <row r="73" spans="1:7">
      <c r="C73" s="22" t="s">
        <v>560</v>
      </c>
    </row>
  </sheetData>
  <hyperlinks>
    <hyperlink ref="A1" location="INDICE!A1" display="INDICE"/>
  </hyperlinks>
  <pageMargins left="0.7" right="0.7" top="0.75" bottom="0.75" header="0.3" footer="0.3"/>
  <pageSetup paperSize="9" orientation="portrait" horizontalDpi="0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>
  <dimension ref="A1:H27"/>
  <sheetViews>
    <sheetView workbookViewId="0"/>
  </sheetViews>
  <sheetFormatPr baseColWidth="10" defaultRowHeight="15"/>
  <cols>
    <col min="1" max="1" width="15.5703125" customWidth="1"/>
    <col min="2" max="2" width="10.7109375" customWidth="1"/>
    <col min="3" max="3" width="20.7109375" customWidth="1"/>
    <col min="4" max="4" width="11.42578125" customWidth="1"/>
  </cols>
  <sheetData>
    <row r="1" spans="1:8">
      <c r="A1" s="2" t="s">
        <v>122</v>
      </c>
      <c r="B1" s="1"/>
      <c r="C1" s="1" t="s">
        <v>271</v>
      </c>
      <c r="D1" s="1"/>
      <c r="E1" s="1" t="s">
        <v>253</v>
      </c>
      <c r="F1" s="1"/>
      <c r="G1" s="1">
        <f>SUM(E4:E264)-SUM(F4:F264)</f>
        <v>-568</v>
      </c>
      <c r="H1" t="s">
        <v>3330</v>
      </c>
    </row>
    <row r="2" spans="1:8">
      <c r="A2" s="3" t="s">
        <v>254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259</v>
      </c>
      <c r="G2" s="3" t="s">
        <v>260</v>
      </c>
    </row>
    <row r="3" spans="1:8">
      <c r="A3" s="5"/>
      <c r="B3" s="1"/>
      <c r="C3" s="1"/>
      <c r="D3" s="1"/>
      <c r="E3" s="1"/>
      <c r="F3" s="1"/>
      <c r="G3" s="1"/>
    </row>
    <row r="4" spans="1:8">
      <c r="A4" s="6">
        <v>41321</v>
      </c>
      <c r="C4" t="s">
        <v>262</v>
      </c>
      <c r="E4">
        <v>3030.3</v>
      </c>
      <c r="G4">
        <v>3030.3</v>
      </c>
    </row>
    <row r="5" spans="1:8">
      <c r="C5" t="s">
        <v>895</v>
      </c>
      <c r="E5">
        <f>B5*D5</f>
        <v>0</v>
      </c>
      <c r="F5">
        <v>3030.3</v>
      </c>
      <c r="G5">
        <f>G4+E5-F5</f>
        <v>0</v>
      </c>
    </row>
    <row r="6" spans="1:8">
      <c r="A6" s="6">
        <v>41479</v>
      </c>
      <c r="B6">
        <v>10</v>
      </c>
      <c r="C6" t="s">
        <v>459</v>
      </c>
      <c r="D6">
        <v>29</v>
      </c>
      <c r="E6">
        <f>B6*D6</f>
        <v>290</v>
      </c>
      <c r="G6">
        <f>G5+E6-F6</f>
        <v>290</v>
      </c>
    </row>
    <row r="7" spans="1:8">
      <c r="A7" s="6">
        <v>41519</v>
      </c>
      <c r="B7">
        <v>60</v>
      </c>
      <c r="C7" t="s">
        <v>2019</v>
      </c>
      <c r="D7">
        <v>28</v>
      </c>
      <c r="E7">
        <f>B7*D7</f>
        <v>1680</v>
      </c>
      <c r="G7">
        <f>G6+E7-F7</f>
        <v>1970</v>
      </c>
    </row>
    <row r="8" spans="1:8">
      <c r="B8">
        <v>10</v>
      </c>
      <c r="C8" t="s">
        <v>397</v>
      </c>
      <c r="D8">
        <v>40</v>
      </c>
      <c r="E8">
        <f>B8*D8</f>
        <v>400</v>
      </c>
      <c r="G8">
        <f>G7+E8-F8</f>
        <v>2370</v>
      </c>
    </row>
    <row r="9" spans="1:8">
      <c r="B9">
        <v>20</v>
      </c>
      <c r="C9" t="s">
        <v>459</v>
      </c>
      <c r="D9">
        <v>29</v>
      </c>
      <c r="E9">
        <f>B9*D9</f>
        <v>580</v>
      </c>
      <c r="G9">
        <f>G8+E9-F9</f>
        <v>2950</v>
      </c>
    </row>
    <row r="10" spans="1:8">
      <c r="A10" s="6">
        <v>41528</v>
      </c>
      <c r="C10" t="s">
        <v>259</v>
      </c>
      <c r="F10">
        <v>2500</v>
      </c>
      <c r="G10">
        <f t="shared" ref="G10:G24" si="0">G9+E10-F10</f>
        <v>450</v>
      </c>
    </row>
    <row r="11" spans="1:8">
      <c r="B11">
        <v>20</v>
      </c>
      <c r="C11" t="s">
        <v>2019</v>
      </c>
      <c r="D11">
        <v>28</v>
      </c>
      <c r="E11">
        <f>B11*D11</f>
        <v>560</v>
      </c>
      <c r="G11">
        <f t="shared" si="0"/>
        <v>1010</v>
      </c>
    </row>
    <row r="12" spans="1:8">
      <c r="G12">
        <f t="shared" si="0"/>
        <v>1010</v>
      </c>
    </row>
    <row r="13" spans="1:8">
      <c r="A13" s="6">
        <v>41541</v>
      </c>
      <c r="B13">
        <v>5</v>
      </c>
      <c r="C13" t="s">
        <v>459</v>
      </c>
      <c r="D13">
        <v>29</v>
      </c>
      <c r="E13">
        <f t="shared" ref="E13:E20" si="1">B13*D13</f>
        <v>145</v>
      </c>
      <c r="G13">
        <f t="shared" si="0"/>
        <v>1155</v>
      </c>
    </row>
    <row r="14" spans="1:8">
      <c r="B14">
        <v>1</v>
      </c>
      <c r="C14" t="s">
        <v>2544</v>
      </c>
      <c r="D14">
        <v>79</v>
      </c>
      <c r="E14">
        <f t="shared" si="1"/>
        <v>79</v>
      </c>
      <c r="G14">
        <f t="shared" si="0"/>
        <v>1234</v>
      </c>
    </row>
    <row r="15" spans="1:8">
      <c r="B15">
        <v>1</v>
      </c>
      <c r="C15" t="s">
        <v>728</v>
      </c>
      <c r="D15">
        <v>82</v>
      </c>
      <c r="E15">
        <f t="shared" si="1"/>
        <v>82</v>
      </c>
      <c r="G15">
        <f t="shared" si="0"/>
        <v>1316</v>
      </c>
    </row>
    <row r="16" spans="1:8">
      <c r="B16">
        <v>1</v>
      </c>
      <c r="C16" t="s">
        <v>1991</v>
      </c>
      <c r="D16">
        <v>96</v>
      </c>
      <c r="E16">
        <f t="shared" si="1"/>
        <v>96</v>
      </c>
      <c r="G16">
        <f t="shared" si="0"/>
        <v>1412</v>
      </c>
    </row>
    <row r="17" spans="1:7">
      <c r="B17">
        <v>1</v>
      </c>
      <c r="C17" t="s">
        <v>2615</v>
      </c>
      <c r="D17">
        <v>768</v>
      </c>
      <c r="E17">
        <f t="shared" si="1"/>
        <v>768</v>
      </c>
      <c r="G17">
        <f t="shared" si="0"/>
        <v>2180</v>
      </c>
    </row>
    <row r="18" spans="1:7">
      <c r="A18" s="6">
        <v>41572</v>
      </c>
      <c r="B18">
        <v>1</v>
      </c>
      <c r="C18" t="s">
        <v>2898</v>
      </c>
      <c r="D18">
        <v>998</v>
      </c>
      <c r="E18">
        <f t="shared" si="1"/>
        <v>998</v>
      </c>
      <c r="G18">
        <f t="shared" si="0"/>
        <v>3178</v>
      </c>
    </row>
    <row r="19" spans="1:7">
      <c r="B19">
        <v>5</v>
      </c>
      <c r="C19" t="s">
        <v>459</v>
      </c>
      <c r="D19">
        <v>30</v>
      </c>
      <c r="E19">
        <f t="shared" si="1"/>
        <v>150</v>
      </c>
      <c r="G19">
        <f t="shared" si="0"/>
        <v>3328</v>
      </c>
    </row>
    <row r="20" spans="1:7">
      <c r="B20">
        <v>1</v>
      </c>
      <c r="C20" t="s">
        <v>2899</v>
      </c>
      <c r="D20">
        <v>74</v>
      </c>
      <c r="E20">
        <f t="shared" si="1"/>
        <v>74</v>
      </c>
      <c r="G20">
        <f t="shared" si="0"/>
        <v>3402</v>
      </c>
    </row>
    <row r="21" spans="1:7">
      <c r="A21" s="6">
        <v>41605</v>
      </c>
      <c r="C21" t="s">
        <v>39</v>
      </c>
      <c r="F21">
        <v>3000</v>
      </c>
      <c r="G21">
        <f t="shared" si="0"/>
        <v>402</v>
      </c>
    </row>
    <row r="22" spans="1:7">
      <c r="A22" s="6">
        <v>41605</v>
      </c>
      <c r="C22" t="s">
        <v>39</v>
      </c>
      <c r="F22">
        <v>970</v>
      </c>
      <c r="G22">
        <f t="shared" si="0"/>
        <v>-568</v>
      </c>
    </row>
    <row r="23" spans="1:7">
      <c r="A23" s="6">
        <v>41631</v>
      </c>
      <c r="B23">
        <v>1</v>
      </c>
      <c r="C23" t="s">
        <v>3331</v>
      </c>
      <c r="G23">
        <f t="shared" si="0"/>
        <v>-568</v>
      </c>
    </row>
    <row r="24" spans="1:7">
      <c r="B24">
        <v>2</v>
      </c>
      <c r="C24" t="s">
        <v>3332</v>
      </c>
      <c r="G24">
        <f t="shared" si="0"/>
        <v>-568</v>
      </c>
    </row>
    <row r="25" spans="1:7">
      <c r="B25">
        <v>3</v>
      </c>
      <c r="C25" t="s">
        <v>3333</v>
      </c>
    </row>
    <row r="26" spans="1:7">
      <c r="B26">
        <v>3</v>
      </c>
      <c r="C26" t="s">
        <v>3334</v>
      </c>
    </row>
    <row r="27" spans="1:7">
      <c r="A27" s="6">
        <v>41652</v>
      </c>
      <c r="B27">
        <v>1</v>
      </c>
      <c r="C27" t="s">
        <v>3388</v>
      </c>
    </row>
  </sheetData>
  <hyperlinks>
    <hyperlink ref="A1" location="INDICE!A1" display="INDICE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G5"/>
  <sheetViews>
    <sheetView workbookViewId="0"/>
  </sheetViews>
  <sheetFormatPr baseColWidth="10" defaultRowHeight="15"/>
  <cols>
    <col min="1" max="1" width="15.5703125" customWidth="1"/>
    <col min="2" max="2" width="10.7109375" customWidth="1"/>
    <col min="3" max="3" width="20.7109375" customWidth="1"/>
    <col min="4" max="4" width="11.42578125" customWidth="1"/>
  </cols>
  <sheetData>
    <row r="1" spans="1:7">
      <c r="A1" s="2" t="s">
        <v>122</v>
      </c>
      <c r="B1" s="1"/>
      <c r="C1" s="1" t="s">
        <v>198</v>
      </c>
      <c r="D1" s="1"/>
      <c r="E1" s="1" t="s">
        <v>253</v>
      </c>
      <c r="F1" s="1"/>
      <c r="G1" s="1">
        <f>SUM(E4:E264)-SUM(F4:F264)</f>
        <v>0</v>
      </c>
    </row>
    <row r="2" spans="1:7">
      <c r="A2" s="3" t="s">
        <v>254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259</v>
      </c>
      <c r="G2" s="3" t="s">
        <v>260</v>
      </c>
    </row>
    <row r="3" spans="1:7">
      <c r="A3" s="5"/>
      <c r="B3" s="1"/>
      <c r="C3" s="1"/>
      <c r="D3" s="1"/>
      <c r="E3" s="1"/>
      <c r="F3" s="1"/>
      <c r="G3" s="1"/>
    </row>
    <row r="5" spans="1:7">
      <c r="E5">
        <f>B5*D5</f>
        <v>0</v>
      </c>
      <c r="G5">
        <f>G4+E5-F5</f>
        <v>0</v>
      </c>
    </row>
  </sheetData>
  <hyperlinks>
    <hyperlink ref="A1" location="INDICE!A1" display="INDICE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O506"/>
  <sheetViews>
    <sheetView zoomScaleNormal="100" workbookViewId="0"/>
  </sheetViews>
  <sheetFormatPr baseColWidth="10" defaultRowHeight="15"/>
  <cols>
    <col min="1" max="1" width="15.5703125" style="7" customWidth="1"/>
    <col min="2" max="2" width="5.42578125" style="7" customWidth="1"/>
    <col min="3" max="3" width="25.42578125" style="7" customWidth="1"/>
    <col min="4" max="4" width="6.7109375" style="7" customWidth="1"/>
    <col min="5" max="5" width="8.5703125" style="7" customWidth="1"/>
    <col min="6" max="6" width="8.85546875" style="7" customWidth="1"/>
    <col min="7" max="10" width="11.42578125" style="7"/>
    <col min="11" max="11" width="22.140625" style="7" customWidth="1"/>
    <col min="12" max="16384" width="11.42578125" style="7"/>
  </cols>
  <sheetData>
    <row r="1" spans="1:15">
      <c r="A1" s="9" t="s">
        <v>122</v>
      </c>
      <c r="C1" s="7" t="s">
        <v>74</v>
      </c>
      <c r="E1" s="7" t="s">
        <v>253</v>
      </c>
      <c r="G1" s="26">
        <f>SUM(E3:E10001)-SUM(F3:F10001)</f>
        <v>0</v>
      </c>
      <c r="I1" s="9" t="s">
        <v>122</v>
      </c>
      <c r="K1" s="7" t="s">
        <v>74</v>
      </c>
      <c r="M1" s="7" t="s">
        <v>253</v>
      </c>
      <c r="O1" s="7">
        <f>SUM(M284:M10278)-SUM(N284:N10278)</f>
        <v>5648</v>
      </c>
    </row>
    <row r="2" spans="1:15" ht="12.75" customHeight="1">
      <c r="A2" s="10" t="s">
        <v>254</v>
      </c>
      <c r="B2" s="10" t="s">
        <v>255</v>
      </c>
      <c r="C2" s="10" t="s">
        <v>256</v>
      </c>
      <c r="D2" s="10" t="s">
        <v>257</v>
      </c>
      <c r="E2" s="10" t="s">
        <v>258</v>
      </c>
      <c r="F2" s="10" t="s">
        <v>259</v>
      </c>
      <c r="G2" s="10" t="s">
        <v>260</v>
      </c>
      <c r="I2" s="10" t="s">
        <v>254</v>
      </c>
      <c r="J2" s="10" t="s">
        <v>255</v>
      </c>
      <c r="K2" s="10" t="s">
        <v>256</v>
      </c>
      <c r="L2" s="10" t="s">
        <v>257</v>
      </c>
      <c r="M2" s="10" t="s">
        <v>258</v>
      </c>
      <c r="N2" s="10" t="s">
        <v>259</v>
      </c>
      <c r="O2" s="10" t="s">
        <v>260</v>
      </c>
    </row>
    <row r="3" spans="1:15" ht="15.75" hidden="1" customHeight="1">
      <c r="G3" s="7">
        <v>0</v>
      </c>
    </row>
    <row r="4" spans="1:15" hidden="1">
      <c r="A4" s="12">
        <v>41264</v>
      </c>
      <c r="B4" s="7">
        <v>0.2</v>
      </c>
      <c r="C4" s="7" t="s">
        <v>332</v>
      </c>
      <c r="D4" s="7">
        <v>33</v>
      </c>
      <c r="E4" s="7">
        <f>B4*D4</f>
        <v>6.6000000000000005</v>
      </c>
      <c r="G4" s="7">
        <f>G3+E4-F4</f>
        <v>6.6000000000000005</v>
      </c>
    </row>
    <row r="5" spans="1:15" hidden="1">
      <c r="C5" s="7" t="s">
        <v>333</v>
      </c>
      <c r="E5" s="7">
        <f t="shared" ref="E5:E68" si="0">B5*D5</f>
        <v>0</v>
      </c>
      <c r="G5" s="7">
        <f t="shared" ref="G5:G68" si="1">G4+E5-F5</f>
        <v>6.6000000000000005</v>
      </c>
    </row>
    <row r="6" spans="1:15" hidden="1">
      <c r="A6" s="12">
        <v>41269</v>
      </c>
      <c r="B6" s="7">
        <v>2</v>
      </c>
      <c r="C6" s="7" t="s">
        <v>334</v>
      </c>
      <c r="D6" s="7">
        <v>40.5</v>
      </c>
      <c r="E6" s="7">
        <f t="shared" si="0"/>
        <v>81</v>
      </c>
      <c r="G6" s="7">
        <f t="shared" si="1"/>
        <v>87.6</v>
      </c>
    </row>
    <row r="7" spans="1:15" hidden="1">
      <c r="C7" s="7" t="s">
        <v>335</v>
      </c>
      <c r="E7" s="7">
        <f t="shared" si="0"/>
        <v>0</v>
      </c>
      <c r="G7" s="7">
        <f t="shared" si="1"/>
        <v>87.6</v>
      </c>
    </row>
    <row r="8" spans="1:15" hidden="1">
      <c r="A8" s="12">
        <v>41277</v>
      </c>
      <c r="B8" s="7">
        <v>1.5</v>
      </c>
      <c r="C8" s="7" t="s">
        <v>334</v>
      </c>
      <c r="D8" s="7">
        <v>40.5</v>
      </c>
      <c r="E8" s="7">
        <f t="shared" si="0"/>
        <v>60.75</v>
      </c>
      <c r="G8" s="7">
        <f t="shared" si="1"/>
        <v>148.35</v>
      </c>
    </row>
    <row r="9" spans="1:15" hidden="1">
      <c r="C9" s="7" t="s">
        <v>335</v>
      </c>
      <c r="E9" s="7">
        <f t="shared" si="0"/>
        <v>0</v>
      </c>
      <c r="G9" s="7">
        <f t="shared" si="1"/>
        <v>148.35</v>
      </c>
    </row>
    <row r="10" spans="1:15" hidden="1">
      <c r="A10" s="12">
        <v>41277</v>
      </c>
      <c r="B10" s="7">
        <v>4</v>
      </c>
      <c r="C10" s="7" t="s">
        <v>334</v>
      </c>
      <c r="D10" s="7">
        <v>40.5</v>
      </c>
      <c r="E10" s="7">
        <f t="shared" si="0"/>
        <v>162</v>
      </c>
      <c r="G10" s="7">
        <f t="shared" si="1"/>
        <v>310.35000000000002</v>
      </c>
    </row>
    <row r="11" spans="1:15" hidden="1">
      <c r="C11" s="7" t="s">
        <v>336</v>
      </c>
      <c r="E11" s="7">
        <f t="shared" si="0"/>
        <v>0</v>
      </c>
      <c r="G11" s="7">
        <f t="shared" si="1"/>
        <v>310.35000000000002</v>
      </c>
    </row>
    <row r="12" spans="1:15" hidden="1">
      <c r="A12" s="12">
        <v>41277</v>
      </c>
      <c r="B12" s="7">
        <v>0.15</v>
      </c>
      <c r="C12" s="7" t="s">
        <v>332</v>
      </c>
      <c r="D12" s="7">
        <v>33</v>
      </c>
      <c r="E12" s="7">
        <f t="shared" si="0"/>
        <v>4.95</v>
      </c>
      <c r="G12" s="7">
        <f t="shared" si="1"/>
        <v>315.3</v>
      </c>
    </row>
    <row r="13" spans="1:15" hidden="1">
      <c r="C13" s="7" t="s">
        <v>337</v>
      </c>
      <c r="E13" s="7">
        <f t="shared" si="0"/>
        <v>0</v>
      </c>
      <c r="G13" s="7">
        <f t="shared" si="1"/>
        <v>315.3</v>
      </c>
    </row>
    <row r="14" spans="1:15" hidden="1">
      <c r="A14" s="12">
        <v>41278</v>
      </c>
      <c r="B14" s="7">
        <v>0.25</v>
      </c>
      <c r="C14" s="7" t="s">
        <v>332</v>
      </c>
      <c r="D14" s="7">
        <v>33</v>
      </c>
      <c r="E14" s="7">
        <f t="shared" si="0"/>
        <v>8.25</v>
      </c>
      <c r="G14" s="7">
        <f t="shared" si="1"/>
        <v>323.55</v>
      </c>
    </row>
    <row r="15" spans="1:15" hidden="1">
      <c r="C15" s="7" t="s">
        <v>337</v>
      </c>
      <c r="E15" s="7">
        <f t="shared" si="0"/>
        <v>0</v>
      </c>
      <c r="G15" s="7">
        <f t="shared" si="1"/>
        <v>323.55</v>
      </c>
    </row>
    <row r="16" spans="1:15" hidden="1">
      <c r="A16" s="12">
        <v>41284</v>
      </c>
      <c r="B16" s="7">
        <v>0.5</v>
      </c>
      <c r="C16" s="7" t="s">
        <v>332</v>
      </c>
      <c r="D16" s="7">
        <v>33</v>
      </c>
      <c r="E16" s="7">
        <f t="shared" si="0"/>
        <v>16.5</v>
      </c>
      <c r="G16" s="7">
        <f t="shared" si="1"/>
        <v>340.05</v>
      </c>
    </row>
    <row r="17" spans="1:7" hidden="1">
      <c r="C17" s="7" t="s">
        <v>337</v>
      </c>
      <c r="E17" s="7">
        <f t="shared" si="0"/>
        <v>0</v>
      </c>
      <c r="G17" s="7">
        <f t="shared" si="1"/>
        <v>340.05</v>
      </c>
    </row>
    <row r="18" spans="1:7" hidden="1">
      <c r="A18" s="12">
        <v>41285</v>
      </c>
      <c r="B18" s="7">
        <v>1.5</v>
      </c>
      <c r="C18" s="7" t="s">
        <v>334</v>
      </c>
      <c r="D18" s="7">
        <v>40.5</v>
      </c>
      <c r="E18" s="7">
        <f t="shared" si="0"/>
        <v>60.75</v>
      </c>
      <c r="G18" s="7">
        <f t="shared" si="1"/>
        <v>400.8</v>
      </c>
    </row>
    <row r="19" spans="1:7" hidden="1">
      <c r="C19" s="7" t="s">
        <v>335</v>
      </c>
      <c r="E19" s="7">
        <f t="shared" si="0"/>
        <v>0</v>
      </c>
      <c r="G19" s="7">
        <f t="shared" si="1"/>
        <v>400.8</v>
      </c>
    </row>
    <row r="20" spans="1:7" hidden="1">
      <c r="A20" s="12">
        <v>41288</v>
      </c>
      <c r="B20" s="7">
        <v>1</v>
      </c>
      <c r="C20" s="7" t="s">
        <v>334</v>
      </c>
      <c r="D20" s="7">
        <v>40.5</v>
      </c>
      <c r="E20" s="7">
        <f t="shared" si="0"/>
        <v>40.5</v>
      </c>
      <c r="G20" s="7">
        <f t="shared" si="1"/>
        <v>441.3</v>
      </c>
    </row>
    <row r="21" spans="1:7" hidden="1">
      <c r="B21" s="7">
        <v>1</v>
      </c>
      <c r="C21" s="7" t="s">
        <v>338</v>
      </c>
      <c r="D21" s="7">
        <v>195</v>
      </c>
      <c r="E21" s="7">
        <f t="shared" si="0"/>
        <v>195</v>
      </c>
      <c r="G21" s="7">
        <f t="shared" si="1"/>
        <v>636.29999999999995</v>
      </c>
    </row>
    <row r="22" spans="1:7" hidden="1">
      <c r="C22" s="7" t="s">
        <v>335</v>
      </c>
      <c r="E22" s="7">
        <f t="shared" si="0"/>
        <v>0</v>
      </c>
      <c r="G22" s="7">
        <f t="shared" si="1"/>
        <v>636.29999999999995</v>
      </c>
    </row>
    <row r="23" spans="1:7" hidden="1">
      <c r="A23" s="12">
        <v>41291</v>
      </c>
      <c r="B23" s="7">
        <v>1.5</v>
      </c>
      <c r="C23" s="7" t="s">
        <v>334</v>
      </c>
      <c r="D23" s="7">
        <v>40.5</v>
      </c>
      <c r="E23" s="7">
        <f t="shared" si="0"/>
        <v>60.75</v>
      </c>
      <c r="G23" s="7">
        <f t="shared" si="1"/>
        <v>697.05</v>
      </c>
    </row>
    <row r="24" spans="1:7" hidden="1">
      <c r="C24" s="7" t="s">
        <v>339</v>
      </c>
      <c r="E24" s="7">
        <f t="shared" si="0"/>
        <v>0</v>
      </c>
      <c r="G24" s="7">
        <f t="shared" si="1"/>
        <v>697.05</v>
      </c>
    </row>
    <row r="25" spans="1:7" hidden="1">
      <c r="A25" s="12">
        <v>41291</v>
      </c>
      <c r="B25" s="7">
        <v>1.5</v>
      </c>
      <c r="C25" s="7" t="s">
        <v>334</v>
      </c>
      <c r="D25" s="7">
        <v>40.5</v>
      </c>
      <c r="E25" s="7">
        <f t="shared" si="0"/>
        <v>60.75</v>
      </c>
      <c r="G25" s="7">
        <f t="shared" si="1"/>
        <v>757.8</v>
      </c>
    </row>
    <row r="26" spans="1:7" hidden="1">
      <c r="C26" s="7" t="s">
        <v>335</v>
      </c>
      <c r="E26" s="7">
        <f t="shared" si="0"/>
        <v>0</v>
      </c>
      <c r="G26" s="7">
        <f t="shared" si="1"/>
        <v>757.8</v>
      </c>
    </row>
    <row r="27" spans="1:7" hidden="1">
      <c r="A27" s="12">
        <v>41291</v>
      </c>
      <c r="B27" s="7">
        <v>0.5</v>
      </c>
      <c r="C27" s="7" t="s">
        <v>334</v>
      </c>
      <c r="D27" s="7">
        <v>40.5</v>
      </c>
      <c r="E27" s="7">
        <f t="shared" si="0"/>
        <v>20.25</v>
      </c>
      <c r="G27" s="7">
        <f t="shared" si="1"/>
        <v>778.05</v>
      </c>
    </row>
    <row r="28" spans="1:7" hidden="1">
      <c r="C28" s="7" t="s">
        <v>340</v>
      </c>
      <c r="E28" s="7">
        <f t="shared" si="0"/>
        <v>0</v>
      </c>
      <c r="G28" s="7">
        <f t="shared" si="1"/>
        <v>778.05</v>
      </c>
    </row>
    <row r="29" spans="1:7" hidden="1">
      <c r="A29" s="12">
        <v>41295</v>
      </c>
      <c r="B29" s="7">
        <v>0.5</v>
      </c>
      <c r="C29" s="7" t="s">
        <v>332</v>
      </c>
      <c r="D29" s="7">
        <v>33</v>
      </c>
      <c r="E29" s="7">
        <f t="shared" si="0"/>
        <v>16.5</v>
      </c>
      <c r="G29" s="7">
        <f t="shared" si="1"/>
        <v>794.55</v>
      </c>
    </row>
    <row r="30" spans="1:7" hidden="1">
      <c r="B30" s="7">
        <v>1</v>
      </c>
      <c r="C30" s="7" t="s">
        <v>341</v>
      </c>
      <c r="D30" s="7">
        <v>25</v>
      </c>
      <c r="E30" s="7">
        <f t="shared" si="0"/>
        <v>25</v>
      </c>
      <c r="G30" s="7">
        <f t="shared" si="1"/>
        <v>819.55</v>
      </c>
    </row>
    <row r="31" spans="1:7" hidden="1">
      <c r="C31" s="7" t="s">
        <v>337</v>
      </c>
      <c r="E31" s="7">
        <f t="shared" si="0"/>
        <v>0</v>
      </c>
      <c r="G31" s="7">
        <f t="shared" si="1"/>
        <v>819.55</v>
      </c>
    </row>
    <row r="32" spans="1:7" hidden="1">
      <c r="A32" s="12">
        <v>41296</v>
      </c>
      <c r="B32" s="7">
        <v>1</v>
      </c>
      <c r="C32" s="7" t="s">
        <v>334</v>
      </c>
      <c r="D32" s="7">
        <v>40.5</v>
      </c>
      <c r="E32" s="7">
        <f t="shared" si="0"/>
        <v>40.5</v>
      </c>
      <c r="G32" s="7">
        <f t="shared" si="1"/>
        <v>860.05</v>
      </c>
    </row>
    <row r="33" spans="1:7" hidden="1">
      <c r="B33" s="7">
        <v>0.15</v>
      </c>
      <c r="C33" s="7" t="s">
        <v>332</v>
      </c>
      <c r="D33" s="7">
        <v>33</v>
      </c>
      <c r="E33" s="7">
        <f t="shared" si="0"/>
        <v>4.95</v>
      </c>
      <c r="G33" s="7">
        <f t="shared" si="1"/>
        <v>865</v>
      </c>
    </row>
    <row r="34" spans="1:7" hidden="1">
      <c r="C34" s="7" t="s">
        <v>335</v>
      </c>
      <c r="E34" s="7">
        <f t="shared" si="0"/>
        <v>0</v>
      </c>
      <c r="G34" s="7">
        <f t="shared" si="1"/>
        <v>865</v>
      </c>
    </row>
    <row r="35" spans="1:7" hidden="1">
      <c r="A35" s="12">
        <v>41299</v>
      </c>
      <c r="B35" s="7">
        <v>0.25</v>
      </c>
      <c r="C35" s="7" t="s">
        <v>332</v>
      </c>
      <c r="D35" s="7">
        <v>33</v>
      </c>
      <c r="E35" s="7">
        <f t="shared" si="0"/>
        <v>8.25</v>
      </c>
      <c r="G35" s="7">
        <f t="shared" si="1"/>
        <v>873.25</v>
      </c>
    </row>
    <row r="36" spans="1:7" hidden="1">
      <c r="C36" s="7" t="s">
        <v>337</v>
      </c>
      <c r="E36" s="7">
        <f t="shared" si="0"/>
        <v>0</v>
      </c>
      <c r="G36" s="7">
        <f t="shared" si="1"/>
        <v>873.25</v>
      </c>
    </row>
    <row r="37" spans="1:7" hidden="1">
      <c r="A37" s="12">
        <v>41276</v>
      </c>
      <c r="B37" s="7">
        <v>0.5</v>
      </c>
      <c r="C37" s="7" t="s">
        <v>334</v>
      </c>
      <c r="D37" s="7">
        <v>40.5</v>
      </c>
      <c r="E37" s="7">
        <f t="shared" si="0"/>
        <v>20.25</v>
      </c>
      <c r="G37" s="7">
        <f t="shared" si="1"/>
        <v>893.5</v>
      </c>
    </row>
    <row r="38" spans="1:7" hidden="1">
      <c r="B38" s="7">
        <v>0.5</v>
      </c>
      <c r="C38" s="7" t="s">
        <v>342</v>
      </c>
      <c r="D38" s="7">
        <v>35</v>
      </c>
      <c r="E38" s="7">
        <f t="shared" si="0"/>
        <v>17.5</v>
      </c>
      <c r="G38" s="7">
        <f t="shared" si="1"/>
        <v>911</v>
      </c>
    </row>
    <row r="39" spans="1:7" hidden="1">
      <c r="C39" s="7" t="s">
        <v>335</v>
      </c>
      <c r="E39" s="7">
        <f t="shared" si="0"/>
        <v>0</v>
      </c>
      <c r="G39" s="7">
        <f t="shared" si="1"/>
        <v>911</v>
      </c>
    </row>
    <row r="40" spans="1:7" hidden="1">
      <c r="A40" s="12">
        <v>41306</v>
      </c>
      <c r="B40" s="7">
        <v>0.5</v>
      </c>
      <c r="C40" s="7" t="s">
        <v>343</v>
      </c>
      <c r="D40" s="7">
        <v>30</v>
      </c>
      <c r="E40" s="7">
        <f t="shared" si="0"/>
        <v>15</v>
      </c>
      <c r="G40" s="7">
        <f t="shared" si="1"/>
        <v>926</v>
      </c>
    </row>
    <row r="41" spans="1:7" hidden="1">
      <c r="B41" s="7">
        <v>1</v>
      </c>
      <c r="C41" s="7" t="s">
        <v>344</v>
      </c>
      <c r="D41" s="7">
        <v>22</v>
      </c>
      <c r="E41" s="7">
        <f t="shared" si="0"/>
        <v>22</v>
      </c>
      <c r="G41" s="7">
        <f t="shared" si="1"/>
        <v>948</v>
      </c>
    </row>
    <row r="42" spans="1:7" hidden="1">
      <c r="C42" s="7" t="s">
        <v>345</v>
      </c>
      <c r="E42" s="7">
        <f t="shared" si="0"/>
        <v>0</v>
      </c>
      <c r="G42" s="7">
        <f t="shared" si="1"/>
        <v>948</v>
      </c>
    </row>
    <row r="43" spans="1:7" hidden="1">
      <c r="A43" s="12">
        <v>41309</v>
      </c>
      <c r="B43" s="7">
        <v>0.8</v>
      </c>
      <c r="C43" s="7" t="s">
        <v>332</v>
      </c>
      <c r="D43" s="7">
        <v>33</v>
      </c>
      <c r="E43" s="7">
        <f t="shared" si="0"/>
        <v>26.400000000000002</v>
      </c>
      <c r="G43" s="7">
        <f t="shared" si="1"/>
        <v>974.4</v>
      </c>
    </row>
    <row r="44" spans="1:7" hidden="1">
      <c r="C44" s="7" t="s">
        <v>337</v>
      </c>
      <c r="E44" s="7">
        <f t="shared" si="0"/>
        <v>0</v>
      </c>
      <c r="G44" s="7">
        <f t="shared" si="1"/>
        <v>974.4</v>
      </c>
    </row>
    <row r="45" spans="1:7" hidden="1">
      <c r="A45" s="12">
        <v>41311</v>
      </c>
      <c r="B45" s="7">
        <v>2</v>
      </c>
      <c r="C45" s="7" t="s">
        <v>334</v>
      </c>
      <c r="D45" s="7">
        <v>40.5</v>
      </c>
      <c r="E45" s="7">
        <f t="shared" si="0"/>
        <v>81</v>
      </c>
      <c r="G45" s="7">
        <f t="shared" si="1"/>
        <v>1055.4000000000001</v>
      </c>
    </row>
    <row r="46" spans="1:7" hidden="1">
      <c r="C46" s="7" t="s">
        <v>339</v>
      </c>
      <c r="E46" s="7">
        <f t="shared" si="0"/>
        <v>0</v>
      </c>
      <c r="G46" s="7">
        <f t="shared" si="1"/>
        <v>1055.4000000000001</v>
      </c>
    </row>
    <row r="47" spans="1:7" hidden="1">
      <c r="A47" s="12">
        <v>41318</v>
      </c>
      <c r="B47" s="7">
        <v>1</v>
      </c>
      <c r="C47" s="7" t="s">
        <v>346</v>
      </c>
      <c r="D47" s="7">
        <v>69</v>
      </c>
      <c r="E47" s="7">
        <f t="shared" si="0"/>
        <v>69</v>
      </c>
      <c r="G47" s="7">
        <f t="shared" si="1"/>
        <v>1124.4000000000001</v>
      </c>
    </row>
    <row r="48" spans="1:7" hidden="1">
      <c r="C48" s="7" t="s">
        <v>347</v>
      </c>
      <c r="E48" s="7">
        <f t="shared" si="0"/>
        <v>0</v>
      </c>
      <c r="G48" s="7">
        <f t="shared" si="1"/>
        <v>1124.4000000000001</v>
      </c>
    </row>
    <row r="49" spans="1:7" hidden="1">
      <c r="A49" s="12">
        <v>41318</v>
      </c>
      <c r="B49" s="7">
        <v>1</v>
      </c>
      <c r="C49" s="7" t="s">
        <v>334</v>
      </c>
      <c r="D49" s="7">
        <v>40.5</v>
      </c>
      <c r="E49" s="7">
        <f t="shared" si="0"/>
        <v>40.5</v>
      </c>
      <c r="G49" s="7">
        <f t="shared" si="1"/>
        <v>1164.9000000000001</v>
      </c>
    </row>
    <row r="50" spans="1:7" hidden="1">
      <c r="B50" s="7">
        <v>1</v>
      </c>
      <c r="C50" s="7" t="s">
        <v>348</v>
      </c>
      <c r="D50" s="7">
        <v>25</v>
      </c>
      <c r="E50" s="7">
        <f t="shared" si="0"/>
        <v>25</v>
      </c>
      <c r="G50" s="7">
        <f t="shared" si="1"/>
        <v>1189.9000000000001</v>
      </c>
    </row>
    <row r="51" spans="1:7" hidden="1">
      <c r="C51" s="7" t="s">
        <v>339</v>
      </c>
      <c r="E51" s="7">
        <f t="shared" si="0"/>
        <v>0</v>
      </c>
      <c r="G51" s="7">
        <f t="shared" si="1"/>
        <v>1189.9000000000001</v>
      </c>
    </row>
    <row r="52" spans="1:7" hidden="1">
      <c r="A52" s="12">
        <v>41318</v>
      </c>
      <c r="B52" s="7">
        <v>2</v>
      </c>
      <c r="C52" s="7" t="s">
        <v>334</v>
      </c>
      <c r="D52" s="7">
        <v>40.5</v>
      </c>
      <c r="E52" s="7">
        <f t="shared" si="0"/>
        <v>81</v>
      </c>
      <c r="G52" s="7">
        <f t="shared" si="1"/>
        <v>1270.9000000000001</v>
      </c>
    </row>
    <row r="53" spans="1:7" hidden="1">
      <c r="C53" s="7" t="s">
        <v>335</v>
      </c>
      <c r="E53" s="7">
        <f t="shared" si="0"/>
        <v>0</v>
      </c>
      <c r="G53" s="7">
        <f t="shared" si="1"/>
        <v>1270.9000000000001</v>
      </c>
    </row>
    <row r="54" spans="1:7" hidden="1">
      <c r="A54" s="12">
        <v>41318</v>
      </c>
      <c r="B54" s="7">
        <v>2</v>
      </c>
      <c r="C54" s="7" t="s">
        <v>334</v>
      </c>
      <c r="D54" s="7">
        <v>40.5</v>
      </c>
      <c r="E54" s="7">
        <f t="shared" si="0"/>
        <v>81</v>
      </c>
      <c r="G54" s="7">
        <f t="shared" si="1"/>
        <v>1351.9</v>
      </c>
    </row>
    <row r="55" spans="1:7" hidden="1">
      <c r="C55" s="7" t="s">
        <v>336</v>
      </c>
      <c r="E55" s="7">
        <f t="shared" si="0"/>
        <v>0</v>
      </c>
      <c r="G55" s="7">
        <f t="shared" si="1"/>
        <v>1351.9</v>
      </c>
    </row>
    <row r="56" spans="1:7" hidden="1">
      <c r="A56" s="12">
        <v>41319</v>
      </c>
      <c r="B56" s="7">
        <v>1</v>
      </c>
      <c r="C56" s="7" t="s">
        <v>338</v>
      </c>
      <c r="D56" s="7">
        <v>195</v>
      </c>
      <c r="E56" s="7">
        <f t="shared" si="0"/>
        <v>195</v>
      </c>
      <c r="G56" s="7">
        <f t="shared" si="1"/>
        <v>1546.9</v>
      </c>
    </row>
    <row r="57" spans="1:7" hidden="1">
      <c r="B57" s="7">
        <v>1</v>
      </c>
      <c r="C57" s="7" t="s">
        <v>332</v>
      </c>
      <c r="D57" s="7">
        <v>33</v>
      </c>
      <c r="E57" s="7">
        <f t="shared" si="0"/>
        <v>33</v>
      </c>
      <c r="G57" s="7">
        <f t="shared" si="1"/>
        <v>1579.9</v>
      </c>
    </row>
    <row r="58" spans="1:7" hidden="1">
      <c r="B58" s="7">
        <v>2</v>
      </c>
      <c r="C58" s="7" t="s">
        <v>349</v>
      </c>
      <c r="D58" s="7">
        <v>74</v>
      </c>
      <c r="E58" s="7">
        <f t="shared" si="0"/>
        <v>148</v>
      </c>
      <c r="G58" s="7">
        <f t="shared" si="1"/>
        <v>1727.9</v>
      </c>
    </row>
    <row r="59" spans="1:7" hidden="1">
      <c r="C59" s="7" t="s">
        <v>337</v>
      </c>
      <c r="E59" s="7">
        <f t="shared" si="0"/>
        <v>0</v>
      </c>
      <c r="G59" s="7">
        <f t="shared" si="1"/>
        <v>1727.9</v>
      </c>
    </row>
    <row r="60" spans="1:7" hidden="1">
      <c r="A60" s="12">
        <v>41319</v>
      </c>
      <c r="B60" s="7">
        <v>1</v>
      </c>
      <c r="C60" s="7" t="s">
        <v>350</v>
      </c>
      <c r="D60" s="7">
        <v>460</v>
      </c>
      <c r="E60" s="7">
        <f t="shared" si="0"/>
        <v>460</v>
      </c>
      <c r="G60" s="7">
        <f t="shared" si="1"/>
        <v>2187.9</v>
      </c>
    </row>
    <row r="61" spans="1:7" hidden="1">
      <c r="B61" s="7">
        <v>1</v>
      </c>
      <c r="C61" s="7" t="s">
        <v>351</v>
      </c>
      <c r="D61" s="7">
        <v>180</v>
      </c>
      <c r="E61" s="7">
        <f t="shared" si="0"/>
        <v>180</v>
      </c>
      <c r="G61" s="7">
        <f t="shared" si="1"/>
        <v>2367.9</v>
      </c>
    </row>
    <row r="62" spans="1:7" hidden="1">
      <c r="C62" s="7" t="s">
        <v>352</v>
      </c>
      <c r="E62" s="7">
        <f t="shared" si="0"/>
        <v>0</v>
      </c>
      <c r="G62" s="7">
        <f t="shared" si="1"/>
        <v>2367.9</v>
      </c>
    </row>
    <row r="63" spans="1:7" hidden="1">
      <c r="C63" s="7" t="s">
        <v>353</v>
      </c>
      <c r="E63" s="7">
        <f t="shared" si="0"/>
        <v>0</v>
      </c>
      <c r="G63" s="7">
        <f t="shared" si="1"/>
        <v>2367.9</v>
      </c>
    </row>
    <row r="64" spans="1:7" hidden="1">
      <c r="A64" s="12">
        <v>41323</v>
      </c>
      <c r="B64" s="7">
        <v>1</v>
      </c>
      <c r="C64" s="7" t="s">
        <v>334</v>
      </c>
      <c r="D64" s="7">
        <v>40.5</v>
      </c>
      <c r="E64" s="7">
        <f t="shared" si="0"/>
        <v>40.5</v>
      </c>
      <c r="G64" s="7">
        <f t="shared" si="1"/>
        <v>2408.4</v>
      </c>
    </row>
    <row r="65" spans="1:7" hidden="1">
      <c r="C65" s="7" t="s">
        <v>335</v>
      </c>
      <c r="E65" s="7">
        <f t="shared" si="0"/>
        <v>0</v>
      </c>
      <c r="G65" s="7">
        <f t="shared" si="1"/>
        <v>2408.4</v>
      </c>
    </row>
    <row r="66" spans="1:7" hidden="1">
      <c r="A66" s="12">
        <v>41324</v>
      </c>
      <c r="B66" s="7">
        <v>1</v>
      </c>
      <c r="C66" s="7" t="s">
        <v>334</v>
      </c>
      <c r="D66" s="7">
        <v>40.5</v>
      </c>
      <c r="E66" s="7">
        <f t="shared" si="0"/>
        <v>40.5</v>
      </c>
      <c r="G66" s="7">
        <f t="shared" si="1"/>
        <v>2448.9</v>
      </c>
    </row>
    <row r="67" spans="1:7" hidden="1">
      <c r="B67" s="7">
        <v>1</v>
      </c>
      <c r="C67" s="7" t="s">
        <v>343</v>
      </c>
      <c r="D67" s="7">
        <v>52</v>
      </c>
      <c r="E67" s="7">
        <f t="shared" si="0"/>
        <v>52</v>
      </c>
      <c r="G67" s="7">
        <f t="shared" si="1"/>
        <v>2500.9</v>
      </c>
    </row>
    <row r="68" spans="1:7" hidden="1">
      <c r="C68" s="7" t="s">
        <v>339</v>
      </c>
      <c r="E68" s="7">
        <f t="shared" si="0"/>
        <v>0</v>
      </c>
      <c r="G68" s="7">
        <f t="shared" si="1"/>
        <v>2500.9</v>
      </c>
    </row>
    <row r="69" spans="1:7" hidden="1">
      <c r="A69" s="12">
        <v>41324</v>
      </c>
      <c r="B69" s="7">
        <v>1</v>
      </c>
      <c r="C69" s="7" t="s">
        <v>354</v>
      </c>
      <c r="D69" s="7">
        <v>849</v>
      </c>
      <c r="E69" s="7">
        <f t="shared" ref="E69:E78" si="2">B69*D69</f>
        <v>849</v>
      </c>
      <c r="G69" s="7">
        <f t="shared" ref="G69:G78" si="3">G68+E69-F69</f>
        <v>3349.9</v>
      </c>
    </row>
    <row r="70" spans="1:7" hidden="1">
      <c r="C70" s="7" t="s">
        <v>358</v>
      </c>
      <c r="E70" s="7">
        <f t="shared" si="2"/>
        <v>0</v>
      </c>
      <c r="G70" s="7">
        <f t="shared" si="3"/>
        <v>3349.9</v>
      </c>
    </row>
    <row r="71" spans="1:7" hidden="1">
      <c r="A71" s="12">
        <v>41327</v>
      </c>
      <c r="B71" s="7">
        <v>1</v>
      </c>
      <c r="C71" s="7" t="s">
        <v>355</v>
      </c>
      <c r="D71" s="7">
        <v>128</v>
      </c>
      <c r="E71" s="7">
        <f t="shared" si="2"/>
        <v>128</v>
      </c>
      <c r="G71" s="7">
        <f t="shared" si="3"/>
        <v>3477.9</v>
      </c>
    </row>
    <row r="72" spans="1:7" hidden="1">
      <c r="B72" s="7">
        <v>2</v>
      </c>
      <c r="C72" s="7" t="s">
        <v>356</v>
      </c>
      <c r="D72" s="7">
        <v>240</v>
      </c>
      <c r="E72" s="7">
        <f t="shared" si="2"/>
        <v>480</v>
      </c>
      <c r="G72" s="7">
        <f t="shared" si="3"/>
        <v>3957.9</v>
      </c>
    </row>
    <row r="73" spans="1:7" hidden="1">
      <c r="B73" s="7">
        <v>1</v>
      </c>
      <c r="C73" s="7" t="s">
        <v>357</v>
      </c>
      <c r="D73" s="7">
        <v>180</v>
      </c>
      <c r="E73" s="7">
        <f t="shared" si="2"/>
        <v>180</v>
      </c>
      <c r="G73" s="7">
        <f t="shared" si="3"/>
        <v>4137.8999999999996</v>
      </c>
    </row>
    <row r="74" spans="1:7" hidden="1">
      <c r="C74" s="7" t="s">
        <v>429</v>
      </c>
      <c r="E74" s="7">
        <f t="shared" si="2"/>
        <v>0</v>
      </c>
      <c r="G74" s="7">
        <f t="shared" si="3"/>
        <v>4137.8999999999996</v>
      </c>
    </row>
    <row r="75" spans="1:7" hidden="1">
      <c r="A75" s="12">
        <v>41327</v>
      </c>
      <c r="B75" s="7">
        <v>1</v>
      </c>
      <c r="C75" s="7" t="s">
        <v>334</v>
      </c>
      <c r="D75" s="7">
        <v>40.5</v>
      </c>
      <c r="E75" s="7">
        <f t="shared" si="2"/>
        <v>40.5</v>
      </c>
      <c r="G75" s="7">
        <f t="shared" si="3"/>
        <v>4178.3999999999996</v>
      </c>
    </row>
    <row r="76" spans="1:7" hidden="1">
      <c r="B76" s="7">
        <v>0.5</v>
      </c>
      <c r="C76" s="7" t="s">
        <v>332</v>
      </c>
      <c r="D76" s="7">
        <v>33</v>
      </c>
      <c r="E76" s="7">
        <f t="shared" si="2"/>
        <v>16.5</v>
      </c>
      <c r="G76" s="7">
        <f t="shared" si="3"/>
        <v>4194.8999999999996</v>
      </c>
    </row>
    <row r="77" spans="1:7" hidden="1">
      <c r="C77" s="7" t="s">
        <v>359</v>
      </c>
      <c r="E77" s="7">
        <f t="shared" si="2"/>
        <v>0</v>
      </c>
      <c r="G77" s="7">
        <f t="shared" si="3"/>
        <v>4194.8999999999996</v>
      </c>
    </row>
    <row r="78" spans="1:7" hidden="1">
      <c r="A78" s="12">
        <v>41330</v>
      </c>
      <c r="B78" s="7">
        <v>2</v>
      </c>
      <c r="C78" s="7" t="s">
        <v>334</v>
      </c>
      <c r="D78" s="7">
        <v>40.5</v>
      </c>
      <c r="E78" s="7">
        <f t="shared" si="2"/>
        <v>81</v>
      </c>
      <c r="G78" s="7">
        <f t="shared" si="3"/>
        <v>4275.8999999999996</v>
      </c>
    </row>
    <row r="79" spans="1:7" hidden="1">
      <c r="C79" s="7" t="s">
        <v>339</v>
      </c>
      <c r="E79" s="7">
        <f t="shared" ref="E79:E155" si="4">B79*D79</f>
        <v>0</v>
      </c>
      <c r="G79" s="7">
        <f t="shared" ref="G79:G153" si="5">G78+E79-F79</f>
        <v>4275.8999999999996</v>
      </c>
    </row>
    <row r="80" spans="1:7" hidden="1">
      <c r="A80" s="12">
        <v>41331</v>
      </c>
      <c r="B80" s="7">
        <v>1</v>
      </c>
      <c r="C80" s="7" t="s">
        <v>334</v>
      </c>
      <c r="D80" s="7">
        <v>40.5</v>
      </c>
      <c r="E80" s="7">
        <f t="shared" si="4"/>
        <v>40.5</v>
      </c>
      <c r="G80" s="7">
        <f t="shared" si="5"/>
        <v>4316.3999999999996</v>
      </c>
    </row>
    <row r="81" spans="1:7" hidden="1">
      <c r="B81" s="7">
        <v>0.1</v>
      </c>
      <c r="C81" s="7" t="s">
        <v>384</v>
      </c>
      <c r="D81" s="7">
        <v>33</v>
      </c>
      <c r="E81" s="7">
        <f t="shared" si="4"/>
        <v>3.3000000000000003</v>
      </c>
      <c r="G81" s="7">
        <f t="shared" si="5"/>
        <v>4319.7</v>
      </c>
    </row>
    <row r="82" spans="1:7" hidden="1">
      <c r="C82" s="7" t="s">
        <v>335</v>
      </c>
      <c r="E82" s="7">
        <f t="shared" si="4"/>
        <v>0</v>
      </c>
      <c r="G82" s="7">
        <f t="shared" si="5"/>
        <v>4319.7</v>
      </c>
    </row>
    <row r="83" spans="1:7" hidden="1">
      <c r="A83" s="12">
        <v>41332</v>
      </c>
      <c r="B83" s="7">
        <v>1</v>
      </c>
      <c r="C83" s="7" t="s">
        <v>334</v>
      </c>
      <c r="D83" s="7">
        <v>40.5</v>
      </c>
      <c r="E83" s="7">
        <f t="shared" si="4"/>
        <v>40.5</v>
      </c>
      <c r="G83" s="7">
        <f t="shared" si="5"/>
        <v>4360.2</v>
      </c>
    </row>
    <row r="84" spans="1:7" hidden="1">
      <c r="C84" s="7" t="s">
        <v>335</v>
      </c>
      <c r="E84" s="7">
        <f t="shared" si="4"/>
        <v>0</v>
      </c>
      <c r="G84" s="7">
        <f t="shared" si="5"/>
        <v>4360.2</v>
      </c>
    </row>
    <row r="85" spans="1:7" hidden="1">
      <c r="A85" s="71"/>
      <c r="B85" s="71"/>
      <c r="C85" s="71"/>
      <c r="D85" s="71"/>
      <c r="E85" s="71"/>
      <c r="F85" s="71"/>
      <c r="G85" s="7">
        <f t="shared" si="5"/>
        <v>4360.2</v>
      </c>
    </row>
    <row r="86" spans="1:7" hidden="1">
      <c r="A86" s="7" t="s">
        <v>360</v>
      </c>
      <c r="E86" s="7">
        <f t="shared" si="4"/>
        <v>0</v>
      </c>
      <c r="G86" s="7">
        <f t="shared" si="5"/>
        <v>4360.2</v>
      </c>
    </row>
    <row r="87" spans="1:7" hidden="1">
      <c r="A87" s="12">
        <v>41277</v>
      </c>
      <c r="B87" s="7">
        <v>8</v>
      </c>
      <c r="C87" s="7" t="s">
        <v>371</v>
      </c>
      <c r="E87" s="7">
        <f t="shared" si="4"/>
        <v>0</v>
      </c>
      <c r="G87" s="7">
        <f t="shared" si="5"/>
        <v>4360.2</v>
      </c>
    </row>
    <row r="88" spans="1:7" hidden="1">
      <c r="B88" s="7">
        <v>1</v>
      </c>
      <c r="C88" s="7" t="s">
        <v>372</v>
      </c>
      <c r="E88" s="7">
        <f t="shared" si="4"/>
        <v>0</v>
      </c>
      <c r="G88" s="7">
        <f t="shared" si="5"/>
        <v>4360.2</v>
      </c>
    </row>
    <row r="89" spans="1:7" hidden="1">
      <c r="B89" s="7">
        <v>1</v>
      </c>
      <c r="C89" s="7" t="s">
        <v>373</v>
      </c>
      <c r="E89" s="7">
        <f t="shared" si="4"/>
        <v>0</v>
      </c>
      <c r="G89" s="7">
        <f t="shared" si="5"/>
        <v>4360.2</v>
      </c>
    </row>
    <row r="90" spans="1:7" hidden="1">
      <c r="B90" s="7">
        <v>1</v>
      </c>
      <c r="C90" s="7" t="s">
        <v>374</v>
      </c>
      <c r="D90" s="7">
        <v>637</v>
      </c>
      <c r="E90" s="7">
        <f t="shared" si="4"/>
        <v>637</v>
      </c>
      <c r="G90" s="7">
        <f t="shared" si="5"/>
        <v>4997.2</v>
      </c>
    </row>
    <row r="91" spans="1:7" hidden="1">
      <c r="C91" s="7" t="s">
        <v>364</v>
      </c>
      <c r="E91" s="7">
        <f t="shared" si="4"/>
        <v>0</v>
      </c>
      <c r="G91" s="7">
        <f t="shared" si="5"/>
        <v>4997.2</v>
      </c>
    </row>
    <row r="92" spans="1:7" hidden="1">
      <c r="C92" s="7" t="s">
        <v>336</v>
      </c>
      <c r="E92" s="7">
        <f t="shared" si="4"/>
        <v>0</v>
      </c>
      <c r="G92" s="7">
        <f t="shared" si="5"/>
        <v>4997.2</v>
      </c>
    </row>
    <row r="93" spans="1:7" hidden="1">
      <c r="A93" s="12">
        <v>41297</v>
      </c>
      <c r="B93" s="7">
        <v>8</v>
      </c>
      <c r="C93" s="7" t="s">
        <v>371</v>
      </c>
      <c r="E93" s="7">
        <f t="shared" si="4"/>
        <v>0</v>
      </c>
      <c r="G93" s="7">
        <f t="shared" si="5"/>
        <v>4997.2</v>
      </c>
    </row>
    <row r="94" spans="1:7" hidden="1">
      <c r="B94" s="7">
        <v>1</v>
      </c>
      <c r="C94" s="7" t="s">
        <v>372</v>
      </c>
      <c r="E94" s="7">
        <f t="shared" si="4"/>
        <v>0</v>
      </c>
      <c r="G94" s="7">
        <f t="shared" si="5"/>
        <v>4997.2</v>
      </c>
    </row>
    <row r="95" spans="1:7" hidden="1">
      <c r="B95" s="7">
        <v>1</v>
      </c>
      <c r="C95" s="7" t="s">
        <v>373</v>
      </c>
      <c r="E95" s="7">
        <f t="shared" si="4"/>
        <v>0</v>
      </c>
      <c r="G95" s="7">
        <f t="shared" si="5"/>
        <v>4997.2</v>
      </c>
    </row>
    <row r="96" spans="1:7" hidden="1">
      <c r="B96" s="7">
        <v>1</v>
      </c>
      <c r="C96" s="7" t="s">
        <v>374</v>
      </c>
      <c r="D96" s="7">
        <v>637</v>
      </c>
      <c r="E96" s="7">
        <f t="shared" si="4"/>
        <v>637</v>
      </c>
      <c r="G96" s="7">
        <f t="shared" si="5"/>
        <v>5634.2</v>
      </c>
    </row>
    <row r="97" spans="1:7" hidden="1">
      <c r="C97" s="7" t="s">
        <v>365</v>
      </c>
      <c r="E97" s="7">
        <f t="shared" si="4"/>
        <v>0</v>
      </c>
      <c r="G97" s="7">
        <f t="shared" si="5"/>
        <v>5634.2</v>
      </c>
    </row>
    <row r="98" spans="1:7" hidden="1">
      <c r="C98" s="7" t="s">
        <v>366</v>
      </c>
      <c r="E98" s="7">
        <f t="shared" si="4"/>
        <v>0</v>
      </c>
      <c r="G98" s="7">
        <f t="shared" si="5"/>
        <v>5634.2</v>
      </c>
    </row>
    <row r="99" spans="1:7" hidden="1">
      <c r="A99" s="12">
        <v>41319</v>
      </c>
      <c r="B99" s="7">
        <v>7.5</v>
      </c>
      <c r="C99" s="7" t="s">
        <v>334</v>
      </c>
      <c r="D99" s="7">
        <v>40.5</v>
      </c>
      <c r="E99" s="7">
        <f t="shared" si="4"/>
        <v>303.75</v>
      </c>
      <c r="G99" s="7">
        <f t="shared" si="5"/>
        <v>5937.95</v>
      </c>
    </row>
    <row r="100" spans="1:7" hidden="1">
      <c r="B100" s="7">
        <v>1</v>
      </c>
      <c r="C100" s="7" t="s">
        <v>361</v>
      </c>
      <c r="D100" s="7">
        <v>58</v>
      </c>
      <c r="E100" s="7">
        <f t="shared" si="4"/>
        <v>58</v>
      </c>
      <c r="G100" s="7">
        <f t="shared" si="5"/>
        <v>5995.95</v>
      </c>
    </row>
    <row r="101" spans="1:7" hidden="1">
      <c r="B101" s="7">
        <v>1</v>
      </c>
      <c r="C101" s="7" t="s">
        <v>362</v>
      </c>
      <c r="D101" s="7">
        <v>90</v>
      </c>
      <c r="E101" s="7">
        <f t="shared" si="4"/>
        <v>90</v>
      </c>
      <c r="G101" s="7">
        <f t="shared" si="5"/>
        <v>6085.95</v>
      </c>
    </row>
    <row r="102" spans="1:7" hidden="1">
      <c r="B102" s="7">
        <v>1</v>
      </c>
      <c r="C102" s="7" t="s">
        <v>363</v>
      </c>
      <c r="D102" s="7">
        <v>170</v>
      </c>
      <c r="E102" s="7">
        <f t="shared" si="4"/>
        <v>170</v>
      </c>
      <c r="G102" s="7">
        <f t="shared" si="5"/>
        <v>6255.95</v>
      </c>
    </row>
    <row r="103" spans="1:7" hidden="1">
      <c r="B103" s="7">
        <v>1</v>
      </c>
      <c r="C103" s="7" t="s">
        <v>367</v>
      </c>
      <c r="D103" s="7">
        <v>55</v>
      </c>
      <c r="E103" s="7">
        <f t="shared" si="4"/>
        <v>55</v>
      </c>
      <c r="G103" s="7">
        <f t="shared" si="5"/>
        <v>6310.95</v>
      </c>
    </row>
    <row r="104" spans="1:7" hidden="1">
      <c r="B104" s="7">
        <v>1</v>
      </c>
      <c r="C104" s="7" t="s">
        <v>368</v>
      </c>
      <c r="D104" s="7">
        <v>195</v>
      </c>
      <c r="E104" s="7">
        <f t="shared" si="4"/>
        <v>195</v>
      </c>
      <c r="G104" s="7">
        <f t="shared" si="5"/>
        <v>6505.95</v>
      </c>
    </row>
    <row r="105" spans="1:7" hidden="1">
      <c r="C105" s="7" t="s">
        <v>369</v>
      </c>
      <c r="E105" s="7">
        <f t="shared" si="4"/>
        <v>0</v>
      </c>
      <c r="G105" s="7">
        <f t="shared" si="5"/>
        <v>6505.95</v>
      </c>
    </row>
    <row r="106" spans="1:7" hidden="1">
      <c r="A106" s="12">
        <v>41326</v>
      </c>
      <c r="B106" s="7">
        <v>4.5</v>
      </c>
      <c r="C106" s="7" t="s">
        <v>334</v>
      </c>
      <c r="D106" s="7">
        <v>40.5</v>
      </c>
      <c r="E106" s="7">
        <f t="shared" si="4"/>
        <v>182.25</v>
      </c>
      <c r="G106" s="7">
        <f t="shared" si="5"/>
        <v>6688.2</v>
      </c>
    </row>
    <row r="107" spans="1:7" hidden="1">
      <c r="B107" s="7">
        <v>1</v>
      </c>
      <c r="C107" s="7" t="s">
        <v>361</v>
      </c>
      <c r="D107" s="7">
        <v>49</v>
      </c>
      <c r="E107" s="7">
        <f t="shared" si="4"/>
        <v>49</v>
      </c>
      <c r="G107" s="7">
        <f t="shared" si="5"/>
        <v>6737.2</v>
      </c>
    </row>
    <row r="108" spans="1:7" hidden="1">
      <c r="B108" s="7">
        <v>1</v>
      </c>
      <c r="C108" s="7" t="s">
        <v>362</v>
      </c>
      <c r="D108" s="7">
        <v>72</v>
      </c>
      <c r="E108" s="7">
        <f t="shared" si="4"/>
        <v>72</v>
      </c>
      <c r="G108" s="7">
        <f t="shared" si="5"/>
        <v>6809.2</v>
      </c>
    </row>
    <row r="109" spans="1:7" hidden="1">
      <c r="B109" s="7">
        <v>1</v>
      </c>
      <c r="C109" s="7" t="s">
        <v>363</v>
      </c>
      <c r="D109" s="7">
        <v>68</v>
      </c>
      <c r="E109" s="7">
        <v>68</v>
      </c>
      <c r="G109" s="7">
        <f t="shared" si="5"/>
        <v>6877.2</v>
      </c>
    </row>
    <row r="110" spans="1:7" hidden="1">
      <c r="C110" s="7" t="s">
        <v>370</v>
      </c>
      <c r="E110" s="7">
        <f t="shared" si="4"/>
        <v>0</v>
      </c>
      <c r="G110" s="7">
        <f t="shared" si="5"/>
        <v>6877.2</v>
      </c>
    </row>
    <row r="111" spans="1:7" hidden="1">
      <c r="A111" s="12">
        <v>41334</v>
      </c>
      <c r="C111" s="7" t="s">
        <v>259</v>
      </c>
      <c r="E111" s="7">
        <f t="shared" si="4"/>
        <v>0</v>
      </c>
      <c r="F111" s="7">
        <v>5000</v>
      </c>
      <c r="G111" s="7">
        <f t="shared" si="5"/>
        <v>1877.1999999999998</v>
      </c>
    </row>
    <row r="112" spans="1:7" hidden="1">
      <c r="A112" s="12">
        <v>41337</v>
      </c>
      <c r="B112" s="7">
        <v>1</v>
      </c>
      <c r="C112" s="7" t="s">
        <v>334</v>
      </c>
      <c r="D112" s="7">
        <v>40.5</v>
      </c>
      <c r="E112" s="7">
        <f t="shared" si="4"/>
        <v>40.5</v>
      </c>
      <c r="G112" s="7">
        <f t="shared" si="5"/>
        <v>1917.6999999999998</v>
      </c>
    </row>
    <row r="113" spans="1:7" hidden="1">
      <c r="C113" s="7" t="s">
        <v>487</v>
      </c>
      <c r="E113" s="7">
        <f t="shared" si="4"/>
        <v>0</v>
      </c>
      <c r="G113" s="7">
        <f t="shared" si="5"/>
        <v>1917.6999999999998</v>
      </c>
    </row>
    <row r="114" spans="1:7" hidden="1">
      <c r="A114" s="12">
        <v>41340</v>
      </c>
      <c r="B114" s="7">
        <v>1.5</v>
      </c>
      <c r="C114" s="7" t="s">
        <v>334</v>
      </c>
      <c r="D114" s="7">
        <v>40.5</v>
      </c>
      <c r="E114" s="7">
        <f t="shared" si="4"/>
        <v>60.75</v>
      </c>
      <c r="G114" s="7">
        <f t="shared" si="5"/>
        <v>1978.4499999999998</v>
      </c>
    </row>
    <row r="115" spans="1:7" hidden="1">
      <c r="C115" s="7" t="s">
        <v>487</v>
      </c>
      <c r="E115" s="7">
        <f t="shared" si="4"/>
        <v>0</v>
      </c>
      <c r="G115" s="7">
        <f t="shared" si="5"/>
        <v>1978.4499999999998</v>
      </c>
    </row>
    <row r="116" spans="1:7" hidden="1">
      <c r="A116" s="12">
        <v>41340</v>
      </c>
      <c r="B116" s="7">
        <v>1</v>
      </c>
      <c r="C116" s="7" t="s">
        <v>843</v>
      </c>
      <c r="D116" s="7">
        <v>20</v>
      </c>
      <c r="E116" s="7">
        <f t="shared" si="4"/>
        <v>20</v>
      </c>
      <c r="G116" s="7">
        <f t="shared" si="5"/>
        <v>1998.4499999999998</v>
      </c>
    </row>
    <row r="117" spans="1:7" hidden="1">
      <c r="C117" s="7" t="s">
        <v>933</v>
      </c>
      <c r="E117" s="7">
        <f t="shared" si="4"/>
        <v>0</v>
      </c>
      <c r="G117" s="7">
        <f t="shared" si="5"/>
        <v>1998.4499999999998</v>
      </c>
    </row>
    <row r="118" spans="1:7" hidden="1">
      <c r="A118" s="12">
        <v>41340</v>
      </c>
      <c r="B118" s="7">
        <v>1</v>
      </c>
      <c r="C118" s="7" t="s">
        <v>334</v>
      </c>
      <c r="D118" s="7">
        <v>40.5</v>
      </c>
      <c r="E118" s="7">
        <f t="shared" si="4"/>
        <v>40.5</v>
      </c>
      <c r="G118" s="7">
        <f t="shared" si="5"/>
        <v>2038.9499999999998</v>
      </c>
    </row>
    <row r="119" spans="1:7" hidden="1">
      <c r="C119" s="7" t="s">
        <v>849</v>
      </c>
      <c r="E119" s="7">
        <f t="shared" si="4"/>
        <v>0</v>
      </c>
      <c r="G119" s="7">
        <f t="shared" si="5"/>
        <v>2038.9499999999998</v>
      </c>
    </row>
    <row r="120" spans="1:7" hidden="1">
      <c r="A120" s="12">
        <v>41346</v>
      </c>
      <c r="B120" s="7">
        <v>1.2</v>
      </c>
      <c r="C120" s="7" t="s">
        <v>334</v>
      </c>
      <c r="D120" s="7">
        <v>40.5</v>
      </c>
      <c r="E120" s="7">
        <f t="shared" si="4"/>
        <v>48.6</v>
      </c>
      <c r="G120" s="7">
        <f t="shared" si="5"/>
        <v>2087.5499999999997</v>
      </c>
    </row>
    <row r="121" spans="1:7" hidden="1">
      <c r="C121" s="7" t="s">
        <v>487</v>
      </c>
      <c r="E121" s="7">
        <f t="shared" si="4"/>
        <v>0</v>
      </c>
      <c r="G121" s="7">
        <f t="shared" si="5"/>
        <v>2087.5499999999997</v>
      </c>
    </row>
    <row r="122" spans="1:7" hidden="1">
      <c r="A122" s="12">
        <v>41347</v>
      </c>
      <c r="B122" s="7">
        <v>2</v>
      </c>
      <c r="C122" s="7" t="s">
        <v>334</v>
      </c>
      <c r="D122" s="7">
        <v>40.5</v>
      </c>
      <c r="E122" s="7">
        <f t="shared" si="4"/>
        <v>81</v>
      </c>
      <c r="G122" s="7">
        <f t="shared" si="5"/>
        <v>2168.5499999999997</v>
      </c>
    </row>
    <row r="123" spans="1:7" hidden="1">
      <c r="C123" s="7" t="s">
        <v>850</v>
      </c>
      <c r="E123" s="7">
        <f t="shared" si="4"/>
        <v>0</v>
      </c>
      <c r="G123" s="7">
        <f t="shared" si="5"/>
        <v>2168.5499999999997</v>
      </c>
    </row>
    <row r="124" spans="1:7" hidden="1">
      <c r="A124" s="12">
        <v>41349</v>
      </c>
      <c r="B124" s="7">
        <v>2.2000000000000002</v>
      </c>
      <c r="C124" s="7" t="s">
        <v>334</v>
      </c>
      <c r="D124" s="7">
        <v>40.5</v>
      </c>
      <c r="E124" s="7">
        <f t="shared" si="4"/>
        <v>89.100000000000009</v>
      </c>
      <c r="G124" s="7">
        <f t="shared" si="5"/>
        <v>2257.6499999999996</v>
      </c>
    </row>
    <row r="125" spans="1:7" hidden="1">
      <c r="C125" s="7" t="s">
        <v>851</v>
      </c>
      <c r="E125" s="7">
        <f t="shared" si="4"/>
        <v>0</v>
      </c>
      <c r="G125" s="7">
        <f t="shared" si="5"/>
        <v>2257.6499999999996</v>
      </c>
    </row>
    <row r="126" spans="1:7" hidden="1">
      <c r="A126" s="12">
        <v>41351</v>
      </c>
      <c r="B126" s="7">
        <v>1.5</v>
      </c>
      <c r="C126" s="7" t="s">
        <v>334</v>
      </c>
      <c r="D126" s="7">
        <v>40.5</v>
      </c>
      <c r="E126" s="7">
        <f t="shared" si="4"/>
        <v>60.75</v>
      </c>
      <c r="G126" s="7">
        <f t="shared" si="5"/>
        <v>2318.3999999999996</v>
      </c>
    </row>
    <row r="127" spans="1:7" hidden="1">
      <c r="C127" s="7" t="s">
        <v>851</v>
      </c>
      <c r="E127" s="7">
        <f t="shared" si="4"/>
        <v>0</v>
      </c>
      <c r="G127" s="7">
        <f t="shared" si="5"/>
        <v>2318.3999999999996</v>
      </c>
    </row>
    <row r="128" spans="1:7" hidden="1">
      <c r="A128" s="12">
        <v>41353</v>
      </c>
      <c r="B128" s="7">
        <v>1</v>
      </c>
      <c r="C128" s="7" t="s">
        <v>334</v>
      </c>
      <c r="D128" s="7">
        <v>40.5</v>
      </c>
      <c r="E128" s="7">
        <f t="shared" si="4"/>
        <v>40.5</v>
      </c>
      <c r="G128" s="7">
        <f t="shared" si="5"/>
        <v>2358.8999999999996</v>
      </c>
    </row>
    <row r="129" spans="1:7" hidden="1">
      <c r="C129" s="7" t="s">
        <v>487</v>
      </c>
      <c r="E129" s="7">
        <f t="shared" si="4"/>
        <v>0</v>
      </c>
      <c r="G129" s="7">
        <f t="shared" si="5"/>
        <v>2358.8999999999996</v>
      </c>
    </row>
    <row r="130" spans="1:7" hidden="1">
      <c r="A130" s="12">
        <v>41354</v>
      </c>
      <c r="B130" s="7">
        <v>4.5</v>
      </c>
      <c r="C130" s="7" t="s">
        <v>334</v>
      </c>
      <c r="D130" s="7">
        <v>40.5</v>
      </c>
      <c r="E130" s="7">
        <f t="shared" si="4"/>
        <v>182.25</v>
      </c>
      <c r="G130" s="7">
        <f t="shared" si="5"/>
        <v>2541.1499999999996</v>
      </c>
    </row>
    <row r="131" spans="1:7" hidden="1">
      <c r="B131" s="7">
        <v>1</v>
      </c>
      <c r="C131" s="7" t="s">
        <v>852</v>
      </c>
      <c r="D131" s="7">
        <v>49</v>
      </c>
      <c r="E131" s="7">
        <f t="shared" si="4"/>
        <v>49</v>
      </c>
      <c r="G131" s="7">
        <f t="shared" si="5"/>
        <v>2590.1499999999996</v>
      </c>
    </row>
    <row r="132" spans="1:7" hidden="1">
      <c r="A132" s="12">
        <v>41356</v>
      </c>
      <c r="B132" s="7">
        <v>1</v>
      </c>
      <c r="C132" s="7" t="s">
        <v>853</v>
      </c>
      <c r="D132" s="7">
        <v>280</v>
      </c>
      <c r="E132" s="7">
        <f t="shared" si="4"/>
        <v>280</v>
      </c>
      <c r="G132" s="7">
        <f t="shared" si="5"/>
        <v>2870.1499999999996</v>
      </c>
    </row>
    <row r="133" spans="1:7" hidden="1">
      <c r="C133" s="7" t="s">
        <v>851</v>
      </c>
      <c r="E133" s="7">
        <f t="shared" si="4"/>
        <v>0</v>
      </c>
      <c r="G133" s="7">
        <f t="shared" si="5"/>
        <v>2870.1499999999996</v>
      </c>
    </row>
    <row r="134" spans="1:7" hidden="1">
      <c r="A134" s="12">
        <v>41358</v>
      </c>
      <c r="B134" s="7">
        <v>2</v>
      </c>
      <c r="C134" s="7" t="s">
        <v>854</v>
      </c>
      <c r="D134" s="7">
        <v>58</v>
      </c>
      <c r="E134" s="7">
        <f t="shared" si="4"/>
        <v>116</v>
      </c>
      <c r="G134" s="7">
        <f t="shared" si="5"/>
        <v>2986.1499999999996</v>
      </c>
    </row>
    <row r="135" spans="1:7" hidden="1">
      <c r="C135" s="7" t="s">
        <v>851</v>
      </c>
      <c r="E135" s="7">
        <f t="shared" si="4"/>
        <v>0</v>
      </c>
      <c r="G135" s="7">
        <f t="shared" si="5"/>
        <v>2986.1499999999996</v>
      </c>
    </row>
    <row r="136" spans="1:7" hidden="1">
      <c r="A136" s="12">
        <v>41373</v>
      </c>
      <c r="B136" s="7">
        <v>0.5</v>
      </c>
      <c r="C136" s="7" t="s">
        <v>334</v>
      </c>
      <c r="D136" s="7">
        <v>40.5</v>
      </c>
      <c r="E136" s="7">
        <f t="shared" si="4"/>
        <v>20.25</v>
      </c>
      <c r="G136" s="7">
        <f t="shared" si="5"/>
        <v>3006.3999999999996</v>
      </c>
    </row>
    <row r="137" spans="1:7" hidden="1">
      <c r="C137" s="7" t="s">
        <v>333</v>
      </c>
      <c r="E137" s="7">
        <f t="shared" si="4"/>
        <v>0</v>
      </c>
      <c r="G137" s="7">
        <f t="shared" si="5"/>
        <v>3006.3999999999996</v>
      </c>
    </row>
    <row r="138" spans="1:7" hidden="1">
      <c r="A138" s="12">
        <v>41374</v>
      </c>
      <c r="B138" s="7">
        <v>2</v>
      </c>
      <c r="C138" s="7" t="s">
        <v>334</v>
      </c>
      <c r="D138" s="7">
        <v>40.5</v>
      </c>
      <c r="E138" s="7">
        <f t="shared" si="4"/>
        <v>81</v>
      </c>
      <c r="G138" s="7">
        <f t="shared" si="5"/>
        <v>3087.3999999999996</v>
      </c>
    </row>
    <row r="139" spans="1:7" hidden="1">
      <c r="C139" s="7" t="s">
        <v>487</v>
      </c>
      <c r="E139" s="7">
        <f t="shared" si="4"/>
        <v>0</v>
      </c>
      <c r="G139" s="7">
        <f t="shared" si="5"/>
        <v>3087.3999999999996</v>
      </c>
    </row>
    <row r="140" spans="1:7" hidden="1">
      <c r="A140" s="12">
        <v>41375</v>
      </c>
      <c r="B140" s="7">
        <v>1</v>
      </c>
      <c r="C140" s="7" t="s">
        <v>953</v>
      </c>
      <c r="D140" s="7">
        <v>48</v>
      </c>
      <c r="E140" s="7">
        <f t="shared" si="4"/>
        <v>48</v>
      </c>
      <c r="G140" s="7">
        <f t="shared" si="5"/>
        <v>3135.3999999999996</v>
      </c>
    </row>
    <row r="141" spans="1:7" hidden="1">
      <c r="C141" s="7" t="s">
        <v>487</v>
      </c>
      <c r="E141" s="7">
        <f t="shared" si="4"/>
        <v>0</v>
      </c>
      <c r="G141" s="7">
        <f t="shared" si="5"/>
        <v>3135.3999999999996</v>
      </c>
    </row>
    <row r="142" spans="1:7" hidden="1">
      <c r="A142" s="12">
        <v>41375</v>
      </c>
      <c r="B142" s="7">
        <v>1.5</v>
      </c>
      <c r="C142" s="7" t="s">
        <v>954</v>
      </c>
      <c r="D142" s="7">
        <v>40.5</v>
      </c>
      <c r="E142" s="7">
        <f t="shared" si="4"/>
        <v>60.75</v>
      </c>
      <c r="G142" s="7">
        <f t="shared" si="5"/>
        <v>3196.1499999999996</v>
      </c>
    </row>
    <row r="143" spans="1:7" hidden="1">
      <c r="C143" s="7" t="s">
        <v>487</v>
      </c>
      <c r="E143" s="7">
        <f t="shared" si="4"/>
        <v>0</v>
      </c>
      <c r="G143" s="7">
        <f t="shared" si="5"/>
        <v>3196.1499999999996</v>
      </c>
    </row>
    <row r="144" spans="1:7" hidden="1">
      <c r="A144" s="12">
        <v>41379</v>
      </c>
      <c r="B144" s="7">
        <v>1</v>
      </c>
      <c r="C144" s="7" t="s">
        <v>334</v>
      </c>
      <c r="D144" s="7">
        <v>40.5</v>
      </c>
      <c r="E144" s="7">
        <f t="shared" si="4"/>
        <v>40.5</v>
      </c>
      <c r="G144" s="7">
        <f t="shared" si="5"/>
        <v>3236.6499999999996</v>
      </c>
    </row>
    <row r="145" spans="1:7" hidden="1">
      <c r="C145" s="7" t="s">
        <v>487</v>
      </c>
      <c r="E145" s="7">
        <f t="shared" si="4"/>
        <v>0</v>
      </c>
      <c r="G145" s="7">
        <f t="shared" si="5"/>
        <v>3236.6499999999996</v>
      </c>
    </row>
    <row r="146" spans="1:7" hidden="1">
      <c r="A146" s="12">
        <v>41379</v>
      </c>
      <c r="B146" s="7">
        <v>1</v>
      </c>
      <c r="C146" s="7" t="s">
        <v>334</v>
      </c>
      <c r="D146" s="7">
        <v>40.5</v>
      </c>
      <c r="E146" s="7">
        <f t="shared" si="4"/>
        <v>40.5</v>
      </c>
      <c r="G146" s="7">
        <f t="shared" si="5"/>
        <v>3277.1499999999996</v>
      </c>
    </row>
    <row r="147" spans="1:7" hidden="1">
      <c r="C147" s="7" t="s">
        <v>851</v>
      </c>
      <c r="E147" s="7">
        <f t="shared" si="4"/>
        <v>0</v>
      </c>
      <c r="G147" s="7">
        <f t="shared" si="5"/>
        <v>3277.1499999999996</v>
      </c>
    </row>
    <row r="148" spans="1:7" hidden="1">
      <c r="E148" s="7">
        <f t="shared" si="4"/>
        <v>0</v>
      </c>
      <c r="G148" s="7">
        <f t="shared" si="5"/>
        <v>3277.1499999999996</v>
      </c>
    </row>
    <row r="149" spans="1:7" hidden="1">
      <c r="E149" s="7">
        <f t="shared" si="4"/>
        <v>0</v>
      </c>
      <c r="G149" s="7">
        <f t="shared" si="5"/>
        <v>3277.1499999999996</v>
      </c>
    </row>
    <row r="150" spans="1:7" hidden="1">
      <c r="A150" s="12">
        <v>41339</v>
      </c>
      <c r="B150" s="7">
        <v>8</v>
      </c>
      <c r="C150" s="7" t="s">
        <v>334</v>
      </c>
      <c r="D150" s="7">
        <v>0</v>
      </c>
      <c r="E150" s="7">
        <f t="shared" si="4"/>
        <v>0</v>
      </c>
      <c r="G150" s="7">
        <f t="shared" si="5"/>
        <v>3277.1499999999996</v>
      </c>
    </row>
    <row r="151" spans="1:7" hidden="1">
      <c r="B151" s="7">
        <v>1</v>
      </c>
      <c r="C151" s="7" t="s">
        <v>846</v>
      </c>
      <c r="E151" s="7">
        <f>B151*D151</f>
        <v>0</v>
      </c>
      <c r="G151" s="7">
        <f t="shared" si="5"/>
        <v>3277.1499999999996</v>
      </c>
    </row>
    <row r="152" spans="1:7" hidden="1">
      <c r="B152" s="7">
        <v>1</v>
      </c>
      <c r="C152" s="7" t="s">
        <v>847</v>
      </c>
      <c r="E152" s="7">
        <f>B152*D152</f>
        <v>0</v>
      </c>
      <c r="G152" s="7">
        <f t="shared" si="5"/>
        <v>3277.1499999999996</v>
      </c>
    </row>
    <row r="153" spans="1:7" hidden="1">
      <c r="B153" s="7">
        <v>1</v>
      </c>
      <c r="C153" s="7" t="s">
        <v>495</v>
      </c>
      <c r="E153" s="7">
        <f>B153*D153</f>
        <v>0</v>
      </c>
      <c r="G153" s="7">
        <f t="shared" si="5"/>
        <v>3277.1499999999996</v>
      </c>
    </row>
    <row r="154" spans="1:7" hidden="1">
      <c r="B154" s="7">
        <v>1</v>
      </c>
      <c r="C154" s="7" t="s">
        <v>848</v>
      </c>
      <c r="D154" s="7">
        <v>637</v>
      </c>
      <c r="E154" s="7">
        <f>B154*D154</f>
        <v>637</v>
      </c>
      <c r="G154" s="7">
        <f t="shared" ref="G154:G257" si="6">G153+E154-F154</f>
        <v>3914.1499999999996</v>
      </c>
    </row>
    <row r="155" spans="1:7" hidden="1">
      <c r="A155" s="12">
        <v>41372</v>
      </c>
      <c r="B155" s="7">
        <v>8</v>
      </c>
      <c r="C155" s="7" t="s">
        <v>334</v>
      </c>
      <c r="D155" s="7">
        <v>0</v>
      </c>
      <c r="E155" s="7">
        <f t="shared" si="4"/>
        <v>0</v>
      </c>
      <c r="G155" s="7">
        <f t="shared" si="6"/>
        <v>3914.1499999999996</v>
      </c>
    </row>
    <row r="156" spans="1:7" hidden="1">
      <c r="B156" s="7">
        <v>1</v>
      </c>
      <c r="C156" s="7" t="s">
        <v>846</v>
      </c>
      <c r="E156" s="7">
        <f t="shared" ref="E156:E172" si="7">B156*D156</f>
        <v>0</v>
      </c>
      <c r="G156" s="7">
        <f t="shared" si="6"/>
        <v>3914.1499999999996</v>
      </c>
    </row>
    <row r="157" spans="1:7" hidden="1">
      <c r="B157" s="7">
        <v>1</v>
      </c>
      <c r="C157" s="7" t="s">
        <v>847</v>
      </c>
      <c r="E157" s="7">
        <f t="shared" si="7"/>
        <v>0</v>
      </c>
      <c r="G157" s="7">
        <f t="shared" si="6"/>
        <v>3914.1499999999996</v>
      </c>
    </row>
    <row r="158" spans="1:7" hidden="1">
      <c r="B158" s="7">
        <v>1</v>
      </c>
      <c r="C158" s="7" t="s">
        <v>495</v>
      </c>
      <c r="E158" s="7">
        <f t="shared" si="7"/>
        <v>0</v>
      </c>
      <c r="G158" s="7">
        <f t="shared" si="6"/>
        <v>3914.1499999999996</v>
      </c>
    </row>
    <row r="159" spans="1:7" hidden="1">
      <c r="B159" s="7">
        <v>1</v>
      </c>
      <c r="C159" s="7" t="s">
        <v>851</v>
      </c>
      <c r="D159" s="7">
        <v>637</v>
      </c>
      <c r="E159" s="7">
        <f t="shared" si="7"/>
        <v>637</v>
      </c>
      <c r="G159" s="7">
        <f t="shared" si="6"/>
        <v>4551.1499999999996</v>
      </c>
    </row>
    <row r="160" spans="1:7" hidden="1">
      <c r="E160" s="7">
        <f t="shared" si="7"/>
        <v>0</v>
      </c>
      <c r="G160" s="7">
        <f t="shared" si="6"/>
        <v>4551.1499999999996</v>
      </c>
    </row>
    <row r="161" spans="1:7" hidden="1">
      <c r="E161" s="7">
        <f t="shared" si="7"/>
        <v>0</v>
      </c>
      <c r="G161" s="7">
        <f t="shared" si="6"/>
        <v>4551.1499999999996</v>
      </c>
    </row>
    <row r="162" spans="1:7" hidden="1">
      <c r="E162" s="7">
        <f t="shared" si="7"/>
        <v>0</v>
      </c>
      <c r="G162" s="7">
        <f t="shared" si="6"/>
        <v>4551.1499999999996</v>
      </c>
    </row>
    <row r="163" spans="1:7" hidden="1">
      <c r="A163" s="12">
        <v>41381</v>
      </c>
      <c r="C163" s="7" t="s">
        <v>971</v>
      </c>
      <c r="E163" s="7">
        <f t="shared" si="7"/>
        <v>0</v>
      </c>
      <c r="F163" s="7">
        <v>4551.1499999999996</v>
      </c>
      <c r="G163" s="7">
        <f t="shared" si="6"/>
        <v>0</v>
      </c>
    </row>
    <row r="164" spans="1:7" hidden="1">
      <c r="B164" s="7">
        <v>1</v>
      </c>
      <c r="C164" s="7" t="s">
        <v>972</v>
      </c>
      <c r="D164" s="7">
        <v>695.6</v>
      </c>
      <c r="E164" s="7">
        <f t="shared" si="7"/>
        <v>695.6</v>
      </c>
      <c r="G164" s="7">
        <f t="shared" si="6"/>
        <v>695.6</v>
      </c>
    </row>
    <row r="165" spans="1:7" hidden="1">
      <c r="B165" s="7">
        <v>1</v>
      </c>
      <c r="C165" s="7" t="s">
        <v>357</v>
      </c>
      <c r="D165" s="7">
        <v>1300</v>
      </c>
      <c r="E165" s="7">
        <f t="shared" si="7"/>
        <v>1300</v>
      </c>
      <c r="G165" s="7">
        <f t="shared" si="6"/>
        <v>1995.6</v>
      </c>
    </row>
    <row r="166" spans="1:7" hidden="1">
      <c r="B166" s="7">
        <v>2</v>
      </c>
      <c r="C166" s="7" t="s">
        <v>973</v>
      </c>
      <c r="D166" s="7">
        <v>72</v>
      </c>
      <c r="E166" s="7">
        <f t="shared" si="7"/>
        <v>144</v>
      </c>
      <c r="G166" s="7">
        <f t="shared" si="6"/>
        <v>2139.6</v>
      </c>
    </row>
    <row r="167" spans="1:7" hidden="1">
      <c r="B167" s="7">
        <v>1</v>
      </c>
      <c r="C167" s="7" t="s">
        <v>974</v>
      </c>
      <c r="D167" s="7">
        <v>50</v>
      </c>
      <c r="E167" s="7">
        <f t="shared" si="7"/>
        <v>50</v>
      </c>
      <c r="G167" s="7">
        <f t="shared" si="6"/>
        <v>2189.6</v>
      </c>
    </row>
    <row r="168" spans="1:7" hidden="1">
      <c r="E168" s="7">
        <f t="shared" si="7"/>
        <v>0</v>
      </c>
      <c r="G168" s="7">
        <f t="shared" si="6"/>
        <v>2189.6</v>
      </c>
    </row>
    <row r="169" spans="1:7" hidden="1">
      <c r="C169" s="7" t="s">
        <v>975</v>
      </c>
      <c r="E169" s="7">
        <f t="shared" si="7"/>
        <v>0</v>
      </c>
      <c r="G169" s="7">
        <f t="shared" si="6"/>
        <v>2189.6</v>
      </c>
    </row>
    <row r="170" spans="1:7" hidden="1">
      <c r="B170" s="7">
        <v>1</v>
      </c>
      <c r="C170" s="7" t="s">
        <v>976</v>
      </c>
      <c r="D170" s="7">
        <v>350</v>
      </c>
      <c r="E170" s="7">
        <f t="shared" si="7"/>
        <v>350</v>
      </c>
      <c r="G170" s="7">
        <f t="shared" si="6"/>
        <v>2539.6</v>
      </c>
    </row>
    <row r="171" spans="1:7" hidden="1">
      <c r="B171" s="7">
        <v>1</v>
      </c>
      <c r="C171" s="7" t="s">
        <v>972</v>
      </c>
      <c r="D171" s="7">
        <v>128</v>
      </c>
      <c r="E171" s="7">
        <f t="shared" si="7"/>
        <v>128</v>
      </c>
      <c r="G171" s="7">
        <f t="shared" si="6"/>
        <v>2667.6</v>
      </c>
    </row>
    <row r="172" spans="1:7" hidden="1">
      <c r="E172" s="7">
        <f t="shared" si="7"/>
        <v>0</v>
      </c>
      <c r="G172" s="7">
        <f t="shared" si="6"/>
        <v>2667.6</v>
      </c>
    </row>
    <row r="173" spans="1:7" hidden="1">
      <c r="F173" s="7">
        <v>2667.6</v>
      </c>
      <c r="G173" s="7">
        <f t="shared" si="6"/>
        <v>0</v>
      </c>
    </row>
    <row r="174" spans="1:7" hidden="1">
      <c r="C174" s="72" t="s">
        <v>1203</v>
      </c>
      <c r="G174" s="7">
        <f t="shared" si="6"/>
        <v>0</v>
      </c>
    </row>
    <row r="175" spans="1:7" hidden="1">
      <c r="A175" s="12">
        <v>41384</v>
      </c>
      <c r="B175" s="7">
        <v>1</v>
      </c>
      <c r="C175" s="7" t="s">
        <v>334</v>
      </c>
      <c r="D175" s="7">
        <v>40.5</v>
      </c>
      <c r="E175" s="7">
        <f t="shared" ref="E175:E258" si="8">B175*D175</f>
        <v>40.5</v>
      </c>
      <c r="G175" s="7">
        <f t="shared" si="6"/>
        <v>40.5</v>
      </c>
    </row>
    <row r="176" spans="1:7" hidden="1">
      <c r="C176" s="7" t="s">
        <v>1205</v>
      </c>
      <c r="E176" s="7">
        <f t="shared" si="8"/>
        <v>0</v>
      </c>
      <c r="G176" s="7">
        <f t="shared" si="6"/>
        <v>40.5</v>
      </c>
    </row>
    <row r="177" spans="1:7" hidden="1">
      <c r="A177" s="12">
        <v>41386</v>
      </c>
      <c r="B177" s="7">
        <v>1</v>
      </c>
      <c r="C177" s="7" t="s">
        <v>334</v>
      </c>
      <c r="D177" s="7">
        <v>40.5</v>
      </c>
      <c r="E177" s="7">
        <f t="shared" si="8"/>
        <v>40.5</v>
      </c>
      <c r="G177" s="7">
        <f t="shared" si="6"/>
        <v>81</v>
      </c>
    </row>
    <row r="178" spans="1:7" hidden="1">
      <c r="C178" s="7" t="s">
        <v>1204</v>
      </c>
      <c r="E178" s="7">
        <f t="shared" si="8"/>
        <v>0</v>
      </c>
      <c r="G178" s="7">
        <f t="shared" si="6"/>
        <v>81</v>
      </c>
    </row>
    <row r="179" spans="1:7" hidden="1">
      <c r="A179" s="12">
        <v>41393</v>
      </c>
      <c r="B179" s="7">
        <v>1</v>
      </c>
      <c r="C179" s="7" t="s">
        <v>334</v>
      </c>
      <c r="D179" s="7">
        <v>40.5</v>
      </c>
      <c r="E179" s="7">
        <f t="shared" si="8"/>
        <v>40.5</v>
      </c>
      <c r="G179" s="7">
        <f t="shared" si="6"/>
        <v>121.5</v>
      </c>
    </row>
    <row r="180" spans="1:7" hidden="1">
      <c r="C180" s="7" t="s">
        <v>1206</v>
      </c>
      <c r="E180" s="7">
        <f t="shared" si="8"/>
        <v>0</v>
      </c>
      <c r="G180" s="7">
        <f t="shared" si="6"/>
        <v>121.5</v>
      </c>
    </row>
    <row r="181" spans="1:7" hidden="1">
      <c r="A181" s="12">
        <v>41393</v>
      </c>
      <c r="B181" s="7">
        <v>1</v>
      </c>
      <c r="C181" s="7" t="s">
        <v>334</v>
      </c>
      <c r="D181" s="7">
        <v>40.5</v>
      </c>
      <c r="E181" s="7">
        <f t="shared" si="8"/>
        <v>40.5</v>
      </c>
      <c r="G181" s="7">
        <f t="shared" si="6"/>
        <v>162</v>
      </c>
    </row>
    <row r="182" spans="1:7" hidden="1">
      <c r="C182" s="7" t="s">
        <v>1207</v>
      </c>
      <c r="E182" s="7">
        <f t="shared" si="8"/>
        <v>0</v>
      </c>
      <c r="G182" s="7">
        <f t="shared" si="6"/>
        <v>162</v>
      </c>
    </row>
    <row r="183" spans="1:7" hidden="1">
      <c r="A183" s="12">
        <v>41393</v>
      </c>
      <c r="B183" s="7">
        <v>1</v>
      </c>
      <c r="C183" s="7" t="s">
        <v>334</v>
      </c>
      <c r="D183" s="7">
        <v>40.5</v>
      </c>
      <c r="E183" s="7">
        <f t="shared" si="8"/>
        <v>40.5</v>
      </c>
      <c r="G183" s="7">
        <f t="shared" si="6"/>
        <v>202.5</v>
      </c>
    </row>
    <row r="184" spans="1:7" hidden="1">
      <c r="C184" s="7" t="s">
        <v>1208</v>
      </c>
      <c r="E184" s="7">
        <f t="shared" si="8"/>
        <v>0</v>
      </c>
      <c r="G184" s="7">
        <f t="shared" si="6"/>
        <v>202.5</v>
      </c>
    </row>
    <row r="185" spans="1:7" hidden="1">
      <c r="A185" s="12">
        <v>41394</v>
      </c>
      <c r="B185" s="7">
        <v>2</v>
      </c>
      <c r="C185" s="7" t="s">
        <v>334</v>
      </c>
      <c r="D185" s="7">
        <v>40.5</v>
      </c>
      <c r="E185" s="7">
        <f t="shared" si="8"/>
        <v>81</v>
      </c>
      <c r="G185" s="7">
        <f t="shared" si="6"/>
        <v>283.5</v>
      </c>
    </row>
    <row r="186" spans="1:7" hidden="1">
      <c r="C186" s="7" t="s">
        <v>1209</v>
      </c>
      <c r="E186" s="7">
        <f t="shared" si="8"/>
        <v>0</v>
      </c>
      <c r="G186" s="7">
        <f t="shared" si="6"/>
        <v>283.5</v>
      </c>
    </row>
    <row r="187" spans="1:7" hidden="1">
      <c r="A187" s="12">
        <v>41407</v>
      </c>
      <c r="B187" s="7">
        <v>1</v>
      </c>
      <c r="C187" s="7" t="s">
        <v>334</v>
      </c>
      <c r="D187" s="7">
        <v>40.5</v>
      </c>
      <c r="E187" s="7">
        <f t="shared" si="8"/>
        <v>40.5</v>
      </c>
      <c r="G187" s="7">
        <f t="shared" si="6"/>
        <v>324</v>
      </c>
    </row>
    <row r="188" spans="1:7" hidden="1">
      <c r="C188" s="7" t="s">
        <v>1205</v>
      </c>
      <c r="E188" s="7">
        <f t="shared" si="8"/>
        <v>0</v>
      </c>
      <c r="G188" s="7">
        <f t="shared" si="6"/>
        <v>324</v>
      </c>
    </row>
    <row r="189" spans="1:7" hidden="1">
      <c r="A189" s="12">
        <v>41407</v>
      </c>
      <c r="B189" s="7">
        <v>1.5</v>
      </c>
      <c r="C189" s="7" t="s">
        <v>334</v>
      </c>
      <c r="D189" s="7">
        <v>40.5</v>
      </c>
      <c r="E189" s="7">
        <f t="shared" si="8"/>
        <v>60.75</v>
      </c>
      <c r="G189" s="7">
        <f t="shared" si="6"/>
        <v>384.75</v>
      </c>
    </row>
    <row r="190" spans="1:7" hidden="1">
      <c r="C190" s="7" t="s">
        <v>1207</v>
      </c>
      <c r="E190" s="7">
        <f t="shared" si="8"/>
        <v>0</v>
      </c>
      <c r="G190" s="7">
        <f t="shared" si="6"/>
        <v>384.75</v>
      </c>
    </row>
    <row r="191" spans="1:7" hidden="1">
      <c r="A191" s="12">
        <v>41414</v>
      </c>
      <c r="B191" s="7">
        <v>0.5</v>
      </c>
      <c r="C191" s="7" t="s">
        <v>334</v>
      </c>
      <c r="D191" s="7">
        <v>40.5</v>
      </c>
      <c r="E191" s="7">
        <f t="shared" si="8"/>
        <v>20.25</v>
      </c>
      <c r="G191" s="7">
        <f t="shared" si="6"/>
        <v>405</v>
      </c>
    </row>
    <row r="192" spans="1:7" hidden="1">
      <c r="C192" s="7" t="s">
        <v>1271</v>
      </c>
      <c r="E192" s="7">
        <f t="shared" si="8"/>
        <v>0</v>
      </c>
      <c r="G192" s="7">
        <f t="shared" si="6"/>
        <v>405</v>
      </c>
    </row>
    <row r="193" spans="1:7" hidden="1">
      <c r="A193" s="12">
        <v>41415</v>
      </c>
      <c r="B193" s="7">
        <v>1</v>
      </c>
      <c r="C193" s="7" t="s">
        <v>334</v>
      </c>
      <c r="D193" s="7">
        <v>40.5</v>
      </c>
      <c r="E193" s="7">
        <f t="shared" si="8"/>
        <v>40.5</v>
      </c>
      <c r="G193" s="7">
        <f t="shared" si="6"/>
        <v>445.5</v>
      </c>
    </row>
    <row r="194" spans="1:7" hidden="1">
      <c r="C194" s="7" t="s">
        <v>1400</v>
      </c>
      <c r="E194" s="7">
        <f t="shared" si="8"/>
        <v>0</v>
      </c>
      <c r="G194" s="7">
        <f t="shared" si="6"/>
        <v>445.5</v>
      </c>
    </row>
    <row r="195" spans="1:7" hidden="1">
      <c r="A195" s="12">
        <v>41418</v>
      </c>
      <c r="B195" s="7">
        <v>1.5</v>
      </c>
      <c r="C195" s="7" t="s">
        <v>334</v>
      </c>
      <c r="D195" s="7">
        <v>40.5</v>
      </c>
      <c r="E195" s="7">
        <f t="shared" si="8"/>
        <v>60.75</v>
      </c>
      <c r="G195" s="7">
        <f t="shared" si="6"/>
        <v>506.25</v>
      </c>
    </row>
    <row r="196" spans="1:7" hidden="1">
      <c r="C196" s="7" t="s">
        <v>1400</v>
      </c>
      <c r="E196" s="7">
        <f t="shared" si="8"/>
        <v>0</v>
      </c>
      <c r="G196" s="7">
        <f t="shared" si="6"/>
        <v>506.25</v>
      </c>
    </row>
    <row r="197" spans="1:7" hidden="1">
      <c r="A197" s="12">
        <v>41423</v>
      </c>
      <c r="B197" s="7">
        <v>0.75</v>
      </c>
      <c r="C197" s="7" t="s">
        <v>334</v>
      </c>
      <c r="D197" s="7">
        <v>40.5</v>
      </c>
      <c r="E197" s="7">
        <f>B197*D197</f>
        <v>30.375</v>
      </c>
      <c r="G197" s="7">
        <f t="shared" si="6"/>
        <v>536.625</v>
      </c>
    </row>
    <row r="198" spans="1:7" hidden="1">
      <c r="C198" s="7" t="s">
        <v>1527</v>
      </c>
      <c r="E198" s="7">
        <f>B198*D198</f>
        <v>0</v>
      </c>
      <c r="G198" s="7">
        <f t="shared" si="6"/>
        <v>536.625</v>
      </c>
    </row>
    <row r="199" spans="1:7" hidden="1">
      <c r="A199" s="12">
        <v>41424</v>
      </c>
      <c r="B199" s="7">
        <v>1.5</v>
      </c>
      <c r="C199" s="7" t="s">
        <v>334</v>
      </c>
      <c r="D199" s="7">
        <v>40.5</v>
      </c>
      <c r="E199" s="7">
        <f>B199*D199</f>
        <v>60.75</v>
      </c>
      <c r="G199" s="7">
        <f t="shared" si="6"/>
        <v>597.375</v>
      </c>
    </row>
    <row r="200" spans="1:7" hidden="1">
      <c r="C200" s="7" t="s">
        <v>1205</v>
      </c>
      <c r="G200" s="7">
        <f t="shared" si="6"/>
        <v>597.375</v>
      </c>
    </row>
    <row r="201" spans="1:7" hidden="1">
      <c r="A201" s="12">
        <v>41425</v>
      </c>
      <c r="B201" s="7">
        <v>1</v>
      </c>
      <c r="C201" s="7" t="s">
        <v>334</v>
      </c>
      <c r="D201" s="7">
        <v>40.5</v>
      </c>
      <c r="E201" s="7">
        <f t="shared" si="8"/>
        <v>40.5</v>
      </c>
      <c r="G201" s="7">
        <f t="shared" si="6"/>
        <v>637.875</v>
      </c>
    </row>
    <row r="202" spans="1:7" hidden="1">
      <c r="B202" s="7">
        <v>1</v>
      </c>
      <c r="C202" s="7" t="s">
        <v>1543</v>
      </c>
      <c r="D202" s="7">
        <v>23</v>
      </c>
      <c r="E202" s="7">
        <f t="shared" si="8"/>
        <v>23</v>
      </c>
      <c r="G202" s="7">
        <f t="shared" si="6"/>
        <v>660.875</v>
      </c>
    </row>
    <row r="203" spans="1:7" hidden="1">
      <c r="C203" s="7" t="s">
        <v>1207</v>
      </c>
      <c r="E203" s="7">
        <f t="shared" si="8"/>
        <v>0</v>
      </c>
      <c r="G203" s="7">
        <f t="shared" si="6"/>
        <v>660.875</v>
      </c>
    </row>
    <row r="204" spans="1:7" hidden="1">
      <c r="A204" s="12">
        <v>41431</v>
      </c>
      <c r="B204" s="7">
        <v>3</v>
      </c>
      <c r="C204" s="7" t="s">
        <v>334</v>
      </c>
      <c r="D204" s="7">
        <v>40.5</v>
      </c>
      <c r="E204" s="7">
        <f t="shared" ref="E204:E209" si="9">B204*D204</f>
        <v>121.5</v>
      </c>
      <c r="G204" s="7">
        <f t="shared" si="6"/>
        <v>782.375</v>
      </c>
    </row>
    <row r="205" spans="1:7" hidden="1">
      <c r="C205" s="7" t="s">
        <v>1205</v>
      </c>
      <c r="E205" s="7">
        <f t="shared" si="9"/>
        <v>0</v>
      </c>
      <c r="G205" s="7">
        <f t="shared" si="6"/>
        <v>782.375</v>
      </c>
    </row>
    <row r="206" spans="1:7" hidden="1">
      <c r="A206" s="12">
        <v>41436</v>
      </c>
      <c r="B206" s="7">
        <v>0.5</v>
      </c>
      <c r="C206" s="7" t="s">
        <v>334</v>
      </c>
      <c r="D206" s="7">
        <v>40.5</v>
      </c>
      <c r="E206" s="7">
        <f t="shared" si="9"/>
        <v>20.25</v>
      </c>
      <c r="G206" s="7">
        <f t="shared" si="6"/>
        <v>802.625</v>
      </c>
    </row>
    <row r="207" spans="1:7" hidden="1">
      <c r="C207" s="7" t="s">
        <v>1592</v>
      </c>
      <c r="E207" s="7">
        <f t="shared" si="9"/>
        <v>0</v>
      </c>
      <c r="G207" s="7">
        <f t="shared" si="6"/>
        <v>802.625</v>
      </c>
    </row>
    <row r="208" spans="1:7" hidden="1">
      <c r="A208" s="12">
        <v>41437</v>
      </c>
      <c r="B208" s="7">
        <v>1.5</v>
      </c>
      <c r="C208" s="7" t="s">
        <v>334</v>
      </c>
      <c r="D208" s="7">
        <v>40.5</v>
      </c>
      <c r="E208" s="7">
        <f t="shared" si="9"/>
        <v>60.75</v>
      </c>
      <c r="G208" s="7">
        <f t="shared" si="6"/>
        <v>863.375</v>
      </c>
    </row>
    <row r="209" spans="1:7" hidden="1">
      <c r="B209" s="7">
        <v>1</v>
      </c>
      <c r="C209" s="7" t="s">
        <v>801</v>
      </c>
      <c r="D209" s="7">
        <v>48</v>
      </c>
      <c r="E209" s="7">
        <f t="shared" si="9"/>
        <v>48</v>
      </c>
      <c r="G209" s="7">
        <f t="shared" si="6"/>
        <v>911.375</v>
      </c>
    </row>
    <row r="210" spans="1:7" hidden="1">
      <c r="C210" s="7" t="s">
        <v>1205</v>
      </c>
      <c r="E210" s="7">
        <v>0</v>
      </c>
      <c r="G210" s="7">
        <f t="shared" si="6"/>
        <v>911.375</v>
      </c>
    </row>
    <row r="211" spans="1:7" hidden="1">
      <c r="A211" s="12">
        <v>41443</v>
      </c>
      <c r="B211" s="7">
        <v>1</v>
      </c>
      <c r="C211" s="7" t="s">
        <v>334</v>
      </c>
      <c r="D211" s="7">
        <v>40.5</v>
      </c>
      <c r="E211" s="7">
        <f t="shared" ref="E211:E237" si="10">B211*D211</f>
        <v>40.5</v>
      </c>
      <c r="G211" s="7">
        <f t="shared" si="6"/>
        <v>951.875</v>
      </c>
    </row>
    <row r="212" spans="1:7" hidden="1">
      <c r="B212" s="7">
        <v>1</v>
      </c>
      <c r="C212" s="7" t="s">
        <v>1049</v>
      </c>
      <c r="D212" s="7">
        <v>40</v>
      </c>
      <c r="E212" s="7">
        <f t="shared" si="10"/>
        <v>40</v>
      </c>
      <c r="G212" s="7">
        <f t="shared" si="6"/>
        <v>991.875</v>
      </c>
    </row>
    <row r="213" spans="1:7" hidden="1">
      <c r="C213" s="7" t="s">
        <v>1205</v>
      </c>
      <c r="E213" s="7">
        <f t="shared" si="10"/>
        <v>0</v>
      </c>
      <c r="G213" s="7">
        <f t="shared" si="6"/>
        <v>991.875</v>
      </c>
    </row>
    <row r="214" spans="1:7" hidden="1">
      <c r="A214" s="12">
        <v>41450</v>
      </c>
      <c r="B214" s="7">
        <v>1</v>
      </c>
      <c r="C214" s="7" t="s">
        <v>334</v>
      </c>
      <c r="D214" s="7">
        <v>40.5</v>
      </c>
      <c r="E214" s="7">
        <f t="shared" si="10"/>
        <v>40.5</v>
      </c>
      <c r="G214" s="7">
        <f t="shared" si="6"/>
        <v>1032.375</v>
      </c>
    </row>
    <row r="215" spans="1:7" hidden="1">
      <c r="C215" s="7" t="s">
        <v>1592</v>
      </c>
      <c r="E215" s="7">
        <f t="shared" si="10"/>
        <v>0</v>
      </c>
      <c r="G215" s="7">
        <f t="shared" si="6"/>
        <v>1032.375</v>
      </c>
    </row>
    <row r="216" spans="1:7" hidden="1">
      <c r="A216" s="12">
        <v>41452</v>
      </c>
      <c r="B216" s="7">
        <v>1</v>
      </c>
      <c r="C216" s="7" t="s">
        <v>334</v>
      </c>
      <c r="D216" s="7">
        <v>40.5</v>
      </c>
      <c r="E216" s="7">
        <f t="shared" si="10"/>
        <v>40.5</v>
      </c>
      <c r="G216" s="7">
        <f t="shared" si="6"/>
        <v>1072.875</v>
      </c>
    </row>
    <row r="217" spans="1:7" hidden="1">
      <c r="C217" s="7" t="s">
        <v>1205</v>
      </c>
      <c r="E217" s="7">
        <f t="shared" si="10"/>
        <v>0</v>
      </c>
      <c r="G217" s="7">
        <f t="shared" si="6"/>
        <v>1072.875</v>
      </c>
    </row>
    <row r="218" spans="1:7" hidden="1">
      <c r="A218" s="12">
        <v>41456</v>
      </c>
      <c r="B218" s="7">
        <v>1</v>
      </c>
      <c r="C218" s="7" t="s">
        <v>334</v>
      </c>
      <c r="D218" s="7">
        <v>40.5</v>
      </c>
      <c r="E218" s="7">
        <f t="shared" si="10"/>
        <v>40.5</v>
      </c>
      <c r="G218" s="7">
        <f t="shared" si="6"/>
        <v>1113.375</v>
      </c>
    </row>
    <row r="219" spans="1:7" hidden="1">
      <c r="C219" s="7" t="s">
        <v>1205</v>
      </c>
      <c r="E219" s="7">
        <f t="shared" si="10"/>
        <v>0</v>
      </c>
      <c r="G219" s="7">
        <f t="shared" si="6"/>
        <v>1113.375</v>
      </c>
    </row>
    <row r="220" spans="1:7" hidden="1">
      <c r="A220" s="12">
        <v>41457</v>
      </c>
      <c r="B220" s="7">
        <v>1</v>
      </c>
      <c r="C220" s="7" t="s">
        <v>1743</v>
      </c>
      <c r="D220" s="7">
        <v>40.5</v>
      </c>
      <c r="E220" s="7">
        <f t="shared" si="10"/>
        <v>40.5</v>
      </c>
      <c r="G220" s="7">
        <f t="shared" si="6"/>
        <v>1153.875</v>
      </c>
    </row>
    <row r="221" spans="1:7" hidden="1">
      <c r="C221" s="7" t="s">
        <v>1207</v>
      </c>
      <c r="E221" s="7">
        <f t="shared" si="10"/>
        <v>0</v>
      </c>
      <c r="G221" s="7">
        <f t="shared" si="6"/>
        <v>1153.875</v>
      </c>
    </row>
    <row r="222" spans="1:7" hidden="1">
      <c r="A222" s="12">
        <v>41458</v>
      </c>
      <c r="B222" s="7">
        <v>1</v>
      </c>
      <c r="C222" s="7" t="s">
        <v>334</v>
      </c>
      <c r="D222" s="7">
        <v>40.5</v>
      </c>
      <c r="E222" s="7">
        <f t="shared" si="10"/>
        <v>40.5</v>
      </c>
      <c r="G222" s="7">
        <f t="shared" si="6"/>
        <v>1194.375</v>
      </c>
    </row>
    <row r="223" spans="1:7" hidden="1">
      <c r="C223" s="7" t="s">
        <v>1592</v>
      </c>
      <c r="E223" s="7">
        <f t="shared" si="10"/>
        <v>0</v>
      </c>
      <c r="G223" s="7">
        <f t="shared" si="6"/>
        <v>1194.375</v>
      </c>
    </row>
    <row r="224" spans="1:7" hidden="1">
      <c r="A224" s="12">
        <v>41460</v>
      </c>
      <c r="B224" s="7">
        <v>1</v>
      </c>
      <c r="C224" s="7" t="s">
        <v>334</v>
      </c>
      <c r="D224" s="7">
        <v>40.5</v>
      </c>
      <c r="E224" s="7">
        <f t="shared" si="10"/>
        <v>40.5</v>
      </c>
      <c r="G224" s="7">
        <f t="shared" si="6"/>
        <v>1234.875</v>
      </c>
    </row>
    <row r="225" spans="1:7" hidden="1">
      <c r="C225" s="7" t="s">
        <v>1215</v>
      </c>
      <c r="E225" s="7">
        <f t="shared" si="10"/>
        <v>0</v>
      </c>
      <c r="G225" s="7">
        <f t="shared" si="6"/>
        <v>1234.875</v>
      </c>
    </row>
    <row r="226" spans="1:7" hidden="1">
      <c r="A226" s="12">
        <v>41463</v>
      </c>
      <c r="B226" s="7">
        <v>1</v>
      </c>
      <c r="C226" s="7" t="s">
        <v>334</v>
      </c>
      <c r="D226" s="7">
        <v>40.5</v>
      </c>
      <c r="E226" s="7">
        <f t="shared" si="10"/>
        <v>40.5</v>
      </c>
      <c r="G226" s="7">
        <f t="shared" si="6"/>
        <v>1275.375</v>
      </c>
    </row>
    <row r="227" spans="1:7" hidden="1">
      <c r="C227" s="7" t="s">
        <v>1215</v>
      </c>
      <c r="E227" s="7">
        <f t="shared" si="10"/>
        <v>0</v>
      </c>
      <c r="G227" s="7">
        <f t="shared" si="6"/>
        <v>1275.375</v>
      </c>
    </row>
    <row r="228" spans="1:7" hidden="1">
      <c r="A228" s="12">
        <v>41465</v>
      </c>
      <c r="B228" s="7">
        <v>1.5</v>
      </c>
      <c r="C228" s="7" t="s">
        <v>334</v>
      </c>
      <c r="D228" s="7">
        <v>40.5</v>
      </c>
      <c r="E228" s="7">
        <f t="shared" si="10"/>
        <v>60.75</v>
      </c>
      <c r="G228" s="7">
        <f t="shared" si="6"/>
        <v>1336.125</v>
      </c>
    </row>
    <row r="229" spans="1:7" hidden="1">
      <c r="C229" s="7" t="s">
        <v>358</v>
      </c>
      <c r="E229" s="7">
        <f t="shared" si="10"/>
        <v>0</v>
      </c>
      <c r="G229" s="7">
        <f t="shared" si="6"/>
        <v>1336.125</v>
      </c>
    </row>
    <row r="230" spans="1:7" hidden="1">
      <c r="A230" s="12">
        <v>41467</v>
      </c>
      <c r="B230" s="7">
        <v>1</v>
      </c>
      <c r="C230" s="7" t="s">
        <v>334</v>
      </c>
      <c r="D230" s="7">
        <v>40.5</v>
      </c>
      <c r="E230" s="7">
        <f t="shared" si="10"/>
        <v>40.5</v>
      </c>
      <c r="G230" s="7">
        <f t="shared" si="6"/>
        <v>1376.625</v>
      </c>
    </row>
    <row r="231" spans="1:7" hidden="1">
      <c r="C231" s="7" t="s">
        <v>1938</v>
      </c>
      <c r="E231" s="7">
        <f t="shared" si="10"/>
        <v>0</v>
      </c>
      <c r="G231" s="7">
        <f t="shared" si="6"/>
        <v>1376.625</v>
      </c>
    </row>
    <row r="232" spans="1:7" hidden="1">
      <c r="A232" s="12">
        <v>41467</v>
      </c>
      <c r="B232" s="7">
        <v>1</v>
      </c>
      <c r="C232" s="7" t="s">
        <v>1939</v>
      </c>
      <c r="D232" s="7">
        <v>40.5</v>
      </c>
      <c r="E232" s="7">
        <f t="shared" si="10"/>
        <v>40.5</v>
      </c>
      <c r="G232" s="7">
        <f t="shared" si="6"/>
        <v>1417.125</v>
      </c>
    </row>
    <row r="233" spans="1:7" hidden="1">
      <c r="B233" s="7">
        <v>1.25</v>
      </c>
      <c r="C233" s="7" t="s">
        <v>1940</v>
      </c>
      <c r="D233" s="7">
        <v>40.5</v>
      </c>
      <c r="E233" s="7">
        <f t="shared" si="10"/>
        <v>50.625</v>
      </c>
      <c r="G233" s="7">
        <f t="shared" si="6"/>
        <v>1467.75</v>
      </c>
    </row>
    <row r="234" spans="1:7" hidden="1">
      <c r="C234" s="7" t="s">
        <v>1941</v>
      </c>
      <c r="E234" s="7">
        <f t="shared" si="10"/>
        <v>0</v>
      </c>
      <c r="G234" s="7">
        <f t="shared" si="6"/>
        <v>1467.75</v>
      </c>
    </row>
    <row r="235" spans="1:7" hidden="1">
      <c r="A235" s="12"/>
      <c r="G235" s="7">
        <f t="shared" si="6"/>
        <v>1467.75</v>
      </c>
    </row>
    <row r="236" spans="1:7" hidden="1">
      <c r="G236" s="7">
        <f t="shared" si="6"/>
        <v>1467.75</v>
      </c>
    </row>
    <row r="237" spans="1:7" hidden="1">
      <c r="E237" s="7">
        <f t="shared" si="10"/>
        <v>0</v>
      </c>
      <c r="G237" s="7">
        <f t="shared" si="6"/>
        <v>1467.75</v>
      </c>
    </row>
    <row r="238" spans="1:7" hidden="1">
      <c r="C238" s="72" t="s">
        <v>360</v>
      </c>
      <c r="E238" s="7">
        <f t="shared" si="8"/>
        <v>0</v>
      </c>
      <c r="G238" s="7">
        <f t="shared" si="6"/>
        <v>1467.75</v>
      </c>
    </row>
    <row r="239" spans="1:7" hidden="1">
      <c r="A239" s="12">
        <v>41384</v>
      </c>
      <c r="B239" s="7">
        <v>8</v>
      </c>
      <c r="C239" s="7" t="s">
        <v>334</v>
      </c>
      <c r="D239" s="7">
        <v>0</v>
      </c>
      <c r="E239" s="7">
        <f t="shared" si="8"/>
        <v>0</v>
      </c>
      <c r="G239" s="7">
        <f t="shared" si="6"/>
        <v>1467.75</v>
      </c>
    </row>
    <row r="240" spans="1:7" hidden="1">
      <c r="B240" s="7">
        <v>1</v>
      </c>
      <c r="C240" s="7" t="s">
        <v>846</v>
      </c>
      <c r="E240" s="7">
        <f t="shared" si="8"/>
        <v>0</v>
      </c>
      <c r="G240" s="7">
        <f t="shared" si="6"/>
        <v>1467.75</v>
      </c>
    </row>
    <row r="241" spans="1:7" hidden="1">
      <c r="B241" s="7">
        <v>1</v>
      </c>
      <c r="C241" s="7" t="s">
        <v>847</v>
      </c>
      <c r="E241" s="7">
        <f t="shared" si="8"/>
        <v>0</v>
      </c>
      <c r="G241" s="7">
        <f t="shared" si="6"/>
        <v>1467.75</v>
      </c>
    </row>
    <row r="242" spans="1:7" hidden="1">
      <c r="B242" s="7">
        <v>1</v>
      </c>
      <c r="C242" s="7" t="s">
        <v>495</v>
      </c>
      <c r="E242" s="7">
        <f t="shared" si="8"/>
        <v>0</v>
      </c>
      <c r="G242" s="7">
        <f t="shared" si="6"/>
        <v>1467.75</v>
      </c>
    </row>
    <row r="243" spans="1:7" hidden="1">
      <c r="B243" s="7">
        <v>1</v>
      </c>
      <c r="C243" s="7" t="s">
        <v>1207</v>
      </c>
      <c r="D243" s="7">
        <v>637</v>
      </c>
      <c r="E243" s="7">
        <f t="shared" si="8"/>
        <v>637</v>
      </c>
      <c r="G243" s="7">
        <f t="shared" si="6"/>
        <v>2104.75</v>
      </c>
    </row>
    <row r="244" spans="1:7" hidden="1">
      <c r="A244" s="12">
        <v>41400</v>
      </c>
      <c r="B244" s="7">
        <v>8</v>
      </c>
      <c r="C244" s="7" t="s">
        <v>334</v>
      </c>
      <c r="E244" s="7">
        <f t="shared" si="8"/>
        <v>0</v>
      </c>
      <c r="G244" s="7">
        <f t="shared" si="6"/>
        <v>2104.75</v>
      </c>
    </row>
    <row r="245" spans="1:7" hidden="1">
      <c r="B245" s="7">
        <v>1</v>
      </c>
      <c r="C245" s="7" t="s">
        <v>846</v>
      </c>
      <c r="E245" s="7">
        <f t="shared" si="8"/>
        <v>0</v>
      </c>
      <c r="G245" s="7">
        <f t="shared" si="6"/>
        <v>2104.75</v>
      </c>
    </row>
    <row r="246" spans="1:7" hidden="1">
      <c r="B246" s="7">
        <v>1</v>
      </c>
      <c r="C246" s="7" t="s">
        <v>847</v>
      </c>
      <c r="E246" s="7">
        <f t="shared" si="8"/>
        <v>0</v>
      </c>
      <c r="G246" s="7">
        <f t="shared" si="6"/>
        <v>2104.75</v>
      </c>
    </row>
    <row r="247" spans="1:7" hidden="1">
      <c r="B247" s="7">
        <v>1</v>
      </c>
      <c r="C247" s="7" t="s">
        <v>495</v>
      </c>
      <c r="D247" s="7">
        <v>637</v>
      </c>
      <c r="E247" s="7">
        <f t="shared" si="8"/>
        <v>637</v>
      </c>
      <c r="G247" s="7">
        <f t="shared" si="6"/>
        <v>2741.75</v>
      </c>
    </row>
    <row r="248" spans="1:7" hidden="1">
      <c r="B248" s="7">
        <v>1</v>
      </c>
      <c r="C248" s="7" t="s">
        <v>1210</v>
      </c>
      <c r="D248" s="7">
        <v>225</v>
      </c>
      <c r="E248" s="7">
        <f t="shared" si="8"/>
        <v>225</v>
      </c>
      <c r="G248" s="7">
        <f t="shared" si="6"/>
        <v>2966.75</v>
      </c>
    </row>
    <row r="249" spans="1:7" hidden="1">
      <c r="B249" s="7">
        <v>0.15</v>
      </c>
      <c r="C249" s="7" t="s">
        <v>1211</v>
      </c>
      <c r="D249" s="7">
        <v>40</v>
      </c>
      <c r="E249" s="7">
        <f t="shared" si="8"/>
        <v>6</v>
      </c>
      <c r="G249" s="7">
        <f t="shared" si="6"/>
        <v>2972.75</v>
      </c>
    </row>
    <row r="250" spans="1:7" hidden="1">
      <c r="C250" s="7" t="s">
        <v>1212</v>
      </c>
      <c r="E250" s="7">
        <f t="shared" si="8"/>
        <v>0</v>
      </c>
      <c r="G250" s="7">
        <f t="shared" si="6"/>
        <v>2972.75</v>
      </c>
    </row>
    <row r="251" spans="1:7" hidden="1">
      <c r="C251" s="7" t="s">
        <v>1213</v>
      </c>
      <c r="E251" s="7">
        <f t="shared" si="8"/>
        <v>0</v>
      </c>
      <c r="G251" s="7">
        <f t="shared" si="6"/>
        <v>2972.75</v>
      </c>
    </row>
    <row r="252" spans="1:7" hidden="1">
      <c r="A252" s="12">
        <v>41401</v>
      </c>
      <c r="B252" s="7">
        <v>8</v>
      </c>
      <c r="C252" s="7" t="s">
        <v>334</v>
      </c>
      <c r="E252" s="7">
        <f t="shared" si="8"/>
        <v>0</v>
      </c>
      <c r="G252" s="7">
        <f t="shared" si="6"/>
        <v>2972.75</v>
      </c>
    </row>
    <row r="253" spans="1:7" hidden="1">
      <c r="B253" s="7">
        <v>1</v>
      </c>
      <c r="C253" s="7" t="s">
        <v>846</v>
      </c>
      <c r="E253" s="7">
        <f t="shared" si="8"/>
        <v>0</v>
      </c>
      <c r="G253" s="7">
        <f t="shared" si="6"/>
        <v>2972.75</v>
      </c>
    </row>
    <row r="254" spans="1:7" hidden="1">
      <c r="B254" s="7">
        <v>1</v>
      </c>
      <c r="C254" s="7" t="s">
        <v>847</v>
      </c>
      <c r="E254" s="7">
        <f t="shared" si="8"/>
        <v>0</v>
      </c>
      <c r="G254" s="7">
        <f t="shared" si="6"/>
        <v>2972.75</v>
      </c>
    </row>
    <row r="255" spans="1:7" hidden="1">
      <c r="B255" s="7">
        <v>1</v>
      </c>
      <c r="C255" s="7" t="s">
        <v>495</v>
      </c>
      <c r="D255" s="7">
        <v>637</v>
      </c>
      <c r="E255" s="7">
        <f t="shared" si="8"/>
        <v>637</v>
      </c>
      <c r="G255" s="7">
        <f t="shared" si="6"/>
        <v>3609.75</v>
      </c>
    </row>
    <row r="256" spans="1:7" hidden="1">
      <c r="B256" s="7">
        <v>1</v>
      </c>
      <c r="C256" s="7" t="s">
        <v>1210</v>
      </c>
      <c r="D256" s="7">
        <v>225</v>
      </c>
      <c r="E256" s="7">
        <f t="shared" si="8"/>
        <v>225</v>
      </c>
      <c r="G256" s="7">
        <f t="shared" si="6"/>
        <v>3834.75</v>
      </c>
    </row>
    <row r="257" spans="1:7" hidden="1">
      <c r="B257" s="7">
        <v>2</v>
      </c>
      <c r="C257" s="7" t="s">
        <v>1214</v>
      </c>
      <c r="D257" s="7">
        <v>58</v>
      </c>
      <c r="E257" s="7">
        <f t="shared" si="8"/>
        <v>116</v>
      </c>
      <c r="G257" s="7">
        <f t="shared" si="6"/>
        <v>3950.75</v>
      </c>
    </row>
    <row r="258" spans="1:7" hidden="1">
      <c r="C258" s="7" t="s">
        <v>1215</v>
      </c>
      <c r="E258" s="7">
        <f t="shared" si="8"/>
        <v>0</v>
      </c>
      <c r="G258" s="7">
        <f t="shared" ref="G258:G280" si="11">G257+E258-F258</f>
        <v>3950.75</v>
      </c>
    </row>
    <row r="259" spans="1:7" hidden="1">
      <c r="A259" s="12">
        <v>41418</v>
      </c>
      <c r="B259" s="7">
        <v>4</v>
      </c>
      <c r="C259" s="7" t="s">
        <v>334</v>
      </c>
      <c r="D259" s="7">
        <v>40.5</v>
      </c>
      <c r="E259" s="7">
        <f t="shared" ref="E259:E266" si="12">B259*D259</f>
        <v>162</v>
      </c>
      <c r="G259" s="7">
        <f t="shared" si="11"/>
        <v>4112.75</v>
      </c>
    </row>
    <row r="260" spans="1:7" hidden="1">
      <c r="B260" s="7">
        <v>1</v>
      </c>
      <c r="C260" s="7" t="s">
        <v>1401</v>
      </c>
      <c r="D260" s="7">
        <v>51</v>
      </c>
      <c r="E260" s="7">
        <f t="shared" si="12"/>
        <v>51</v>
      </c>
      <c r="G260" s="7">
        <f t="shared" si="11"/>
        <v>4163.75</v>
      </c>
    </row>
    <row r="261" spans="1:7" hidden="1">
      <c r="B261" s="7">
        <v>1</v>
      </c>
      <c r="C261" s="7" t="s">
        <v>1402</v>
      </c>
      <c r="D261" s="7">
        <v>64</v>
      </c>
      <c r="E261" s="7">
        <f t="shared" si="12"/>
        <v>64</v>
      </c>
      <c r="G261" s="7">
        <f t="shared" si="11"/>
        <v>4227.75</v>
      </c>
    </row>
    <row r="262" spans="1:7" hidden="1">
      <c r="B262" s="7">
        <v>1</v>
      </c>
      <c r="C262" s="7" t="s">
        <v>1403</v>
      </c>
      <c r="D262" s="7">
        <v>70</v>
      </c>
      <c r="E262" s="7">
        <f t="shared" si="12"/>
        <v>70</v>
      </c>
      <c r="G262" s="7">
        <f t="shared" si="11"/>
        <v>4297.75</v>
      </c>
    </row>
    <row r="263" spans="1:7" hidden="1">
      <c r="B263" s="7">
        <v>1</v>
      </c>
      <c r="C263" s="7" t="s">
        <v>1404</v>
      </c>
      <c r="D263" s="7">
        <v>45</v>
      </c>
      <c r="E263" s="7">
        <f t="shared" si="12"/>
        <v>45</v>
      </c>
      <c r="G263" s="7">
        <f t="shared" si="11"/>
        <v>4342.75</v>
      </c>
    </row>
    <row r="264" spans="1:7" hidden="1">
      <c r="B264" s="7">
        <v>1</v>
      </c>
      <c r="C264" s="7" t="s">
        <v>801</v>
      </c>
      <c r="D264" s="7">
        <v>48</v>
      </c>
      <c r="E264" s="7">
        <f t="shared" si="12"/>
        <v>48</v>
      </c>
      <c r="G264" s="7">
        <f t="shared" si="11"/>
        <v>4390.75</v>
      </c>
    </row>
    <row r="265" spans="1:7" hidden="1">
      <c r="C265" s="7" t="s">
        <v>1909</v>
      </c>
      <c r="E265" s="7">
        <f t="shared" si="12"/>
        <v>0</v>
      </c>
      <c r="G265" s="7">
        <f t="shared" si="11"/>
        <v>4390.75</v>
      </c>
    </row>
    <row r="266" spans="1:7" hidden="1">
      <c r="E266" s="7">
        <f t="shared" si="12"/>
        <v>0</v>
      </c>
      <c r="G266" s="7">
        <f t="shared" si="11"/>
        <v>4390.75</v>
      </c>
    </row>
    <row r="267" spans="1:7" hidden="1">
      <c r="E267" s="7">
        <f t="shared" ref="E267:E278" si="13">B267*D267</f>
        <v>0</v>
      </c>
      <c r="G267" s="7">
        <f t="shared" si="11"/>
        <v>4390.75</v>
      </c>
    </row>
    <row r="268" spans="1:7" hidden="1">
      <c r="E268" s="7">
        <f t="shared" si="13"/>
        <v>0</v>
      </c>
      <c r="G268" s="7">
        <f t="shared" si="11"/>
        <v>4390.75</v>
      </c>
    </row>
    <row r="269" spans="1:7" hidden="1">
      <c r="C269" s="72" t="s">
        <v>1219</v>
      </c>
      <c r="E269" s="7">
        <f t="shared" si="13"/>
        <v>0</v>
      </c>
      <c r="G269" s="7">
        <f t="shared" si="11"/>
        <v>4390.75</v>
      </c>
    </row>
    <row r="270" spans="1:7" hidden="1">
      <c r="A270" s="12">
        <v>41384</v>
      </c>
      <c r="B270" s="7">
        <v>1</v>
      </c>
      <c r="C270" s="7" t="s">
        <v>814</v>
      </c>
      <c r="D270" s="7">
        <v>62</v>
      </c>
      <c r="E270" s="7">
        <f t="shared" si="13"/>
        <v>62</v>
      </c>
      <c r="G270" s="7">
        <f t="shared" si="11"/>
        <v>4452.75</v>
      </c>
    </row>
    <row r="271" spans="1:7" hidden="1">
      <c r="E271" s="7">
        <f t="shared" si="13"/>
        <v>0</v>
      </c>
      <c r="G271" s="7">
        <f t="shared" si="11"/>
        <v>4452.75</v>
      </c>
    </row>
    <row r="272" spans="1:7" hidden="1">
      <c r="A272" s="12">
        <v>41409</v>
      </c>
      <c r="B272" s="7">
        <v>1</v>
      </c>
      <c r="C272" s="7" t="s">
        <v>814</v>
      </c>
      <c r="D272" s="7">
        <v>62</v>
      </c>
      <c r="E272" s="7">
        <f t="shared" si="13"/>
        <v>62</v>
      </c>
      <c r="G272" s="7">
        <f t="shared" si="11"/>
        <v>4514.75</v>
      </c>
    </row>
    <row r="273" spans="1:15" hidden="1">
      <c r="B273" s="7">
        <v>1</v>
      </c>
      <c r="C273" s="7" t="s">
        <v>1216</v>
      </c>
      <c r="D273" s="7">
        <v>50</v>
      </c>
      <c r="E273" s="7">
        <f t="shared" si="13"/>
        <v>50</v>
      </c>
      <c r="G273" s="7">
        <f t="shared" si="11"/>
        <v>4564.75</v>
      </c>
    </row>
    <row r="274" spans="1:15" hidden="1">
      <c r="C274" s="7" t="s">
        <v>1217</v>
      </c>
      <c r="E274" s="7">
        <f t="shared" si="13"/>
        <v>0</v>
      </c>
      <c r="G274" s="7">
        <f t="shared" si="11"/>
        <v>4564.75</v>
      </c>
    </row>
    <row r="275" spans="1:15" hidden="1">
      <c r="C275" s="7" t="s">
        <v>1218</v>
      </c>
      <c r="E275" s="7">
        <f t="shared" si="13"/>
        <v>0</v>
      </c>
      <c r="G275" s="7">
        <f t="shared" si="11"/>
        <v>4564.75</v>
      </c>
    </row>
    <row r="276" spans="1:15" hidden="1">
      <c r="A276" s="12">
        <v>41472</v>
      </c>
      <c r="B276" s="7">
        <v>1.5</v>
      </c>
      <c r="C276" s="7" t="s">
        <v>1942</v>
      </c>
      <c r="D276" s="7">
        <v>58</v>
      </c>
      <c r="E276" s="7">
        <f t="shared" si="13"/>
        <v>87</v>
      </c>
      <c r="G276" s="7">
        <f t="shared" si="11"/>
        <v>4651.75</v>
      </c>
    </row>
    <row r="277" spans="1:15" hidden="1">
      <c r="C277" s="7" t="s">
        <v>1946</v>
      </c>
      <c r="E277" s="7">
        <f t="shared" si="13"/>
        <v>0</v>
      </c>
      <c r="G277" s="7">
        <f t="shared" si="11"/>
        <v>4651.75</v>
      </c>
    </row>
    <row r="278" spans="1:15" hidden="1">
      <c r="A278" s="12">
        <v>41473</v>
      </c>
      <c r="B278" s="7">
        <v>1</v>
      </c>
      <c r="C278" s="7" t="s">
        <v>1943</v>
      </c>
      <c r="D278" s="7">
        <v>60</v>
      </c>
      <c r="E278" s="7">
        <f t="shared" si="13"/>
        <v>60</v>
      </c>
      <c r="G278" s="7">
        <f t="shared" si="11"/>
        <v>4711.75</v>
      </c>
    </row>
    <row r="279" spans="1:15" hidden="1">
      <c r="B279" s="7">
        <v>1</v>
      </c>
      <c r="C279" s="7" t="s">
        <v>1944</v>
      </c>
      <c r="D279" s="7">
        <v>23</v>
      </c>
      <c r="E279" s="7">
        <f t="shared" ref="E279:E280" si="14">B279*D279</f>
        <v>23</v>
      </c>
      <c r="G279" s="7">
        <f t="shared" si="11"/>
        <v>4734.75</v>
      </c>
    </row>
    <row r="280" spans="1:15" hidden="1">
      <c r="C280" s="7" t="s">
        <v>1945</v>
      </c>
      <c r="E280" s="7">
        <f t="shared" si="14"/>
        <v>0</v>
      </c>
      <c r="G280" s="7">
        <f t="shared" si="11"/>
        <v>4734.75</v>
      </c>
    </row>
    <row r="281" spans="1:15" hidden="1">
      <c r="A281" s="12">
        <v>41473</v>
      </c>
      <c r="C281" s="7" t="s">
        <v>259</v>
      </c>
      <c r="F281" s="7">
        <v>4734.75</v>
      </c>
      <c r="G281" s="7">
        <f t="shared" ref="G281:G347" si="15">G280+E281-F281</f>
        <v>0</v>
      </c>
    </row>
    <row r="282" spans="1:15" hidden="1">
      <c r="A282" s="12">
        <v>41479</v>
      </c>
      <c r="B282" s="7">
        <v>2.5</v>
      </c>
      <c r="C282" s="7" t="s">
        <v>954</v>
      </c>
      <c r="D282" s="7">
        <v>46.5</v>
      </c>
      <c r="E282" s="7">
        <f>B282*D282</f>
        <v>116.25</v>
      </c>
      <c r="F282" s="22">
        <v>116.25</v>
      </c>
      <c r="G282" s="7">
        <f t="shared" si="15"/>
        <v>0</v>
      </c>
      <c r="H282" s="12">
        <v>41555</v>
      </c>
    </row>
    <row r="283" spans="1:15" hidden="1">
      <c r="C283" s="7" t="s">
        <v>2035</v>
      </c>
      <c r="G283" s="7">
        <f t="shared" si="15"/>
        <v>0</v>
      </c>
    </row>
    <row r="284" spans="1:15" hidden="1">
      <c r="A284" s="12">
        <v>41479</v>
      </c>
      <c r="B284" s="7">
        <v>8</v>
      </c>
      <c r="C284" s="7" t="s">
        <v>334</v>
      </c>
      <c r="G284" s="7">
        <f t="shared" si="15"/>
        <v>0</v>
      </c>
      <c r="I284" s="12">
        <v>41477</v>
      </c>
      <c r="J284" s="7">
        <v>4</v>
      </c>
      <c r="K284" s="7" t="s">
        <v>2023</v>
      </c>
      <c r="L284" s="7">
        <v>138</v>
      </c>
      <c r="M284" s="7">
        <f>J284*L284</f>
        <v>552</v>
      </c>
      <c r="O284" s="7">
        <f>O282+M284-N284</f>
        <v>552</v>
      </c>
    </row>
    <row r="285" spans="1:15" hidden="1">
      <c r="B285" s="7">
        <v>1</v>
      </c>
      <c r="C285" s="7" t="s">
        <v>846</v>
      </c>
      <c r="G285" s="7">
        <f t="shared" si="15"/>
        <v>0</v>
      </c>
      <c r="J285" s="7">
        <v>4</v>
      </c>
      <c r="K285" s="7" t="s">
        <v>2356</v>
      </c>
      <c r="L285" s="7">
        <v>125</v>
      </c>
      <c r="M285" s="7">
        <f>J285*L285</f>
        <v>500</v>
      </c>
      <c r="O285" s="7">
        <f t="shared" ref="O285:O302" si="16">O284+M285-N285</f>
        <v>1052</v>
      </c>
    </row>
    <row r="286" spans="1:15" hidden="1">
      <c r="B286" s="7">
        <v>1</v>
      </c>
      <c r="C286" s="7" t="s">
        <v>847</v>
      </c>
      <c r="G286" s="7">
        <f t="shared" si="15"/>
        <v>0</v>
      </c>
      <c r="J286" s="7">
        <v>1</v>
      </c>
      <c r="K286" s="7" t="s">
        <v>668</v>
      </c>
      <c r="L286" s="7">
        <v>58</v>
      </c>
      <c r="M286" s="7">
        <f>J286*L286</f>
        <v>58</v>
      </c>
      <c r="O286" s="7">
        <f t="shared" si="16"/>
        <v>1110</v>
      </c>
    </row>
    <row r="287" spans="1:15" hidden="1">
      <c r="B287" s="7">
        <v>1</v>
      </c>
      <c r="C287" s="7" t="s">
        <v>495</v>
      </c>
      <c r="D287" s="7">
        <v>732</v>
      </c>
      <c r="E287" s="7">
        <f>B287*D287</f>
        <v>732</v>
      </c>
      <c r="F287" s="7">
        <v>732</v>
      </c>
      <c r="G287" s="7">
        <f t="shared" si="15"/>
        <v>0</v>
      </c>
      <c r="H287" s="12">
        <v>41555</v>
      </c>
      <c r="J287" s="7">
        <v>1</v>
      </c>
      <c r="K287" s="7" t="s">
        <v>2357</v>
      </c>
      <c r="L287" s="7">
        <v>68</v>
      </c>
      <c r="M287" s="7">
        <f>J287*L287</f>
        <v>68</v>
      </c>
      <c r="O287" s="7">
        <f t="shared" si="16"/>
        <v>1178</v>
      </c>
    </row>
    <row r="288" spans="1:15" hidden="1">
      <c r="B288" s="7">
        <v>1</v>
      </c>
      <c r="C288" s="7" t="s">
        <v>1207</v>
      </c>
      <c r="G288" s="7">
        <f t="shared" si="15"/>
        <v>0</v>
      </c>
      <c r="J288" s="7">
        <v>1</v>
      </c>
      <c r="K288" s="7" t="s">
        <v>357</v>
      </c>
      <c r="L288" s="7">
        <v>100</v>
      </c>
      <c r="M288" s="7">
        <f>J288*L288</f>
        <v>100</v>
      </c>
      <c r="O288" s="7">
        <f t="shared" si="16"/>
        <v>1278</v>
      </c>
    </row>
    <row r="289" spans="1:15" hidden="1">
      <c r="A289" s="12">
        <v>41480</v>
      </c>
      <c r="B289" s="7">
        <v>8</v>
      </c>
      <c r="C289" s="7" t="s">
        <v>334</v>
      </c>
      <c r="G289" s="7">
        <f t="shared" si="15"/>
        <v>0</v>
      </c>
      <c r="K289" s="7" t="s">
        <v>370</v>
      </c>
      <c r="N289" s="7">
        <v>1278</v>
      </c>
      <c r="O289" s="7">
        <f t="shared" si="16"/>
        <v>0</v>
      </c>
    </row>
    <row r="290" spans="1:15" hidden="1">
      <c r="B290" s="7">
        <v>1</v>
      </c>
      <c r="C290" s="7" t="s">
        <v>846</v>
      </c>
      <c r="G290" s="7">
        <f t="shared" si="15"/>
        <v>0</v>
      </c>
      <c r="I290" s="12">
        <v>41482</v>
      </c>
      <c r="J290" s="7">
        <v>4</v>
      </c>
      <c r="K290" s="7" t="s">
        <v>2023</v>
      </c>
      <c r="L290" s="7">
        <v>138</v>
      </c>
      <c r="M290" s="7">
        <f>J290*L290</f>
        <v>552</v>
      </c>
      <c r="O290" s="7">
        <f t="shared" si="16"/>
        <v>552</v>
      </c>
    </row>
    <row r="291" spans="1:15" hidden="1">
      <c r="B291" s="7">
        <v>1</v>
      </c>
      <c r="C291" s="7" t="s">
        <v>847</v>
      </c>
      <c r="G291" s="7">
        <f t="shared" si="15"/>
        <v>0</v>
      </c>
      <c r="J291" s="7">
        <v>4</v>
      </c>
      <c r="K291" s="7" t="s">
        <v>2356</v>
      </c>
      <c r="L291" s="7">
        <v>125</v>
      </c>
      <c r="M291" s="7">
        <f>J291*L291</f>
        <v>500</v>
      </c>
      <c r="O291" s="7">
        <f t="shared" si="16"/>
        <v>1052</v>
      </c>
    </row>
    <row r="292" spans="1:15" hidden="1">
      <c r="B292" s="7">
        <v>1</v>
      </c>
      <c r="C292" s="7" t="s">
        <v>495</v>
      </c>
      <c r="D292" s="7">
        <v>732</v>
      </c>
      <c r="E292" s="7">
        <f>B292*D292</f>
        <v>732</v>
      </c>
      <c r="F292" s="7">
        <v>732</v>
      </c>
      <c r="G292" s="7">
        <f t="shared" si="15"/>
        <v>0</v>
      </c>
      <c r="H292" s="12">
        <v>41555</v>
      </c>
      <c r="J292" s="7">
        <v>1</v>
      </c>
      <c r="K292" s="7" t="s">
        <v>668</v>
      </c>
      <c r="L292" s="7">
        <v>84</v>
      </c>
      <c r="M292" s="7">
        <f>J292*L292</f>
        <v>84</v>
      </c>
      <c r="O292" s="7">
        <f t="shared" si="16"/>
        <v>1136</v>
      </c>
    </row>
    <row r="293" spans="1:15" hidden="1">
      <c r="B293" s="7">
        <v>1</v>
      </c>
      <c r="C293" s="7" t="s">
        <v>1586</v>
      </c>
      <c r="D293" s="7">
        <v>4</v>
      </c>
      <c r="E293" s="7">
        <f>B293*D293</f>
        <v>4</v>
      </c>
      <c r="F293" s="7">
        <v>4</v>
      </c>
      <c r="G293" s="7">
        <f t="shared" si="15"/>
        <v>0</v>
      </c>
      <c r="H293" s="12">
        <v>41555</v>
      </c>
      <c r="J293" s="7">
        <v>1</v>
      </c>
      <c r="K293" s="7" t="s">
        <v>2357</v>
      </c>
      <c r="L293" s="7">
        <v>68</v>
      </c>
      <c r="M293" s="7">
        <f>J293*L293</f>
        <v>68</v>
      </c>
      <c r="O293" s="7">
        <f t="shared" si="16"/>
        <v>1204</v>
      </c>
    </row>
    <row r="294" spans="1:15" hidden="1">
      <c r="B294" s="7">
        <v>1</v>
      </c>
      <c r="C294" s="7" t="s">
        <v>2035</v>
      </c>
      <c r="G294" s="7">
        <f t="shared" si="15"/>
        <v>0</v>
      </c>
      <c r="J294" s="7">
        <v>1</v>
      </c>
      <c r="K294" s="7" t="s">
        <v>357</v>
      </c>
      <c r="L294" s="7">
        <v>100</v>
      </c>
      <c r="M294" s="7">
        <f>J294*L294</f>
        <v>100</v>
      </c>
      <c r="O294" s="7">
        <f t="shared" si="16"/>
        <v>1304</v>
      </c>
    </row>
    <row r="295" spans="1:15" hidden="1">
      <c r="A295" s="12">
        <v>41482</v>
      </c>
      <c r="B295" s="7">
        <v>1</v>
      </c>
      <c r="C295" s="7" t="s">
        <v>976</v>
      </c>
      <c r="D295" s="7">
        <v>180</v>
      </c>
      <c r="E295" s="7">
        <f>B295*D295</f>
        <v>180</v>
      </c>
      <c r="F295" s="22">
        <v>180</v>
      </c>
      <c r="G295" s="7">
        <f t="shared" si="15"/>
        <v>0</v>
      </c>
      <c r="H295" s="12">
        <v>41555</v>
      </c>
      <c r="K295" s="7" t="s">
        <v>358</v>
      </c>
      <c r="N295" s="7">
        <v>1304</v>
      </c>
      <c r="O295" s="7">
        <f t="shared" si="16"/>
        <v>0</v>
      </c>
    </row>
    <row r="296" spans="1:15" hidden="1">
      <c r="A296" s="12"/>
      <c r="C296" s="7" t="s">
        <v>2035</v>
      </c>
      <c r="G296" s="7">
        <f t="shared" si="15"/>
        <v>0</v>
      </c>
      <c r="I296" s="12">
        <v>41506</v>
      </c>
      <c r="J296" s="7">
        <v>1</v>
      </c>
      <c r="K296" s="7" t="s">
        <v>2354</v>
      </c>
      <c r="L296" s="7">
        <v>300</v>
      </c>
      <c r="M296" s="7">
        <f>J296*L296</f>
        <v>300</v>
      </c>
      <c r="N296" s="22">
        <v>300</v>
      </c>
      <c r="O296" s="7">
        <f t="shared" si="16"/>
        <v>0</v>
      </c>
    </row>
    <row r="297" spans="1:15" hidden="1">
      <c r="A297" s="12">
        <v>41485</v>
      </c>
      <c r="B297" s="7">
        <v>8</v>
      </c>
      <c r="C297" s="7" t="s">
        <v>334</v>
      </c>
      <c r="G297" s="7">
        <f t="shared" si="15"/>
        <v>0</v>
      </c>
      <c r="K297" s="7" t="s">
        <v>2355</v>
      </c>
      <c r="O297" s="7">
        <f t="shared" si="16"/>
        <v>0</v>
      </c>
    </row>
    <row r="298" spans="1:15" hidden="1">
      <c r="B298" s="7">
        <v>1</v>
      </c>
      <c r="C298" s="7" t="s">
        <v>846</v>
      </c>
      <c r="G298" s="7">
        <f t="shared" si="15"/>
        <v>0</v>
      </c>
      <c r="I298" s="12">
        <v>41506</v>
      </c>
      <c r="J298" s="7">
        <v>1</v>
      </c>
      <c r="K298" s="7" t="s">
        <v>2226</v>
      </c>
      <c r="L298" s="7">
        <v>1310</v>
      </c>
      <c r="M298" s="7">
        <f>J298*L298</f>
        <v>1310</v>
      </c>
      <c r="N298" s="22">
        <v>1310</v>
      </c>
      <c r="O298" s="7">
        <f t="shared" si="16"/>
        <v>0</v>
      </c>
    </row>
    <row r="299" spans="1:15" hidden="1">
      <c r="B299" s="7">
        <v>1</v>
      </c>
      <c r="C299" s="7" t="s">
        <v>847</v>
      </c>
      <c r="G299" s="7">
        <f t="shared" si="15"/>
        <v>0</v>
      </c>
      <c r="K299" s="7" t="s">
        <v>2353</v>
      </c>
      <c r="O299" s="7">
        <f>O298+M299-N299</f>
        <v>0</v>
      </c>
    </row>
    <row r="300" spans="1:15" hidden="1">
      <c r="B300" s="7">
        <v>1</v>
      </c>
      <c r="C300" s="7" t="s">
        <v>495</v>
      </c>
      <c r="D300" s="7">
        <v>732</v>
      </c>
      <c r="E300" s="7">
        <f>B300*D300</f>
        <v>732</v>
      </c>
      <c r="F300" s="7">
        <v>732</v>
      </c>
      <c r="G300" s="7">
        <f t="shared" si="15"/>
        <v>0</v>
      </c>
      <c r="H300" s="12">
        <v>41555</v>
      </c>
      <c r="I300" s="12">
        <v>41530</v>
      </c>
      <c r="J300" s="7">
        <v>1</v>
      </c>
      <c r="K300" s="22" t="s">
        <v>2226</v>
      </c>
      <c r="L300" s="7">
        <v>1310</v>
      </c>
      <c r="M300" s="7">
        <f>J300*L300</f>
        <v>1310</v>
      </c>
      <c r="N300" s="22">
        <v>1310</v>
      </c>
      <c r="O300" s="7">
        <f t="shared" si="16"/>
        <v>0</v>
      </c>
    </row>
    <row r="301" spans="1:15" hidden="1">
      <c r="A301" s="12">
        <v>41529</v>
      </c>
      <c r="B301" s="22">
        <v>1</v>
      </c>
      <c r="C301" s="22" t="s">
        <v>2498</v>
      </c>
      <c r="D301" s="22">
        <v>997</v>
      </c>
      <c r="E301" s="7">
        <f>B301*D301</f>
        <v>997</v>
      </c>
      <c r="F301" s="22">
        <v>997</v>
      </c>
      <c r="G301" s="7">
        <f t="shared" si="15"/>
        <v>0</v>
      </c>
      <c r="H301" s="12">
        <v>41555</v>
      </c>
      <c r="K301" s="22" t="s">
        <v>1207</v>
      </c>
      <c r="O301" s="7">
        <f t="shared" si="16"/>
        <v>0</v>
      </c>
    </row>
    <row r="302" spans="1:15" ht="15.75" hidden="1" customHeight="1">
      <c r="C302" s="22" t="s">
        <v>2499</v>
      </c>
      <c r="G302" s="7">
        <f t="shared" si="15"/>
        <v>0</v>
      </c>
      <c r="K302" s="22" t="s">
        <v>2630</v>
      </c>
      <c r="M302" s="7">
        <v>73</v>
      </c>
      <c r="O302" s="7">
        <f t="shared" si="16"/>
        <v>73</v>
      </c>
    </row>
    <row r="303" spans="1:15" hidden="1">
      <c r="G303" s="7">
        <f t="shared" si="15"/>
        <v>0</v>
      </c>
    </row>
    <row r="304" spans="1:15" hidden="1">
      <c r="G304" s="7">
        <f t="shared" si="15"/>
        <v>0</v>
      </c>
      <c r="K304" s="22" t="s">
        <v>2631</v>
      </c>
      <c r="M304" s="7">
        <v>5575</v>
      </c>
    </row>
    <row r="305" spans="1:8" hidden="1">
      <c r="A305" s="12">
        <v>41474</v>
      </c>
      <c r="B305" s="7">
        <v>2</v>
      </c>
      <c r="C305" s="7" t="s">
        <v>954</v>
      </c>
      <c r="D305" s="7">
        <v>46.5</v>
      </c>
      <c r="E305" s="7">
        <f>B305*D305</f>
        <v>93</v>
      </c>
      <c r="F305" s="22">
        <v>73</v>
      </c>
      <c r="G305" s="7">
        <f t="shared" si="15"/>
        <v>20</v>
      </c>
    </row>
    <row r="306" spans="1:8" hidden="1">
      <c r="C306" s="7" t="s">
        <v>1207</v>
      </c>
      <c r="F306" s="7">
        <v>6.75</v>
      </c>
      <c r="G306" s="7">
        <f t="shared" si="15"/>
        <v>13.25</v>
      </c>
      <c r="H306" s="12">
        <v>41555</v>
      </c>
    </row>
    <row r="307" spans="1:8" hidden="1">
      <c r="B307" s="7">
        <v>1</v>
      </c>
      <c r="C307" s="7" t="s">
        <v>2126</v>
      </c>
      <c r="D307" s="7">
        <v>215</v>
      </c>
      <c r="E307" s="7">
        <f t="shared" ref="E307:E334" si="17">B307*D307</f>
        <v>215</v>
      </c>
      <c r="G307" s="7">
        <f t="shared" si="15"/>
        <v>228.25</v>
      </c>
    </row>
    <row r="308" spans="1:8" hidden="1">
      <c r="B308" s="7">
        <v>1</v>
      </c>
      <c r="C308" s="7" t="s">
        <v>2127</v>
      </c>
      <c r="G308" s="7">
        <f t="shared" si="15"/>
        <v>228.25</v>
      </c>
    </row>
    <row r="309" spans="1:8" hidden="1">
      <c r="A309" s="12">
        <v>41488</v>
      </c>
      <c r="B309" s="7">
        <v>0.75</v>
      </c>
      <c r="C309" s="7" t="s">
        <v>954</v>
      </c>
      <c r="D309" s="7">
        <v>50</v>
      </c>
      <c r="E309" s="7">
        <f t="shared" si="17"/>
        <v>37.5</v>
      </c>
      <c r="G309" s="7">
        <f t="shared" si="15"/>
        <v>265.75</v>
      </c>
    </row>
    <row r="310" spans="1:8" hidden="1">
      <c r="C310" s="7" t="s">
        <v>2035</v>
      </c>
      <c r="G310" s="7">
        <f t="shared" si="15"/>
        <v>265.75</v>
      </c>
    </row>
    <row r="311" spans="1:8" hidden="1">
      <c r="A311" s="12">
        <v>41492</v>
      </c>
      <c r="B311" s="7">
        <v>1.5</v>
      </c>
      <c r="C311" s="7" t="s">
        <v>2128</v>
      </c>
      <c r="D311" s="7">
        <v>68</v>
      </c>
      <c r="E311" s="7">
        <f t="shared" si="17"/>
        <v>102</v>
      </c>
      <c r="G311" s="7">
        <f t="shared" si="15"/>
        <v>367.75</v>
      </c>
    </row>
    <row r="312" spans="1:8" hidden="1">
      <c r="C312" s="7" t="s">
        <v>2035</v>
      </c>
      <c r="G312" s="7">
        <f t="shared" si="15"/>
        <v>367.75</v>
      </c>
    </row>
    <row r="313" spans="1:8" hidden="1">
      <c r="B313" s="7">
        <v>1</v>
      </c>
      <c r="C313" s="7" t="s">
        <v>758</v>
      </c>
      <c r="D313" s="7">
        <v>60</v>
      </c>
      <c r="E313" s="7">
        <f t="shared" si="17"/>
        <v>60</v>
      </c>
      <c r="G313" s="7">
        <f t="shared" si="15"/>
        <v>427.75</v>
      </c>
    </row>
    <row r="314" spans="1:8" hidden="1">
      <c r="C314" s="7" t="s">
        <v>2353</v>
      </c>
      <c r="G314" s="7">
        <f t="shared" si="15"/>
        <v>427.75</v>
      </c>
    </row>
    <row r="315" spans="1:8" hidden="1">
      <c r="A315" s="12">
        <v>41493</v>
      </c>
      <c r="B315" s="7">
        <v>1</v>
      </c>
      <c r="C315" s="7" t="s">
        <v>2129</v>
      </c>
      <c r="D315" s="7">
        <v>24</v>
      </c>
      <c r="E315" s="7">
        <f t="shared" si="17"/>
        <v>24</v>
      </c>
      <c r="G315" s="7">
        <f t="shared" si="15"/>
        <v>451.75</v>
      </c>
    </row>
    <row r="316" spans="1:8" hidden="1">
      <c r="A316" s="12"/>
      <c r="C316" s="7" t="s">
        <v>279</v>
      </c>
      <c r="G316" s="7">
        <f t="shared" si="15"/>
        <v>451.75</v>
      </c>
    </row>
    <row r="317" spans="1:8" hidden="1">
      <c r="A317" s="12">
        <v>41494</v>
      </c>
      <c r="B317" s="7">
        <v>1</v>
      </c>
      <c r="C317" s="7" t="s">
        <v>334</v>
      </c>
      <c r="D317" s="7">
        <v>50</v>
      </c>
      <c r="E317" s="7">
        <f t="shared" si="17"/>
        <v>50</v>
      </c>
      <c r="G317" s="7">
        <f t="shared" si="15"/>
        <v>501.75</v>
      </c>
    </row>
    <row r="318" spans="1:8" hidden="1">
      <c r="C318" s="7" t="s">
        <v>1207</v>
      </c>
      <c r="G318" s="7">
        <f t="shared" si="15"/>
        <v>501.75</v>
      </c>
    </row>
    <row r="319" spans="1:8" hidden="1">
      <c r="A319" s="12">
        <v>41498</v>
      </c>
      <c r="B319" s="7">
        <v>2.5</v>
      </c>
      <c r="C319" s="7" t="s">
        <v>334</v>
      </c>
      <c r="D319" s="7">
        <v>50</v>
      </c>
      <c r="E319" s="7">
        <f t="shared" si="17"/>
        <v>125</v>
      </c>
      <c r="G319" s="7">
        <f t="shared" si="15"/>
        <v>626.75</v>
      </c>
    </row>
    <row r="320" spans="1:8" hidden="1">
      <c r="C320" s="7" t="s">
        <v>2035</v>
      </c>
      <c r="G320" s="7">
        <f t="shared" si="15"/>
        <v>626.75</v>
      </c>
    </row>
    <row r="321" spans="1:7" hidden="1">
      <c r="A321" s="12">
        <v>41506</v>
      </c>
      <c r="B321" s="7">
        <v>1</v>
      </c>
      <c r="C321" s="7" t="s">
        <v>334</v>
      </c>
      <c r="D321" s="7">
        <v>50</v>
      </c>
      <c r="E321" s="7">
        <f t="shared" si="17"/>
        <v>50</v>
      </c>
      <c r="G321" s="7">
        <f t="shared" si="15"/>
        <v>676.75</v>
      </c>
    </row>
    <row r="322" spans="1:7" hidden="1">
      <c r="A322" s="12"/>
      <c r="C322" s="7" t="s">
        <v>358</v>
      </c>
      <c r="G322" s="7">
        <f t="shared" si="15"/>
        <v>676.75</v>
      </c>
    </row>
    <row r="323" spans="1:7" hidden="1">
      <c r="A323" s="12">
        <v>41506</v>
      </c>
      <c r="B323" s="7">
        <v>2</v>
      </c>
      <c r="C323" s="7" t="s">
        <v>334</v>
      </c>
      <c r="D323" s="7">
        <v>50</v>
      </c>
      <c r="E323" s="7">
        <f t="shared" si="17"/>
        <v>100</v>
      </c>
      <c r="G323" s="7">
        <f t="shared" si="15"/>
        <v>776.75</v>
      </c>
    </row>
    <row r="324" spans="1:7" hidden="1">
      <c r="C324" s="7" t="s">
        <v>2035</v>
      </c>
      <c r="G324" s="7">
        <f t="shared" si="15"/>
        <v>776.75</v>
      </c>
    </row>
    <row r="325" spans="1:7" hidden="1">
      <c r="G325" s="7">
        <f t="shared" si="15"/>
        <v>776.75</v>
      </c>
    </row>
    <row r="326" spans="1:7" hidden="1">
      <c r="A326" s="12">
        <v>41512</v>
      </c>
      <c r="B326" s="7">
        <v>1</v>
      </c>
      <c r="C326" s="7" t="s">
        <v>334</v>
      </c>
      <c r="D326" s="7">
        <v>50</v>
      </c>
      <c r="E326" s="7">
        <f t="shared" si="17"/>
        <v>50</v>
      </c>
      <c r="G326" s="7">
        <f t="shared" si="15"/>
        <v>826.75</v>
      </c>
    </row>
    <row r="327" spans="1:7" hidden="1">
      <c r="B327" s="7">
        <v>1</v>
      </c>
      <c r="C327" s="7" t="s">
        <v>2348</v>
      </c>
      <c r="D327" s="7">
        <v>68</v>
      </c>
      <c r="E327" s="7">
        <f t="shared" si="17"/>
        <v>68</v>
      </c>
      <c r="G327" s="7">
        <f t="shared" si="15"/>
        <v>894.75</v>
      </c>
    </row>
    <row r="328" spans="1:7" hidden="1">
      <c r="C328" s="7" t="s">
        <v>279</v>
      </c>
      <c r="G328" s="7">
        <f t="shared" si="15"/>
        <v>894.75</v>
      </c>
    </row>
    <row r="329" spans="1:7" hidden="1">
      <c r="A329" s="12">
        <v>41513</v>
      </c>
      <c r="B329" s="7">
        <v>2</v>
      </c>
      <c r="C329" s="7" t="s">
        <v>2252</v>
      </c>
      <c r="D329" s="7">
        <v>95</v>
      </c>
      <c r="E329" s="7">
        <f t="shared" si="17"/>
        <v>190</v>
      </c>
      <c r="G329" s="7">
        <f t="shared" si="15"/>
        <v>1084.75</v>
      </c>
    </row>
    <row r="330" spans="1:7" hidden="1">
      <c r="B330" s="7">
        <v>1</v>
      </c>
      <c r="C330" s="7" t="s">
        <v>2349</v>
      </c>
      <c r="D330" s="7">
        <v>62</v>
      </c>
      <c r="E330" s="7">
        <f t="shared" si="17"/>
        <v>62</v>
      </c>
      <c r="G330" s="7">
        <f t="shared" si="15"/>
        <v>1146.75</v>
      </c>
    </row>
    <row r="331" spans="1:7" hidden="1">
      <c r="C331" s="7" t="s">
        <v>2350</v>
      </c>
      <c r="G331" s="7">
        <f t="shared" si="15"/>
        <v>1146.75</v>
      </c>
    </row>
    <row r="332" spans="1:7" hidden="1">
      <c r="A332" s="12">
        <v>41516</v>
      </c>
      <c r="B332" s="7">
        <v>1</v>
      </c>
      <c r="C332" s="7" t="s">
        <v>334</v>
      </c>
      <c r="D332" s="7">
        <v>50</v>
      </c>
      <c r="E332" s="7">
        <f t="shared" si="17"/>
        <v>50</v>
      </c>
      <c r="G332" s="7">
        <f t="shared" si="15"/>
        <v>1196.75</v>
      </c>
    </row>
    <row r="333" spans="1:7" hidden="1">
      <c r="C333" s="7" t="s">
        <v>2351</v>
      </c>
      <c r="G333" s="7">
        <f t="shared" si="15"/>
        <v>1196.75</v>
      </c>
    </row>
    <row r="334" spans="1:7" hidden="1">
      <c r="A334" s="12">
        <v>41516</v>
      </c>
      <c r="B334" s="7">
        <v>2</v>
      </c>
      <c r="C334" s="7" t="s">
        <v>334</v>
      </c>
      <c r="D334" s="7">
        <v>50</v>
      </c>
      <c r="E334" s="7">
        <f t="shared" si="17"/>
        <v>100</v>
      </c>
      <c r="G334" s="7">
        <f t="shared" si="15"/>
        <v>1296.75</v>
      </c>
    </row>
    <row r="335" spans="1:7" hidden="1">
      <c r="C335" s="7" t="s">
        <v>2035</v>
      </c>
      <c r="G335" s="7">
        <f t="shared" si="15"/>
        <v>1296.75</v>
      </c>
    </row>
    <row r="336" spans="1:7" hidden="1">
      <c r="A336" s="12">
        <v>41516</v>
      </c>
      <c r="B336" s="7">
        <v>4</v>
      </c>
      <c r="C336" s="7" t="s">
        <v>334</v>
      </c>
      <c r="D336" s="7">
        <v>50</v>
      </c>
      <c r="E336" s="7">
        <f t="shared" ref="E336:E346" si="18">B336*D336</f>
        <v>200</v>
      </c>
      <c r="G336" s="7">
        <f t="shared" si="15"/>
        <v>1496.75</v>
      </c>
    </row>
    <row r="337" spans="1:7" hidden="1">
      <c r="B337" s="7">
        <v>1</v>
      </c>
      <c r="C337" s="7" t="s">
        <v>846</v>
      </c>
      <c r="D337" s="7">
        <v>89</v>
      </c>
      <c r="E337" s="7">
        <f t="shared" si="18"/>
        <v>89</v>
      </c>
      <c r="G337" s="7">
        <f t="shared" si="15"/>
        <v>1585.75</v>
      </c>
    </row>
    <row r="338" spans="1:7" hidden="1">
      <c r="B338" s="7">
        <v>1</v>
      </c>
      <c r="C338" s="7" t="s">
        <v>847</v>
      </c>
      <c r="D338" s="7">
        <v>72</v>
      </c>
      <c r="E338" s="7">
        <f t="shared" si="18"/>
        <v>72</v>
      </c>
      <c r="G338" s="7">
        <f t="shared" si="15"/>
        <v>1657.75</v>
      </c>
    </row>
    <row r="339" spans="1:7" hidden="1">
      <c r="C339" s="7" t="s">
        <v>2352</v>
      </c>
      <c r="F339" s="7">
        <v>1617</v>
      </c>
      <c r="G339" s="7">
        <f t="shared" si="15"/>
        <v>40.75</v>
      </c>
    </row>
    <row r="340" spans="1:7" hidden="1">
      <c r="A340" s="12">
        <v>41517</v>
      </c>
      <c r="B340" s="7">
        <v>4</v>
      </c>
      <c r="C340" s="7" t="s">
        <v>334</v>
      </c>
      <c r="D340" s="7">
        <v>50</v>
      </c>
      <c r="E340" s="7">
        <f t="shared" si="18"/>
        <v>200</v>
      </c>
      <c r="G340" s="7">
        <f t="shared" si="15"/>
        <v>240.75</v>
      </c>
    </row>
    <row r="341" spans="1:7" hidden="1">
      <c r="B341" s="7">
        <v>1</v>
      </c>
      <c r="C341" s="7" t="s">
        <v>846</v>
      </c>
      <c r="D341" s="7">
        <v>59</v>
      </c>
      <c r="E341" s="7">
        <f t="shared" si="18"/>
        <v>59</v>
      </c>
      <c r="G341" s="7">
        <f t="shared" si="15"/>
        <v>299.75</v>
      </c>
    </row>
    <row r="342" spans="1:7" hidden="1">
      <c r="B342" s="7">
        <v>1</v>
      </c>
      <c r="C342" s="7" t="s">
        <v>847</v>
      </c>
      <c r="D342" s="7">
        <v>70</v>
      </c>
      <c r="E342" s="7">
        <f t="shared" si="18"/>
        <v>70</v>
      </c>
      <c r="G342" s="7">
        <f t="shared" si="15"/>
        <v>369.75</v>
      </c>
    </row>
    <row r="343" spans="1:7" hidden="1">
      <c r="C343" s="7" t="s">
        <v>2359</v>
      </c>
      <c r="G343" s="7">
        <f t="shared" si="15"/>
        <v>369.75</v>
      </c>
    </row>
    <row r="344" spans="1:7" hidden="1">
      <c r="A344" s="12">
        <v>41521</v>
      </c>
      <c r="B344" s="7">
        <v>1.5</v>
      </c>
      <c r="C344" s="7" t="s">
        <v>334</v>
      </c>
      <c r="D344" s="7">
        <v>50</v>
      </c>
      <c r="E344" s="7">
        <f t="shared" si="18"/>
        <v>75</v>
      </c>
      <c r="G344" s="7">
        <f t="shared" si="15"/>
        <v>444.75</v>
      </c>
    </row>
    <row r="345" spans="1:7" hidden="1">
      <c r="B345" s="7">
        <v>1</v>
      </c>
      <c r="C345" s="7" t="s">
        <v>2252</v>
      </c>
      <c r="D345" s="7">
        <v>95</v>
      </c>
      <c r="E345" s="7">
        <f t="shared" si="18"/>
        <v>95</v>
      </c>
      <c r="G345" s="7">
        <f t="shared" si="15"/>
        <v>539.75</v>
      </c>
    </row>
    <row r="346" spans="1:7" hidden="1">
      <c r="B346" s="7">
        <v>1</v>
      </c>
      <c r="C346" s="7" t="s">
        <v>1000</v>
      </c>
      <c r="D346" s="7">
        <v>33</v>
      </c>
      <c r="E346" s="7">
        <f t="shared" si="18"/>
        <v>33</v>
      </c>
      <c r="G346" s="7">
        <f t="shared" si="15"/>
        <v>572.75</v>
      </c>
    </row>
    <row r="347" spans="1:7" hidden="1">
      <c r="C347" s="7" t="s">
        <v>2035</v>
      </c>
      <c r="G347" s="7">
        <f t="shared" si="15"/>
        <v>572.75</v>
      </c>
    </row>
    <row r="348" spans="1:7" hidden="1">
      <c r="A348" s="12">
        <v>41529</v>
      </c>
      <c r="B348" s="7">
        <v>2</v>
      </c>
      <c r="C348" s="22" t="s">
        <v>396</v>
      </c>
      <c r="D348" s="7">
        <v>50</v>
      </c>
      <c r="E348" s="7">
        <f t="shared" ref="E348" si="19">B348*D348</f>
        <v>100</v>
      </c>
      <c r="G348" s="7">
        <f t="shared" ref="G348:G411" si="20">G347+E348-F348</f>
        <v>672.75</v>
      </c>
    </row>
    <row r="349" spans="1:7" hidden="1">
      <c r="C349" s="22" t="s">
        <v>2519</v>
      </c>
      <c r="G349" s="7">
        <f t="shared" si="20"/>
        <v>672.75</v>
      </c>
    </row>
    <row r="350" spans="1:7" hidden="1">
      <c r="A350" s="12">
        <v>41533</v>
      </c>
      <c r="B350" s="7">
        <v>1</v>
      </c>
      <c r="C350" s="22" t="s">
        <v>396</v>
      </c>
      <c r="D350" s="7">
        <v>50</v>
      </c>
      <c r="E350" s="7">
        <f>B350*D350</f>
        <v>50</v>
      </c>
      <c r="G350" s="7">
        <f t="shared" si="20"/>
        <v>722.75</v>
      </c>
    </row>
    <row r="351" spans="1:7" hidden="1">
      <c r="C351" s="22" t="s">
        <v>2541</v>
      </c>
      <c r="G351" s="7">
        <f t="shared" si="20"/>
        <v>722.75</v>
      </c>
    </row>
    <row r="352" spans="1:7" hidden="1">
      <c r="A352" s="12">
        <v>41534</v>
      </c>
      <c r="B352" s="7">
        <v>4.5</v>
      </c>
      <c r="C352" s="22" t="s">
        <v>396</v>
      </c>
      <c r="D352" s="7">
        <v>50</v>
      </c>
      <c r="E352" s="7">
        <f>B352*D352</f>
        <v>225</v>
      </c>
      <c r="G352" s="7">
        <f t="shared" si="20"/>
        <v>947.75</v>
      </c>
    </row>
    <row r="353" spans="1:7" hidden="1">
      <c r="B353" s="22">
        <v>1</v>
      </c>
      <c r="C353" s="22" t="s">
        <v>387</v>
      </c>
      <c r="D353" s="7">
        <v>70</v>
      </c>
      <c r="E353" s="7">
        <f>B353*D353</f>
        <v>70</v>
      </c>
      <c r="G353" s="7">
        <f t="shared" si="20"/>
        <v>1017.75</v>
      </c>
    </row>
    <row r="354" spans="1:7" hidden="1">
      <c r="B354" s="22">
        <v>1</v>
      </c>
      <c r="C354" s="22" t="s">
        <v>2542</v>
      </c>
      <c r="D354" s="22">
        <v>57</v>
      </c>
      <c r="E354" s="7">
        <f>B354*D354</f>
        <v>57</v>
      </c>
      <c r="G354" s="7">
        <f t="shared" si="20"/>
        <v>1074.75</v>
      </c>
    </row>
    <row r="355" spans="1:7" hidden="1">
      <c r="B355" s="22"/>
      <c r="C355" s="22" t="s">
        <v>2710</v>
      </c>
      <c r="D355" s="22"/>
      <c r="G355" s="7">
        <f t="shared" si="20"/>
        <v>1074.75</v>
      </c>
    </row>
    <row r="356" spans="1:7" hidden="1">
      <c r="A356" s="12">
        <v>41535</v>
      </c>
      <c r="B356" s="22">
        <v>2</v>
      </c>
      <c r="C356" s="22" t="s">
        <v>396</v>
      </c>
      <c r="D356" s="22">
        <v>50</v>
      </c>
      <c r="E356" s="22">
        <f>B356*D356</f>
        <v>100</v>
      </c>
      <c r="G356" s="7">
        <f t="shared" si="20"/>
        <v>1174.75</v>
      </c>
    </row>
    <row r="357" spans="1:7" hidden="1">
      <c r="C357" s="7" t="s">
        <v>2035</v>
      </c>
      <c r="E357" s="22"/>
      <c r="G357" s="7">
        <f t="shared" si="20"/>
        <v>1174.75</v>
      </c>
    </row>
    <row r="358" spans="1:7" hidden="1">
      <c r="A358" s="12">
        <v>41537</v>
      </c>
      <c r="B358" s="22">
        <v>2</v>
      </c>
      <c r="C358" s="22" t="s">
        <v>396</v>
      </c>
      <c r="D358" s="22">
        <v>50</v>
      </c>
      <c r="E358" s="22">
        <f>B358*D358</f>
        <v>100</v>
      </c>
      <c r="G358" s="7">
        <f t="shared" si="20"/>
        <v>1274.75</v>
      </c>
    </row>
    <row r="359" spans="1:7" hidden="1">
      <c r="B359" s="22">
        <v>1</v>
      </c>
      <c r="C359" s="22" t="s">
        <v>495</v>
      </c>
      <c r="D359" s="22">
        <v>140</v>
      </c>
      <c r="E359" s="22">
        <f>B359*D359</f>
        <v>140</v>
      </c>
      <c r="G359" s="7">
        <f t="shared" si="20"/>
        <v>1414.75</v>
      </c>
    </row>
    <row r="360" spans="1:7" hidden="1">
      <c r="B360" s="22">
        <v>1</v>
      </c>
      <c r="C360" s="22" t="s">
        <v>818</v>
      </c>
      <c r="D360" s="22">
        <v>68</v>
      </c>
      <c r="E360" s="22">
        <f>B360*D360</f>
        <v>68</v>
      </c>
      <c r="G360" s="7">
        <f t="shared" si="20"/>
        <v>1482.75</v>
      </c>
    </row>
    <row r="361" spans="1:7" hidden="1">
      <c r="C361" s="22" t="s">
        <v>1207</v>
      </c>
      <c r="E361" s="22"/>
      <c r="G361" s="7">
        <f t="shared" si="20"/>
        <v>1482.75</v>
      </c>
    </row>
    <row r="362" spans="1:7" hidden="1">
      <c r="A362" s="12">
        <v>41540</v>
      </c>
      <c r="B362" s="22">
        <v>1</v>
      </c>
      <c r="C362" s="22" t="s">
        <v>396</v>
      </c>
      <c r="D362" s="22">
        <v>50</v>
      </c>
      <c r="E362" s="22">
        <f>B362*D362</f>
        <v>50</v>
      </c>
      <c r="G362" s="7">
        <f t="shared" si="20"/>
        <v>1532.75</v>
      </c>
    </row>
    <row r="363" spans="1:7" hidden="1">
      <c r="C363" s="22" t="s">
        <v>1207</v>
      </c>
      <c r="E363" s="22"/>
      <c r="G363" s="7">
        <f t="shared" si="20"/>
        <v>1532.75</v>
      </c>
    </row>
    <row r="364" spans="1:7" hidden="1">
      <c r="A364" s="12">
        <v>41540</v>
      </c>
      <c r="B364" s="22">
        <v>1</v>
      </c>
      <c r="C364" s="22" t="s">
        <v>396</v>
      </c>
      <c r="D364" s="22">
        <v>50</v>
      </c>
      <c r="E364" s="22">
        <f>B364*D364</f>
        <v>50</v>
      </c>
      <c r="G364" s="7">
        <f t="shared" si="20"/>
        <v>1582.75</v>
      </c>
    </row>
    <row r="365" spans="1:7" hidden="1">
      <c r="C365" s="22" t="s">
        <v>2541</v>
      </c>
      <c r="E365" s="22"/>
      <c r="G365" s="7">
        <f t="shared" si="20"/>
        <v>1582.75</v>
      </c>
    </row>
    <row r="366" spans="1:7" hidden="1">
      <c r="A366" s="12">
        <v>41541</v>
      </c>
      <c r="B366" s="7">
        <v>1</v>
      </c>
      <c r="C366" s="22" t="s">
        <v>396</v>
      </c>
      <c r="D366" s="7">
        <v>50</v>
      </c>
      <c r="E366" s="22">
        <f>B366*D366</f>
        <v>50</v>
      </c>
      <c r="G366" s="7">
        <f t="shared" si="20"/>
        <v>1632.75</v>
      </c>
    </row>
    <row r="367" spans="1:7" hidden="1">
      <c r="C367" s="22" t="s">
        <v>2353</v>
      </c>
      <c r="E367" s="22"/>
      <c r="G367" s="7">
        <f t="shared" si="20"/>
        <v>1632.75</v>
      </c>
    </row>
    <row r="368" spans="1:7" hidden="1">
      <c r="A368" s="12">
        <v>41543</v>
      </c>
      <c r="B368" s="7">
        <v>8</v>
      </c>
      <c r="C368" s="7" t="s">
        <v>334</v>
      </c>
      <c r="E368" s="22"/>
      <c r="G368" s="7">
        <f t="shared" si="20"/>
        <v>1632.75</v>
      </c>
    </row>
    <row r="369" spans="1:7" hidden="1">
      <c r="B369" s="7">
        <v>1</v>
      </c>
      <c r="C369" s="7" t="s">
        <v>846</v>
      </c>
      <c r="E369" s="22"/>
      <c r="G369" s="7">
        <f t="shared" si="20"/>
        <v>1632.75</v>
      </c>
    </row>
    <row r="370" spans="1:7" hidden="1">
      <c r="B370" s="7">
        <v>1</v>
      </c>
      <c r="C370" s="7" t="s">
        <v>847</v>
      </c>
      <c r="E370" s="22"/>
      <c r="G370" s="7">
        <f t="shared" si="20"/>
        <v>1632.75</v>
      </c>
    </row>
    <row r="371" spans="1:7" hidden="1">
      <c r="B371" s="7">
        <v>1</v>
      </c>
      <c r="C371" s="7" t="s">
        <v>495</v>
      </c>
      <c r="D371" s="7">
        <v>803</v>
      </c>
      <c r="E371" s="22">
        <v>803</v>
      </c>
      <c r="G371" s="7">
        <f t="shared" si="20"/>
        <v>2435.75</v>
      </c>
    </row>
    <row r="372" spans="1:7" hidden="1">
      <c r="B372" s="22">
        <v>1</v>
      </c>
      <c r="C372" s="22" t="s">
        <v>2591</v>
      </c>
      <c r="D372" s="7">
        <v>89</v>
      </c>
      <c r="E372" s="22">
        <f>B372*D372</f>
        <v>89</v>
      </c>
      <c r="G372" s="7">
        <f t="shared" si="20"/>
        <v>2524.75</v>
      </c>
    </row>
    <row r="373" spans="1:7" hidden="1">
      <c r="B373" s="22">
        <v>1</v>
      </c>
      <c r="C373" s="22" t="s">
        <v>819</v>
      </c>
      <c r="D373" s="7">
        <v>78</v>
      </c>
      <c r="E373" s="22">
        <f>B373*D373</f>
        <v>78</v>
      </c>
      <c r="G373" s="7">
        <f t="shared" si="20"/>
        <v>2602.75</v>
      </c>
    </row>
    <row r="374" spans="1:7" hidden="1">
      <c r="B374" s="22"/>
      <c r="C374" s="22" t="s">
        <v>2035</v>
      </c>
      <c r="E374" s="22"/>
      <c r="G374" s="7">
        <f t="shared" si="20"/>
        <v>2602.75</v>
      </c>
    </row>
    <row r="375" spans="1:7" hidden="1">
      <c r="A375" s="12">
        <v>41547</v>
      </c>
      <c r="B375" s="22">
        <v>1</v>
      </c>
      <c r="C375" s="22" t="s">
        <v>396</v>
      </c>
      <c r="D375" s="22">
        <v>50</v>
      </c>
      <c r="E375" s="22">
        <f>B375*D375</f>
        <v>50</v>
      </c>
      <c r="G375" s="7">
        <f t="shared" si="20"/>
        <v>2652.75</v>
      </c>
    </row>
    <row r="376" spans="1:7" hidden="1">
      <c r="C376" s="22" t="s">
        <v>2541</v>
      </c>
      <c r="E376" s="22"/>
      <c r="G376" s="7">
        <f t="shared" si="20"/>
        <v>2652.75</v>
      </c>
    </row>
    <row r="377" spans="1:7" hidden="1">
      <c r="A377" s="12">
        <v>41548</v>
      </c>
      <c r="B377" s="22">
        <v>0.5</v>
      </c>
      <c r="C377" s="22" t="s">
        <v>396</v>
      </c>
      <c r="D377" s="22">
        <v>50</v>
      </c>
      <c r="E377" s="22">
        <f>B377*D377</f>
        <v>25</v>
      </c>
      <c r="G377" s="7">
        <f t="shared" si="20"/>
        <v>2677.75</v>
      </c>
    </row>
    <row r="378" spans="1:7" hidden="1">
      <c r="C378" s="22" t="s">
        <v>2541</v>
      </c>
      <c r="E378" s="22"/>
      <c r="G378" s="7">
        <f t="shared" si="20"/>
        <v>2677.75</v>
      </c>
    </row>
    <row r="379" spans="1:7" hidden="1">
      <c r="A379" s="12">
        <v>41549</v>
      </c>
      <c r="B379" s="22">
        <v>1</v>
      </c>
      <c r="C379" s="22" t="s">
        <v>495</v>
      </c>
      <c r="D379" s="22">
        <v>140</v>
      </c>
      <c r="E379" s="22">
        <f>B379*D379</f>
        <v>140</v>
      </c>
      <c r="G379" s="7">
        <f t="shared" si="20"/>
        <v>2817.75</v>
      </c>
    </row>
    <row r="380" spans="1:7" hidden="1">
      <c r="C380" s="7" t="s">
        <v>2127</v>
      </c>
      <c r="E380" s="22"/>
      <c r="G380" s="7">
        <f t="shared" si="20"/>
        <v>2817.75</v>
      </c>
    </row>
    <row r="381" spans="1:7" hidden="1">
      <c r="A381" s="12">
        <v>41551</v>
      </c>
      <c r="B381" s="7">
        <v>8</v>
      </c>
      <c r="C381" s="7" t="s">
        <v>334</v>
      </c>
      <c r="D381" s="7">
        <v>50</v>
      </c>
      <c r="E381" s="22">
        <f>B381*D381</f>
        <v>400</v>
      </c>
      <c r="G381" s="7">
        <f t="shared" si="20"/>
        <v>3217.75</v>
      </c>
    </row>
    <row r="382" spans="1:7" hidden="1">
      <c r="B382" s="7">
        <v>1</v>
      </c>
      <c r="C382" s="7" t="s">
        <v>846</v>
      </c>
      <c r="D382" s="22">
        <v>73</v>
      </c>
      <c r="E382" s="22">
        <f>B382*D382</f>
        <v>73</v>
      </c>
      <c r="G382" s="7">
        <f t="shared" si="20"/>
        <v>3290.75</v>
      </c>
    </row>
    <row r="383" spans="1:7" hidden="1">
      <c r="B383" s="7">
        <v>1</v>
      </c>
      <c r="C383" s="7" t="s">
        <v>847</v>
      </c>
      <c r="D383" s="22">
        <v>120</v>
      </c>
      <c r="E383" s="22">
        <f>B383*D383</f>
        <v>120</v>
      </c>
      <c r="G383" s="7">
        <f t="shared" si="20"/>
        <v>3410.75</v>
      </c>
    </row>
    <row r="384" spans="1:7" hidden="1">
      <c r="B384" s="7">
        <v>1</v>
      </c>
      <c r="C384" s="7" t="s">
        <v>495</v>
      </c>
      <c r="D384" s="22">
        <v>210</v>
      </c>
      <c r="E384" s="22">
        <f>B384*D384</f>
        <v>210</v>
      </c>
      <c r="G384" s="7">
        <f t="shared" si="20"/>
        <v>3620.75</v>
      </c>
    </row>
    <row r="385" spans="1:7" hidden="1">
      <c r="C385" s="22" t="s">
        <v>369</v>
      </c>
      <c r="G385" s="7">
        <f t="shared" si="20"/>
        <v>3620.75</v>
      </c>
    </row>
    <row r="386" spans="1:7" hidden="1">
      <c r="C386" s="22" t="s">
        <v>2627</v>
      </c>
      <c r="F386" s="7">
        <v>3500</v>
      </c>
      <c r="G386" s="7">
        <f t="shared" si="20"/>
        <v>120.75</v>
      </c>
    </row>
    <row r="387" spans="1:7" hidden="1">
      <c r="A387" s="12">
        <v>41554</v>
      </c>
      <c r="B387" s="22">
        <v>1</v>
      </c>
      <c r="C387" s="22" t="s">
        <v>334</v>
      </c>
      <c r="D387" s="22">
        <v>50</v>
      </c>
      <c r="E387" s="22">
        <f>B387*D387</f>
        <v>50</v>
      </c>
      <c r="G387" s="7">
        <f t="shared" si="20"/>
        <v>170.75</v>
      </c>
    </row>
    <row r="388" spans="1:7" hidden="1">
      <c r="B388" s="22">
        <v>1</v>
      </c>
      <c r="C388" s="22" t="s">
        <v>2628</v>
      </c>
      <c r="D388" s="22">
        <v>89</v>
      </c>
      <c r="E388" s="22">
        <f>B388*D388</f>
        <v>89</v>
      </c>
      <c r="G388" s="7">
        <f t="shared" si="20"/>
        <v>259.75</v>
      </c>
    </row>
    <row r="389" spans="1:7" hidden="1">
      <c r="C389" s="22" t="s">
        <v>2629</v>
      </c>
      <c r="E389" s="22"/>
      <c r="G389" s="7">
        <f t="shared" si="20"/>
        <v>259.75</v>
      </c>
    </row>
    <row r="390" spans="1:7" hidden="1">
      <c r="A390" s="12">
        <v>41551</v>
      </c>
      <c r="B390" s="7">
        <v>0.5</v>
      </c>
      <c r="C390" s="22" t="s">
        <v>396</v>
      </c>
      <c r="D390" s="7">
        <v>50</v>
      </c>
      <c r="E390" s="22">
        <f t="shared" ref="E390:E452" si="21">B390*D390</f>
        <v>25</v>
      </c>
      <c r="G390" s="7">
        <f t="shared" si="20"/>
        <v>284.75</v>
      </c>
    </row>
    <row r="391" spans="1:7" hidden="1">
      <c r="C391" s="7" t="s">
        <v>1207</v>
      </c>
      <c r="E391" s="22"/>
      <c r="G391" s="7">
        <f t="shared" si="20"/>
        <v>284.75</v>
      </c>
    </row>
    <row r="392" spans="1:7" hidden="1">
      <c r="A392" s="12">
        <v>41555</v>
      </c>
      <c r="B392" s="22">
        <v>0.75</v>
      </c>
      <c r="C392" s="22" t="s">
        <v>396</v>
      </c>
      <c r="D392" s="22">
        <v>50</v>
      </c>
      <c r="E392" s="22">
        <f t="shared" si="21"/>
        <v>37.5</v>
      </c>
      <c r="G392" s="7">
        <f t="shared" si="20"/>
        <v>322.25</v>
      </c>
    </row>
    <row r="393" spans="1:7" hidden="1">
      <c r="C393" s="22" t="s">
        <v>2708</v>
      </c>
      <c r="E393" s="22"/>
      <c r="G393" s="7">
        <f t="shared" si="20"/>
        <v>322.25</v>
      </c>
    </row>
    <row r="394" spans="1:7" hidden="1">
      <c r="A394" s="12">
        <v>41555</v>
      </c>
      <c r="B394" s="7">
        <v>1</v>
      </c>
      <c r="C394" s="22" t="s">
        <v>396</v>
      </c>
      <c r="D394" s="7">
        <v>50</v>
      </c>
      <c r="E394" s="22">
        <f t="shared" si="21"/>
        <v>50</v>
      </c>
      <c r="G394" s="7">
        <f t="shared" si="20"/>
        <v>372.25</v>
      </c>
    </row>
    <row r="395" spans="1:7" hidden="1">
      <c r="C395" s="22" t="s">
        <v>2035</v>
      </c>
      <c r="E395" s="22"/>
      <c r="G395" s="7">
        <f t="shared" si="20"/>
        <v>372.25</v>
      </c>
    </row>
    <row r="396" spans="1:7" hidden="1">
      <c r="A396" s="12">
        <v>41556</v>
      </c>
      <c r="B396" s="7">
        <v>1</v>
      </c>
      <c r="C396" s="22" t="s">
        <v>396</v>
      </c>
      <c r="D396" s="7">
        <v>50</v>
      </c>
      <c r="E396" s="22">
        <f t="shared" si="21"/>
        <v>50</v>
      </c>
      <c r="G396" s="7">
        <f t="shared" si="20"/>
        <v>422.25</v>
      </c>
    </row>
    <row r="397" spans="1:7" hidden="1">
      <c r="C397" s="7" t="s">
        <v>2035</v>
      </c>
      <c r="E397" s="22"/>
      <c r="G397" s="7">
        <f t="shared" si="20"/>
        <v>422.25</v>
      </c>
    </row>
    <row r="398" spans="1:7" hidden="1">
      <c r="A398" s="12">
        <v>41558</v>
      </c>
      <c r="B398" s="7">
        <v>1</v>
      </c>
      <c r="C398" s="22" t="s">
        <v>396</v>
      </c>
      <c r="D398" s="7">
        <v>50</v>
      </c>
      <c r="E398" s="22">
        <f t="shared" si="21"/>
        <v>50</v>
      </c>
      <c r="G398" s="7">
        <f t="shared" si="20"/>
        <v>472.25</v>
      </c>
    </row>
    <row r="399" spans="1:7" hidden="1">
      <c r="C399" s="7" t="s">
        <v>2709</v>
      </c>
      <c r="E399" s="22"/>
      <c r="G399" s="7">
        <f t="shared" si="20"/>
        <v>472.25</v>
      </c>
    </row>
    <row r="400" spans="1:7" hidden="1">
      <c r="A400" s="12">
        <v>41559</v>
      </c>
      <c r="B400" s="7">
        <v>1</v>
      </c>
      <c r="C400" s="22" t="s">
        <v>396</v>
      </c>
      <c r="D400" s="7">
        <v>50</v>
      </c>
      <c r="E400" s="22">
        <f t="shared" si="21"/>
        <v>50</v>
      </c>
      <c r="G400" s="7">
        <f t="shared" si="20"/>
        <v>522.25</v>
      </c>
    </row>
    <row r="401" spans="1:7" hidden="1">
      <c r="B401" s="22">
        <v>1</v>
      </c>
      <c r="C401" s="22" t="s">
        <v>1459</v>
      </c>
      <c r="D401" s="7">
        <v>45</v>
      </c>
      <c r="E401" s="22">
        <f t="shared" si="21"/>
        <v>45</v>
      </c>
      <c r="G401" s="7">
        <f t="shared" si="20"/>
        <v>567.25</v>
      </c>
    </row>
    <row r="402" spans="1:7" hidden="1">
      <c r="C402" s="22" t="s">
        <v>1207</v>
      </c>
      <c r="G402" s="7">
        <f t="shared" si="20"/>
        <v>567.25</v>
      </c>
    </row>
    <row r="403" spans="1:7" hidden="1">
      <c r="A403" s="12">
        <v>41562</v>
      </c>
      <c r="B403" s="22">
        <v>1</v>
      </c>
      <c r="C403" s="22" t="s">
        <v>396</v>
      </c>
      <c r="D403" s="22">
        <v>50</v>
      </c>
      <c r="E403" s="22">
        <f t="shared" si="21"/>
        <v>50</v>
      </c>
      <c r="G403" s="7">
        <f t="shared" si="20"/>
        <v>617.25</v>
      </c>
    </row>
    <row r="404" spans="1:7" hidden="1">
      <c r="C404" s="22" t="s">
        <v>2711</v>
      </c>
      <c r="G404" s="7">
        <f t="shared" si="20"/>
        <v>617.25</v>
      </c>
    </row>
    <row r="405" spans="1:7" hidden="1">
      <c r="A405" s="12">
        <v>41565</v>
      </c>
      <c r="B405" s="22">
        <v>1</v>
      </c>
      <c r="C405" s="22" t="s">
        <v>2712</v>
      </c>
      <c r="D405" s="22">
        <v>20</v>
      </c>
      <c r="E405" s="22">
        <f t="shared" si="21"/>
        <v>20</v>
      </c>
      <c r="G405" s="7">
        <f t="shared" si="20"/>
        <v>637.25</v>
      </c>
    </row>
    <row r="406" spans="1:7" hidden="1">
      <c r="B406" s="22">
        <v>1</v>
      </c>
      <c r="C406" s="22" t="s">
        <v>1727</v>
      </c>
      <c r="D406" s="22">
        <v>15</v>
      </c>
      <c r="E406" s="22">
        <f t="shared" si="21"/>
        <v>15</v>
      </c>
      <c r="G406" s="7">
        <f t="shared" si="20"/>
        <v>652.25</v>
      </c>
    </row>
    <row r="407" spans="1:7" hidden="1">
      <c r="B407" s="22">
        <v>1</v>
      </c>
      <c r="C407" s="22" t="s">
        <v>668</v>
      </c>
      <c r="D407" s="22">
        <v>210</v>
      </c>
      <c r="E407" s="22">
        <f t="shared" si="21"/>
        <v>210</v>
      </c>
      <c r="G407" s="7">
        <f t="shared" si="20"/>
        <v>862.25</v>
      </c>
    </row>
    <row r="408" spans="1:7" hidden="1">
      <c r="C408" s="22" t="s">
        <v>2035</v>
      </c>
      <c r="E408" s="22">
        <f t="shared" si="21"/>
        <v>0</v>
      </c>
      <c r="G408" s="7">
        <f t="shared" si="20"/>
        <v>862.25</v>
      </c>
    </row>
    <row r="409" spans="1:7" hidden="1">
      <c r="A409" s="12">
        <v>41568</v>
      </c>
      <c r="B409" s="22">
        <v>1.25</v>
      </c>
      <c r="C409" s="22" t="s">
        <v>396</v>
      </c>
      <c r="D409" s="22">
        <v>50</v>
      </c>
      <c r="E409" s="22">
        <f t="shared" si="21"/>
        <v>62.5</v>
      </c>
      <c r="G409" s="7">
        <f t="shared" si="20"/>
        <v>924.75</v>
      </c>
    </row>
    <row r="410" spans="1:7" hidden="1">
      <c r="C410" s="7" t="s">
        <v>1207</v>
      </c>
      <c r="E410" s="22">
        <f t="shared" si="21"/>
        <v>0</v>
      </c>
      <c r="G410" s="7">
        <f t="shared" si="20"/>
        <v>924.75</v>
      </c>
    </row>
    <row r="411" spans="1:7" hidden="1">
      <c r="A411" s="12">
        <v>41570</v>
      </c>
      <c r="B411" s="22">
        <v>0.5</v>
      </c>
      <c r="C411" s="22" t="s">
        <v>384</v>
      </c>
      <c r="D411" s="22">
        <v>40</v>
      </c>
      <c r="E411" s="22">
        <f t="shared" si="21"/>
        <v>20</v>
      </c>
      <c r="G411" s="7">
        <f t="shared" si="20"/>
        <v>944.75</v>
      </c>
    </row>
    <row r="412" spans="1:7" hidden="1">
      <c r="C412" s="22" t="s">
        <v>2838</v>
      </c>
      <c r="E412" s="22">
        <f t="shared" si="21"/>
        <v>0</v>
      </c>
      <c r="G412" s="7">
        <f t="shared" ref="G412:G473" si="22">G411+E412-F412</f>
        <v>944.75</v>
      </c>
    </row>
    <row r="413" spans="1:7" hidden="1">
      <c r="A413" s="12">
        <v>41571</v>
      </c>
      <c r="B413" s="7">
        <v>1.5</v>
      </c>
      <c r="C413" s="22" t="s">
        <v>396</v>
      </c>
      <c r="D413" s="7">
        <v>50</v>
      </c>
      <c r="E413" s="22">
        <f t="shared" si="21"/>
        <v>75</v>
      </c>
      <c r="G413" s="7">
        <f t="shared" si="22"/>
        <v>1019.75</v>
      </c>
    </row>
    <row r="414" spans="1:7" hidden="1">
      <c r="C414" s="22" t="s">
        <v>2035</v>
      </c>
      <c r="E414" s="22">
        <f t="shared" si="21"/>
        <v>0</v>
      </c>
      <c r="G414" s="7">
        <f t="shared" si="22"/>
        <v>1019.75</v>
      </c>
    </row>
    <row r="415" spans="1:7" hidden="1">
      <c r="A415" s="12">
        <v>41575</v>
      </c>
      <c r="B415" s="7">
        <v>1</v>
      </c>
      <c r="C415" s="22" t="s">
        <v>396</v>
      </c>
      <c r="D415" s="7">
        <v>50</v>
      </c>
      <c r="E415" s="22">
        <f t="shared" si="21"/>
        <v>50</v>
      </c>
      <c r="G415" s="7">
        <f t="shared" si="22"/>
        <v>1069.75</v>
      </c>
    </row>
    <row r="416" spans="1:7" hidden="1">
      <c r="C416" s="7" t="s">
        <v>2839</v>
      </c>
      <c r="E416" s="22">
        <f t="shared" si="21"/>
        <v>0</v>
      </c>
      <c r="G416" s="7">
        <f t="shared" si="22"/>
        <v>1069.75</v>
      </c>
    </row>
    <row r="417" spans="1:7" hidden="1">
      <c r="A417" s="12">
        <v>41576</v>
      </c>
      <c r="B417" s="7">
        <v>1</v>
      </c>
      <c r="C417" s="22" t="s">
        <v>338</v>
      </c>
      <c r="D417" s="7">
        <v>230</v>
      </c>
      <c r="E417" s="22">
        <f t="shared" si="21"/>
        <v>230</v>
      </c>
      <c r="G417" s="7">
        <f t="shared" si="22"/>
        <v>1299.75</v>
      </c>
    </row>
    <row r="418" spans="1:7" hidden="1">
      <c r="C418" s="7" t="s">
        <v>2127</v>
      </c>
      <c r="E418" s="22">
        <f t="shared" si="21"/>
        <v>0</v>
      </c>
      <c r="G418" s="7">
        <f t="shared" si="22"/>
        <v>1299.75</v>
      </c>
    </row>
    <row r="419" spans="1:7" hidden="1">
      <c r="A419" s="12">
        <v>41583</v>
      </c>
      <c r="B419" s="7">
        <v>1.75</v>
      </c>
      <c r="C419" s="22" t="s">
        <v>396</v>
      </c>
      <c r="D419" s="7">
        <v>50</v>
      </c>
      <c r="E419" s="22">
        <f t="shared" si="21"/>
        <v>87.5</v>
      </c>
      <c r="G419" s="7">
        <f t="shared" si="22"/>
        <v>1387.25</v>
      </c>
    </row>
    <row r="420" spans="1:7" hidden="1">
      <c r="B420" s="22">
        <v>0</v>
      </c>
      <c r="C420" s="7" t="s">
        <v>1205</v>
      </c>
      <c r="E420" s="22">
        <f t="shared" si="21"/>
        <v>0</v>
      </c>
      <c r="G420" s="7">
        <f t="shared" si="22"/>
        <v>1387.25</v>
      </c>
    </row>
    <row r="421" spans="1:7" hidden="1">
      <c r="A421" s="12">
        <v>41583</v>
      </c>
      <c r="B421" s="22">
        <v>1.5</v>
      </c>
      <c r="C421" s="22" t="s">
        <v>396</v>
      </c>
      <c r="D421" s="7">
        <v>50</v>
      </c>
      <c r="E421" s="22">
        <f t="shared" si="21"/>
        <v>75</v>
      </c>
      <c r="G421" s="7">
        <f t="shared" si="22"/>
        <v>1462.25</v>
      </c>
    </row>
    <row r="422" spans="1:7" hidden="1">
      <c r="C422" s="7" t="s">
        <v>1207</v>
      </c>
      <c r="E422" s="22">
        <f t="shared" si="21"/>
        <v>0</v>
      </c>
      <c r="G422" s="7">
        <f t="shared" si="22"/>
        <v>1462.25</v>
      </c>
    </row>
    <row r="423" spans="1:7" hidden="1">
      <c r="A423" s="12">
        <v>41585</v>
      </c>
      <c r="B423" s="22">
        <v>1</v>
      </c>
      <c r="C423" s="22" t="s">
        <v>2939</v>
      </c>
      <c r="D423" s="7">
        <v>35</v>
      </c>
      <c r="E423" s="22">
        <f t="shared" si="21"/>
        <v>35</v>
      </c>
      <c r="G423" s="7">
        <f t="shared" si="22"/>
        <v>1497.25</v>
      </c>
    </row>
    <row r="424" spans="1:7" hidden="1">
      <c r="B424" s="22">
        <v>2</v>
      </c>
      <c r="C424" s="22" t="s">
        <v>2940</v>
      </c>
      <c r="D424" s="22">
        <v>32</v>
      </c>
      <c r="E424" s="22">
        <f t="shared" si="21"/>
        <v>64</v>
      </c>
      <c r="G424" s="7">
        <f t="shared" si="22"/>
        <v>1561.25</v>
      </c>
    </row>
    <row r="425" spans="1:7" hidden="1">
      <c r="C425" s="22" t="s">
        <v>279</v>
      </c>
      <c r="E425" s="22">
        <f t="shared" si="21"/>
        <v>0</v>
      </c>
      <c r="G425" s="7">
        <f t="shared" si="22"/>
        <v>1561.25</v>
      </c>
    </row>
    <row r="426" spans="1:7" hidden="1">
      <c r="A426" s="12">
        <v>41589</v>
      </c>
      <c r="B426" s="22">
        <v>1</v>
      </c>
      <c r="C426" s="22" t="s">
        <v>396</v>
      </c>
      <c r="D426" s="22">
        <v>50</v>
      </c>
      <c r="E426" s="22">
        <f t="shared" si="21"/>
        <v>50</v>
      </c>
      <c r="G426" s="7">
        <f t="shared" si="22"/>
        <v>1611.25</v>
      </c>
    </row>
    <row r="427" spans="1:7" hidden="1">
      <c r="C427" s="7" t="s">
        <v>1946</v>
      </c>
      <c r="E427" s="22">
        <f t="shared" si="21"/>
        <v>0</v>
      </c>
      <c r="G427" s="7">
        <f t="shared" si="22"/>
        <v>1611.25</v>
      </c>
    </row>
    <row r="428" spans="1:7" hidden="1">
      <c r="A428" s="12">
        <v>41590</v>
      </c>
      <c r="B428" s="22">
        <v>1</v>
      </c>
      <c r="C428" s="22" t="s">
        <v>396</v>
      </c>
      <c r="D428" s="22">
        <v>50</v>
      </c>
      <c r="E428" s="22">
        <f t="shared" si="21"/>
        <v>50</v>
      </c>
      <c r="G428" s="7">
        <f t="shared" si="22"/>
        <v>1661.25</v>
      </c>
    </row>
    <row r="429" spans="1:7" hidden="1">
      <c r="C429" s="7" t="s">
        <v>1946</v>
      </c>
      <c r="E429" s="22"/>
      <c r="G429" s="7">
        <f t="shared" si="22"/>
        <v>1661.25</v>
      </c>
    </row>
    <row r="430" spans="1:7" hidden="1">
      <c r="A430" s="12">
        <v>41591</v>
      </c>
      <c r="B430" s="7">
        <v>1</v>
      </c>
      <c r="C430" s="22" t="s">
        <v>396</v>
      </c>
      <c r="D430" s="7">
        <v>50</v>
      </c>
      <c r="E430" s="22">
        <f t="shared" si="21"/>
        <v>50</v>
      </c>
      <c r="G430" s="7">
        <f t="shared" si="22"/>
        <v>1711.25</v>
      </c>
    </row>
    <row r="431" spans="1:7" hidden="1">
      <c r="C431" s="22" t="s">
        <v>1207</v>
      </c>
      <c r="E431" s="22"/>
      <c r="G431" s="7">
        <f t="shared" si="22"/>
        <v>1711.25</v>
      </c>
    </row>
    <row r="432" spans="1:7" hidden="1">
      <c r="A432" s="12">
        <v>41598</v>
      </c>
      <c r="B432" s="7">
        <v>1</v>
      </c>
      <c r="C432" s="22" t="s">
        <v>396</v>
      </c>
      <c r="D432" s="7">
        <v>50</v>
      </c>
      <c r="E432" s="22">
        <f t="shared" si="21"/>
        <v>50</v>
      </c>
      <c r="G432" s="7">
        <f t="shared" si="22"/>
        <v>1761.25</v>
      </c>
    </row>
    <row r="433" spans="1:7" hidden="1">
      <c r="C433" s="22" t="s">
        <v>2709</v>
      </c>
      <c r="E433" s="22"/>
      <c r="G433" s="7">
        <f t="shared" si="22"/>
        <v>1761.25</v>
      </c>
    </row>
    <row r="434" spans="1:7" hidden="1">
      <c r="A434" s="12">
        <v>41598</v>
      </c>
      <c r="B434" s="7">
        <v>1</v>
      </c>
      <c r="C434" s="22" t="s">
        <v>396</v>
      </c>
      <c r="D434" s="7">
        <v>50</v>
      </c>
      <c r="E434" s="22">
        <f t="shared" si="21"/>
        <v>50</v>
      </c>
      <c r="G434" s="7">
        <f t="shared" si="22"/>
        <v>1811.25</v>
      </c>
    </row>
    <row r="435" spans="1:7" hidden="1">
      <c r="C435" s="22" t="s">
        <v>1207</v>
      </c>
      <c r="E435" s="22"/>
      <c r="G435" s="7">
        <f t="shared" si="22"/>
        <v>1811.25</v>
      </c>
    </row>
    <row r="436" spans="1:7" hidden="1">
      <c r="A436" s="12">
        <v>41600</v>
      </c>
      <c r="B436" s="7">
        <v>1</v>
      </c>
      <c r="C436" s="22" t="s">
        <v>3214</v>
      </c>
      <c r="D436" s="7">
        <v>50</v>
      </c>
      <c r="E436" s="22">
        <f t="shared" si="21"/>
        <v>50</v>
      </c>
      <c r="G436" s="7">
        <f t="shared" si="22"/>
        <v>1861.25</v>
      </c>
    </row>
    <row r="437" spans="1:7" hidden="1">
      <c r="C437" s="22" t="s">
        <v>2353</v>
      </c>
      <c r="E437" s="22"/>
      <c r="G437" s="7">
        <f t="shared" si="22"/>
        <v>1861.25</v>
      </c>
    </row>
    <row r="438" spans="1:7" hidden="1">
      <c r="A438" s="12">
        <v>41601</v>
      </c>
      <c r="B438" s="7">
        <v>1.5</v>
      </c>
      <c r="C438" s="22" t="s">
        <v>396</v>
      </c>
      <c r="D438" s="7">
        <v>50</v>
      </c>
      <c r="E438" s="22">
        <f t="shared" si="21"/>
        <v>75</v>
      </c>
      <c r="G438" s="7">
        <f t="shared" si="22"/>
        <v>1936.25</v>
      </c>
    </row>
    <row r="439" spans="1:7" hidden="1">
      <c r="C439" s="22" t="s">
        <v>2035</v>
      </c>
      <c r="E439" s="22"/>
      <c r="G439" s="7">
        <f t="shared" si="22"/>
        <v>1936.25</v>
      </c>
    </row>
    <row r="440" spans="1:7" hidden="1">
      <c r="A440" s="12">
        <v>41611</v>
      </c>
      <c r="B440" s="7">
        <v>1.5</v>
      </c>
      <c r="C440" s="22" t="s">
        <v>396</v>
      </c>
      <c r="D440" s="7">
        <v>50</v>
      </c>
      <c r="E440" s="22">
        <f t="shared" si="21"/>
        <v>75</v>
      </c>
      <c r="G440" s="7">
        <f t="shared" si="22"/>
        <v>2011.25</v>
      </c>
    </row>
    <row r="441" spans="1:7" hidden="1">
      <c r="B441" s="22">
        <v>3</v>
      </c>
      <c r="C441" s="22" t="s">
        <v>3161</v>
      </c>
      <c r="D441" s="22">
        <v>89</v>
      </c>
      <c r="E441" s="22">
        <f t="shared" si="21"/>
        <v>267</v>
      </c>
      <c r="G441" s="7">
        <f t="shared" si="22"/>
        <v>2278.25</v>
      </c>
    </row>
    <row r="442" spans="1:7" hidden="1">
      <c r="B442" s="22">
        <v>1.5</v>
      </c>
      <c r="C442" s="22" t="s">
        <v>3162</v>
      </c>
      <c r="D442" s="22">
        <v>69</v>
      </c>
      <c r="E442" s="22">
        <f t="shared" si="21"/>
        <v>103.5</v>
      </c>
      <c r="G442" s="7">
        <f t="shared" si="22"/>
        <v>2381.75</v>
      </c>
    </row>
    <row r="443" spans="1:7" hidden="1">
      <c r="C443" s="22" t="s">
        <v>1206</v>
      </c>
      <c r="E443" s="22"/>
      <c r="G443" s="7">
        <f t="shared" si="22"/>
        <v>2381.75</v>
      </c>
    </row>
    <row r="444" spans="1:7" hidden="1">
      <c r="C444" s="22"/>
      <c r="E444" s="22"/>
      <c r="G444" s="7">
        <f t="shared" si="22"/>
        <v>2381.75</v>
      </c>
    </row>
    <row r="445" spans="1:7" hidden="1">
      <c r="A445" s="12">
        <v>41613</v>
      </c>
      <c r="B445" s="7">
        <v>1</v>
      </c>
      <c r="C445" s="22" t="s">
        <v>3215</v>
      </c>
      <c r="D445" s="22">
        <v>1518</v>
      </c>
      <c r="E445" s="22">
        <f t="shared" si="21"/>
        <v>1518</v>
      </c>
      <c r="G445" s="7">
        <f t="shared" si="22"/>
        <v>3899.75</v>
      </c>
    </row>
    <row r="446" spans="1:7" hidden="1">
      <c r="C446" s="22" t="s">
        <v>2035</v>
      </c>
      <c r="E446" s="22"/>
      <c r="G446" s="7">
        <f t="shared" si="22"/>
        <v>3899.75</v>
      </c>
    </row>
    <row r="447" spans="1:7" hidden="1">
      <c r="A447" s="12">
        <v>41615</v>
      </c>
      <c r="B447" s="7">
        <v>1</v>
      </c>
      <c r="C447" s="22" t="s">
        <v>3216</v>
      </c>
      <c r="D447" s="7">
        <v>250</v>
      </c>
      <c r="E447" s="22">
        <f t="shared" si="21"/>
        <v>250</v>
      </c>
      <c r="G447" s="7">
        <f t="shared" si="22"/>
        <v>4149.75</v>
      </c>
    </row>
    <row r="448" spans="1:7" hidden="1">
      <c r="C448" s="22" t="s">
        <v>3217</v>
      </c>
      <c r="E448" s="22"/>
      <c r="G448" s="7">
        <f t="shared" si="22"/>
        <v>4149.75</v>
      </c>
    </row>
    <row r="449" spans="1:7" hidden="1">
      <c r="A449" s="12">
        <v>41619</v>
      </c>
      <c r="B449" s="7">
        <v>8</v>
      </c>
      <c r="C449" s="7" t="s">
        <v>334</v>
      </c>
      <c r="D449" s="7">
        <v>50</v>
      </c>
      <c r="E449" s="22">
        <f t="shared" si="21"/>
        <v>400</v>
      </c>
      <c r="G449" s="7">
        <f t="shared" si="22"/>
        <v>4549.75</v>
      </c>
    </row>
    <row r="450" spans="1:7" hidden="1">
      <c r="B450" s="7">
        <v>1</v>
      </c>
      <c r="C450" s="7" t="s">
        <v>846</v>
      </c>
      <c r="D450" s="22">
        <v>98</v>
      </c>
      <c r="E450" s="22">
        <f t="shared" si="21"/>
        <v>98</v>
      </c>
      <c r="G450" s="7">
        <f t="shared" si="22"/>
        <v>4647.75</v>
      </c>
    </row>
    <row r="451" spans="1:7" hidden="1">
      <c r="B451" s="7">
        <v>1</v>
      </c>
      <c r="C451" s="7" t="s">
        <v>847</v>
      </c>
      <c r="D451" s="22">
        <v>140</v>
      </c>
      <c r="E451" s="22">
        <f t="shared" si="21"/>
        <v>140</v>
      </c>
      <c r="G451" s="7">
        <f t="shared" si="22"/>
        <v>4787.75</v>
      </c>
    </row>
    <row r="452" spans="1:7" hidden="1">
      <c r="B452" s="7">
        <v>1</v>
      </c>
      <c r="C452" s="7" t="s">
        <v>495</v>
      </c>
      <c r="D452" s="22">
        <v>210</v>
      </c>
      <c r="E452" s="22">
        <f t="shared" si="21"/>
        <v>210</v>
      </c>
      <c r="G452" s="7">
        <f t="shared" si="22"/>
        <v>4997.75</v>
      </c>
    </row>
    <row r="453" spans="1:7" hidden="1">
      <c r="C453" s="7" t="s">
        <v>2035</v>
      </c>
      <c r="E453" s="22"/>
      <c r="G453" s="7">
        <f t="shared" si="22"/>
        <v>4997.75</v>
      </c>
    </row>
    <row r="454" spans="1:7" hidden="1">
      <c r="A454" s="12">
        <v>41620</v>
      </c>
      <c r="B454" s="22">
        <v>1</v>
      </c>
      <c r="C454" s="22" t="s">
        <v>3248</v>
      </c>
      <c r="D454" s="22">
        <v>25</v>
      </c>
      <c r="E454" s="22">
        <v>25</v>
      </c>
      <c r="G454" s="7">
        <f t="shared" si="22"/>
        <v>5022.75</v>
      </c>
    </row>
    <row r="455" spans="1:7" hidden="1">
      <c r="C455" s="22" t="s">
        <v>345</v>
      </c>
      <c r="E455" s="22"/>
      <c r="G455" s="7">
        <f t="shared" si="22"/>
        <v>5022.75</v>
      </c>
    </row>
    <row r="456" spans="1:7" hidden="1">
      <c r="A456" s="12">
        <v>41621</v>
      </c>
      <c r="B456" s="7">
        <v>8</v>
      </c>
      <c r="C456" s="7" t="s">
        <v>334</v>
      </c>
      <c r="D456" s="7">
        <v>50</v>
      </c>
      <c r="E456" s="22">
        <f t="shared" ref="E456:E466" si="23">B456*D456</f>
        <v>400</v>
      </c>
      <c r="G456" s="7">
        <f t="shared" si="22"/>
        <v>5422.75</v>
      </c>
    </row>
    <row r="457" spans="1:7" hidden="1">
      <c r="B457" s="7">
        <v>1</v>
      </c>
      <c r="C457" s="7" t="s">
        <v>846</v>
      </c>
      <c r="D457" s="22">
        <v>98</v>
      </c>
      <c r="E457" s="22">
        <f t="shared" si="23"/>
        <v>98</v>
      </c>
      <c r="G457" s="7">
        <f t="shared" si="22"/>
        <v>5520.75</v>
      </c>
    </row>
    <row r="458" spans="1:7" hidden="1">
      <c r="B458" s="7">
        <v>1</v>
      </c>
      <c r="C458" s="7" t="s">
        <v>847</v>
      </c>
      <c r="D458" s="22">
        <v>140</v>
      </c>
      <c r="E458" s="22">
        <f t="shared" si="23"/>
        <v>140</v>
      </c>
      <c r="G458" s="7">
        <f t="shared" si="22"/>
        <v>5660.75</v>
      </c>
    </row>
    <row r="459" spans="1:7" hidden="1">
      <c r="B459" s="7">
        <v>1</v>
      </c>
      <c r="C459" s="7" t="s">
        <v>495</v>
      </c>
      <c r="D459" s="22">
        <v>210</v>
      </c>
      <c r="E459" s="22">
        <f t="shared" si="23"/>
        <v>210</v>
      </c>
      <c r="G459" s="7">
        <f t="shared" si="22"/>
        <v>5870.75</v>
      </c>
    </row>
    <row r="460" spans="1:7" hidden="1">
      <c r="C460" s="7" t="s">
        <v>1207</v>
      </c>
      <c r="G460" s="7">
        <f t="shared" si="22"/>
        <v>5870.75</v>
      </c>
    </row>
    <row r="461" spans="1:7" hidden="1">
      <c r="A461" s="12">
        <v>41624</v>
      </c>
      <c r="B461" s="7">
        <v>8</v>
      </c>
      <c r="C461" s="7" t="s">
        <v>334</v>
      </c>
      <c r="D461" s="7">
        <v>50</v>
      </c>
      <c r="E461" s="22">
        <f t="shared" si="23"/>
        <v>400</v>
      </c>
      <c r="G461" s="7">
        <f t="shared" si="22"/>
        <v>6270.75</v>
      </c>
    </row>
    <row r="462" spans="1:7" hidden="1">
      <c r="B462" s="7">
        <v>1</v>
      </c>
      <c r="C462" s="7" t="s">
        <v>3266</v>
      </c>
      <c r="D462" s="22">
        <v>78</v>
      </c>
      <c r="E462" s="22">
        <f t="shared" si="23"/>
        <v>78</v>
      </c>
      <c r="G462" s="7">
        <f t="shared" si="22"/>
        <v>6348.75</v>
      </c>
    </row>
    <row r="463" spans="1:7" hidden="1">
      <c r="B463" s="7">
        <v>1</v>
      </c>
      <c r="C463" s="7" t="s">
        <v>847</v>
      </c>
      <c r="D463" s="22">
        <v>140</v>
      </c>
      <c r="E463" s="22">
        <f t="shared" si="23"/>
        <v>140</v>
      </c>
      <c r="G463" s="7">
        <f t="shared" si="22"/>
        <v>6488.75</v>
      </c>
    </row>
    <row r="464" spans="1:7" hidden="1">
      <c r="B464" s="7">
        <v>1</v>
      </c>
      <c r="C464" s="7" t="s">
        <v>495</v>
      </c>
      <c r="D464" s="22">
        <v>210</v>
      </c>
      <c r="E464" s="22">
        <f t="shared" si="23"/>
        <v>210</v>
      </c>
      <c r="G464" s="7">
        <f t="shared" si="22"/>
        <v>6698.75</v>
      </c>
    </row>
    <row r="465" spans="1:7" hidden="1">
      <c r="B465" s="22">
        <v>1</v>
      </c>
      <c r="C465" s="22" t="s">
        <v>818</v>
      </c>
      <c r="D465" s="22">
        <v>80</v>
      </c>
      <c r="E465" s="22">
        <f t="shared" si="23"/>
        <v>80</v>
      </c>
      <c r="G465" s="7">
        <f t="shared" si="22"/>
        <v>6778.75</v>
      </c>
    </row>
    <row r="466" spans="1:7" hidden="1">
      <c r="C466" s="22" t="s">
        <v>3267</v>
      </c>
      <c r="E466" s="22">
        <f t="shared" si="23"/>
        <v>0</v>
      </c>
      <c r="G466" s="7">
        <f t="shared" si="22"/>
        <v>6778.75</v>
      </c>
    </row>
    <row r="467" spans="1:7" hidden="1">
      <c r="C467" s="22" t="s">
        <v>3326</v>
      </c>
      <c r="F467" s="7">
        <v>3500</v>
      </c>
      <c r="G467" s="7">
        <f t="shared" si="22"/>
        <v>3278.75</v>
      </c>
    </row>
    <row r="468" spans="1:7" hidden="1">
      <c r="A468" s="12">
        <v>41652</v>
      </c>
      <c r="C468" s="22" t="s">
        <v>259</v>
      </c>
      <c r="F468" s="7">
        <v>3278.75</v>
      </c>
      <c r="G468" s="7">
        <f t="shared" si="22"/>
        <v>0</v>
      </c>
    </row>
    <row r="469" spans="1:7">
      <c r="G469" s="7">
        <f t="shared" si="22"/>
        <v>0</v>
      </c>
    </row>
    <row r="470" spans="1:7">
      <c r="A470" s="12">
        <v>41632</v>
      </c>
      <c r="B470" s="7">
        <v>1</v>
      </c>
      <c r="C470" s="22" t="s">
        <v>3443</v>
      </c>
      <c r="G470" s="7">
        <f t="shared" si="22"/>
        <v>0</v>
      </c>
    </row>
    <row r="471" spans="1:7">
      <c r="C471" s="22" t="s">
        <v>2035</v>
      </c>
      <c r="G471" s="7">
        <f t="shared" si="22"/>
        <v>0</v>
      </c>
    </row>
    <row r="472" spans="1:7">
      <c r="A472" s="12">
        <v>41632</v>
      </c>
      <c r="B472" s="7">
        <v>8</v>
      </c>
      <c r="C472" s="7" t="s">
        <v>334</v>
      </c>
      <c r="G472" s="7">
        <f t="shared" si="22"/>
        <v>0</v>
      </c>
    </row>
    <row r="473" spans="1:7">
      <c r="B473" s="7">
        <v>1</v>
      </c>
      <c r="C473" s="7" t="s">
        <v>846</v>
      </c>
      <c r="G473" s="7">
        <f t="shared" si="22"/>
        <v>0</v>
      </c>
    </row>
    <row r="474" spans="1:7">
      <c r="B474" s="7">
        <v>1</v>
      </c>
      <c r="C474" s="7" t="s">
        <v>847</v>
      </c>
    </row>
    <row r="475" spans="1:7">
      <c r="B475" s="7">
        <v>1</v>
      </c>
      <c r="C475" s="7" t="s">
        <v>495</v>
      </c>
    </row>
    <row r="476" spans="1:7">
      <c r="B476" s="7">
        <v>1.5</v>
      </c>
      <c r="C476" s="7" t="s">
        <v>1070</v>
      </c>
    </row>
    <row r="477" spans="1:7">
      <c r="B477" s="22">
        <v>1</v>
      </c>
      <c r="C477" s="22" t="s">
        <v>3443</v>
      </c>
    </row>
    <row r="478" spans="1:7">
      <c r="C478" s="22" t="s">
        <v>3444</v>
      </c>
    </row>
    <row r="479" spans="1:7">
      <c r="A479" s="12">
        <v>41638</v>
      </c>
      <c r="B479" s="22">
        <v>2</v>
      </c>
      <c r="C479" s="22" t="s">
        <v>3445</v>
      </c>
    </row>
    <row r="480" spans="1:7">
      <c r="B480" s="22">
        <v>1</v>
      </c>
      <c r="C480" s="22" t="s">
        <v>3446</v>
      </c>
    </row>
    <row r="481" spans="1:3">
      <c r="B481" s="22">
        <v>1</v>
      </c>
      <c r="C481" s="22" t="s">
        <v>775</v>
      </c>
    </row>
    <row r="482" spans="1:3">
      <c r="C482" s="22" t="s">
        <v>2035</v>
      </c>
    </row>
    <row r="483" spans="1:3">
      <c r="A483" s="12">
        <v>41638</v>
      </c>
      <c r="B483" s="22">
        <v>1</v>
      </c>
      <c r="C483" s="22" t="s">
        <v>3443</v>
      </c>
    </row>
    <row r="484" spans="1:3">
      <c r="B484" s="22">
        <v>1.5</v>
      </c>
      <c r="C484" s="22" t="s">
        <v>334</v>
      </c>
    </row>
    <row r="485" spans="1:3">
      <c r="C485" s="22" t="s">
        <v>3447</v>
      </c>
    </row>
    <row r="486" spans="1:3">
      <c r="A486" s="12">
        <v>41645</v>
      </c>
      <c r="B486" s="22">
        <v>1</v>
      </c>
      <c r="C486" s="22" t="s">
        <v>3448</v>
      </c>
    </row>
    <row r="487" spans="1:3">
      <c r="B487" s="22">
        <v>1</v>
      </c>
      <c r="C487" s="22" t="s">
        <v>3449</v>
      </c>
    </row>
    <row r="488" spans="1:3">
      <c r="C488" s="22" t="s">
        <v>3450</v>
      </c>
    </row>
    <row r="489" spans="1:3">
      <c r="A489" s="12">
        <v>41648</v>
      </c>
      <c r="B489" s="7">
        <v>4.5</v>
      </c>
      <c r="C489" s="7" t="s">
        <v>334</v>
      </c>
    </row>
    <row r="490" spans="1:3">
      <c r="B490" s="7">
        <v>1</v>
      </c>
      <c r="C490" s="7" t="s">
        <v>846</v>
      </c>
    </row>
    <row r="491" spans="1:3">
      <c r="B491" s="7">
        <v>1</v>
      </c>
      <c r="C491" s="7" t="s">
        <v>847</v>
      </c>
    </row>
    <row r="492" spans="1:3">
      <c r="B492" s="7">
        <v>1</v>
      </c>
      <c r="C492" s="7" t="s">
        <v>495</v>
      </c>
    </row>
    <row r="493" spans="1:3">
      <c r="C493" s="22" t="s">
        <v>3451</v>
      </c>
    </row>
    <row r="494" spans="1:3">
      <c r="C494" s="22" t="s">
        <v>1592</v>
      </c>
    </row>
    <row r="495" spans="1:3">
      <c r="A495" s="12">
        <v>41652</v>
      </c>
      <c r="B495" s="22">
        <v>1.5</v>
      </c>
      <c r="C495" s="22" t="s">
        <v>334</v>
      </c>
    </row>
    <row r="496" spans="1:3">
      <c r="C496" s="22" t="s">
        <v>1207</v>
      </c>
    </row>
    <row r="497" spans="1:4">
      <c r="A497" s="12">
        <v>41653</v>
      </c>
      <c r="B497" s="7">
        <v>1</v>
      </c>
      <c r="C497" s="22" t="s">
        <v>334</v>
      </c>
    </row>
    <row r="498" spans="1:4">
      <c r="C498" s="22" t="s">
        <v>3491</v>
      </c>
    </row>
    <row r="499" spans="1:4">
      <c r="A499" s="12">
        <v>41654</v>
      </c>
      <c r="B499" s="7">
        <v>1</v>
      </c>
      <c r="C499" s="22" t="s">
        <v>2488</v>
      </c>
      <c r="D499" s="7">
        <v>640</v>
      </c>
    </row>
    <row r="500" spans="1:4">
      <c r="B500" s="7">
        <v>2</v>
      </c>
      <c r="C500" s="22" t="s">
        <v>3493</v>
      </c>
      <c r="D500" s="7">
        <v>45</v>
      </c>
    </row>
    <row r="501" spans="1:4">
      <c r="C501" s="22" t="s">
        <v>3492</v>
      </c>
    </row>
    <row r="502" spans="1:4">
      <c r="A502" s="12">
        <v>41654</v>
      </c>
      <c r="B502" s="22">
        <v>1</v>
      </c>
      <c r="C502" s="22" t="s">
        <v>3443</v>
      </c>
    </row>
    <row r="503" spans="1:4">
      <c r="C503" s="22" t="s">
        <v>358</v>
      </c>
    </row>
    <row r="504" spans="1:4">
      <c r="C504" s="22" t="s">
        <v>1592</v>
      </c>
    </row>
    <row r="505" spans="1:4">
      <c r="A505" s="12">
        <v>41654</v>
      </c>
      <c r="B505" s="7">
        <v>1</v>
      </c>
      <c r="C505" s="22" t="s">
        <v>334</v>
      </c>
    </row>
    <row r="506" spans="1:4">
      <c r="C506" s="22" t="s">
        <v>2350</v>
      </c>
    </row>
  </sheetData>
  <hyperlinks>
    <hyperlink ref="A1" location="INDICE!A1" display="INDICE"/>
    <hyperlink ref="I1" location="INDICE!A1" display="INDICE"/>
  </hyperlinks>
  <pageMargins left="0.25" right="0.25" top="0.75" bottom="0.75" header="0.3" footer="0.3"/>
  <pageSetup paperSize="5" orientation="portrait" horizontalDpi="0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>
  <dimension ref="A1:G25"/>
  <sheetViews>
    <sheetView workbookViewId="0"/>
  </sheetViews>
  <sheetFormatPr baseColWidth="10" defaultRowHeight="15"/>
  <cols>
    <col min="1" max="1" width="13.7109375" style="7" customWidth="1"/>
    <col min="2" max="2" width="5.42578125" style="7" customWidth="1"/>
    <col min="3" max="3" width="23.28515625" style="7" customWidth="1"/>
    <col min="4" max="4" width="8" style="7" customWidth="1"/>
    <col min="5" max="5" width="9.140625" style="7" customWidth="1"/>
    <col min="6" max="6" width="8.7109375" style="7" customWidth="1"/>
    <col min="7" max="7" width="13" style="7" customWidth="1"/>
    <col min="8" max="16384" width="11.42578125" style="7"/>
  </cols>
  <sheetData>
    <row r="1" spans="1:7">
      <c r="A1" s="9" t="s">
        <v>122</v>
      </c>
      <c r="C1" s="7" t="s">
        <v>233</v>
      </c>
      <c r="E1" s="7" t="s">
        <v>253</v>
      </c>
      <c r="G1" s="7">
        <f>SUM(E4:E264)-SUM(F4:F264)</f>
        <v>24.799999999999955</v>
      </c>
    </row>
    <row r="2" spans="1:7">
      <c r="A2" s="10" t="s">
        <v>254</v>
      </c>
      <c r="B2" s="10" t="s">
        <v>255</v>
      </c>
      <c r="C2" s="10" t="s">
        <v>256</v>
      </c>
      <c r="D2" s="10" t="s">
        <v>257</v>
      </c>
      <c r="E2" s="10" t="s">
        <v>258</v>
      </c>
      <c r="F2" s="10" t="s">
        <v>259</v>
      </c>
      <c r="G2" s="10" t="s">
        <v>260</v>
      </c>
    </row>
    <row r="3" spans="1:7">
      <c r="A3" s="11"/>
    </row>
    <row r="4" spans="1:7">
      <c r="A4" s="12">
        <v>41321</v>
      </c>
      <c r="C4" s="7" t="s">
        <v>262</v>
      </c>
      <c r="E4" s="7">
        <v>452.3</v>
      </c>
      <c r="G4" s="7">
        <v>452.3</v>
      </c>
    </row>
    <row r="5" spans="1:7">
      <c r="A5" s="12">
        <v>41338</v>
      </c>
      <c r="B5" s="7">
        <v>2.25</v>
      </c>
      <c r="C5" s="7" t="s">
        <v>329</v>
      </c>
      <c r="D5" s="7">
        <v>30</v>
      </c>
      <c r="E5" s="7">
        <f t="shared" ref="E5:E25" si="0">B5*D5</f>
        <v>67.5</v>
      </c>
      <c r="G5" s="7">
        <f>G4+E5-F5</f>
        <v>519.79999999999995</v>
      </c>
    </row>
    <row r="6" spans="1:7">
      <c r="A6" s="12">
        <v>41353</v>
      </c>
      <c r="B6" s="7">
        <v>2.25</v>
      </c>
      <c r="C6" s="7" t="s">
        <v>329</v>
      </c>
      <c r="D6" s="7">
        <v>30</v>
      </c>
      <c r="E6" s="7">
        <f t="shared" si="0"/>
        <v>67.5</v>
      </c>
      <c r="G6" s="7">
        <f>G5+E6-F6</f>
        <v>587.29999999999995</v>
      </c>
    </row>
    <row r="7" spans="1:7">
      <c r="A7" s="12">
        <v>41373</v>
      </c>
      <c r="C7" s="7" t="s">
        <v>909</v>
      </c>
      <c r="E7" s="7">
        <f t="shared" si="0"/>
        <v>0</v>
      </c>
      <c r="F7" s="7">
        <v>587.29999999999995</v>
      </c>
      <c r="G7" s="7">
        <f>G6+E7-F7</f>
        <v>0</v>
      </c>
    </row>
    <row r="8" spans="1:7">
      <c r="A8" s="12">
        <v>41389</v>
      </c>
      <c r="B8" s="7">
        <v>2</v>
      </c>
      <c r="C8" s="7" t="s">
        <v>329</v>
      </c>
      <c r="D8" s="7">
        <v>33</v>
      </c>
      <c r="E8" s="7">
        <f t="shared" si="0"/>
        <v>66</v>
      </c>
      <c r="G8" s="7">
        <f>G7+E8-F8</f>
        <v>66</v>
      </c>
    </row>
    <row r="9" spans="1:7">
      <c r="B9" s="7">
        <v>1</v>
      </c>
      <c r="C9" s="7" t="s">
        <v>328</v>
      </c>
      <c r="D9" s="7">
        <v>7</v>
      </c>
      <c r="E9" s="7">
        <f t="shared" si="0"/>
        <v>7</v>
      </c>
      <c r="G9" s="7">
        <f>G8+E9-F9</f>
        <v>73</v>
      </c>
    </row>
    <row r="10" spans="1:7">
      <c r="A10" s="12">
        <v>41418</v>
      </c>
      <c r="B10" s="7">
        <v>0.3</v>
      </c>
      <c r="C10" s="7" t="s">
        <v>965</v>
      </c>
      <c r="D10" s="7">
        <v>40</v>
      </c>
      <c r="E10" s="7">
        <f t="shared" si="0"/>
        <v>12</v>
      </c>
      <c r="G10" s="7">
        <f t="shared" ref="G10:G24" si="1">G9+E10-F10</f>
        <v>85</v>
      </c>
    </row>
    <row r="11" spans="1:7">
      <c r="B11" s="7">
        <v>1</v>
      </c>
      <c r="C11" s="7" t="s">
        <v>1397</v>
      </c>
      <c r="D11" s="7">
        <v>56</v>
      </c>
      <c r="E11" s="7">
        <f t="shared" si="0"/>
        <v>56</v>
      </c>
      <c r="G11" s="7">
        <f t="shared" si="1"/>
        <v>141</v>
      </c>
    </row>
    <row r="12" spans="1:7">
      <c r="C12" s="7" t="s">
        <v>1398</v>
      </c>
      <c r="G12" s="7">
        <f t="shared" si="1"/>
        <v>141</v>
      </c>
    </row>
    <row r="13" spans="1:7">
      <c r="B13" s="7">
        <v>2</v>
      </c>
      <c r="C13" s="7" t="s">
        <v>1399</v>
      </c>
      <c r="D13" s="7">
        <v>33</v>
      </c>
      <c r="E13" s="7">
        <f t="shared" si="0"/>
        <v>66</v>
      </c>
      <c r="G13" s="7">
        <f t="shared" si="1"/>
        <v>207</v>
      </c>
    </row>
    <row r="14" spans="1:7">
      <c r="A14" s="12">
        <v>41443</v>
      </c>
      <c r="B14" s="7">
        <v>1.2</v>
      </c>
      <c r="C14" s="7" t="s">
        <v>965</v>
      </c>
      <c r="D14" s="7">
        <v>40</v>
      </c>
      <c r="E14" s="7">
        <f t="shared" si="0"/>
        <v>48</v>
      </c>
      <c r="G14" s="7">
        <f t="shared" si="1"/>
        <v>255</v>
      </c>
    </row>
    <row r="15" spans="1:7">
      <c r="C15" s="7" t="s">
        <v>1797</v>
      </c>
      <c r="E15" s="7">
        <f t="shared" si="0"/>
        <v>0</v>
      </c>
      <c r="G15" s="7">
        <f t="shared" si="1"/>
        <v>255</v>
      </c>
    </row>
    <row r="16" spans="1:7">
      <c r="A16" s="12">
        <v>41432</v>
      </c>
      <c r="B16" s="7">
        <v>0.25</v>
      </c>
      <c r="C16" s="7" t="s">
        <v>965</v>
      </c>
      <c r="D16" s="7">
        <v>40</v>
      </c>
      <c r="E16" s="7">
        <f t="shared" si="0"/>
        <v>10</v>
      </c>
      <c r="G16" s="7">
        <f t="shared" si="1"/>
        <v>265</v>
      </c>
    </row>
    <row r="17" spans="1:7">
      <c r="A17" s="12">
        <v>41450</v>
      </c>
      <c r="B17" s="7">
        <v>2</v>
      </c>
      <c r="C17" s="7" t="s">
        <v>1838</v>
      </c>
      <c r="D17" s="7">
        <v>36</v>
      </c>
      <c r="E17" s="7">
        <f t="shared" si="0"/>
        <v>72</v>
      </c>
      <c r="G17" s="7">
        <f t="shared" si="1"/>
        <v>337</v>
      </c>
    </row>
    <row r="18" spans="1:7">
      <c r="B18" s="7">
        <v>2</v>
      </c>
      <c r="C18" s="7" t="s">
        <v>1399</v>
      </c>
      <c r="D18" s="7">
        <v>33</v>
      </c>
      <c r="E18" s="7">
        <f t="shared" si="0"/>
        <v>66</v>
      </c>
      <c r="G18" s="7">
        <f t="shared" si="1"/>
        <v>403</v>
      </c>
    </row>
    <row r="19" spans="1:7">
      <c r="A19" s="12">
        <v>41473</v>
      </c>
      <c r="B19" s="7">
        <v>1</v>
      </c>
      <c r="C19" s="7" t="s">
        <v>1999</v>
      </c>
      <c r="D19" s="7">
        <v>128.80000000000001</v>
      </c>
      <c r="E19" s="7">
        <f t="shared" si="0"/>
        <v>128.80000000000001</v>
      </c>
      <c r="G19" s="7">
        <f t="shared" si="1"/>
        <v>531.79999999999995</v>
      </c>
    </row>
    <row r="20" spans="1:7">
      <c r="A20" s="12">
        <v>41523</v>
      </c>
      <c r="B20" s="7">
        <v>2</v>
      </c>
      <c r="C20" s="7" t="s">
        <v>329</v>
      </c>
      <c r="D20" s="7">
        <v>33</v>
      </c>
      <c r="E20" s="7">
        <f t="shared" si="0"/>
        <v>66</v>
      </c>
      <c r="G20" s="7">
        <f t="shared" si="1"/>
        <v>597.79999999999995</v>
      </c>
    </row>
    <row r="21" spans="1:7">
      <c r="A21" s="12">
        <v>41568</v>
      </c>
      <c r="B21" s="22">
        <v>2</v>
      </c>
      <c r="C21" s="22" t="s">
        <v>329</v>
      </c>
      <c r="D21" s="22">
        <v>33</v>
      </c>
      <c r="E21" s="22">
        <f t="shared" si="0"/>
        <v>66</v>
      </c>
      <c r="G21" s="7">
        <f t="shared" si="1"/>
        <v>663.8</v>
      </c>
    </row>
    <row r="22" spans="1:7">
      <c r="B22" s="22">
        <v>1</v>
      </c>
      <c r="C22" s="22" t="s">
        <v>788</v>
      </c>
      <c r="D22" s="22">
        <v>34</v>
      </c>
      <c r="E22" s="22">
        <f t="shared" si="0"/>
        <v>34</v>
      </c>
      <c r="G22" s="7">
        <f t="shared" si="1"/>
        <v>697.8</v>
      </c>
    </row>
    <row r="23" spans="1:7">
      <c r="C23" s="22" t="s">
        <v>39</v>
      </c>
      <c r="E23" s="22">
        <f t="shared" si="0"/>
        <v>0</v>
      </c>
      <c r="F23" s="7">
        <v>697</v>
      </c>
      <c r="G23" s="7">
        <f t="shared" si="1"/>
        <v>0.79999999999995453</v>
      </c>
    </row>
    <row r="24" spans="1:7">
      <c r="A24" s="12">
        <v>41596</v>
      </c>
      <c r="B24" s="22">
        <v>1</v>
      </c>
      <c r="C24" s="22" t="s">
        <v>420</v>
      </c>
      <c r="D24" s="22">
        <v>24</v>
      </c>
      <c r="E24" s="22">
        <f t="shared" si="0"/>
        <v>24</v>
      </c>
      <c r="G24" s="7">
        <f t="shared" si="1"/>
        <v>24.799999999999955</v>
      </c>
    </row>
    <row r="25" spans="1:7">
      <c r="E25" s="22">
        <f t="shared" si="0"/>
        <v>0</v>
      </c>
    </row>
  </sheetData>
  <hyperlinks>
    <hyperlink ref="A1" location="INDICE!A1" display="INDICE"/>
  </hyperlinks>
  <pageMargins left="0.7" right="0.7" top="0.75" bottom="0.75" header="0.3" footer="0.3"/>
  <pageSetup paperSize="9" orientation="portrait" horizontalDpi="0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>
  <dimension ref="A1:G153"/>
  <sheetViews>
    <sheetView zoomScale="120" zoomScaleNormal="120" workbookViewId="0"/>
  </sheetViews>
  <sheetFormatPr baseColWidth="10" defaultRowHeight="12"/>
  <cols>
    <col min="1" max="1" width="10.42578125" style="101" customWidth="1"/>
    <col min="2" max="2" width="4.140625" style="101" customWidth="1"/>
    <col min="3" max="3" width="20.7109375" style="101" customWidth="1"/>
    <col min="4" max="4" width="5.85546875" style="101" customWidth="1"/>
    <col min="5" max="5" width="6.85546875" style="101" customWidth="1"/>
    <col min="6" max="6" width="7" style="101" customWidth="1"/>
    <col min="7" max="7" width="12.42578125" style="101" customWidth="1"/>
    <col min="8" max="16384" width="11.42578125" style="101"/>
  </cols>
  <sheetData>
    <row r="1" spans="1:7">
      <c r="A1" s="99" t="s">
        <v>122</v>
      </c>
      <c r="B1" s="100"/>
      <c r="C1" s="100" t="s">
        <v>64</v>
      </c>
      <c r="D1" s="100"/>
      <c r="E1" s="100" t="s">
        <v>253</v>
      </c>
      <c r="F1" s="100"/>
      <c r="G1" s="100">
        <f>SUM(E3:E286)-SUM(F3:F286)</f>
        <v>1389.25</v>
      </c>
    </row>
    <row r="2" spans="1:7">
      <c r="A2" s="102" t="s">
        <v>254</v>
      </c>
      <c r="B2" s="102" t="s">
        <v>255</v>
      </c>
      <c r="C2" s="102" t="s">
        <v>256</v>
      </c>
      <c r="D2" s="102" t="s">
        <v>3343</v>
      </c>
      <c r="E2" s="102" t="s">
        <v>258</v>
      </c>
      <c r="F2" s="102" t="s">
        <v>259</v>
      </c>
      <c r="G2" s="102" t="s">
        <v>260</v>
      </c>
    </row>
    <row r="3" spans="1:7">
      <c r="A3" s="100"/>
      <c r="B3" s="100"/>
      <c r="C3" s="100"/>
      <c r="D3" s="100"/>
      <c r="E3" s="100"/>
      <c r="F3" s="100"/>
      <c r="G3" s="100"/>
    </row>
    <row r="4" spans="1:7" hidden="1">
      <c r="A4" s="103">
        <v>41338</v>
      </c>
      <c r="B4" s="100">
        <v>1</v>
      </c>
      <c r="C4" s="100" t="s">
        <v>495</v>
      </c>
      <c r="D4" s="100">
        <v>115.2</v>
      </c>
      <c r="E4" s="100">
        <f>B4*D4</f>
        <v>115.2</v>
      </c>
      <c r="F4" s="100"/>
      <c r="G4" s="100">
        <f>G3+E4-F4</f>
        <v>115.2</v>
      </c>
    </row>
    <row r="5" spans="1:7" hidden="1">
      <c r="A5" s="100"/>
      <c r="B5" s="100">
        <v>1</v>
      </c>
      <c r="C5" s="100" t="s">
        <v>496</v>
      </c>
      <c r="D5" s="100">
        <v>25</v>
      </c>
      <c r="E5" s="100">
        <f>B5*D5</f>
        <v>25</v>
      </c>
      <c r="F5" s="100"/>
      <c r="G5" s="100">
        <f t="shared" ref="G5:G69" si="0">G4+E5-F5</f>
        <v>140.19999999999999</v>
      </c>
    </row>
    <row r="6" spans="1:7" hidden="1">
      <c r="A6" s="103">
        <v>41338</v>
      </c>
      <c r="B6" s="100">
        <v>2.25</v>
      </c>
      <c r="C6" s="100" t="s">
        <v>329</v>
      </c>
      <c r="D6" s="100">
        <v>30</v>
      </c>
      <c r="E6" s="100">
        <f>B6*D6</f>
        <v>67.5</v>
      </c>
      <c r="F6" s="100"/>
      <c r="G6" s="100">
        <f t="shared" si="0"/>
        <v>207.7</v>
      </c>
    </row>
    <row r="7" spans="1:7" hidden="1">
      <c r="A7" s="100"/>
      <c r="B7" s="100"/>
      <c r="C7" s="100"/>
      <c r="D7" s="100"/>
      <c r="E7" s="100">
        <f t="shared" ref="E7:E67" si="1">B7*D7</f>
        <v>0</v>
      </c>
      <c r="F7" s="100">
        <v>207.7</v>
      </c>
      <c r="G7" s="100">
        <f t="shared" si="0"/>
        <v>0</v>
      </c>
    </row>
    <row r="8" spans="1:7" hidden="1">
      <c r="A8" s="103">
        <v>41348</v>
      </c>
      <c r="B8" s="100">
        <v>1</v>
      </c>
      <c r="C8" s="100" t="s">
        <v>385</v>
      </c>
      <c r="D8" s="100">
        <v>50</v>
      </c>
      <c r="E8" s="100">
        <f t="shared" si="1"/>
        <v>50</v>
      </c>
      <c r="F8" s="100"/>
      <c r="G8" s="100">
        <f t="shared" si="0"/>
        <v>50</v>
      </c>
    </row>
    <row r="9" spans="1:7" hidden="1">
      <c r="A9" s="103"/>
      <c r="B9" s="100"/>
      <c r="C9" s="100"/>
      <c r="D9" s="100"/>
      <c r="E9" s="100"/>
      <c r="F9" s="100">
        <v>5</v>
      </c>
      <c r="G9" s="100">
        <f t="shared" si="0"/>
        <v>45</v>
      </c>
    </row>
    <row r="10" spans="1:7" hidden="1">
      <c r="A10" s="103">
        <v>41348</v>
      </c>
      <c r="B10" s="100">
        <v>1</v>
      </c>
      <c r="C10" s="100" t="s">
        <v>714</v>
      </c>
      <c r="D10" s="100">
        <v>80.540000000000006</v>
      </c>
      <c r="E10" s="100">
        <f t="shared" si="1"/>
        <v>80.540000000000006</v>
      </c>
      <c r="F10" s="100"/>
      <c r="G10" s="100">
        <f t="shared" si="0"/>
        <v>125.54</v>
      </c>
    </row>
    <row r="11" spans="1:7" hidden="1">
      <c r="A11" s="100"/>
      <c r="B11" s="100">
        <v>1</v>
      </c>
      <c r="C11" s="100" t="s">
        <v>715</v>
      </c>
      <c r="D11" s="100">
        <v>139.80000000000001</v>
      </c>
      <c r="E11" s="100">
        <f t="shared" si="1"/>
        <v>139.80000000000001</v>
      </c>
      <c r="F11" s="100"/>
      <c r="G11" s="100">
        <f t="shared" si="0"/>
        <v>265.34000000000003</v>
      </c>
    </row>
    <row r="12" spans="1:7" hidden="1">
      <c r="A12" s="100"/>
      <c r="B12" s="100"/>
      <c r="C12" s="100" t="s">
        <v>716</v>
      </c>
      <c r="D12" s="100"/>
      <c r="E12" s="100">
        <f t="shared" si="1"/>
        <v>0</v>
      </c>
      <c r="F12" s="100">
        <v>22</v>
      </c>
      <c r="G12" s="100">
        <f t="shared" si="0"/>
        <v>243.34000000000003</v>
      </c>
    </row>
    <row r="13" spans="1:7" hidden="1">
      <c r="A13" s="103">
        <v>41349</v>
      </c>
      <c r="B13" s="100">
        <v>2</v>
      </c>
      <c r="C13" s="100" t="s">
        <v>375</v>
      </c>
      <c r="D13" s="100">
        <v>48</v>
      </c>
      <c r="E13" s="100">
        <f t="shared" si="1"/>
        <v>96</v>
      </c>
      <c r="F13" s="100"/>
      <c r="G13" s="100">
        <f t="shared" si="0"/>
        <v>339.34000000000003</v>
      </c>
    </row>
    <row r="14" spans="1:7" hidden="1">
      <c r="A14" s="103"/>
      <c r="B14" s="100"/>
      <c r="C14" s="100" t="s">
        <v>969</v>
      </c>
      <c r="D14" s="100"/>
      <c r="E14" s="100"/>
      <c r="F14" s="100"/>
      <c r="G14" s="100">
        <f t="shared" si="0"/>
        <v>339.34000000000003</v>
      </c>
    </row>
    <row r="15" spans="1:7" hidden="1">
      <c r="A15" s="103">
        <v>41351</v>
      </c>
      <c r="B15" s="100">
        <v>1</v>
      </c>
      <c r="C15" s="100" t="s">
        <v>717</v>
      </c>
      <c r="D15" s="100">
        <v>210</v>
      </c>
      <c r="E15" s="100">
        <f t="shared" si="1"/>
        <v>210</v>
      </c>
      <c r="F15" s="100"/>
      <c r="G15" s="100">
        <f t="shared" si="0"/>
        <v>549.34</v>
      </c>
    </row>
    <row r="16" spans="1:7" hidden="1">
      <c r="A16" s="103"/>
      <c r="B16" s="100"/>
      <c r="C16" s="100" t="s">
        <v>970</v>
      </c>
      <c r="D16" s="100"/>
      <c r="E16" s="100"/>
      <c r="F16" s="100"/>
      <c r="G16" s="100">
        <f t="shared" si="0"/>
        <v>549.34</v>
      </c>
    </row>
    <row r="17" spans="1:7" hidden="1">
      <c r="A17" s="100"/>
      <c r="B17" s="100"/>
      <c r="C17" s="100" t="s">
        <v>716</v>
      </c>
      <c r="D17" s="100"/>
      <c r="E17" s="100">
        <f t="shared" si="1"/>
        <v>0</v>
      </c>
      <c r="F17" s="100">
        <v>21</v>
      </c>
      <c r="G17" s="100">
        <f t="shared" si="0"/>
        <v>528.34</v>
      </c>
    </row>
    <row r="18" spans="1:7" hidden="1">
      <c r="A18" s="103">
        <v>41359</v>
      </c>
      <c r="B18" s="100">
        <v>1</v>
      </c>
      <c r="C18" s="100" t="s">
        <v>845</v>
      </c>
      <c r="D18" s="100">
        <v>128</v>
      </c>
      <c r="E18" s="100">
        <f t="shared" si="1"/>
        <v>128</v>
      </c>
      <c r="F18" s="100"/>
      <c r="G18" s="100">
        <f t="shared" si="0"/>
        <v>656.34</v>
      </c>
    </row>
    <row r="19" spans="1:7" hidden="1">
      <c r="A19" s="100"/>
      <c r="B19" s="100"/>
      <c r="C19" s="100" t="s">
        <v>716</v>
      </c>
      <c r="D19" s="100"/>
      <c r="E19" s="100">
        <f t="shared" si="1"/>
        <v>0</v>
      </c>
      <c r="F19" s="100">
        <v>12.8</v>
      </c>
      <c r="G19" s="100">
        <f t="shared" si="0"/>
        <v>643.54000000000008</v>
      </c>
    </row>
    <row r="20" spans="1:7" hidden="1">
      <c r="A20" s="103">
        <v>41361</v>
      </c>
      <c r="B20" s="100">
        <v>2</v>
      </c>
      <c r="C20" s="100" t="s">
        <v>877</v>
      </c>
      <c r="D20" s="100">
        <v>20</v>
      </c>
      <c r="E20" s="100">
        <f t="shared" si="1"/>
        <v>40</v>
      </c>
      <c r="F20" s="100"/>
      <c r="G20" s="100">
        <f t="shared" si="0"/>
        <v>683.54000000000008</v>
      </c>
    </row>
    <row r="21" spans="1:7" hidden="1">
      <c r="A21" s="100"/>
      <c r="B21" s="100"/>
      <c r="C21" s="100" t="s">
        <v>878</v>
      </c>
      <c r="D21" s="100"/>
      <c r="E21" s="100">
        <f t="shared" si="1"/>
        <v>0</v>
      </c>
      <c r="F21" s="100">
        <v>5</v>
      </c>
      <c r="G21" s="100">
        <f t="shared" si="0"/>
        <v>678.54000000000008</v>
      </c>
    </row>
    <row r="22" spans="1:7" hidden="1">
      <c r="A22" s="103">
        <v>41373</v>
      </c>
      <c r="B22" s="100">
        <v>1</v>
      </c>
      <c r="C22" s="100" t="s">
        <v>932</v>
      </c>
      <c r="D22" s="100">
        <v>102</v>
      </c>
      <c r="E22" s="100">
        <f t="shared" si="1"/>
        <v>102</v>
      </c>
      <c r="F22" s="100"/>
      <c r="G22" s="100">
        <f t="shared" si="0"/>
        <v>780.54000000000008</v>
      </c>
    </row>
    <row r="23" spans="1:7" hidden="1">
      <c r="A23" s="100"/>
      <c r="B23" s="100"/>
      <c r="C23" s="100" t="s">
        <v>878</v>
      </c>
      <c r="D23" s="100"/>
      <c r="E23" s="100">
        <f t="shared" si="1"/>
        <v>0</v>
      </c>
      <c r="F23" s="100">
        <v>10.199999999999999</v>
      </c>
      <c r="G23" s="100">
        <f t="shared" si="0"/>
        <v>770.34</v>
      </c>
    </row>
    <row r="24" spans="1:7" hidden="1">
      <c r="A24" s="103">
        <v>41380</v>
      </c>
      <c r="B24" s="100"/>
      <c r="C24" s="100" t="s">
        <v>699</v>
      </c>
      <c r="D24" s="100"/>
      <c r="E24" s="100">
        <f t="shared" si="1"/>
        <v>0</v>
      </c>
      <c r="F24" s="100">
        <v>770.34</v>
      </c>
      <c r="G24" s="100">
        <f t="shared" si="0"/>
        <v>0</v>
      </c>
    </row>
    <row r="25" spans="1:7" hidden="1">
      <c r="A25" s="100"/>
      <c r="B25" s="100"/>
      <c r="C25" s="100"/>
      <c r="D25" s="100"/>
      <c r="E25" s="100">
        <f t="shared" si="1"/>
        <v>0</v>
      </c>
      <c r="F25" s="100"/>
      <c r="G25" s="100">
        <f t="shared" si="0"/>
        <v>0</v>
      </c>
    </row>
    <row r="26" spans="1:7" hidden="1">
      <c r="A26" s="103">
        <v>41382</v>
      </c>
      <c r="B26" s="100">
        <v>1</v>
      </c>
      <c r="C26" s="100" t="s">
        <v>845</v>
      </c>
      <c r="D26" s="100">
        <v>148</v>
      </c>
      <c r="E26" s="100">
        <f t="shared" si="1"/>
        <v>148</v>
      </c>
      <c r="F26" s="100"/>
      <c r="G26" s="100">
        <f t="shared" si="0"/>
        <v>148</v>
      </c>
    </row>
    <row r="27" spans="1:7" hidden="1">
      <c r="A27" s="100"/>
      <c r="B27" s="100"/>
      <c r="C27" s="100" t="s">
        <v>716</v>
      </c>
      <c r="D27" s="100"/>
      <c r="E27" s="100">
        <f t="shared" si="1"/>
        <v>0</v>
      </c>
      <c r="F27" s="100">
        <v>14.8</v>
      </c>
      <c r="G27" s="100">
        <f t="shared" si="0"/>
        <v>133.19999999999999</v>
      </c>
    </row>
    <row r="28" spans="1:7" hidden="1">
      <c r="A28" s="103">
        <v>41400</v>
      </c>
      <c r="B28" s="100">
        <v>8</v>
      </c>
      <c r="C28" s="100" t="s">
        <v>330</v>
      </c>
      <c r="D28" s="100">
        <v>27</v>
      </c>
      <c r="E28" s="100">
        <f t="shared" si="1"/>
        <v>216</v>
      </c>
      <c r="F28" s="100"/>
      <c r="G28" s="100">
        <f t="shared" si="0"/>
        <v>349.2</v>
      </c>
    </row>
    <row r="29" spans="1:7" hidden="1">
      <c r="A29" s="100"/>
      <c r="B29" s="100">
        <v>1</v>
      </c>
      <c r="C29" s="100" t="s">
        <v>1147</v>
      </c>
      <c r="D29" s="100">
        <v>89</v>
      </c>
      <c r="E29" s="100">
        <f t="shared" si="1"/>
        <v>89</v>
      </c>
      <c r="F29" s="100"/>
      <c r="G29" s="100">
        <f t="shared" si="0"/>
        <v>438.2</v>
      </c>
    </row>
    <row r="30" spans="1:7" hidden="1">
      <c r="A30" s="100"/>
      <c r="B30" s="100"/>
      <c r="C30" s="100" t="s">
        <v>716</v>
      </c>
      <c r="D30" s="100"/>
      <c r="E30" s="100">
        <f t="shared" si="1"/>
        <v>0</v>
      </c>
      <c r="F30" s="100">
        <v>30.5</v>
      </c>
      <c r="G30" s="100">
        <f t="shared" si="0"/>
        <v>407.7</v>
      </c>
    </row>
    <row r="31" spans="1:7" hidden="1">
      <c r="A31" s="103">
        <v>41407</v>
      </c>
      <c r="B31" s="100">
        <v>1</v>
      </c>
      <c r="C31" s="100" t="s">
        <v>1240</v>
      </c>
      <c r="D31" s="100">
        <v>54.5</v>
      </c>
      <c r="E31" s="100">
        <f t="shared" si="1"/>
        <v>54.5</v>
      </c>
      <c r="F31" s="100"/>
      <c r="G31" s="100">
        <f t="shared" si="0"/>
        <v>462.2</v>
      </c>
    </row>
    <row r="32" spans="1:7" hidden="1">
      <c r="A32" s="100"/>
      <c r="B32" s="100">
        <v>1</v>
      </c>
      <c r="C32" s="100" t="s">
        <v>376</v>
      </c>
      <c r="D32" s="100">
        <v>25</v>
      </c>
      <c r="E32" s="100">
        <f t="shared" si="1"/>
        <v>25</v>
      </c>
      <c r="F32" s="100"/>
      <c r="G32" s="100">
        <f t="shared" si="0"/>
        <v>487.2</v>
      </c>
    </row>
    <row r="33" spans="1:7" hidden="1">
      <c r="A33" s="100"/>
      <c r="B33" s="100"/>
      <c r="C33" s="100"/>
      <c r="D33" s="100"/>
      <c r="E33" s="100">
        <f t="shared" si="1"/>
        <v>0</v>
      </c>
      <c r="F33" s="100">
        <v>7.95</v>
      </c>
      <c r="G33" s="100">
        <f t="shared" si="0"/>
        <v>479.25</v>
      </c>
    </row>
    <row r="34" spans="1:7" hidden="1">
      <c r="A34" s="103">
        <v>41408</v>
      </c>
      <c r="B34" s="100">
        <v>1</v>
      </c>
      <c r="C34" s="100" t="s">
        <v>1201</v>
      </c>
      <c r="D34" s="100">
        <v>26</v>
      </c>
      <c r="E34" s="100">
        <f t="shared" si="1"/>
        <v>26</v>
      </c>
      <c r="F34" s="100"/>
      <c r="G34" s="100">
        <f t="shared" si="0"/>
        <v>505.25</v>
      </c>
    </row>
    <row r="35" spans="1:7" hidden="1">
      <c r="A35" s="100"/>
      <c r="B35" s="100"/>
      <c r="C35" s="100"/>
      <c r="D35" s="100"/>
      <c r="E35" s="100">
        <f t="shared" si="1"/>
        <v>0</v>
      </c>
      <c r="F35" s="100"/>
      <c r="G35" s="100">
        <f t="shared" si="0"/>
        <v>505.25</v>
      </c>
    </row>
    <row r="36" spans="1:7" hidden="1">
      <c r="A36" s="103">
        <v>41416</v>
      </c>
      <c r="B36" s="100">
        <v>1</v>
      </c>
      <c r="C36" s="100" t="s">
        <v>845</v>
      </c>
      <c r="D36" s="100">
        <v>158</v>
      </c>
      <c r="E36" s="100">
        <f t="shared" si="1"/>
        <v>158</v>
      </c>
      <c r="F36" s="100"/>
      <c r="G36" s="100">
        <f t="shared" si="0"/>
        <v>663.25</v>
      </c>
    </row>
    <row r="37" spans="1:7" hidden="1">
      <c r="A37" s="100"/>
      <c r="B37" s="100"/>
      <c r="C37" s="100" t="s">
        <v>716</v>
      </c>
      <c r="D37" s="100"/>
      <c r="E37" s="100">
        <f t="shared" si="1"/>
        <v>0</v>
      </c>
      <c r="F37" s="100">
        <v>15.8</v>
      </c>
      <c r="G37" s="100">
        <f t="shared" si="0"/>
        <v>647.45000000000005</v>
      </c>
    </row>
    <row r="38" spans="1:7" hidden="1">
      <c r="A38" s="103">
        <v>41417</v>
      </c>
      <c r="B38" s="100">
        <v>1</v>
      </c>
      <c r="C38" s="100" t="s">
        <v>393</v>
      </c>
      <c r="D38" s="100">
        <v>56</v>
      </c>
      <c r="E38" s="100">
        <f t="shared" si="1"/>
        <v>56</v>
      </c>
      <c r="F38" s="100"/>
      <c r="G38" s="100">
        <f t="shared" si="0"/>
        <v>703.45</v>
      </c>
    </row>
    <row r="39" spans="1:7" hidden="1">
      <c r="A39" s="100"/>
      <c r="B39" s="100">
        <v>1</v>
      </c>
      <c r="C39" s="100" t="s">
        <v>392</v>
      </c>
      <c r="D39" s="100">
        <v>28</v>
      </c>
      <c r="E39" s="100">
        <f t="shared" si="1"/>
        <v>28</v>
      </c>
      <c r="F39" s="100"/>
      <c r="G39" s="100">
        <f t="shared" si="0"/>
        <v>731.45</v>
      </c>
    </row>
    <row r="40" spans="1:7" hidden="1">
      <c r="A40" s="100"/>
      <c r="B40" s="100">
        <v>1</v>
      </c>
      <c r="C40" s="100" t="s">
        <v>391</v>
      </c>
      <c r="D40" s="100">
        <v>32</v>
      </c>
      <c r="E40" s="100">
        <f t="shared" si="1"/>
        <v>32</v>
      </c>
      <c r="F40" s="100"/>
      <c r="G40" s="100">
        <f t="shared" si="0"/>
        <v>763.45</v>
      </c>
    </row>
    <row r="41" spans="1:7" hidden="1">
      <c r="A41" s="100"/>
      <c r="B41" s="100">
        <v>1</v>
      </c>
      <c r="C41" s="100" t="s">
        <v>1115</v>
      </c>
      <c r="D41" s="100">
        <v>58</v>
      </c>
      <c r="E41" s="100">
        <f t="shared" si="1"/>
        <v>58</v>
      </c>
      <c r="F41" s="100"/>
      <c r="G41" s="100">
        <f t="shared" si="0"/>
        <v>821.45</v>
      </c>
    </row>
    <row r="42" spans="1:7" hidden="1">
      <c r="A42" s="100"/>
      <c r="B42" s="100"/>
      <c r="C42" s="100" t="s">
        <v>716</v>
      </c>
      <c r="D42" s="100"/>
      <c r="E42" s="100">
        <f t="shared" si="1"/>
        <v>0</v>
      </c>
      <c r="F42" s="100">
        <v>17.399999999999999</v>
      </c>
      <c r="G42" s="100">
        <f t="shared" si="0"/>
        <v>804.05000000000007</v>
      </c>
    </row>
    <row r="43" spans="1:7" hidden="1">
      <c r="A43" s="103">
        <v>41421</v>
      </c>
      <c r="B43" s="100">
        <v>1</v>
      </c>
      <c r="C43" s="100" t="s">
        <v>676</v>
      </c>
      <c r="D43" s="100">
        <v>46</v>
      </c>
      <c r="E43" s="100">
        <f t="shared" si="1"/>
        <v>46</v>
      </c>
      <c r="F43" s="100"/>
      <c r="G43" s="100">
        <f t="shared" si="0"/>
        <v>850.05000000000007</v>
      </c>
    </row>
    <row r="44" spans="1:7" hidden="1">
      <c r="A44" s="100"/>
      <c r="B44" s="100"/>
      <c r="C44" s="100" t="s">
        <v>1414</v>
      </c>
      <c r="D44" s="100"/>
      <c r="E44" s="100">
        <f t="shared" si="1"/>
        <v>0</v>
      </c>
      <c r="F44" s="100">
        <v>4.5999999999999996</v>
      </c>
      <c r="G44" s="100">
        <f t="shared" si="0"/>
        <v>845.45</v>
      </c>
    </row>
    <row r="45" spans="1:7" hidden="1">
      <c r="A45" s="100"/>
      <c r="B45" s="100"/>
      <c r="C45" s="100" t="s">
        <v>969</v>
      </c>
      <c r="D45" s="100"/>
      <c r="E45" s="100">
        <f t="shared" si="1"/>
        <v>0</v>
      </c>
      <c r="F45" s="100"/>
      <c r="G45" s="100">
        <f t="shared" si="0"/>
        <v>845.45</v>
      </c>
    </row>
    <row r="46" spans="1:7" hidden="1">
      <c r="A46" s="103">
        <v>41438</v>
      </c>
      <c r="B46" s="100">
        <v>1</v>
      </c>
      <c r="C46" s="100" t="s">
        <v>845</v>
      </c>
      <c r="D46" s="100">
        <v>148</v>
      </c>
      <c r="E46" s="100">
        <f t="shared" si="1"/>
        <v>148</v>
      </c>
      <c r="F46" s="100"/>
      <c r="G46" s="100">
        <f t="shared" si="0"/>
        <v>993.45</v>
      </c>
    </row>
    <row r="47" spans="1:7" hidden="1">
      <c r="A47" s="100"/>
      <c r="B47" s="100">
        <v>1</v>
      </c>
      <c r="C47" s="100" t="s">
        <v>1612</v>
      </c>
      <c r="D47" s="100">
        <v>230</v>
      </c>
      <c r="E47" s="100">
        <f t="shared" si="1"/>
        <v>230</v>
      </c>
      <c r="F47" s="100"/>
      <c r="G47" s="100">
        <f t="shared" si="0"/>
        <v>1223.45</v>
      </c>
    </row>
    <row r="48" spans="1:7" hidden="1">
      <c r="A48" s="100"/>
      <c r="B48" s="100"/>
      <c r="C48" s="100" t="s">
        <v>716</v>
      </c>
      <c r="D48" s="100"/>
      <c r="E48" s="100">
        <f t="shared" si="1"/>
        <v>0</v>
      </c>
      <c r="F48" s="100">
        <v>37.799999999999997</v>
      </c>
      <c r="G48" s="100">
        <f t="shared" si="0"/>
        <v>1185.6500000000001</v>
      </c>
    </row>
    <row r="49" spans="1:7" hidden="1">
      <c r="A49" s="100"/>
      <c r="B49" s="100"/>
      <c r="C49" s="100" t="s">
        <v>969</v>
      </c>
      <c r="D49" s="100"/>
      <c r="E49" s="100">
        <f t="shared" si="1"/>
        <v>0</v>
      </c>
      <c r="F49" s="100"/>
      <c r="G49" s="100">
        <f t="shared" si="0"/>
        <v>1185.6500000000001</v>
      </c>
    </row>
    <row r="50" spans="1:7" hidden="1">
      <c r="A50" s="103">
        <v>41442</v>
      </c>
      <c r="B50" s="100">
        <v>1</v>
      </c>
      <c r="C50" s="100" t="s">
        <v>1663</v>
      </c>
      <c r="D50" s="100">
        <v>55</v>
      </c>
      <c r="E50" s="100">
        <f t="shared" si="1"/>
        <v>55</v>
      </c>
      <c r="F50" s="100"/>
      <c r="G50" s="100">
        <f t="shared" si="0"/>
        <v>1240.6500000000001</v>
      </c>
    </row>
    <row r="51" spans="1:7" hidden="1">
      <c r="A51" s="100"/>
      <c r="B51" s="100"/>
      <c r="C51" s="100" t="s">
        <v>716</v>
      </c>
      <c r="D51" s="100"/>
      <c r="E51" s="100">
        <f t="shared" si="1"/>
        <v>0</v>
      </c>
      <c r="F51" s="100">
        <v>5.5</v>
      </c>
      <c r="G51" s="100">
        <f t="shared" si="0"/>
        <v>1235.1500000000001</v>
      </c>
    </row>
    <row r="52" spans="1:7" hidden="1">
      <c r="A52" s="103">
        <v>41443</v>
      </c>
      <c r="B52" s="100"/>
      <c r="C52" s="100" t="s">
        <v>259</v>
      </c>
      <c r="D52" s="100"/>
      <c r="E52" s="100">
        <f t="shared" si="1"/>
        <v>0</v>
      </c>
      <c r="F52" s="100">
        <v>1235.1500000000001</v>
      </c>
      <c r="G52" s="100">
        <f t="shared" si="0"/>
        <v>0</v>
      </c>
    </row>
    <row r="53" spans="1:7" hidden="1">
      <c r="A53" s="100"/>
      <c r="B53" s="100"/>
      <c r="C53" s="100"/>
      <c r="D53" s="100"/>
      <c r="E53" s="100">
        <f t="shared" si="1"/>
        <v>0</v>
      </c>
      <c r="F53" s="100"/>
      <c r="G53" s="100">
        <f t="shared" si="0"/>
        <v>0</v>
      </c>
    </row>
    <row r="54" spans="1:7" hidden="1">
      <c r="A54" s="103">
        <v>41443</v>
      </c>
      <c r="B54" s="100">
        <v>1</v>
      </c>
      <c r="C54" s="100" t="s">
        <v>1750</v>
      </c>
      <c r="D54" s="100">
        <v>285</v>
      </c>
      <c r="E54" s="100">
        <f t="shared" si="1"/>
        <v>285</v>
      </c>
      <c r="F54" s="100"/>
      <c r="G54" s="100">
        <f t="shared" si="0"/>
        <v>285</v>
      </c>
    </row>
    <row r="55" spans="1:7" hidden="1">
      <c r="A55" s="100"/>
      <c r="B55" s="100"/>
      <c r="C55" s="100" t="s">
        <v>1767</v>
      </c>
      <c r="D55" s="100"/>
      <c r="E55" s="100"/>
      <c r="F55" s="100">
        <v>28.5</v>
      </c>
      <c r="G55" s="100">
        <f t="shared" si="0"/>
        <v>256.5</v>
      </c>
    </row>
    <row r="56" spans="1:7" hidden="1">
      <c r="A56" s="103">
        <v>41450</v>
      </c>
      <c r="B56" s="100">
        <v>1</v>
      </c>
      <c r="C56" s="100" t="s">
        <v>843</v>
      </c>
      <c r="D56" s="100">
        <v>22</v>
      </c>
      <c r="E56" s="100">
        <f t="shared" si="1"/>
        <v>22</v>
      </c>
      <c r="F56" s="100"/>
      <c r="G56" s="100">
        <f t="shared" si="0"/>
        <v>278.5</v>
      </c>
    </row>
    <row r="57" spans="1:7" hidden="1">
      <c r="A57" s="100"/>
      <c r="B57" s="100"/>
      <c r="C57" s="100"/>
      <c r="D57" s="100"/>
      <c r="E57" s="100"/>
      <c r="F57" s="100">
        <v>2</v>
      </c>
      <c r="G57" s="100">
        <f t="shared" si="0"/>
        <v>276.5</v>
      </c>
    </row>
    <row r="58" spans="1:7" hidden="1">
      <c r="A58" s="103">
        <v>41451</v>
      </c>
      <c r="B58" s="100">
        <v>1</v>
      </c>
      <c r="C58" s="100" t="s">
        <v>845</v>
      </c>
      <c r="D58" s="100">
        <v>155</v>
      </c>
      <c r="E58" s="100">
        <f t="shared" si="1"/>
        <v>155</v>
      </c>
      <c r="F58" s="100"/>
      <c r="G58" s="100">
        <f t="shared" si="0"/>
        <v>431.5</v>
      </c>
    </row>
    <row r="59" spans="1:7" hidden="1">
      <c r="A59" s="100"/>
      <c r="B59" s="100"/>
      <c r="C59" s="100" t="s">
        <v>1768</v>
      </c>
      <c r="D59" s="100"/>
      <c r="E59" s="100"/>
      <c r="F59" s="100">
        <v>15.5</v>
      </c>
      <c r="G59" s="100">
        <f t="shared" si="0"/>
        <v>416</v>
      </c>
    </row>
    <row r="60" spans="1:7" hidden="1">
      <c r="A60" s="103">
        <v>41453</v>
      </c>
      <c r="B60" s="100">
        <v>1</v>
      </c>
      <c r="C60" s="100" t="s">
        <v>1750</v>
      </c>
      <c r="D60" s="100">
        <v>138</v>
      </c>
      <c r="E60" s="100">
        <f t="shared" si="1"/>
        <v>138</v>
      </c>
      <c r="F60" s="100"/>
      <c r="G60" s="100">
        <f t="shared" si="0"/>
        <v>554</v>
      </c>
    </row>
    <row r="61" spans="1:7" hidden="1">
      <c r="A61" s="100" t="s">
        <v>2361</v>
      </c>
      <c r="B61" s="100"/>
      <c r="C61" s="100" t="s">
        <v>353</v>
      </c>
      <c r="D61" s="100"/>
      <c r="E61" s="100"/>
      <c r="F61" s="100"/>
      <c r="G61" s="100">
        <f t="shared" si="0"/>
        <v>554</v>
      </c>
    </row>
    <row r="62" spans="1:7" hidden="1">
      <c r="A62" s="103">
        <v>41456</v>
      </c>
      <c r="B62" s="100"/>
      <c r="C62" s="100" t="s">
        <v>1769</v>
      </c>
      <c r="D62" s="100"/>
      <c r="E62" s="100"/>
      <c r="F62" s="100"/>
      <c r="G62" s="100">
        <f t="shared" si="0"/>
        <v>554</v>
      </c>
    </row>
    <row r="63" spans="1:7" hidden="1">
      <c r="A63" s="100"/>
      <c r="B63" s="100"/>
      <c r="C63" s="100" t="s">
        <v>1770</v>
      </c>
      <c r="D63" s="100"/>
      <c r="E63" s="100"/>
      <c r="F63" s="100">
        <v>138</v>
      </c>
      <c r="G63" s="100">
        <f t="shared" si="0"/>
        <v>416</v>
      </c>
    </row>
    <row r="64" spans="1:7" hidden="1">
      <c r="A64" s="103">
        <v>41459</v>
      </c>
      <c r="B64" s="100">
        <v>1</v>
      </c>
      <c r="C64" s="100" t="s">
        <v>1872</v>
      </c>
      <c r="D64" s="100">
        <v>35</v>
      </c>
      <c r="E64" s="100">
        <f t="shared" si="1"/>
        <v>35</v>
      </c>
      <c r="F64" s="100"/>
      <c r="G64" s="100">
        <f t="shared" si="0"/>
        <v>451</v>
      </c>
    </row>
    <row r="65" spans="1:7" hidden="1">
      <c r="A65" s="103">
        <v>41461</v>
      </c>
      <c r="B65" s="100">
        <v>1</v>
      </c>
      <c r="C65" s="100" t="s">
        <v>1871</v>
      </c>
      <c r="D65" s="100">
        <v>115</v>
      </c>
      <c r="E65" s="100">
        <f t="shared" si="1"/>
        <v>115</v>
      </c>
      <c r="F65" s="100"/>
      <c r="G65" s="100">
        <f t="shared" si="0"/>
        <v>566</v>
      </c>
    </row>
    <row r="66" spans="1:7" hidden="1">
      <c r="A66" s="100"/>
      <c r="B66" s="100"/>
      <c r="C66" s="100" t="s">
        <v>716</v>
      </c>
      <c r="D66" s="100"/>
      <c r="E66" s="100"/>
      <c r="F66" s="100">
        <v>11.5</v>
      </c>
      <c r="G66" s="100">
        <f t="shared" si="0"/>
        <v>554.5</v>
      </c>
    </row>
    <row r="67" spans="1:7" hidden="1">
      <c r="A67" s="103">
        <v>41477</v>
      </c>
      <c r="B67" s="100">
        <v>1</v>
      </c>
      <c r="C67" s="100" t="s">
        <v>676</v>
      </c>
      <c r="D67" s="100">
        <v>148</v>
      </c>
      <c r="E67" s="100">
        <f t="shared" si="1"/>
        <v>148</v>
      </c>
      <c r="F67" s="100"/>
      <c r="G67" s="100">
        <f t="shared" si="0"/>
        <v>702.5</v>
      </c>
    </row>
    <row r="68" spans="1:7" hidden="1">
      <c r="A68" s="100"/>
      <c r="B68" s="100"/>
      <c r="C68" s="100" t="s">
        <v>2008</v>
      </c>
      <c r="D68" s="100"/>
      <c r="E68" s="100"/>
      <c r="F68" s="100">
        <v>20</v>
      </c>
      <c r="G68" s="100">
        <f t="shared" si="0"/>
        <v>682.5</v>
      </c>
    </row>
    <row r="69" spans="1:7" hidden="1">
      <c r="A69" s="103">
        <v>41479</v>
      </c>
      <c r="B69" s="100">
        <v>1</v>
      </c>
      <c r="C69" s="100" t="s">
        <v>1115</v>
      </c>
      <c r="D69" s="100">
        <v>75</v>
      </c>
      <c r="E69" s="100">
        <f t="shared" ref="E69:E101" si="2">B69*D69</f>
        <v>75</v>
      </c>
      <c r="F69" s="100"/>
      <c r="G69" s="100">
        <f t="shared" si="0"/>
        <v>757.5</v>
      </c>
    </row>
    <row r="70" spans="1:7" hidden="1">
      <c r="A70" s="100"/>
      <c r="B70" s="100"/>
      <c r="C70" s="100" t="s">
        <v>2036</v>
      </c>
      <c r="D70" s="100"/>
      <c r="E70" s="100"/>
      <c r="F70" s="100"/>
      <c r="G70" s="100">
        <f t="shared" ref="G70:G143" si="3">G69+E70-F70</f>
        <v>757.5</v>
      </c>
    </row>
    <row r="71" spans="1:7" hidden="1">
      <c r="A71" s="103">
        <v>41467</v>
      </c>
      <c r="B71" s="100">
        <v>1</v>
      </c>
      <c r="C71" s="100" t="s">
        <v>459</v>
      </c>
      <c r="D71" s="100">
        <v>30</v>
      </c>
      <c r="E71" s="100">
        <f>B71*D71</f>
        <v>30</v>
      </c>
      <c r="F71" s="100"/>
      <c r="G71" s="100">
        <f t="shared" si="3"/>
        <v>787.5</v>
      </c>
    </row>
    <row r="72" spans="1:7" hidden="1">
      <c r="A72" s="100"/>
      <c r="B72" s="100"/>
      <c r="C72" s="100"/>
      <c r="D72" s="100"/>
      <c r="E72" s="100"/>
      <c r="F72" s="100">
        <v>2</v>
      </c>
      <c r="G72" s="100">
        <f t="shared" si="3"/>
        <v>785.5</v>
      </c>
    </row>
    <row r="73" spans="1:7" hidden="1">
      <c r="A73" s="103">
        <v>41487</v>
      </c>
      <c r="B73" s="100">
        <v>1</v>
      </c>
      <c r="C73" s="100" t="s">
        <v>2138</v>
      </c>
      <c r="D73" s="100">
        <v>84</v>
      </c>
      <c r="E73" s="100">
        <f t="shared" si="2"/>
        <v>84</v>
      </c>
      <c r="F73" s="100"/>
      <c r="G73" s="100">
        <f t="shared" si="3"/>
        <v>869.5</v>
      </c>
    </row>
    <row r="74" spans="1:7" hidden="1">
      <c r="A74" s="100"/>
      <c r="B74" s="100"/>
      <c r="C74" s="100" t="s">
        <v>716</v>
      </c>
      <c r="D74" s="100"/>
      <c r="E74" s="100"/>
      <c r="F74" s="100">
        <v>8</v>
      </c>
      <c r="G74" s="100">
        <f t="shared" si="3"/>
        <v>861.5</v>
      </c>
    </row>
    <row r="75" spans="1:7" hidden="1">
      <c r="A75" s="103">
        <v>41488</v>
      </c>
      <c r="B75" s="100">
        <v>1</v>
      </c>
      <c r="C75" s="100" t="s">
        <v>375</v>
      </c>
      <c r="D75" s="100">
        <v>28</v>
      </c>
      <c r="E75" s="100">
        <f t="shared" si="2"/>
        <v>28</v>
      </c>
      <c r="F75" s="100"/>
      <c r="G75" s="100">
        <f t="shared" si="3"/>
        <v>889.5</v>
      </c>
    </row>
    <row r="76" spans="1:7" hidden="1">
      <c r="A76" s="100"/>
      <c r="B76" s="100"/>
      <c r="C76" s="100" t="s">
        <v>2139</v>
      </c>
      <c r="D76" s="100"/>
      <c r="E76" s="100"/>
      <c r="F76" s="100"/>
      <c r="G76" s="100">
        <f t="shared" si="3"/>
        <v>889.5</v>
      </c>
    </row>
    <row r="77" spans="1:7" hidden="1">
      <c r="A77" s="103">
        <v>41499</v>
      </c>
      <c r="B77" s="100">
        <v>1</v>
      </c>
      <c r="C77" s="100" t="s">
        <v>668</v>
      </c>
      <c r="D77" s="100">
        <v>194</v>
      </c>
      <c r="E77" s="100">
        <f t="shared" si="2"/>
        <v>194</v>
      </c>
      <c r="F77" s="100"/>
      <c r="G77" s="100">
        <f t="shared" si="3"/>
        <v>1083.5</v>
      </c>
    </row>
    <row r="78" spans="1:7" hidden="1">
      <c r="A78" s="100"/>
      <c r="B78" s="100"/>
      <c r="C78" s="100" t="s">
        <v>2194</v>
      </c>
      <c r="D78" s="100"/>
      <c r="E78" s="100"/>
      <c r="F78" s="100">
        <v>19.399999999999999</v>
      </c>
      <c r="G78" s="100">
        <f t="shared" si="3"/>
        <v>1064.0999999999999</v>
      </c>
    </row>
    <row r="79" spans="1:7" hidden="1">
      <c r="A79" s="100"/>
      <c r="B79" s="100"/>
      <c r="C79" s="100" t="s">
        <v>1768</v>
      </c>
      <c r="D79" s="100"/>
      <c r="E79" s="100"/>
      <c r="F79" s="100"/>
      <c r="G79" s="100">
        <f t="shared" si="3"/>
        <v>1064.0999999999999</v>
      </c>
    </row>
    <row r="80" spans="1:7" hidden="1">
      <c r="A80" s="103">
        <v>41515</v>
      </c>
      <c r="B80" s="100">
        <v>1</v>
      </c>
      <c r="C80" s="100" t="s">
        <v>1892</v>
      </c>
      <c r="D80" s="100">
        <v>68</v>
      </c>
      <c r="E80" s="100">
        <f t="shared" si="2"/>
        <v>68</v>
      </c>
      <c r="F80" s="100"/>
      <c r="G80" s="100">
        <f t="shared" si="3"/>
        <v>1132.0999999999999</v>
      </c>
    </row>
    <row r="81" spans="1:7" hidden="1">
      <c r="A81" s="100"/>
      <c r="B81" s="100"/>
      <c r="C81" s="100" t="s">
        <v>1893</v>
      </c>
      <c r="D81" s="100"/>
      <c r="E81" s="100"/>
      <c r="F81" s="100">
        <v>7</v>
      </c>
      <c r="G81" s="100">
        <f t="shared" si="3"/>
        <v>1125.0999999999999</v>
      </c>
    </row>
    <row r="82" spans="1:7" hidden="1">
      <c r="A82" s="103">
        <v>41516</v>
      </c>
      <c r="B82" s="100">
        <v>1</v>
      </c>
      <c r="C82" s="100" t="s">
        <v>2360</v>
      </c>
      <c r="D82" s="100">
        <v>40</v>
      </c>
      <c r="E82" s="100">
        <f t="shared" si="2"/>
        <v>40</v>
      </c>
      <c r="F82" s="100"/>
      <c r="G82" s="100">
        <f t="shared" si="3"/>
        <v>1165.0999999999999</v>
      </c>
    </row>
    <row r="83" spans="1:7" hidden="1">
      <c r="A83" s="100"/>
      <c r="B83" s="100"/>
      <c r="C83" s="100"/>
      <c r="D83" s="100"/>
      <c r="E83" s="100"/>
      <c r="F83" s="100"/>
      <c r="G83" s="100">
        <f t="shared" si="3"/>
        <v>1165.0999999999999</v>
      </c>
    </row>
    <row r="84" spans="1:7" hidden="1">
      <c r="A84" s="103">
        <v>41517</v>
      </c>
      <c r="B84" s="100">
        <v>1</v>
      </c>
      <c r="C84" s="100" t="s">
        <v>391</v>
      </c>
      <c r="D84" s="100">
        <v>84</v>
      </c>
      <c r="E84" s="100">
        <f t="shared" si="2"/>
        <v>84</v>
      </c>
      <c r="F84" s="100"/>
      <c r="G84" s="100">
        <f t="shared" si="3"/>
        <v>1249.0999999999999</v>
      </c>
    </row>
    <row r="85" spans="1:7" hidden="1">
      <c r="A85" s="100" t="s">
        <v>2361</v>
      </c>
      <c r="B85" s="100"/>
      <c r="C85" s="100" t="s">
        <v>2358</v>
      </c>
      <c r="D85" s="100"/>
      <c r="E85" s="100"/>
      <c r="F85" s="100">
        <v>8.4</v>
      </c>
      <c r="G85" s="100">
        <f t="shared" si="3"/>
        <v>1240.6999999999998</v>
      </c>
    </row>
    <row r="86" spans="1:7" hidden="1">
      <c r="A86" s="103">
        <v>41522</v>
      </c>
      <c r="B86" s="100">
        <v>1</v>
      </c>
      <c r="C86" s="100" t="s">
        <v>2362</v>
      </c>
      <c r="D86" s="100">
        <v>22</v>
      </c>
      <c r="E86" s="100">
        <f t="shared" si="2"/>
        <v>22</v>
      </c>
      <c r="F86" s="100"/>
      <c r="G86" s="100">
        <f t="shared" si="3"/>
        <v>1262.6999999999998</v>
      </c>
    </row>
    <row r="87" spans="1:7" hidden="1">
      <c r="A87" s="100" t="s">
        <v>2361</v>
      </c>
      <c r="B87" s="100"/>
      <c r="C87" s="100"/>
      <c r="D87" s="100"/>
      <c r="E87" s="100"/>
      <c r="F87" s="100"/>
      <c r="G87" s="100">
        <f t="shared" si="3"/>
        <v>1262.6999999999998</v>
      </c>
    </row>
    <row r="88" spans="1:7" hidden="1">
      <c r="A88" s="103">
        <v>41526</v>
      </c>
      <c r="B88" s="100">
        <v>1</v>
      </c>
      <c r="C88" s="100" t="s">
        <v>2394</v>
      </c>
      <c r="D88" s="100">
        <v>333</v>
      </c>
      <c r="E88" s="100">
        <f t="shared" si="2"/>
        <v>333</v>
      </c>
      <c r="F88" s="100"/>
      <c r="G88" s="100">
        <f t="shared" si="3"/>
        <v>1595.6999999999998</v>
      </c>
    </row>
    <row r="89" spans="1:7" hidden="1">
      <c r="A89" s="100" t="s">
        <v>969</v>
      </c>
      <c r="B89" s="100">
        <v>1</v>
      </c>
      <c r="C89" s="100" t="s">
        <v>2395</v>
      </c>
      <c r="D89" s="100">
        <v>274</v>
      </c>
      <c r="E89" s="100">
        <f t="shared" si="2"/>
        <v>274</v>
      </c>
      <c r="F89" s="100"/>
      <c r="G89" s="100">
        <f t="shared" si="3"/>
        <v>1869.6999999999998</v>
      </c>
    </row>
    <row r="90" spans="1:7" hidden="1">
      <c r="A90" s="100"/>
      <c r="B90" s="100"/>
      <c r="C90" s="100" t="s">
        <v>2396</v>
      </c>
      <c r="D90" s="100"/>
      <c r="E90" s="100">
        <f t="shared" si="2"/>
        <v>0</v>
      </c>
      <c r="F90" s="100">
        <v>60.7</v>
      </c>
      <c r="G90" s="100">
        <f t="shared" si="3"/>
        <v>1808.9999999999998</v>
      </c>
    </row>
    <row r="91" spans="1:7" hidden="1">
      <c r="A91" s="103">
        <v>41527</v>
      </c>
      <c r="B91" s="100">
        <v>1</v>
      </c>
      <c r="C91" s="100" t="s">
        <v>2534</v>
      </c>
      <c r="D91" s="100">
        <v>245</v>
      </c>
      <c r="E91" s="100">
        <f t="shared" si="2"/>
        <v>245</v>
      </c>
      <c r="F91" s="100"/>
      <c r="G91" s="100">
        <f t="shared" si="3"/>
        <v>2054</v>
      </c>
    </row>
    <row r="92" spans="1:7" hidden="1">
      <c r="A92" s="100"/>
      <c r="B92" s="100"/>
      <c r="C92" s="100" t="s">
        <v>716</v>
      </c>
      <c r="D92" s="100"/>
      <c r="E92" s="100">
        <f t="shared" si="2"/>
        <v>0</v>
      </c>
      <c r="F92" s="100">
        <v>25</v>
      </c>
      <c r="G92" s="100">
        <f t="shared" si="3"/>
        <v>2029</v>
      </c>
    </row>
    <row r="93" spans="1:7" hidden="1">
      <c r="A93" s="103">
        <v>41536</v>
      </c>
      <c r="B93" s="100">
        <v>1</v>
      </c>
      <c r="C93" s="100" t="s">
        <v>2535</v>
      </c>
      <c r="D93" s="100">
        <v>190</v>
      </c>
      <c r="E93" s="100">
        <f t="shared" si="2"/>
        <v>190</v>
      </c>
      <c r="F93" s="100"/>
      <c r="G93" s="100">
        <f t="shared" si="3"/>
        <v>2219</v>
      </c>
    </row>
    <row r="94" spans="1:7" hidden="1">
      <c r="A94" s="100"/>
      <c r="B94" s="100"/>
      <c r="C94" s="100" t="s">
        <v>716</v>
      </c>
      <c r="D94" s="100"/>
      <c r="E94" s="100">
        <f t="shared" si="2"/>
        <v>0</v>
      </c>
      <c r="F94" s="100">
        <v>19</v>
      </c>
      <c r="G94" s="100">
        <f t="shared" si="3"/>
        <v>2200</v>
      </c>
    </row>
    <row r="95" spans="1:7" hidden="1">
      <c r="A95" s="103">
        <v>41540</v>
      </c>
      <c r="B95" s="100">
        <v>1</v>
      </c>
      <c r="C95" s="100" t="s">
        <v>375</v>
      </c>
      <c r="D95" s="100">
        <v>30</v>
      </c>
      <c r="E95" s="100">
        <f t="shared" si="2"/>
        <v>30</v>
      </c>
      <c r="F95" s="100"/>
      <c r="G95" s="100">
        <f t="shared" si="3"/>
        <v>2230</v>
      </c>
    </row>
    <row r="96" spans="1:7" hidden="1">
      <c r="A96" s="100"/>
      <c r="B96" s="100"/>
      <c r="C96" s="100" t="s">
        <v>2571</v>
      </c>
      <c r="D96" s="100"/>
      <c r="E96" s="100">
        <f t="shared" si="2"/>
        <v>0</v>
      </c>
      <c r="F96" s="100"/>
      <c r="G96" s="100">
        <f t="shared" si="3"/>
        <v>2230</v>
      </c>
    </row>
    <row r="97" spans="1:7" hidden="1">
      <c r="A97" s="103">
        <v>41541</v>
      </c>
      <c r="B97" s="100">
        <v>1</v>
      </c>
      <c r="C97" s="100" t="s">
        <v>2360</v>
      </c>
      <c r="D97" s="100">
        <v>30</v>
      </c>
      <c r="E97" s="100">
        <f t="shared" si="2"/>
        <v>30</v>
      </c>
      <c r="F97" s="100"/>
      <c r="G97" s="100">
        <f t="shared" si="3"/>
        <v>2260</v>
      </c>
    </row>
    <row r="98" spans="1:7" hidden="1">
      <c r="A98" s="103">
        <v>41545</v>
      </c>
      <c r="B98" s="100">
        <v>0.5</v>
      </c>
      <c r="C98" s="100" t="s">
        <v>2596</v>
      </c>
      <c r="D98" s="100">
        <v>15</v>
      </c>
      <c r="E98" s="100">
        <f t="shared" si="2"/>
        <v>7.5</v>
      </c>
      <c r="F98" s="100"/>
      <c r="G98" s="100">
        <f t="shared" si="3"/>
        <v>2267.5</v>
      </c>
    </row>
    <row r="99" spans="1:7" hidden="1">
      <c r="A99" s="103">
        <v>41547</v>
      </c>
      <c r="B99" s="100">
        <v>1</v>
      </c>
      <c r="C99" s="100" t="s">
        <v>329</v>
      </c>
      <c r="D99" s="100">
        <v>28</v>
      </c>
      <c r="E99" s="100">
        <f t="shared" si="2"/>
        <v>28</v>
      </c>
      <c r="F99" s="100"/>
      <c r="G99" s="100">
        <f t="shared" si="3"/>
        <v>2295.5</v>
      </c>
    </row>
    <row r="100" spans="1:7" hidden="1">
      <c r="A100" s="100"/>
      <c r="B100" s="100">
        <v>1</v>
      </c>
      <c r="C100" s="100" t="s">
        <v>2597</v>
      </c>
      <c r="D100" s="100">
        <v>61</v>
      </c>
      <c r="E100" s="100">
        <f t="shared" si="2"/>
        <v>61</v>
      </c>
      <c r="F100" s="100"/>
      <c r="G100" s="100">
        <f t="shared" si="3"/>
        <v>2356.5</v>
      </c>
    </row>
    <row r="101" spans="1:7" hidden="1">
      <c r="A101" s="103">
        <v>41549</v>
      </c>
      <c r="B101" s="100">
        <v>6</v>
      </c>
      <c r="C101" s="100" t="s">
        <v>448</v>
      </c>
      <c r="D101" s="100">
        <v>77</v>
      </c>
      <c r="E101" s="100">
        <f t="shared" si="2"/>
        <v>462</v>
      </c>
      <c r="F101" s="100"/>
      <c r="G101" s="100">
        <f t="shared" si="3"/>
        <v>2818.5</v>
      </c>
    </row>
    <row r="102" spans="1:7" hidden="1">
      <c r="A102" s="100"/>
      <c r="B102" s="100"/>
      <c r="C102" s="100" t="s">
        <v>716</v>
      </c>
      <c r="D102" s="100"/>
      <c r="E102" s="100"/>
      <c r="F102" s="100">
        <v>42</v>
      </c>
      <c r="G102" s="100">
        <f t="shared" si="3"/>
        <v>2776.5</v>
      </c>
    </row>
    <row r="103" spans="1:7" hidden="1">
      <c r="A103" s="100"/>
      <c r="B103" s="100"/>
      <c r="C103" s="100" t="s">
        <v>457</v>
      </c>
      <c r="D103" s="100"/>
      <c r="E103" s="100"/>
      <c r="F103" s="100"/>
      <c r="G103" s="100">
        <f t="shared" si="3"/>
        <v>2776.5</v>
      </c>
    </row>
    <row r="104" spans="1:7" hidden="1">
      <c r="A104" s="103">
        <v>41550</v>
      </c>
      <c r="B104" s="100">
        <v>5</v>
      </c>
      <c r="C104" s="100" t="s">
        <v>448</v>
      </c>
      <c r="D104" s="100">
        <v>77</v>
      </c>
      <c r="E104" s="100">
        <f t="shared" ref="E104" si="4">B104*D104</f>
        <v>385</v>
      </c>
      <c r="F104" s="100"/>
      <c r="G104" s="100">
        <f t="shared" si="3"/>
        <v>3161.5</v>
      </c>
    </row>
    <row r="105" spans="1:7" hidden="1">
      <c r="A105" s="100"/>
      <c r="B105" s="100"/>
      <c r="C105" s="100" t="s">
        <v>716</v>
      </c>
      <c r="D105" s="100"/>
      <c r="E105" s="100"/>
      <c r="F105" s="100">
        <v>38.5</v>
      </c>
      <c r="G105" s="100">
        <f t="shared" si="3"/>
        <v>3123</v>
      </c>
    </row>
    <row r="106" spans="1:7" hidden="1">
      <c r="A106" s="100"/>
      <c r="B106" s="100"/>
      <c r="C106" s="100" t="s">
        <v>457</v>
      </c>
      <c r="D106" s="100"/>
      <c r="E106" s="100"/>
      <c r="F106" s="100"/>
      <c r="G106" s="100">
        <f t="shared" si="3"/>
        <v>3123</v>
      </c>
    </row>
    <row r="107" spans="1:7" hidden="1">
      <c r="A107" s="103">
        <v>41551</v>
      </c>
      <c r="B107" s="100">
        <v>1</v>
      </c>
      <c r="C107" s="100" t="s">
        <v>2624</v>
      </c>
      <c r="D107" s="100">
        <v>137</v>
      </c>
      <c r="E107" s="100">
        <v>137</v>
      </c>
      <c r="F107" s="100"/>
      <c r="G107" s="100">
        <f t="shared" si="3"/>
        <v>3260</v>
      </c>
    </row>
    <row r="108" spans="1:7" hidden="1">
      <c r="A108" s="100" t="s">
        <v>2625</v>
      </c>
      <c r="B108" s="100"/>
      <c r="C108" s="100" t="s">
        <v>716</v>
      </c>
      <c r="D108" s="100"/>
      <c r="E108" s="100"/>
      <c r="F108" s="100">
        <v>13.7</v>
      </c>
      <c r="G108" s="100">
        <f t="shared" si="3"/>
        <v>3246.3</v>
      </c>
    </row>
    <row r="109" spans="1:7" hidden="1">
      <c r="A109" s="100"/>
      <c r="B109" s="100"/>
      <c r="C109" s="100" t="s">
        <v>560</v>
      </c>
      <c r="D109" s="100"/>
      <c r="E109" s="100"/>
      <c r="F109" s="100"/>
      <c r="G109" s="100">
        <f t="shared" si="3"/>
        <v>3246.3</v>
      </c>
    </row>
    <row r="110" spans="1:7" hidden="1">
      <c r="A110" s="103">
        <v>41554</v>
      </c>
      <c r="B110" s="100">
        <v>2</v>
      </c>
      <c r="C110" s="100" t="s">
        <v>2623</v>
      </c>
      <c r="D110" s="100">
        <v>78</v>
      </c>
      <c r="E110" s="100">
        <f t="shared" ref="E110" si="5">B110*D110</f>
        <v>156</v>
      </c>
      <c r="F110" s="100"/>
      <c r="G110" s="100">
        <f t="shared" si="3"/>
        <v>3402.3</v>
      </c>
    </row>
    <row r="111" spans="1:7" hidden="1">
      <c r="A111" s="100"/>
      <c r="B111" s="100"/>
      <c r="C111" s="100" t="s">
        <v>716</v>
      </c>
      <c r="D111" s="100"/>
      <c r="E111" s="100"/>
      <c r="F111" s="100">
        <v>15.4</v>
      </c>
      <c r="G111" s="100">
        <f t="shared" si="3"/>
        <v>3386.9</v>
      </c>
    </row>
    <row r="112" spans="1:7" hidden="1">
      <c r="A112" s="100"/>
      <c r="B112" s="100"/>
      <c r="C112" s="100" t="s">
        <v>457</v>
      </c>
      <c r="D112" s="100"/>
      <c r="E112" s="100"/>
      <c r="F112" s="100"/>
      <c r="G112" s="100">
        <f t="shared" si="3"/>
        <v>3386.9</v>
      </c>
    </row>
    <row r="113" spans="1:7">
      <c r="A113" s="103">
        <v>41572</v>
      </c>
      <c r="B113" s="100"/>
      <c r="C113" s="104" t="s">
        <v>699</v>
      </c>
      <c r="D113" s="100"/>
      <c r="E113" s="100"/>
      <c r="F113" s="100">
        <v>3387</v>
      </c>
      <c r="G113" s="100">
        <f t="shared" si="3"/>
        <v>-9.9999999999909051E-2</v>
      </c>
    </row>
    <row r="114" spans="1:7">
      <c r="A114" s="100"/>
      <c r="B114" s="100"/>
      <c r="C114" s="100"/>
      <c r="D114" s="100"/>
      <c r="E114" s="100"/>
      <c r="F114" s="100"/>
      <c r="G114" s="100">
        <f t="shared" si="3"/>
        <v>-9.9999999999909051E-2</v>
      </c>
    </row>
    <row r="115" spans="1:7">
      <c r="A115" s="103">
        <v>41558</v>
      </c>
      <c r="B115" s="100">
        <v>1</v>
      </c>
      <c r="C115" s="104" t="s">
        <v>391</v>
      </c>
      <c r="D115" s="100">
        <v>63</v>
      </c>
      <c r="E115" s="100">
        <v>63</v>
      </c>
      <c r="F115" s="100"/>
      <c r="G115" s="100">
        <f t="shared" si="3"/>
        <v>62.900000000000091</v>
      </c>
    </row>
    <row r="116" spans="1:7">
      <c r="A116" s="100"/>
      <c r="B116" s="100"/>
      <c r="C116" s="104" t="s">
        <v>716</v>
      </c>
      <c r="D116" s="100"/>
      <c r="E116" s="100"/>
      <c r="F116" s="100">
        <v>6.3</v>
      </c>
      <c r="G116" s="100">
        <f t="shared" si="3"/>
        <v>56.600000000000094</v>
      </c>
    </row>
    <row r="117" spans="1:7">
      <c r="A117" s="100"/>
      <c r="B117" s="100"/>
      <c r="C117" s="104" t="s">
        <v>2672</v>
      </c>
      <c r="D117" s="100"/>
      <c r="E117" s="100"/>
      <c r="F117" s="100"/>
      <c r="G117" s="100">
        <f t="shared" si="3"/>
        <v>56.600000000000094</v>
      </c>
    </row>
    <row r="118" spans="1:7">
      <c r="A118" s="103">
        <v>41570</v>
      </c>
      <c r="B118" s="100">
        <v>1</v>
      </c>
      <c r="C118" s="104" t="s">
        <v>420</v>
      </c>
      <c r="D118" s="100">
        <v>24</v>
      </c>
      <c r="E118" s="104">
        <v>24</v>
      </c>
      <c r="F118" s="100"/>
      <c r="G118" s="100">
        <f t="shared" si="3"/>
        <v>80.600000000000094</v>
      </c>
    </row>
    <row r="119" spans="1:7">
      <c r="A119" s="100"/>
      <c r="B119" s="100"/>
      <c r="C119" s="104" t="s">
        <v>2819</v>
      </c>
      <c r="D119" s="100"/>
      <c r="E119" s="104">
        <v>0</v>
      </c>
      <c r="F119" s="100"/>
      <c r="G119" s="100">
        <f t="shared" si="3"/>
        <v>80.600000000000094</v>
      </c>
    </row>
    <row r="120" spans="1:7">
      <c r="A120" s="103">
        <v>41580</v>
      </c>
      <c r="B120" s="100">
        <v>1</v>
      </c>
      <c r="C120" s="100" t="s">
        <v>329</v>
      </c>
      <c r="D120" s="100">
        <v>30</v>
      </c>
      <c r="E120" s="104">
        <v>30</v>
      </c>
      <c r="F120" s="100"/>
      <c r="G120" s="100">
        <f t="shared" si="3"/>
        <v>110.60000000000009</v>
      </c>
    </row>
    <row r="121" spans="1:7">
      <c r="A121" s="100"/>
      <c r="B121" s="100">
        <v>1</v>
      </c>
      <c r="C121" s="100" t="s">
        <v>816</v>
      </c>
      <c r="D121" s="100">
        <v>50</v>
      </c>
      <c r="E121" s="104">
        <v>50</v>
      </c>
      <c r="F121" s="100"/>
      <c r="G121" s="100">
        <f t="shared" si="3"/>
        <v>160.60000000000008</v>
      </c>
    </row>
    <row r="122" spans="1:7">
      <c r="A122" s="103">
        <v>41607</v>
      </c>
      <c r="B122" s="100">
        <v>1</v>
      </c>
      <c r="C122" s="100" t="s">
        <v>3154</v>
      </c>
      <c r="D122" s="100">
        <v>24</v>
      </c>
      <c r="E122" s="104">
        <v>24</v>
      </c>
      <c r="F122" s="100"/>
      <c r="G122" s="100">
        <f t="shared" si="3"/>
        <v>184.60000000000008</v>
      </c>
    </row>
    <row r="123" spans="1:7">
      <c r="C123" s="104" t="s">
        <v>716</v>
      </c>
      <c r="E123" s="104"/>
      <c r="F123" s="101">
        <v>2</v>
      </c>
      <c r="G123" s="100">
        <f t="shared" si="3"/>
        <v>182.60000000000008</v>
      </c>
    </row>
    <row r="124" spans="1:7">
      <c r="A124" s="105">
        <v>41628</v>
      </c>
      <c r="B124" s="101">
        <v>4.5</v>
      </c>
      <c r="C124" s="101" t="s">
        <v>2360</v>
      </c>
      <c r="D124" s="101">
        <v>30</v>
      </c>
      <c r="E124" s="104">
        <f>B124*D124</f>
        <v>135</v>
      </c>
      <c r="G124" s="100">
        <f t="shared" si="3"/>
        <v>317.60000000000008</v>
      </c>
    </row>
    <row r="125" spans="1:7">
      <c r="B125" s="101">
        <v>1</v>
      </c>
      <c r="C125" s="101" t="s">
        <v>846</v>
      </c>
      <c r="D125" s="101">
        <v>61</v>
      </c>
      <c r="E125" s="104">
        <f t="shared" ref="E125:E139" si="6">B125*D125</f>
        <v>61</v>
      </c>
      <c r="G125" s="100">
        <f t="shared" si="3"/>
        <v>378.60000000000008</v>
      </c>
    </row>
    <row r="126" spans="1:7">
      <c r="B126" s="101">
        <v>1</v>
      </c>
      <c r="C126" s="101" t="s">
        <v>3344</v>
      </c>
      <c r="D126" s="101">
        <v>98</v>
      </c>
      <c r="E126" s="104">
        <f t="shared" si="6"/>
        <v>98</v>
      </c>
      <c r="G126" s="100">
        <f t="shared" si="3"/>
        <v>476.60000000000008</v>
      </c>
    </row>
    <row r="127" spans="1:7">
      <c r="B127" s="101">
        <v>1</v>
      </c>
      <c r="C127" s="101" t="s">
        <v>847</v>
      </c>
      <c r="D127" s="101">
        <v>102</v>
      </c>
      <c r="E127" s="104">
        <f t="shared" si="6"/>
        <v>102</v>
      </c>
      <c r="G127" s="100">
        <f t="shared" si="3"/>
        <v>578.60000000000014</v>
      </c>
    </row>
    <row r="128" spans="1:7">
      <c r="C128" s="101" t="s">
        <v>3345</v>
      </c>
      <c r="E128" s="104"/>
      <c r="F128" s="101">
        <v>39.1</v>
      </c>
      <c r="G128" s="100">
        <f t="shared" si="3"/>
        <v>539.50000000000011</v>
      </c>
    </row>
    <row r="129" spans="1:7">
      <c r="A129" s="105">
        <v>42000</v>
      </c>
      <c r="B129" s="101">
        <v>1</v>
      </c>
      <c r="C129" s="101" t="s">
        <v>3403</v>
      </c>
      <c r="D129" s="101">
        <v>36</v>
      </c>
      <c r="E129" s="104">
        <v>36</v>
      </c>
      <c r="G129" s="100">
        <f t="shared" si="3"/>
        <v>575.50000000000011</v>
      </c>
    </row>
    <row r="130" spans="1:7">
      <c r="C130" s="101" t="s">
        <v>3404</v>
      </c>
      <c r="E130" s="104">
        <f>B130*D130</f>
        <v>0</v>
      </c>
      <c r="G130" s="100">
        <f t="shared" si="3"/>
        <v>575.50000000000011</v>
      </c>
    </row>
    <row r="131" spans="1:7">
      <c r="A131" s="105">
        <v>41641</v>
      </c>
      <c r="B131" s="101">
        <v>1</v>
      </c>
      <c r="C131" s="101" t="s">
        <v>668</v>
      </c>
      <c r="D131" s="101">
        <v>211</v>
      </c>
      <c r="E131" s="104">
        <v>211</v>
      </c>
      <c r="G131" s="100">
        <f t="shared" si="3"/>
        <v>786.50000000000011</v>
      </c>
    </row>
    <row r="132" spans="1:7">
      <c r="C132" s="101" t="s">
        <v>353</v>
      </c>
      <c r="E132" s="104"/>
      <c r="F132" s="101">
        <v>26</v>
      </c>
      <c r="G132" s="100">
        <f t="shared" si="3"/>
        <v>760.50000000000011</v>
      </c>
    </row>
    <row r="133" spans="1:7">
      <c r="C133" s="101" t="s">
        <v>3405</v>
      </c>
      <c r="E133" s="104"/>
      <c r="G133" s="100">
        <f t="shared" si="3"/>
        <v>760.50000000000011</v>
      </c>
    </row>
    <row r="134" spans="1:7">
      <c r="A134" s="105">
        <v>41641</v>
      </c>
      <c r="B134" s="101">
        <v>4</v>
      </c>
      <c r="C134" s="101" t="s">
        <v>3421</v>
      </c>
      <c r="D134" s="101">
        <v>92.5</v>
      </c>
      <c r="E134" s="104">
        <f t="shared" si="6"/>
        <v>370</v>
      </c>
      <c r="G134" s="100">
        <f t="shared" si="3"/>
        <v>1130.5</v>
      </c>
    </row>
    <row r="135" spans="1:7">
      <c r="B135" s="101">
        <v>1</v>
      </c>
      <c r="C135" s="101" t="s">
        <v>3422</v>
      </c>
      <c r="D135" s="101">
        <v>125</v>
      </c>
      <c r="E135" s="104">
        <f t="shared" si="6"/>
        <v>125</v>
      </c>
      <c r="G135" s="100">
        <f t="shared" si="3"/>
        <v>1255.5</v>
      </c>
    </row>
    <row r="136" spans="1:7">
      <c r="B136" s="101">
        <v>1</v>
      </c>
      <c r="C136" s="101" t="s">
        <v>3423</v>
      </c>
      <c r="D136" s="101">
        <v>65</v>
      </c>
      <c r="E136" s="104">
        <f t="shared" si="6"/>
        <v>65</v>
      </c>
      <c r="G136" s="100">
        <f t="shared" si="3"/>
        <v>1320.5</v>
      </c>
    </row>
    <row r="137" spans="1:7">
      <c r="B137" s="101">
        <v>1</v>
      </c>
      <c r="C137" s="101" t="s">
        <v>3424</v>
      </c>
      <c r="D137" s="101">
        <v>90</v>
      </c>
      <c r="E137" s="104">
        <f t="shared" si="6"/>
        <v>90</v>
      </c>
      <c r="G137" s="100">
        <f t="shared" si="3"/>
        <v>1410.5</v>
      </c>
    </row>
    <row r="138" spans="1:7">
      <c r="C138" s="101" t="s">
        <v>3425</v>
      </c>
      <c r="E138" s="104"/>
      <c r="F138" s="101">
        <v>65</v>
      </c>
      <c r="G138" s="100">
        <f t="shared" si="3"/>
        <v>1345.5</v>
      </c>
    </row>
    <row r="139" spans="1:7">
      <c r="A139" s="105">
        <v>41648</v>
      </c>
      <c r="B139" s="101">
        <v>1.25</v>
      </c>
      <c r="C139" s="101" t="s">
        <v>1836</v>
      </c>
      <c r="D139" s="101">
        <v>35</v>
      </c>
      <c r="E139" s="104">
        <f t="shared" si="6"/>
        <v>43.75</v>
      </c>
      <c r="G139" s="100">
        <f t="shared" si="3"/>
        <v>1389.25</v>
      </c>
    </row>
    <row r="140" spans="1:7">
      <c r="C140" s="101" t="s">
        <v>2571</v>
      </c>
      <c r="E140" s="104"/>
      <c r="G140" s="100">
        <f t="shared" si="3"/>
        <v>1389.25</v>
      </c>
    </row>
    <row r="141" spans="1:7">
      <c r="G141" s="100">
        <f>G140+E129-F141</f>
        <v>1425.25</v>
      </c>
    </row>
    <row r="142" spans="1:7">
      <c r="G142" s="100">
        <f>G141+E130-F142</f>
        <v>1425.25</v>
      </c>
    </row>
    <row r="143" spans="1:7">
      <c r="G143" s="100">
        <f t="shared" si="3"/>
        <v>1425.25</v>
      </c>
    </row>
    <row r="144" spans="1:7">
      <c r="G144" s="100">
        <f t="shared" ref="G144:G153" si="7">G143+E144-F144</f>
        <v>1425.25</v>
      </c>
    </row>
    <row r="145" spans="7:7">
      <c r="G145" s="100">
        <f t="shared" si="7"/>
        <v>1425.25</v>
      </c>
    </row>
    <row r="146" spans="7:7">
      <c r="G146" s="100">
        <f t="shared" si="7"/>
        <v>1425.25</v>
      </c>
    </row>
    <row r="147" spans="7:7">
      <c r="G147" s="100">
        <f t="shared" si="7"/>
        <v>1425.25</v>
      </c>
    </row>
    <row r="148" spans="7:7">
      <c r="G148" s="100">
        <f t="shared" si="7"/>
        <v>1425.25</v>
      </c>
    </row>
    <row r="149" spans="7:7">
      <c r="G149" s="100">
        <f t="shared" si="7"/>
        <v>1425.25</v>
      </c>
    </row>
    <row r="150" spans="7:7">
      <c r="G150" s="100">
        <f t="shared" si="7"/>
        <v>1425.25</v>
      </c>
    </row>
    <row r="151" spans="7:7">
      <c r="G151" s="100">
        <f t="shared" si="7"/>
        <v>1425.25</v>
      </c>
    </row>
    <row r="152" spans="7:7">
      <c r="G152" s="100">
        <f t="shared" si="7"/>
        <v>1425.25</v>
      </c>
    </row>
    <row r="153" spans="7:7">
      <c r="G153" s="100">
        <f t="shared" si="7"/>
        <v>1425.25</v>
      </c>
    </row>
  </sheetData>
  <hyperlinks>
    <hyperlink ref="A1" location="INDICE!A1" display="INDICE"/>
  </hyperlinks>
  <pageMargins left="0.7" right="0.7" top="0.75" bottom="0.75" header="0.3" footer="0.3"/>
  <pageSetup paperSize="9" orientation="portrait" horizontalDpi="0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>
  <dimension ref="A1:G13"/>
  <sheetViews>
    <sheetView workbookViewId="0"/>
  </sheetViews>
  <sheetFormatPr baseColWidth="10" defaultRowHeight="15"/>
  <cols>
    <col min="1" max="1" width="15.5703125" customWidth="1"/>
    <col min="2" max="2" width="10.7109375" customWidth="1"/>
    <col min="3" max="3" width="20.7109375" customWidth="1"/>
    <col min="4" max="4" width="11.42578125" customWidth="1"/>
  </cols>
  <sheetData>
    <row r="1" spans="1:7">
      <c r="A1" s="2" t="s">
        <v>122</v>
      </c>
      <c r="B1" s="1"/>
      <c r="C1" s="1" t="s">
        <v>240</v>
      </c>
      <c r="D1" s="1"/>
      <c r="E1" s="1" t="s">
        <v>253</v>
      </c>
      <c r="F1" s="1"/>
      <c r="G1" s="1">
        <f>SUM(E4:E264)-SUM(F4:F264)</f>
        <v>-55.450000000000045</v>
      </c>
    </row>
    <row r="2" spans="1:7">
      <c r="A2" s="3" t="s">
        <v>254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259</v>
      </c>
      <c r="G2" s="3" t="s">
        <v>260</v>
      </c>
    </row>
    <row r="3" spans="1:7">
      <c r="A3" s="5"/>
      <c r="B3" s="1"/>
      <c r="C3" s="1"/>
      <c r="D3" s="1"/>
      <c r="E3" s="1"/>
      <c r="F3" s="1"/>
      <c r="G3" s="1"/>
    </row>
    <row r="4" spans="1:7">
      <c r="A4" s="6">
        <v>41321</v>
      </c>
      <c r="C4" t="s">
        <v>262</v>
      </c>
      <c r="E4">
        <v>0</v>
      </c>
      <c r="G4">
        <f>G3+E4-F4</f>
        <v>0</v>
      </c>
    </row>
    <row r="5" spans="1:7">
      <c r="A5" s="6"/>
      <c r="B5">
        <v>9</v>
      </c>
      <c r="C5" t="s">
        <v>707</v>
      </c>
      <c r="D5">
        <v>26</v>
      </c>
      <c r="E5">
        <f>B5*D5</f>
        <v>234</v>
      </c>
      <c r="G5">
        <f>G4+E5-F5</f>
        <v>234</v>
      </c>
    </row>
    <row r="6" spans="1:7">
      <c r="B6">
        <v>1</v>
      </c>
      <c r="C6" t="s">
        <v>3373</v>
      </c>
      <c r="D6">
        <v>35</v>
      </c>
      <c r="E6">
        <f t="shared" ref="E6:E13" si="0">B6*D6</f>
        <v>35</v>
      </c>
      <c r="G6">
        <f t="shared" ref="G6:G13" si="1">G5+E6-F6</f>
        <v>269</v>
      </c>
    </row>
    <row r="7" spans="1:7">
      <c r="B7">
        <v>2</v>
      </c>
      <c r="C7" t="s">
        <v>996</v>
      </c>
      <c r="D7">
        <v>28</v>
      </c>
      <c r="E7">
        <f t="shared" si="0"/>
        <v>56</v>
      </c>
      <c r="G7">
        <f t="shared" si="1"/>
        <v>325</v>
      </c>
    </row>
    <row r="8" spans="1:7">
      <c r="B8">
        <v>1</v>
      </c>
      <c r="C8" t="s">
        <v>669</v>
      </c>
      <c r="D8">
        <v>135</v>
      </c>
      <c r="E8">
        <f t="shared" si="0"/>
        <v>135</v>
      </c>
      <c r="G8">
        <f t="shared" si="1"/>
        <v>460</v>
      </c>
    </row>
    <row r="9" spans="1:7">
      <c r="B9">
        <v>1</v>
      </c>
      <c r="C9" t="s">
        <v>3374</v>
      </c>
      <c r="D9">
        <v>35</v>
      </c>
      <c r="E9">
        <f t="shared" si="0"/>
        <v>35</v>
      </c>
      <c r="G9">
        <f t="shared" si="1"/>
        <v>495</v>
      </c>
    </row>
    <row r="10" spans="1:7">
      <c r="A10" s="6">
        <v>41282</v>
      </c>
      <c r="B10">
        <v>5</v>
      </c>
      <c r="C10" t="s">
        <v>1116</v>
      </c>
      <c r="D10">
        <v>85</v>
      </c>
      <c r="E10">
        <f t="shared" si="0"/>
        <v>425</v>
      </c>
      <c r="G10">
        <f t="shared" si="1"/>
        <v>920</v>
      </c>
    </row>
    <row r="11" spans="1:7">
      <c r="B11">
        <v>1</v>
      </c>
      <c r="C11" t="s">
        <v>667</v>
      </c>
      <c r="D11">
        <v>154</v>
      </c>
      <c r="E11">
        <f t="shared" si="0"/>
        <v>154</v>
      </c>
      <c r="G11">
        <f t="shared" si="1"/>
        <v>1074</v>
      </c>
    </row>
    <row r="12" spans="1:7">
      <c r="B12">
        <v>1</v>
      </c>
      <c r="C12" t="s">
        <v>668</v>
      </c>
      <c r="D12">
        <v>135</v>
      </c>
      <c r="E12">
        <f t="shared" si="0"/>
        <v>135</v>
      </c>
      <c r="G12">
        <f t="shared" si="1"/>
        <v>1209</v>
      </c>
    </row>
    <row r="13" spans="1:7">
      <c r="C13" t="s">
        <v>259</v>
      </c>
      <c r="E13">
        <f t="shared" si="0"/>
        <v>0</v>
      </c>
      <c r="F13">
        <v>1264.45</v>
      </c>
      <c r="G13">
        <f t="shared" si="1"/>
        <v>-55.450000000000045</v>
      </c>
    </row>
  </sheetData>
  <hyperlinks>
    <hyperlink ref="A1" location="INDICE!A1" display="INDICE"/>
  </hyperlink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>
  <dimension ref="A1:G36"/>
  <sheetViews>
    <sheetView workbookViewId="0"/>
  </sheetViews>
  <sheetFormatPr baseColWidth="10" defaultRowHeight="15"/>
  <cols>
    <col min="1" max="1" width="14" customWidth="1"/>
    <col min="2" max="2" width="5.42578125" customWidth="1"/>
    <col min="3" max="3" width="20.7109375" customWidth="1"/>
    <col min="4" max="4" width="7.140625" customWidth="1"/>
    <col min="5" max="5" width="10" customWidth="1"/>
    <col min="7" max="7" width="12.42578125" customWidth="1"/>
  </cols>
  <sheetData>
    <row r="1" spans="1:7">
      <c r="A1" s="2" t="s">
        <v>122</v>
      </c>
      <c r="B1" s="1"/>
      <c r="C1" s="1" t="s">
        <v>137</v>
      </c>
      <c r="D1" s="1"/>
      <c r="E1" s="1" t="s">
        <v>253</v>
      </c>
      <c r="F1" s="1"/>
      <c r="G1" s="1">
        <f>SUM(E4:E263)-SUM(F4:F263)</f>
        <v>0</v>
      </c>
    </row>
    <row r="2" spans="1:7">
      <c r="A2" s="3" t="s">
        <v>254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259</v>
      </c>
      <c r="G2" s="3" t="s">
        <v>260</v>
      </c>
    </row>
    <row r="3" spans="1:7">
      <c r="A3" s="5"/>
      <c r="B3" s="1"/>
      <c r="C3" s="1"/>
      <c r="D3" s="1"/>
      <c r="E3" s="1"/>
      <c r="F3" s="1"/>
      <c r="G3" s="1"/>
    </row>
    <row r="4" spans="1:7" hidden="1">
      <c r="A4" s="6">
        <v>41289</v>
      </c>
      <c r="C4" t="s">
        <v>262</v>
      </c>
      <c r="E4">
        <v>0</v>
      </c>
      <c r="G4">
        <v>0</v>
      </c>
    </row>
    <row r="5" spans="1:7" hidden="1">
      <c r="B5">
        <v>1.5</v>
      </c>
      <c r="C5" t="s">
        <v>467</v>
      </c>
      <c r="D5">
        <v>22</v>
      </c>
      <c r="E5">
        <f t="shared" ref="E5:E35" si="0">B5*D5</f>
        <v>33</v>
      </c>
      <c r="G5">
        <f t="shared" ref="G5:G36" si="1">G4+E5-F5</f>
        <v>33</v>
      </c>
    </row>
    <row r="6" spans="1:7" hidden="1">
      <c r="C6" t="s">
        <v>474</v>
      </c>
      <c r="E6">
        <f t="shared" si="0"/>
        <v>0</v>
      </c>
      <c r="G6">
        <f t="shared" si="1"/>
        <v>33</v>
      </c>
    </row>
    <row r="7" spans="1:7" hidden="1">
      <c r="A7" s="6">
        <v>41304</v>
      </c>
      <c r="B7">
        <v>8</v>
      </c>
      <c r="C7" t="s">
        <v>468</v>
      </c>
      <c r="D7">
        <v>71.25</v>
      </c>
      <c r="E7">
        <f t="shared" si="0"/>
        <v>570</v>
      </c>
      <c r="G7">
        <f t="shared" si="1"/>
        <v>603</v>
      </c>
    </row>
    <row r="8" spans="1:7" hidden="1">
      <c r="B8">
        <v>1</v>
      </c>
      <c r="C8" t="s">
        <v>469</v>
      </c>
      <c r="D8">
        <v>20</v>
      </c>
      <c r="E8">
        <f t="shared" si="0"/>
        <v>20</v>
      </c>
      <c r="G8">
        <f t="shared" si="1"/>
        <v>623</v>
      </c>
    </row>
    <row r="9" spans="1:7" hidden="1">
      <c r="B9">
        <v>1</v>
      </c>
      <c r="C9" t="s">
        <v>470</v>
      </c>
      <c r="D9">
        <v>190</v>
      </c>
      <c r="E9">
        <f t="shared" si="0"/>
        <v>190</v>
      </c>
      <c r="G9">
        <f t="shared" si="1"/>
        <v>813</v>
      </c>
    </row>
    <row r="10" spans="1:7" hidden="1">
      <c r="C10" t="s">
        <v>353</v>
      </c>
      <c r="E10">
        <f t="shared" si="0"/>
        <v>0</v>
      </c>
      <c r="G10">
        <f t="shared" si="1"/>
        <v>813</v>
      </c>
    </row>
    <row r="11" spans="1:7" hidden="1">
      <c r="B11">
        <v>6</v>
      </c>
      <c r="C11" t="s">
        <v>468</v>
      </c>
      <c r="D11">
        <v>71.25</v>
      </c>
      <c r="E11">
        <f t="shared" si="0"/>
        <v>427.5</v>
      </c>
      <c r="G11">
        <f t="shared" si="1"/>
        <v>1240.5</v>
      </c>
    </row>
    <row r="12" spans="1:7" hidden="1">
      <c r="B12">
        <v>1</v>
      </c>
      <c r="C12" t="s">
        <v>471</v>
      </c>
      <c r="D12">
        <v>103.5</v>
      </c>
      <c r="E12">
        <f t="shared" si="0"/>
        <v>103.5</v>
      </c>
      <c r="G12">
        <f t="shared" si="1"/>
        <v>1344</v>
      </c>
    </row>
    <row r="13" spans="1:7" hidden="1">
      <c r="B13">
        <v>1</v>
      </c>
      <c r="C13" t="s">
        <v>472</v>
      </c>
      <c r="D13">
        <v>236.5</v>
      </c>
      <c r="E13">
        <f t="shared" si="0"/>
        <v>236.5</v>
      </c>
      <c r="G13">
        <f t="shared" si="1"/>
        <v>1580.5</v>
      </c>
    </row>
    <row r="14" spans="1:7" hidden="1">
      <c r="C14" t="s">
        <v>473</v>
      </c>
      <c r="E14">
        <f t="shared" si="0"/>
        <v>0</v>
      </c>
      <c r="G14">
        <f t="shared" si="1"/>
        <v>1580.5</v>
      </c>
    </row>
    <row r="15" spans="1:7" hidden="1">
      <c r="A15" s="6">
        <v>41320</v>
      </c>
      <c r="B15">
        <v>1.5</v>
      </c>
      <c r="C15" t="s">
        <v>467</v>
      </c>
      <c r="D15">
        <v>22</v>
      </c>
      <c r="E15">
        <f t="shared" si="0"/>
        <v>33</v>
      </c>
      <c r="G15">
        <f t="shared" si="1"/>
        <v>1613.5</v>
      </c>
    </row>
    <row r="16" spans="1:7" hidden="1">
      <c r="C16" t="s">
        <v>474</v>
      </c>
      <c r="E16">
        <f t="shared" si="0"/>
        <v>0</v>
      </c>
      <c r="G16">
        <f t="shared" si="1"/>
        <v>1613.5</v>
      </c>
    </row>
    <row r="17" spans="1:7" hidden="1">
      <c r="A17" s="6">
        <v>41334</v>
      </c>
      <c r="B17">
        <v>6</v>
      </c>
      <c r="C17" t="s">
        <v>459</v>
      </c>
      <c r="D17">
        <v>25</v>
      </c>
      <c r="E17">
        <f t="shared" si="0"/>
        <v>150</v>
      </c>
      <c r="G17">
        <f t="shared" si="1"/>
        <v>1763.5</v>
      </c>
    </row>
    <row r="18" spans="1:7" hidden="1">
      <c r="B18">
        <v>1</v>
      </c>
      <c r="C18" t="s">
        <v>362</v>
      </c>
      <c r="D18">
        <v>72</v>
      </c>
      <c r="E18">
        <f t="shared" si="0"/>
        <v>72</v>
      </c>
      <c r="G18">
        <f t="shared" si="1"/>
        <v>1835.5</v>
      </c>
    </row>
    <row r="19" spans="1:7">
      <c r="C19" t="s">
        <v>983</v>
      </c>
      <c r="E19">
        <f t="shared" si="0"/>
        <v>0</v>
      </c>
      <c r="G19">
        <f t="shared" si="1"/>
        <v>1835.5</v>
      </c>
    </row>
    <row r="20" spans="1:7">
      <c r="A20" s="6">
        <v>41383</v>
      </c>
      <c r="C20" t="s">
        <v>984</v>
      </c>
      <c r="E20">
        <f t="shared" si="0"/>
        <v>0</v>
      </c>
      <c r="F20">
        <v>875.94</v>
      </c>
      <c r="G20">
        <f t="shared" si="1"/>
        <v>959.56</v>
      </c>
    </row>
    <row r="21" spans="1:7">
      <c r="A21" s="6">
        <v>41416</v>
      </c>
      <c r="B21">
        <v>1</v>
      </c>
      <c r="C21" t="s">
        <v>1357</v>
      </c>
      <c r="D21">
        <v>74</v>
      </c>
      <c r="E21">
        <f t="shared" si="0"/>
        <v>74</v>
      </c>
      <c r="G21">
        <f t="shared" si="1"/>
        <v>1033.56</v>
      </c>
    </row>
    <row r="22" spans="1:7">
      <c r="C22" t="s">
        <v>1358</v>
      </c>
      <c r="E22">
        <f t="shared" si="0"/>
        <v>0</v>
      </c>
      <c r="G22">
        <f t="shared" si="1"/>
        <v>1033.56</v>
      </c>
    </row>
    <row r="23" spans="1:7">
      <c r="C23" t="s">
        <v>573</v>
      </c>
      <c r="E23">
        <f t="shared" si="0"/>
        <v>0</v>
      </c>
      <c r="G23">
        <f t="shared" si="1"/>
        <v>1033.56</v>
      </c>
    </row>
    <row r="24" spans="1:7">
      <c r="C24" t="s">
        <v>2090</v>
      </c>
      <c r="E24">
        <f t="shared" si="0"/>
        <v>0</v>
      </c>
      <c r="F24">
        <v>1033.56</v>
      </c>
      <c r="G24">
        <f t="shared" si="1"/>
        <v>0</v>
      </c>
    </row>
    <row r="25" spans="1:7">
      <c r="A25" s="6">
        <v>41502</v>
      </c>
      <c r="B25">
        <v>1.5</v>
      </c>
      <c r="C25" t="s">
        <v>467</v>
      </c>
      <c r="D25">
        <v>40</v>
      </c>
      <c r="E25">
        <v>40</v>
      </c>
      <c r="G25">
        <f t="shared" si="1"/>
        <v>40</v>
      </c>
    </row>
    <row r="26" spans="1:7">
      <c r="C26" t="s">
        <v>2500</v>
      </c>
      <c r="E26">
        <f t="shared" si="0"/>
        <v>0</v>
      </c>
      <c r="F26">
        <v>40</v>
      </c>
      <c r="G26">
        <f t="shared" si="1"/>
        <v>0</v>
      </c>
    </row>
    <row r="27" spans="1:7">
      <c r="A27" s="6">
        <v>41535</v>
      </c>
      <c r="B27">
        <v>1</v>
      </c>
      <c r="C27" t="s">
        <v>2917</v>
      </c>
      <c r="D27">
        <v>315</v>
      </c>
      <c r="E27">
        <f t="shared" si="0"/>
        <v>315</v>
      </c>
      <c r="G27">
        <f t="shared" si="1"/>
        <v>315</v>
      </c>
    </row>
    <row r="28" spans="1:7">
      <c r="B28">
        <v>1</v>
      </c>
      <c r="C28" t="s">
        <v>846</v>
      </c>
      <c r="D28">
        <v>63</v>
      </c>
      <c r="E28">
        <f t="shared" si="0"/>
        <v>63</v>
      </c>
      <c r="G28">
        <f t="shared" si="1"/>
        <v>378</v>
      </c>
    </row>
    <row r="29" spans="1:7">
      <c r="B29">
        <v>1</v>
      </c>
      <c r="C29" t="s">
        <v>847</v>
      </c>
      <c r="D29">
        <v>84</v>
      </c>
      <c r="E29">
        <f t="shared" si="0"/>
        <v>84</v>
      </c>
      <c r="G29">
        <f t="shared" si="1"/>
        <v>462</v>
      </c>
    </row>
    <row r="30" spans="1:7">
      <c r="B30">
        <v>2</v>
      </c>
      <c r="C30" t="s">
        <v>2916</v>
      </c>
      <c r="D30">
        <v>28</v>
      </c>
      <c r="E30">
        <f t="shared" si="0"/>
        <v>56</v>
      </c>
      <c r="G30">
        <f t="shared" si="1"/>
        <v>518</v>
      </c>
    </row>
    <row r="31" spans="1:7">
      <c r="C31" t="s">
        <v>878</v>
      </c>
      <c r="E31">
        <f t="shared" si="0"/>
        <v>0</v>
      </c>
      <c r="F31">
        <v>51.8</v>
      </c>
      <c r="G31">
        <f t="shared" si="1"/>
        <v>466.2</v>
      </c>
    </row>
    <row r="32" spans="1:7">
      <c r="C32" t="s">
        <v>2987</v>
      </c>
      <c r="F32">
        <v>466.2</v>
      </c>
      <c r="G32">
        <f t="shared" si="1"/>
        <v>0</v>
      </c>
    </row>
    <row r="33" spans="1:7">
      <c r="A33" s="6">
        <v>41572</v>
      </c>
      <c r="B33">
        <v>1</v>
      </c>
      <c r="C33" t="s">
        <v>381</v>
      </c>
      <c r="D33">
        <v>35</v>
      </c>
      <c r="E33">
        <f t="shared" si="0"/>
        <v>35</v>
      </c>
      <c r="G33">
        <f t="shared" si="1"/>
        <v>35</v>
      </c>
    </row>
    <row r="34" spans="1:7">
      <c r="B34">
        <v>1</v>
      </c>
      <c r="C34" t="s">
        <v>375</v>
      </c>
      <c r="D34">
        <v>30</v>
      </c>
      <c r="E34">
        <f t="shared" si="0"/>
        <v>30</v>
      </c>
      <c r="G34">
        <f t="shared" si="1"/>
        <v>65</v>
      </c>
    </row>
    <row r="35" spans="1:7">
      <c r="C35" t="s">
        <v>2988</v>
      </c>
      <c r="E35">
        <f t="shared" si="0"/>
        <v>0</v>
      </c>
      <c r="F35">
        <v>65</v>
      </c>
      <c r="G35">
        <f t="shared" si="1"/>
        <v>0</v>
      </c>
    </row>
    <row r="36" spans="1:7">
      <c r="G36">
        <f t="shared" si="1"/>
        <v>0</v>
      </c>
    </row>
  </sheetData>
  <hyperlinks>
    <hyperlink ref="A1" location="INDICE!A1" display="INDICE"/>
  </hyperlink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5"/>
  <sheetViews>
    <sheetView workbookViewId="0"/>
  </sheetViews>
  <sheetFormatPr baseColWidth="10" defaultRowHeight="15"/>
  <cols>
    <col min="2" max="2" width="6" customWidth="1"/>
    <col min="3" max="3" width="14.42578125" customWidth="1"/>
  </cols>
  <sheetData>
    <row r="1" spans="1:7">
      <c r="A1" s="2" t="s">
        <v>122</v>
      </c>
      <c r="B1" s="1"/>
      <c r="C1" s="1" t="s">
        <v>1194</v>
      </c>
      <c r="D1" s="1"/>
      <c r="E1" s="1" t="s">
        <v>253</v>
      </c>
      <c r="F1" s="1"/>
      <c r="G1" s="1">
        <f>SUM(E4:E264)-SUM(F4:F264)</f>
        <v>0</v>
      </c>
    </row>
    <row r="2" spans="1:7">
      <c r="A2" s="3" t="s">
        <v>254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259</v>
      </c>
      <c r="G2" s="3" t="s">
        <v>260</v>
      </c>
    </row>
    <row r="3" spans="1:7">
      <c r="A3" s="5"/>
      <c r="B3" s="1"/>
      <c r="C3" s="1"/>
      <c r="D3" s="1"/>
      <c r="E3" s="1"/>
      <c r="F3" s="1"/>
      <c r="G3" s="1"/>
    </row>
    <row r="4" spans="1:7">
      <c r="A4" s="6"/>
      <c r="G4">
        <v>0</v>
      </c>
    </row>
    <row r="5" spans="1:7">
      <c r="A5" s="6">
        <v>41361</v>
      </c>
      <c r="B5">
        <v>1</v>
      </c>
      <c r="C5" t="s">
        <v>1195</v>
      </c>
      <c r="D5">
        <v>155</v>
      </c>
      <c r="E5">
        <f>B5*D5</f>
        <v>155</v>
      </c>
      <c r="F5">
        <v>155</v>
      </c>
      <c r="G5">
        <f>G4+E5-F5</f>
        <v>0</v>
      </c>
    </row>
  </sheetData>
  <hyperlinks>
    <hyperlink ref="A1" location="INDICE!A1" display="INDICE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1:I38"/>
  <sheetViews>
    <sheetView workbookViewId="0"/>
  </sheetViews>
  <sheetFormatPr baseColWidth="10" defaultRowHeight="15"/>
  <cols>
    <col min="1" max="1" width="12.28515625" style="7" customWidth="1"/>
    <col min="2" max="2" width="5.42578125" style="7" customWidth="1"/>
    <col min="3" max="3" width="20.7109375" style="7" customWidth="1"/>
    <col min="4" max="4" width="8.42578125" style="7" customWidth="1"/>
    <col min="5" max="5" width="8.140625" style="85" customWidth="1"/>
    <col min="6" max="6" width="11.42578125" style="7" hidden="1" customWidth="1"/>
    <col min="7" max="7" width="10" style="7" customWidth="1"/>
    <col min="8" max="8" width="9.140625" style="7" customWidth="1"/>
    <col min="9" max="9" width="12.42578125" style="7" customWidth="1"/>
    <col min="10" max="16384" width="11.42578125" style="7"/>
  </cols>
  <sheetData>
    <row r="1" spans="1:9">
      <c r="A1" s="9" t="s">
        <v>122</v>
      </c>
      <c r="C1" s="7" t="s">
        <v>272</v>
      </c>
      <c r="G1" s="7" t="s">
        <v>253</v>
      </c>
      <c r="I1" s="7">
        <f>SUM(G4:G263)-SUM(H4:H263)</f>
        <v>2032.4599999999991</v>
      </c>
    </row>
    <row r="2" spans="1:9">
      <c r="A2" s="10" t="s">
        <v>254</v>
      </c>
      <c r="B2" s="10" t="s">
        <v>255</v>
      </c>
      <c r="C2" s="10" t="s">
        <v>256</v>
      </c>
      <c r="D2" s="10" t="s">
        <v>1860</v>
      </c>
      <c r="E2" s="86" t="s">
        <v>1691</v>
      </c>
      <c r="F2" s="10" t="s">
        <v>257</v>
      </c>
      <c r="G2" s="10" t="s">
        <v>258</v>
      </c>
      <c r="H2" s="10" t="s">
        <v>259</v>
      </c>
      <c r="I2" s="10" t="s">
        <v>260</v>
      </c>
    </row>
    <row r="3" spans="1:9">
      <c r="A3" s="11"/>
    </row>
    <row r="4" spans="1:9" hidden="1">
      <c r="A4" s="12">
        <v>41321</v>
      </c>
      <c r="C4" s="7" t="s">
        <v>262</v>
      </c>
      <c r="G4" s="7" t="s">
        <v>13</v>
      </c>
      <c r="I4" s="7">
        <v>0</v>
      </c>
    </row>
    <row r="5" spans="1:9" hidden="1">
      <c r="B5" s="7">
        <v>1</v>
      </c>
      <c r="C5" s="7" t="s">
        <v>750</v>
      </c>
      <c r="F5" s="7">
        <v>2859.94</v>
      </c>
      <c r="G5" s="7">
        <f>B5*F5</f>
        <v>2859.94</v>
      </c>
      <c r="I5" s="7">
        <f>I4+G5-H5</f>
        <v>2859.94</v>
      </c>
    </row>
    <row r="6" spans="1:9" hidden="1">
      <c r="A6" s="12">
        <v>41373</v>
      </c>
      <c r="C6" s="7" t="s">
        <v>427</v>
      </c>
      <c r="H6" s="7">
        <v>2859.94</v>
      </c>
      <c r="I6" s="7">
        <f>I5+G6-H6</f>
        <v>0</v>
      </c>
    </row>
    <row r="7" spans="1:9" hidden="1">
      <c r="B7" s="7">
        <v>40</v>
      </c>
      <c r="C7" s="7" t="s">
        <v>1221</v>
      </c>
      <c r="D7" s="7">
        <v>647.92999999999995</v>
      </c>
      <c r="E7" s="85">
        <f>D7+(D7*21%)</f>
        <v>783.99529999999993</v>
      </c>
      <c r="I7" s="7">
        <f t="shared" ref="I7:I38" si="0">I6+G7-H7</f>
        <v>0</v>
      </c>
    </row>
    <row r="8" spans="1:9" hidden="1">
      <c r="B8" s="7">
        <v>20</v>
      </c>
      <c r="C8" s="7" t="s">
        <v>1407</v>
      </c>
      <c r="D8" s="7">
        <v>305.77999999999997</v>
      </c>
      <c r="E8" s="85">
        <f>D8+(D8*21%)</f>
        <v>369.99379999999996</v>
      </c>
      <c r="I8" s="7">
        <f t="shared" si="0"/>
        <v>0</v>
      </c>
    </row>
    <row r="9" spans="1:9" hidden="1">
      <c r="A9" s="12">
        <v>41465</v>
      </c>
      <c r="B9" s="7">
        <v>1</v>
      </c>
      <c r="C9" s="7" t="s">
        <v>1855</v>
      </c>
      <c r="F9" s="7">
        <v>1153.99</v>
      </c>
      <c r="G9" s="7">
        <f>B9*F9</f>
        <v>1153.99</v>
      </c>
      <c r="I9" s="7">
        <f t="shared" si="0"/>
        <v>1153.99</v>
      </c>
    </row>
    <row r="10" spans="1:9" hidden="1">
      <c r="C10" s="22" t="s">
        <v>2041</v>
      </c>
      <c r="H10" s="7">
        <v>1153.99</v>
      </c>
      <c r="I10" s="7">
        <f t="shared" si="0"/>
        <v>0</v>
      </c>
    </row>
    <row r="11" spans="1:9" hidden="1">
      <c r="A11" s="12">
        <v>41528</v>
      </c>
      <c r="B11" s="22">
        <v>40</v>
      </c>
      <c r="C11" s="22" t="s">
        <v>1858</v>
      </c>
      <c r="D11" s="7">
        <v>743.8</v>
      </c>
      <c r="E11" s="87">
        <v>899.99</v>
      </c>
      <c r="I11" s="7">
        <f t="shared" si="0"/>
        <v>0</v>
      </c>
    </row>
    <row r="12" spans="1:9" hidden="1">
      <c r="B12" s="22">
        <v>10</v>
      </c>
      <c r="C12" s="22" t="s">
        <v>1407</v>
      </c>
      <c r="D12" s="22">
        <v>161.15</v>
      </c>
      <c r="E12" s="85">
        <v>194.99</v>
      </c>
      <c r="I12" s="7">
        <f t="shared" si="0"/>
        <v>0</v>
      </c>
    </row>
    <row r="13" spans="1:9" hidden="1">
      <c r="B13" s="22">
        <v>20</v>
      </c>
      <c r="C13" s="22" t="s">
        <v>1221</v>
      </c>
      <c r="D13" s="22">
        <v>322.31</v>
      </c>
      <c r="E13" s="85">
        <v>389.99</v>
      </c>
      <c r="I13" s="7">
        <f t="shared" si="0"/>
        <v>0</v>
      </c>
    </row>
    <row r="14" spans="1:9" hidden="1">
      <c r="B14" s="22">
        <v>5</v>
      </c>
      <c r="C14" s="22" t="s">
        <v>1856</v>
      </c>
      <c r="D14" s="22">
        <v>132.22999999999999</v>
      </c>
      <c r="E14" s="87">
        <v>159.99</v>
      </c>
      <c r="I14" s="7">
        <f t="shared" si="0"/>
        <v>0</v>
      </c>
    </row>
    <row r="15" spans="1:9" ht="15.75" hidden="1" customHeight="1">
      <c r="B15" s="22">
        <v>1</v>
      </c>
      <c r="C15" s="22" t="s">
        <v>2480</v>
      </c>
      <c r="E15" s="87"/>
      <c r="F15" s="7">
        <v>1644.98</v>
      </c>
      <c r="G15" s="7">
        <v>1644.98</v>
      </c>
      <c r="I15" s="7">
        <f t="shared" si="0"/>
        <v>1644.98</v>
      </c>
    </row>
    <row r="16" spans="1:9" ht="15.75" hidden="1" customHeight="1">
      <c r="A16" s="12">
        <v>41550</v>
      </c>
      <c r="B16" s="22"/>
      <c r="C16" s="22" t="s">
        <v>2680</v>
      </c>
      <c r="E16" s="87"/>
      <c r="H16" s="7">
        <v>1644.98</v>
      </c>
      <c r="I16" s="7">
        <f t="shared" si="0"/>
        <v>0</v>
      </c>
    </row>
    <row r="17" spans="1:9" hidden="1">
      <c r="A17" s="12">
        <v>41564</v>
      </c>
      <c r="B17" s="22">
        <v>40</v>
      </c>
      <c r="C17" s="22" t="s">
        <v>1858</v>
      </c>
      <c r="E17" s="87"/>
      <c r="I17" s="7">
        <f t="shared" si="0"/>
        <v>0</v>
      </c>
    </row>
    <row r="18" spans="1:9" hidden="1">
      <c r="C18" s="22" t="s">
        <v>2678</v>
      </c>
      <c r="D18" s="22">
        <v>793.38</v>
      </c>
      <c r="E18" s="87">
        <v>959.99</v>
      </c>
      <c r="I18" s="7">
        <f t="shared" si="0"/>
        <v>0</v>
      </c>
    </row>
    <row r="19" spans="1:9" hidden="1">
      <c r="G19" s="7">
        <v>959.99</v>
      </c>
      <c r="I19" s="7">
        <f t="shared" si="0"/>
        <v>959.99</v>
      </c>
    </row>
    <row r="20" spans="1:9" hidden="1">
      <c r="A20" s="12">
        <v>41564</v>
      </c>
      <c r="B20" s="22">
        <v>40</v>
      </c>
      <c r="C20" s="22" t="s">
        <v>1858</v>
      </c>
      <c r="E20" s="87"/>
      <c r="I20" s="7">
        <f t="shared" si="0"/>
        <v>959.99</v>
      </c>
    </row>
    <row r="21" spans="1:9" hidden="1">
      <c r="C21" s="22" t="s">
        <v>2679</v>
      </c>
      <c r="D21" s="22">
        <v>793.38</v>
      </c>
      <c r="E21" s="87">
        <v>959.99</v>
      </c>
      <c r="I21" s="7">
        <f t="shared" si="0"/>
        <v>959.99</v>
      </c>
    </row>
    <row r="22" spans="1:9" hidden="1">
      <c r="G22" s="7">
        <v>959.99</v>
      </c>
      <c r="I22" s="7">
        <f t="shared" si="0"/>
        <v>1919.98</v>
      </c>
    </row>
    <row r="23" spans="1:9" hidden="1">
      <c r="A23" s="12">
        <v>41565</v>
      </c>
      <c r="B23" s="7">
        <v>40</v>
      </c>
      <c r="C23" s="22" t="s">
        <v>1221</v>
      </c>
      <c r="D23" s="7">
        <v>694.2</v>
      </c>
      <c r="E23" s="85">
        <f>D23+(D23*21%)</f>
        <v>839.98200000000008</v>
      </c>
      <c r="I23" s="7">
        <f t="shared" si="0"/>
        <v>1919.98</v>
      </c>
    </row>
    <row r="24" spans="1:9" hidden="1">
      <c r="B24" s="7">
        <v>5</v>
      </c>
      <c r="C24" s="22" t="s">
        <v>1856</v>
      </c>
      <c r="D24" s="7">
        <v>142.55000000000001</v>
      </c>
      <c r="E24" s="85">
        <f>D24+(D24*21%)</f>
        <v>172.4855</v>
      </c>
      <c r="I24" s="7">
        <f t="shared" si="0"/>
        <v>1919.98</v>
      </c>
    </row>
    <row r="25" spans="1:9" hidden="1">
      <c r="C25" s="22" t="s">
        <v>2683</v>
      </c>
      <c r="G25" s="7">
        <v>1012.46</v>
      </c>
      <c r="I25" s="7">
        <f t="shared" si="0"/>
        <v>2932.44</v>
      </c>
    </row>
    <row r="26" spans="1:9" hidden="1">
      <c r="C26" s="22" t="s">
        <v>3098</v>
      </c>
      <c r="H26" s="7">
        <v>2932.44</v>
      </c>
      <c r="I26" s="7">
        <f t="shared" si="0"/>
        <v>0</v>
      </c>
    </row>
    <row r="27" spans="1:9">
      <c r="A27" s="12">
        <v>41591</v>
      </c>
      <c r="B27" s="7">
        <v>20</v>
      </c>
      <c r="C27" s="22" t="s">
        <v>1858</v>
      </c>
      <c r="D27" s="22">
        <v>396.69</v>
      </c>
      <c r="E27" s="85">
        <f>D27+(D27*21%)</f>
        <v>479.99490000000003</v>
      </c>
      <c r="I27" s="7">
        <f t="shared" si="0"/>
        <v>0</v>
      </c>
    </row>
    <row r="28" spans="1:9">
      <c r="C28" s="22" t="s">
        <v>2986</v>
      </c>
      <c r="G28" s="7">
        <v>479.99</v>
      </c>
      <c r="I28" s="7">
        <f t="shared" si="0"/>
        <v>479.99</v>
      </c>
    </row>
    <row r="29" spans="1:9">
      <c r="C29" s="22" t="s">
        <v>3209</v>
      </c>
      <c r="H29" s="7">
        <v>479.99</v>
      </c>
      <c r="I29" s="7">
        <f t="shared" si="0"/>
        <v>0</v>
      </c>
    </row>
    <row r="30" spans="1:9">
      <c r="A30" s="12">
        <v>41610</v>
      </c>
      <c r="B30" s="7">
        <v>5</v>
      </c>
      <c r="C30" s="22" t="s">
        <v>1856</v>
      </c>
      <c r="D30" s="7">
        <v>142.55000000000001</v>
      </c>
      <c r="E30" s="85">
        <f>D30+(D30*21%)</f>
        <v>172.4855</v>
      </c>
      <c r="I30" s="7">
        <f t="shared" si="0"/>
        <v>0</v>
      </c>
    </row>
    <row r="31" spans="1:9">
      <c r="B31" s="7">
        <v>20</v>
      </c>
      <c r="C31" s="22" t="s">
        <v>1221</v>
      </c>
      <c r="D31" s="7">
        <v>347.1</v>
      </c>
      <c r="E31" s="85">
        <f t="shared" ref="E31:E32" si="1">D31+(D31*21%)</f>
        <v>419.99100000000004</v>
      </c>
      <c r="I31" s="7">
        <f t="shared" si="0"/>
        <v>0</v>
      </c>
    </row>
    <row r="32" spans="1:9">
      <c r="B32" s="7">
        <v>60</v>
      </c>
      <c r="C32" s="22" t="s">
        <v>1858</v>
      </c>
      <c r="D32" s="22">
        <v>1190.07</v>
      </c>
      <c r="E32" s="85">
        <f t="shared" si="1"/>
        <v>1439.9847</v>
      </c>
      <c r="I32" s="7">
        <f t="shared" si="0"/>
        <v>0</v>
      </c>
    </row>
    <row r="33" spans="3:9">
      <c r="C33" s="22" t="s">
        <v>3132</v>
      </c>
      <c r="G33" s="7">
        <v>2032.46</v>
      </c>
      <c r="I33" s="7">
        <f t="shared" si="0"/>
        <v>2032.46</v>
      </c>
    </row>
    <row r="34" spans="3:9">
      <c r="I34" s="7">
        <f t="shared" si="0"/>
        <v>2032.46</v>
      </c>
    </row>
    <row r="35" spans="3:9">
      <c r="I35" s="7">
        <f t="shared" si="0"/>
        <v>2032.46</v>
      </c>
    </row>
    <row r="36" spans="3:9">
      <c r="I36" s="7">
        <f t="shared" si="0"/>
        <v>2032.46</v>
      </c>
    </row>
    <row r="37" spans="3:9">
      <c r="I37" s="7">
        <f t="shared" si="0"/>
        <v>2032.46</v>
      </c>
    </row>
    <row r="38" spans="3:9">
      <c r="I38" s="7">
        <f t="shared" si="0"/>
        <v>2032.46</v>
      </c>
    </row>
  </sheetData>
  <hyperlinks>
    <hyperlink ref="A1" location="INDICE!A1" display="INDICE"/>
  </hyperlinks>
  <pageMargins left="0.70866141732283472" right="0.70866141732283472" top="0.74803149606299213" bottom="0.74803149606299213" header="0.31496062992125984" footer="0.31496062992125984"/>
  <pageSetup paperSize="9" orientation="portrait" horizontalDpi="0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>
  <dimension ref="A1:G323"/>
  <sheetViews>
    <sheetView zoomScaleNormal="100" workbookViewId="0"/>
  </sheetViews>
  <sheetFormatPr baseColWidth="10" defaultRowHeight="15"/>
  <cols>
    <col min="1" max="1" width="15.5703125" style="7" customWidth="1"/>
    <col min="2" max="2" width="5.5703125" style="7" customWidth="1"/>
    <col min="3" max="3" width="20.7109375" style="7" customWidth="1"/>
    <col min="4" max="4" width="7.5703125" style="7" customWidth="1"/>
    <col min="5" max="5" width="8.7109375" style="7" customWidth="1"/>
    <col min="6" max="6" width="9" style="7" customWidth="1"/>
    <col min="7" max="7" width="13" style="7" customWidth="1"/>
    <col min="8" max="16384" width="11.42578125" style="7"/>
  </cols>
  <sheetData>
    <row r="1" spans="1:7">
      <c r="A1" s="9" t="s">
        <v>122</v>
      </c>
      <c r="C1" s="7" t="s">
        <v>22</v>
      </c>
      <c r="E1" s="7" t="s">
        <v>253</v>
      </c>
      <c r="G1" s="7">
        <f>SUM(E4:E578)-SUM(F4:F579)</f>
        <v>2493.1000000000022</v>
      </c>
    </row>
    <row r="2" spans="1:7">
      <c r="A2" s="10" t="s">
        <v>254</v>
      </c>
      <c r="B2" s="10" t="s">
        <v>255</v>
      </c>
      <c r="C2" s="10" t="s">
        <v>256</v>
      </c>
      <c r="D2" s="10" t="s">
        <v>257</v>
      </c>
      <c r="E2" s="10" t="s">
        <v>258</v>
      </c>
      <c r="F2" s="10" t="s">
        <v>259</v>
      </c>
      <c r="G2" s="10" t="s">
        <v>260</v>
      </c>
    </row>
    <row r="3" spans="1:7">
      <c r="A3" s="11"/>
    </row>
    <row r="4" spans="1:7" hidden="1">
      <c r="A4" s="12">
        <v>41321</v>
      </c>
      <c r="C4" s="7" t="s">
        <v>262</v>
      </c>
      <c r="E4" s="7">
        <v>2422.09</v>
      </c>
      <c r="G4" s="7">
        <v>2422.09</v>
      </c>
    </row>
    <row r="5" spans="1:7" hidden="1">
      <c r="A5" s="12" t="s">
        <v>13</v>
      </c>
      <c r="B5" s="7">
        <v>0</v>
      </c>
      <c r="C5" s="12">
        <v>41333</v>
      </c>
      <c r="D5" s="7">
        <v>0</v>
      </c>
      <c r="E5" s="7">
        <f t="shared" ref="E5:E36" si="0">B5*D5</f>
        <v>0</v>
      </c>
      <c r="F5" s="7">
        <v>2422.09</v>
      </c>
      <c r="G5" s="7">
        <f>G4+E5-F5</f>
        <v>0</v>
      </c>
    </row>
    <row r="6" spans="1:7" hidden="1">
      <c r="A6" s="12">
        <v>41333</v>
      </c>
      <c r="B6" s="7">
        <v>1</v>
      </c>
      <c r="C6" s="7" t="s">
        <v>392</v>
      </c>
      <c r="D6" s="7">
        <v>65</v>
      </c>
      <c r="E6" s="7">
        <f t="shared" si="0"/>
        <v>65</v>
      </c>
      <c r="G6" s="7">
        <f t="shared" ref="G6:G69" si="1">G5+E6-F6</f>
        <v>65</v>
      </c>
    </row>
    <row r="7" spans="1:7" hidden="1">
      <c r="C7" s="7" t="s">
        <v>716</v>
      </c>
      <c r="E7" s="7">
        <f t="shared" si="0"/>
        <v>0</v>
      </c>
      <c r="F7" s="7">
        <v>6</v>
      </c>
      <c r="G7" s="7">
        <f t="shared" si="1"/>
        <v>59</v>
      </c>
    </row>
    <row r="8" spans="1:7" hidden="1">
      <c r="A8" s="12">
        <v>41340</v>
      </c>
      <c r="B8" s="7">
        <v>1</v>
      </c>
      <c r="C8" s="7" t="s">
        <v>393</v>
      </c>
      <c r="D8" s="7">
        <v>46</v>
      </c>
      <c r="E8" s="7">
        <f t="shared" si="0"/>
        <v>46</v>
      </c>
      <c r="G8" s="7">
        <f t="shared" si="1"/>
        <v>105</v>
      </c>
    </row>
    <row r="9" spans="1:7" hidden="1">
      <c r="B9" s="7">
        <v>1</v>
      </c>
      <c r="C9" s="7" t="s">
        <v>392</v>
      </c>
      <c r="D9" s="7">
        <v>57</v>
      </c>
      <c r="E9" s="7">
        <f t="shared" si="0"/>
        <v>57</v>
      </c>
      <c r="G9" s="7">
        <f t="shared" si="1"/>
        <v>162</v>
      </c>
    </row>
    <row r="10" spans="1:7" hidden="1">
      <c r="B10" s="7">
        <v>1</v>
      </c>
      <c r="C10" s="7" t="s">
        <v>391</v>
      </c>
      <c r="D10" s="7">
        <v>59</v>
      </c>
      <c r="E10" s="7">
        <f t="shared" si="0"/>
        <v>59</v>
      </c>
      <c r="G10" s="7">
        <f t="shared" si="1"/>
        <v>221</v>
      </c>
    </row>
    <row r="11" spans="1:7" hidden="1">
      <c r="C11" s="7" t="s">
        <v>716</v>
      </c>
      <c r="E11" s="7">
        <f t="shared" si="0"/>
        <v>0</v>
      </c>
      <c r="F11" s="7">
        <v>16.2</v>
      </c>
      <c r="G11" s="7">
        <f t="shared" si="1"/>
        <v>204.8</v>
      </c>
    </row>
    <row r="12" spans="1:7" hidden="1">
      <c r="C12" s="7" t="s">
        <v>735</v>
      </c>
      <c r="E12" s="7">
        <f t="shared" si="0"/>
        <v>0</v>
      </c>
      <c r="G12" s="7">
        <f t="shared" si="1"/>
        <v>204.8</v>
      </c>
    </row>
    <row r="13" spans="1:7" hidden="1">
      <c r="A13" s="12">
        <v>41368</v>
      </c>
      <c r="B13" s="7">
        <v>1</v>
      </c>
      <c r="C13" s="7" t="s">
        <v>912</v>
      </c>
      <c r="D13" s="7">
        <v>107</v>
      </c>
      <c r="E13" s="7">
        <f t="shared" si="0"/>
        <v>107</v>
      </c>
      <c r="G13" s="7">
        <f t="shared" si="1"/>
        <v>311.8</v>
      </c>
    </row>
    <row r="14" spans="1:7" hidden="1">
      <c r="B14" s="7">
        <v>1</v>
      </c>
      <c r="C14" s="7" t="s">
        <v>913</v>
      </c>
      <c r="D14" s="7">
        <v>87</v>
      </c>
      <c r="E14" s="7">
        <f t="shared" si="0"/>
        <v>87</v>
      </c>
      <c r="G14" s="7">
        <f t="shared" si="1"/>
        <v>398.8</v>
      </c>
    </row>
    <row r="15" spans="1:7" hidden="1">
      <c r="B15" s="7">
        <v>1</v>
      </c>
      <c r="C15" s="7" t="s">
        <v>914</v>
      </c>
      <c r="D15" s="7">
        <v>72</v>
      </c>
      <c r="E15" s="7">
        <f t="shared" si="0"/>
        <v>72</v>
      </c>
      <c r="G15" s="7">
        <f t="shared" si="1"/>
        <v>470.8</v>
      </c>
    </row>
    <row r="16" spans="1:7" hidden="1">
      <c r="C16" s="7" t="s">
        <v>716</v>
      </c>
      <c r="E16" s="7">
        <f t="shared" si="0"/>
        <v>0</v>
      </c>
      <c r="F16" s="7">
        <v>26.4</v>
      </c>
      <c r="G16" s="7">
        <f t="shared" si="1"/>
        <v>444.40000000000003</v>
      </c>
    </row>
    <row r="17" spans="1:7" hidden="1">
      <c r="C17" s="7" t="s">
        <v>915</v>
      </c>
      <c r="E17" s="7">
        <f t="shared" si="0"/>
        <v>0</v>
      </c>
      <c r="G17" s="7">
        <f t="shared" si="1"/>
        <v>444.40000000000003</v>
      </c>
    </row>
    <row r="18" spans="1:7" hidden="1">
      <c r="A18" s="12">
        <v>41372</v>
      </c>
      <c r="B18" s="7">
        <v>1</v>
      </c>
      <c r="C18" s="7" t="s">
        <v>391</v>
      </c>
      <c r="D18" s="7">
        <v>78</v>
      </c>
      <c r="E18" s="7">
        <f t="shared" si="0"/>
        <v>78</v>
      </c>
      <c r="G18" s="7">
        <f t="shared" si="1"/>
        <v>522.40000000000009</v>
      </c>
    </row>
    <row r="19" spans="1:7" hidden="1">
      <c r="C19" s="7" t="s">
        <v>716</v>
      </c>
      <c r="E19" s="7">
        <f t="shared" si="0"/>
        <v>0</v>
      </c>
      <c r="F19" s="7">
        <v>7.8</v>
      </c>
      <c r="G19" s="7">
        <f t="shared" si="1"/>
        <v>514.60000000000014</v>
      </c>
    </row>
    <row r="20" spans="1:7" hidden="1">
      <c r="A20" s="12">
        <v>41382</v>
      </c>
      <c r="B20" s="7">
        <v>3</v>
      </c>
      <c r="C20" s="7" t="s">
        <v>990</v>
      </c>
      <c r="D20" s="7">
        <v>72</v>
      </c>
      <c r="E20" s="7">
        <f t="shared" si="0"/>
        <v>216</v>
      </c>
      <c r="G20" s="7">
        <f t="shared" si="1"/>
        <v>730.60000000000014</v>
      </c>
    </row>
    <row r="21" spans="1:7" hidden="1">
      <c r="A21" s="12">
        <v>41387</v>
      </c>
      <c r="B21" s="7">
        <v>1</v>
      </c>
      <c r="C21" s="7" t="s">
        <v>1025</v>
      </c>
      <c r="D21" s="7">
        <v>51</v>
      </c>
      <c r="E21" s="7">
        <f t="shared" si="0"/>
        <v>51</v>
      </c>
      <c r="G21" s="7">
        <f t="shared" si="1"/>
        <v>781.60000000000014</v>
      </c>
    </row>
    <row r="22" spans="1:7" hidden="1">
      <c r="C22" s="7" t="s">
        <v>716</v>
      </c>
      <c r="E22" s="7">
        <f t="shared" si="0"/>
        <v>0</v>
      </c>
      <c r="F22" s="7">
        <v>5.0999999999999996</v>
      </c>
      <c r="G22" s="7">
        <f t="shared" si="1"/>
        <v>776.50000000000011</v>
      </c>
    </row>
    <row r="23" spans="1:7" hidden="1">
      <c r="B23" s="7">
        <v>0</v>
      </c>
      <c r="C23" s="7" t="s">
        <v>1026</v>
      </c>
      <c r="E23" s="7">
        <f t="shared" si="0"/>
        <v>0</v>
      </c>
      <c r="G23" s="7">
        <f t="shared" si="1"/>
        <v>776.50000000000011</v>
      </c>
    </row>
    <row r="24" spans="1:7" hidden="1">
      <c r="A24" s="12"/>
      <c r="B24" s="7">
        <v>1</v>
      </c>
      <c r="C24" s="7" t="s">
        <v>1027</v>
      </c>
      <c r="D24" s="7">
        <v>15</v>
      </c>
      <c r="E24" s="7">
        <f t="shared" si="0"/>
        <v>15</v>
      </c>
      <c r="G24" s="7">
        <f t="shared" si="1"/>
        <v>791.50000000000011</v>
      </c>
    </row>
    <row r="25" spans="1:7" hidden="1">
      <c r="C25" s="7" t="s">
        <v>1028</v>
      </c>
      <c r="E25" s="7">
        <f t="shared" si="0"/>
        <v>0</v>
      </c>
      <c r="G25" s="7">
        <f t="shared" si="1"/>
        <v>791.50000000000011</v>
      </c>
    </row>
    <row r="26" spans="1:7" hidden="1">
      <c r="A26" s="12">
        <v>41388</v>
      </c>
      <c r="B26" s="7">
        <v>1</v>
      </c>
      <c r="C26" s="7" t="s">
        <v>385</v>
      </c>
      <c r="D26" s="7">
        <v>204</v>
      </c>
      <c r="E26" s="7">
        <f t="shared" si="0"/>
        <v>204</v>
      </c>
      <c r="G26" s="7">
        <f t="shared" si="1"/>
        <v>995.50000000000011</v>
      </c>
    </row>
    <row r="27" spans="1:7" hidden="1">
      <c r="C27" s="7" t="s">
        <v>716</v>
      </c>
      <c r="E27" s="7">
        <f t="shared" si="0"/>
        <v>0</v>
      </c>
      <c r="F27" s="7">
        <v>20</v>
      </c>
      <c r="G27" s="7">
        <f t="shared" si="1"/>
        <v>975.50000000000011</v>
      </c>
    </row>
    <row r="28" spans="1:7" hidden="1">
      <c r="C28" s="7" t="s">
        <v>1029</v>
      </c>
      <c r="E28" s="7">
        <f t="shared" si="0"/>
        <v>0</v>
      </c>
      <c r="G28" s="7">
        <f t="shared" si="1"/>
        <v>975.50000000000011</v>
      </c>
    </row>
    <row r="29" spans="1:7" hidden="1">
      <c r="A29" s="12">
        <v>41389</v>
      </c>
      <c r="B29" s="7">
        <v>3</v>
      </c>
      <c r="C29" s="7" t="s">
        <v>1070</v>
      </c>
      <c r="D29" s="7">
        <v>74</v>
      </c>
      <c r="E29" s="7">
        <f t="shared" si="0"/>
        <v>222</v>
      </c>
      <c r="G29" s="7">
        <f t="shared" si="1"/>
        <v>1197.5</v>
      </c>
    </row>
    <row r="30" spans="1:7" hidden="1">
      <c r="C30" s="7" t="s">
        <v>716</v>
      </c>
      <c r="E30" s="7">
        <f t="shared" si="0"/>
        <v>0</v>
      </c>
      <c r="F30" s="7">
        <v>22.2</v>
      </c>
      <c r="G30" s="7">
        <f t="shared" si="1"/>
        <v>1175.3</v>
      </c>
    </row>
    <row r="31" spans="1:7" hidden="1">
      <c r="C31" s="7" t="s">
        <v>1071</v>
      </c>
      <c r="E31" s="7">
        <f t="shared" si="0"/>
        <v>0</v>
      </c>
      <c r="G31" s="7">
        <f t="shared" si="1"/>
        <v>1175.3</v>
      </c>
    </row>
    <row r="32" spans="1:7" hidden="1">
      <c r="A32" s="12">
        <v>41390</v>
      </c>
      <c r="B32" s="7">
        <v>1</v>
      </c>
      <c r="C32" s="7" t="s">
        <v>758</v>
      </c>
      <c r="D32" s="7">
        <v>57</v>
      </c>
      <c r="E32" s="7">
        <f t="shared" si="0"/>
        <v>57</v>
      </c>
      <c r="G32" s="7">
        <f t="shared" si="1"/>
        <v>1232.3</v>
      </c>
    </row>
    <row r="33" spans="1:7" hidden="1">
      <c r="C33" s="7" t="s">
        <v>716</v>
      </c>
      <c r="E33" s="7">
        <f t="shared" si="0"/>
        <v>0</v>
      </c>
      <c r="F33" s="7">
        <v>5</v>
      </c>
      <c r="G33" s="7">
        <f t="shared" si="1"/>
        <v>1227.3</v>
      </c>
    </row>
    <row r="34" spans="1:7" hidden="1">
      <c r="A34" s="12">
        <v>41393</v>
      </c>
      <c r="B34" s="7">
        <v>3</v>
      </c>
      <c r="C34" s="7" t="s">
        <v>397</v>
      </c>
      <c r="D34" s="7">
        <v>35</v>
      </c>
      <c r="E34" s="7">
        <f t="shared" si="0"/>
        <v>105</v>
      </c>
      <c r="G34" s="7">
        <f>G33+E34-F34</f>
        <v>1332.3</v>
      </c>
    </row>
    <row r="35" spans="1:7" hidden="1">
      <c r="C35" s="7" t="s">
        <v>716</v>
      </c>
      <c r="E35" s="7">
        <f t="shared" si="0"/>
        <v>0</v>
      </c>
      <c r="F35" s="7">
        <v>10.5</v>
      </c>
      <c r="G35" s="7">
        <f t="shared" si="1"/>
        <v>1321.8</v>
      </c>
    </row>
    <row r="36" spans="1:7" hidden="1">
      <c r="A36" s="12">
        <v>41394</v>
      </c>
      <c r="B36" s="7">
        <v>3</v>
      </c>
      <c r="C36" s="7" t="s">
        <v>397</v>
      </c>
      <c r="D36" s="7">
        <v>35</v>
      </c>
      <c r="E36" s="7">
        <f t="shared" si="0"/>
        <v>105</v>
      </c>
      <c r="G36" s="7">
        <f t="shared" si="1"/>
        <v>1426.8</v>
      </c>
    </row>
    <row r="37" spans="1:7" hidden="1">
      <c r="C37" s="7" t="s">
        <v>716</v>
      </c>
      <c r="F37" s="7">
        <v>10.5</v>
      </c>
      <c r="G37" s="7">
        <f t="shared" si="1"/>
        <v>1416.3</v>
      </c>
    </row>
    <row r="38" spans="1:7" hidden="1">
      <c r="C38" s="7" t="s">
        <v>1074</v>
      </c>
      <c r="G38" s="7">
        <f t="shared" si="1"/>
        <v>1416.3</v>
      </c>
    </row>
    <row r="39" spans="1:7" hidden="1">
      <c r="A39" s="12">
        <v>41401</v>
      </c>
      <c r="C39" s="7" t="s">
        <v>896</v>
      </c>
      <c r="F39" s="7">
        <v>1416.3</v>
      </c>
      <c r="G39" s="7">
        <f t="shared" si="1"/>
        <v>0</v>
      </c>
    </row>
    <row r="40" spans="1:7" hidden="1">
      <c r="A40" s="12">
        <v>41403</v>
      </c>
      <c r="B40" s="7">
        <v>2</v>
      </c>
      <c r="C40" s="7" t="s">
        <v>1136</v>
      </c>
      <c r="D40" s="7">
        <v>35</v>
      </c>
      <c r="E40" s="7">
        <f>D40*B40</f>
        <v>70</v>
      </c>
      <c r="G40" s="7">
        <f t="shared" si="1"/>
        <v>70</v>
      </c>
    </row>
    <row r="41" spans="1:7" hidden="1">
      <c r="C41" s="7" t="s">
        <v>1028</v>
      </c>
      <c r="E41" s="7">
        <f t="shared" ref="E41:E104" si="2">D41*B41</f>
        <v>0</v>
      </c>
      <c r="G41" s="7">
        <f t="shared" si="1"/>
        <v>70</v>
      </c>
    </row>
    <row r="42" spans="1:7" hidden="1">
      <c r="A42" s="12">
        <v>41403</v>
      </c>
      <c r="B42" s="7">
        <v>8</v>
      </c>
      <c r="C42" s="7" t="s">
        <v>448</v>
      </c>
      <c r="D42" s="7">
        <v>72</v>
      </c>
      <c r="E42" s="7">
        <f t="shared" si="2"/>
        <v>576</v>
      </c>
      <c r="G42" s="7">
        <f t="shared" si="1"/>
        <v>646</v>
      </c>
    </row>
    <row r="43" spans="1:7" hidden="1">
      <c r="C43" s="7" t="s">
        <v>1137</v>
      </c>
      <c r="E43" s="7">
        <f t="shared" si="2"/>
        <v>0</v>
      </c>
      <c r="G43" s="7">
        <f t="shared" si="1"/>
        <v>646</v>
      </c>
    </row>
    <row r="44" spans="1:7" hidden="1">
      <c r="A44" s="12">
        <v>41403</v>
      </c>
      <c r="B44" s="7">
        <v>1</v>
      </c>
      <c r="C44" s="7" t="s">
        <v>385</v>
      </c>
      <c r="D44" s="7">
        <v>92.5</v>
      </c>
      <c r="E44" s="7">
        <f t="shared" si="2"/>
        <v>92.5</v>
      </c>
      <c r="G44" s="7">
        <f t="shared" si="1"/>
        <v>738.5</v>
      </c>
    </row>
    <row r="45" spans="1:7" hidden="1">
      <c r="C45" s="7" t="s">
        <v>716</v>
      </c>
      <c r="E45" s="7">
        <f t="shared" si="2"/>
        <v>0</v>
      </c>
      <c r="F45" s="7">
        <v>9.25</v>
      </c>
      <c r="G45" s="7">
        <f t="shared" si="1"/>
        <v>729.25</v>
      </c>
    </row>
    <row r="46" spans="1:7" hidden="1">
      <c r="C46" s="7" t="s">
        <v>1138</v>
      </c>
      <c r="E46" s="7">
        <f t="shared" si="2"/>
        <v>0</v>
      </c>
      <c r="G46" s="7">
        <f t="shared" si="1"/>
        <v>729.25</v>
      </c>
    </row>
    <row r="47" spans="1:7" hidden="1">
      <c r="A47" s="12">
        <v>41409</v>
      </c>
      <c r="B47" s="7">
        <v>3</v>
      </c>
      <c r="C47" s="7" t="s">
        <v>1049</v>
      </c>
      <c r="D47" s="7">
        <v>35</v>
      </c>
      <c r="E47" s="7">
        <f t="shared" si="2"/>
        <v>105</v>
      </c>
      <c r="G47" s="7">
        <f t="shared" si="1"/>
        <v>834.25</v>
      </c>
    </row>
    <row r="48" spans="1:7" hidden="1">
      <c r="C48" s="7" t="s">
        <v>1241</v>
      </c>
      <c r="E48" s="7">
        <f t="shared" si="2"/>
        <v>0</v>
      </c>
      <c r="F48" s="7">
        <v>10.5</v>
      </c>
      <c r="G48" s="7">
        <f t="shared" si="1"/>
        <v>823.75</v>
      </c>
    </row>
    <row r="49" spans="1:7" hidden="1">
      <c r="A49" s="12">
        <v>41410</v>
      </c>
      <c r="B49" s="7">
        <v>1</v>
      </c>
      <c r="C49" s="7" t="s">
        <v>392</v>
      </c>
      <c r="D49" s="7">
        <v>45</v>
      </c>
      <c r="E49" s="7">
        <f t="shared" si="2"/>
        <v>45</v>
      </c>
      <c r="G49" s="7">
        <f t="shared" si="1"/>
        <v>868.75</v>
      </c>
    </row>
    <row r="50" spans="1:7" hidden="1">
      <c r="B50" s="7">
        <v>1</v>
      </c>
      <c r="C50" s="7" t="s">
        <v>385</v>
      </c>
      <c r="D50" s="7">
        <v>87</v>
      </c>
      <c r="E50" s="7">
        <f t="shared" si="2"/>
        <v>87</v>
      </c>
      <c r="G50" s="7">
        <f t="shared" si="1"/>
        <v>955.75</v>
      </c>
    </row>
    <row r="51" spans="1:7" hidden="1">
      <c r="C51" s="7" t="s">
        <v>716</v>
      </c>
      <c r="E51" s="7">
        <f t="shared" si="2"/>
        <v>0</v>
      </c>
      <c r="F51" s="7">
        <v>13.2</v>
      </c>
      <c r="G51" s="7">
        <f t="shared" si="1"/>
        <v>942.55</v>
      </c>
    </row>
    <row r="52" spans="1:7" hidden="1">
      <c r="A52" s="12">
        <v>41411</v>
      </c>
      <c r="B52" s="7">
        <v>1</v>
      </c>
      <c r="C52" s="7" t="s">
        <v>391</v>
      </c>
      <c r="D52" s="7">
        <v>100</v>
      </c>
      <c r="E52" s="7">
        <f t="shared" si="2"/>
        <v>100</v>
      </c>
      <c r="G52" s="7">
        <f t="shared" si="1"/>
        <v>1042.55</v>
      </c>
    </row>
    <row r="53" spans="1:7" hidden="1">
      <c r="C53" s="7" t="s">
        <v>716</v>
      </c>
      <c r="E53" s="7">
        <f t="shared" si="2"/>
        <v>0</v>
      </c>
      <c r="F53" s="7">
        <v>10</v>
      </c>
      <c r="G53" s="7">
        <f t="shared" si="1"/>
        <v>1032.55</v>
      </c>
    </row>
    <row r="54" spans="1:7" hidden="1">
      <c r="A54" s="12">
        <v>41417</v>
      </c>
      <c r="B54" s="7">
        <v>8</v>
      </c>
      <c r="C54" s="7" t="s">
        <v>1348</v>
      </c>
      <c r="D54" s="7">
        <v>82.5</v>
      </c>
      <c r="E54" s="7">
        <f t="shared" si="2"/>
        <v>660</v>
      </c>
      <c r="G54" s="7">
        <f t="shared" si="1"/>
        <v>1692.55</v>
      </c>
    </row>
    <row r="55" spans="1:7" hidden="1">
      <c r="B55" s="7">
        <v>1</v>
      </c>
      <c r="C55" s="7" t="s">
        <v>929</v>
      </c>
      <c r="D55" s="7">
        <v>168</v>
      </c>
      <c r="E55" s="7">
        <f t="shared" si="2"/>
        <v>168</v>
      </c>
      <c r="G55" s="7">
        <f t="shared" si="1"/>
        <v>1860.55</v>
      </c>
    </row>
    <row r="56" spans="1:7" hidden="1">
      <c r="B56" s="7">
        <v>1</v>
      </c>
      <c r="C56" s="7" t="s">
        <v>1349</v>
      </c>
      <c r="D56" s="7">
        <v>330</v>
      </c>
      <c r="E56" s="7">
        <f t="shared" si="2"/>
        <v>330</v>
      </c>
      <c r="G56" s="7">
        <f t="shared" si="1"/>
        <v>2190.5500000000002</v>
      </c>
    </row>
    <row r="57" spans="1:7" hidden="1">
      <c r="B57" s="7">
        <v>1</v>
      </c>
      <c r="C57" s="7" t="s">
        <v>392</v>
      </c>
      <c r="D57" s="7">
        <v>119</v>
      </c>
      <c r="E57" s="7">
        <f t="shared" si="2"/>
        <v>119</v>
      </c>
      <c r="G57" s="7">
        <f t="shared" si="1"/>
        <v>2309.5500000000002</v>
      </c>
    </row>
    <row r="58" spans="1:7" hidden="1">
      <c r="B58" s="7">
        <v>1</v>
      </c>
      <c r="C58" s="7" t="s">
        <v>1350</v>
      </c>
      <c r="D58" s="7">
        <v>140</v>
      </c>
      <c r="E58" s="7">
        <f t="shared" si="2"/>
        <v>140</v>
      </c>
      <c r="G58" s="7">
        <f t="shared" si="1"/>
        <v>2449.5500000000002</v>
      </c>
    </row>
    <row r="59" spans="1:7" hidden="1">
      <c r="C59" s="7" t="s">
        <v>1351</v>
      </c>
      <c r="F59" s="7">
        <v>141.69999999999999</v>
      </c>
      <c r="G59" s="7">
        <f t="shared" si="1"/>
        <v>2307.8500000000004</v>
      </c>
    </row>
    <row r="60" spans="1:7" hidden="1">
      <c r="A60" s="12">
        <v>41418</v>
      </c>
      <c r="B60" s="7">
        <v>1</v>
      </c>
      <c r="C60" s="7" t="s">
        <v>1390</v>
      </c>
      <c r="D60" s="7">
        <v>328</v>
      </c>
      <c r="E60" s="7">
        <f t="shared" si="2"/>
        <v>328</v>
      </c>
      <c r="G60" s="7">
        <f t="shared" si="1"/>
        <v>2635.8500000000004</v>
      </c>
    </row>
    <row r="61" spans="1:7" hidden="1">
      <c r="C61" s="7" t="s">
        <v>1391</v>
      </c>
      <c r="E61" s="7">
        <f t="shared" si="2"/>
        <v>0</v>
      </c>
      <c r="F61" s="7">
        <v>32.799999999999997</v>
      </c>
      <c r="G61" s="7">
        <f t="shared" si="1"/>
        <v>2603.0500000000002</v>
      </c>
    </row>
    <row r="62" spans="1:7" hidden="1">
      <c r="A62" s="12">
        <v>41421</v>
      </c>
      <c r="B62" s="7">
        <v>3</v>
      </c>
      <c r="C62" s="7" t="s">
        <v>397</v>
      </c>
      <c r="D62" s="7">
        <v>35</v>
      </c>
      <c r="E62" s="7">
        <f t="shared" si="2"/>
        <v>105</v>
      </c>
      <c r="G62" s="7">
        <f t="shared" si="1"/>
        <v>2708.05</v>
      </c>
    </row>
    <row r="63" spans="1:7" hidden="1">
      <c r="C63" s="7" t="s">
        <v>716</v>
      </c>
      <c r="E63" s="7">
        <f t="shared" si="2"/>
        <v>0</v>
      </c>
      <c r="F63" s="7">
        <v>10.5</v>
      </c>
      <c r="G63" s="7">
        <f t="shared" si="1"/>
        <v>2697.55</v>
      </c>
    </row>
    <row r="64" spans="1:7" hidden="1">
      <c r="C64" s="7" t="s">
        <v>1418</v>
      </c>
      <c r="E64" s="7">
        <f t="shared" si="2"/>
        <v>0</v>
      </c>
      <c r="G64" s="7">
        <f t="shared" si="1"/>
        <v>2697.55</v>
      </c>
    </row>
    <row r="65" spans="1:7" hidden="1">
      <c r="A65" s="12">
        <v>41422</v>
      </c>
      <c r="B65" s="7">
        <v>1</v>
      </c>
      <c r="C65" s="7" t="s">
        <v>1070</v>
      </c>
      <c r="D65" s="7">
        <v>74</v>
      </c>
      <c r="E65" s="7">
        <f t="shared" si="2"/>
        <v>74</v>
      </c>
      <c r="G65" s="7">
        <f t="shared" si="1"/>
        <v>2771.55</v>
      </c>
    </row>
    <row r="66" spans="1:7" hidden="1">
      <c r="C66" s="7" t="s">
        <v>878</v>
      </c>
      <c r="E66" s="7">
        <f t="shared" si="2"/>
        <v>0</v>
      </c>
      <c r="F66" s="7">
        <v>14.8</v>
      </c>
      <c r="G66" s="7">
        <f t="shared" si="1"/>
        <v>2756.75</v>
      </c>
    </row>
    <row r="67" spans="1:7" hidden="1">
      <c r="C67" s="7" t="s">
        <v>1437</v>
      </c>
      <c r="E67" s="7">
        <f t="shared" si="2"/>
        <v>0</v>
      </c>
      <c r="G67" s="7">
        <f t="shared" si="1"/>
        <v>2756.75</v>
      </c>
    </row>
    <row r="68" spans="1:7" hidden="1">
      <c r="A68" s="12">
        <v>41423</v>
      </c>
      <c r="B68" s="7">
        <v>3</v>
      </c>
      <c r="C68" s="7" t="s">
        <v>397</v>
      </c>
      <c r="D68" s="7">
        <v>35</v>
      </c>
      <c r="E68" s="7">
        <f t="shared" si="2"/>
        <v>105</v>
      </c>
      <c r="G68" s="7">
        <f t="shared" si="1"/>
        <v>2861.75</v>
      </c>
    </row>
    <row r="69" spans="1:7" hidden="1">
      <c r="C69" s="7" t="s">
        <v>716</v>
      </c>
      <c r="E69" s="7">
        <f t="shared" si="2"/>
        <v>0</v>
      </c>
      <c r="F69" s="7">
        <v>10.5</v>
      </c>
      <c r="G69" s="7">
        <f t="shared" si="1"/>
        <v>2851.25</v>
      </c>
    </row>
    <row r="70" spans="1:7" hidden="1">
      <c r="C70" s="7" t="s">
        <v>1453</v>
      </c>
      <c r="E70" s="7">
        <f t="shared" si="2"/>
        <v>0</v>
      </c>
      <c r="G70" s="7">
        <f>G69+E70-F70</f>
        <v>2851.25</v>
      </c>
    </row>
    <row r="71" spans="1:7" hidden="1">
      <c r="A71" s="12">
        <v>41429</v>
      </c>
      <c r="C71" s="7" t="s">
        <v>427</v>
      </c>
      <c r="E71" s="7">
        <f t="shared" si="2"/>
        <v>0</v>
      </c>
      <c r="F71" s="7">
        <v>2853</v>
      </c>
      <c r="G71" s="7">
        <f>G70+E71-F71</f>
        <v>-1.75</v>
      </c>
    </row>
    <row r="72" spans="1:7" hidden="1">
      <c r="E72" s="7">
        <f t="shared" si="2"/>
        <v>0</v>
      </c>
      <c r="G72" s="7">
        <f>G71+E72-F72</f>
        <v>-1.75</v>
      </c>
    </row>
    <row r="73" spans="1:7" hidden="1">
      <c r="A73" s="12">
        <v>41430</v>
      </c>
      <c r="B73" s="7">
        <v>3</v>
      </c>
      <c r="C73" s="7" t="s">
        <v>1600</v>
      </c>
      <c r="D73" s="7">
        <v>35</v>
      </c>
      <c r="E73" s="7">
        <f t="shared" si="2"/>
        <v>105</v>
      </c>
      <c r="G73" s="7">
        <f t="shared" ref="G73:G123" si="3">G72+E73-F73</f>
        <v>103.25</v>
      </c>
    </row>
    <row r="74" spans="1:7" hidden="1">
      <c r="C74" s="7" t="s">
        <v>716</v>
      </c>
      <c r="E74" s="7">
        <f t="shared" si="2"/>
        <v>0</v>
      </c>
      <c r="F74" s="7">
        <v>10.5</v>
      </c>
      <c r="G74" s="7">
        <f t="shared" si="3"/>
        <v>92.75</v>
      </c>
    </row>
    <row r="75" spans="1:7" hidden="1">
      <c r="C75" s="7" t="s">
        <v>1601</v>
      </c>
      <c r="E75" s="7">
        <f t="shared" si="2"/>
        <v>0</v>
      </c>
      <c r="G75" s="7">
        <f t="shared" si="3"/>
        <v>92.75</v>
      </c>
    </row>
    <row r="76" spans="1:7" hidden="1">
      <c r="A76" s="12">
        <v>41430</v>
      </c>
      <c r="B76" s="7">
        <v>2</v>
      </c>
      <c r="C76" s="7" t="s">
        <v>397</v>
      </c>
      <c r="D76" s="7">
        <v>35</v>
      </c>
      <c r="E76" s="7">
        <f t="shared" si="2"/>
        <v>70</v>
      </c>
      <c r="G76" s="7">
        <f t="shared" si="3"/>
        <v>162.75</v>
      </c>
    </row>
    <row r="77" spans="1:7" hidden="1">
      <c r="C77" s="7" t="s">
        <v>716</v>
      </c>
      <c r="E77" s="7">
        <f t="shared" si="2"/>
        <v>0</v>
      </c>
      <c r="F77" s="7">
        <v>7</v>
      </c>
      <c r="G77" s="7">
        <f t="shared" si="3"/>
        <v>155.75</v>
      </c>
    </row>
    <row r="78" spans="1:7" hidden="1">
      <c r="C78" s="7" t="s">
        <v>1602</v>
      </c>
      <c r="E78" s="7">
        <f t="shared" si="2"/>
        <v>0</v>
      </c>
      <c r="G78" s="7">
        <f t="shared" si="3"/>
        <v>155.75</v>
      </c>
    </row>
    <row r="79" spans="1:7" hidden="1">
      <c r="A79" s="12">
        <v>41430</v>
      </c>
      <c r="B79" s="7">
        <v>1</v>
      </c>
      <c r="C79" s="7" t="s">
        <v>1603</v>
      </c>
      <c r="D79" s="7">
        <v>54</v>
      </c>
      <c r="E79" s="7">
        <f t="shared" si="2"/>
        <v>54</v>
      </c>
      <c r="G79" s="7">
        <f t="shared" si="3"/>
        <v>209.75</v>
      </c>
    </row>
    <row r="80" spans="1:7" hidden="1">
      <c r="B80" s="7">
        <v>1</v>
      </c>
      <c r="C80" s="7" t="s">
        <v>1604</v>
      </c>
      <c r="D80" s="7">
        <v>95</v>
      </c>
      <c r="E80" s="7">
        <f t="shared" si="2"/>
        <v>95</v>
      </c>
      <c r="G80" s="7">
        <f t="shared" si="3"/>
        <v>304.75</v>
      </c>
    </row>
    <row r="81" spans="1:7" hidden="1">
      <c r="C81" s="7" t="s">
        <v>716</v>
      </c>
      <c r="E81" s="7">
        <f t="shared" si="2"/>
        <v>0</v>
      </c>
      <c r="F81" s="7">
        <v>14.9</v>
      </c>
      <c r="G81" s="7">
        <f t="shared" si="3"/>
        <v>289.85000000000002</v>
      </c>
    </row>
    <row r="82" spans="1:7" hidden="1">
      <c r="C82" s="7" t="s">
        <v>1605</v>
      </c>
      <c r="E82" s="7">
        <f t="shared" si="2"/>
        <v>0</v>
      </c>
      <c r="G82" s="7">
        <f t="shared" si="3"/>
        <v>289.85000000000002</v>
      </c>
    </row>
    <row r="83" spans="1:7" hidden="1">
      <c r="A83" s="12">
        <v>41438</v>
      </c>
      <c r="B83" s="7">
        <v>1</v>
      </c>
      <c r="C83" s="7" t="s">
        <v>1142</v>
      </c>
      <c r="D83" s="7">
        <v>45</v>
      </c>
      <c r="E83" s="7">
        <f t="shared" si="2"/>
        <v>45</v>
      </c>
      <c r="G83" s="7">
        <f t="shared" si="3"/>
        <v>334.85</v>
      </c>
    </row>
    <row r="84" spans="1:7" hidden="1">
      <c r="B84" s="7">
        <v>1</v>
      </c>
      <c r="C84" s="7" t="s">
        <v>1606</v>
      </c>
      <c r="D84" s="7">
        <v>80</v>
      </c>
      <c r="E84" s="7">
        <f t="shared" si="2"/>
        <v>80</v>
      </c>
      <c r="G84" s="7">
        <f t="shared" si="3"/>
        <v>414.85</v>
      </c>
    </row>
    <row r="85" spans="1:7" hidden="1">
      <c r="C85" s="7" t="s">
        <v>716</v>
      </c>
      <c r="D85" s="7" t="s">
        <v>13</v>
      </c>
      <c r="E85" s="7">
        <v>0</v>
      </c>
      <c r="F85" s="7">
        <v>12.5</v>
      </c>
      <c r="G85" s="7">
        <f t="shared" si="3"/>
        <v>402.35</v>
      </c>
    </row>
    <row r="86" spans="1:7" hidden="1">
      <c r="C86" s="7" t="s">
        <v>1607</v>
      </c>
      <c r="D86" s="7" t="s">
        <v>13</v>
      </c>
      <c r="E86" s="7">
        <v>0</v>
      </c>
      <c r="G86" s="7">
        <f t="shared" si="3"/>
        <v>402.35</v>
      </c>
    </row>
    <row r="87" spans="1:7" hidden="1">
      <c r="A87" s="12">
        <v>41442</v>
      </c>
      <c r="B87" s="7">
        <v>4</v>
      </c>
      <c r="C87" s="7" t="s">
        <v>1657</v>
      </c>
      <c r="D87" s="7">
        <v>78</v>
      </c>
      <c r="E87" s="7">
        <f t="shared" si="2"/>
        <v>312</v>
      </c>
      <c r="G87" s="7">
        <f t="shared" si="3"/>
        <v>714.35</v>
      </c>
    </row>
    <row r="88" spans="1:7" hidden="1">
      <c r="C88" s="7" t="s">
        <v>716</v>
      </c>
      <c r="E88" s="7">
        <f t="shared" si="2"/>
        <v>0</v>
      </c>
      <c r="F88" s="7">
        <v>31.2</v>
      </c>
      <c r="G88" s="7">
        <f t="shared" si="3"/>
        <v>683.15</v>
      </c>
    </row>
    <row r="89" spans="1:7" hidden="1">
      <c r="C89" s="7" t="s">
        <v>1658</v>
      </c>
      <c r="E89" s="7">
        <f t="shared" si="2"/>
        <v>0</v>
      </c>
      <c r="G89" s="7">
        <f t="shared" si="3"/>
        <v>683.15</v>
      </c>
    </row>
    <row r="90" spans="1:7" hidden="1">
      <c r="A90" s="12">
        <v>41443</v>
      </c>
      <c r="B90" s="7">
        <v>1</v>
      </c>
      <c r="C90" s="7" t="s">
        <v>1744</v>
      </c>
      <c r="D90" s="7">
        <v>54</v>
      </c>
      <c r="E90" s="7">
        <f t="shared" si="2"/>
        <v>54</v>
      </c>
      <c r="G90" s="7">
        <f t="shared" si="3"/>
        <v>737.15</v>
      </c>
    </row>
    <row r="91" spans="1:7" hidden="1">
      <c r="B91" s="7">
        <v>1</v>
      </c>
      <c r="C91" s="7" t="s">
        <v>1745</v>
      </c>
      <c r="D91" s="7">
        <v>105</v>
      </c>
      <c r="E91" s="7">
        <f t="shared" si="2"/>
        <v>105</v>
      </c>
      <c r="G91" s="7">
        <f t="shared" si="3"/>
        <v>842.15</v>
      </c>
    </row>
    <row r="92" spans="1:7" hidden="1">
      <c r="C92" s="7" t="s">
        <v>1746</v>
      </c>
      <c r="E92" s="7">
        <f t="shared" si="2"/>
        <v>0</v>
      </c>
      <c r="F92" s="7">
        <v>15.9</v>
      </c>
      <c r="G92" s="7">
        <f t="shared" si="3"/>
        <v>826.25</v>
      </c>
    </row>
    <row r="93" spans="1:7" hidden="1">
      <c r="A93" s="12">
        <v>41443</v>
      </c>
      <c r="B93" s="7">
        <v>2</v>
      </c>
      <c r="C93" s="7" t="s">
        <v>1747</v>
      </c>
      <c r="D93" s="7">
        <v>85</v>
      </c>
      <c r="E93" s="7">
        <f t="shared" si="2"/>
        <v>170</v>
      </c>
      <c r="G93" s="7">
        <f t="shared" si="3"/>
        <v>996.25</v>
      </c>
    </row>
    <row r="94" spans="1:7" hidden="1">
      <c r="C94" s="7" t="s">
        <v>1748</v>
      </c>
      <c r="E94" s="7">
        <f t="shared" si="2"/>
        <v>0</v>
      </c>
      <c r="F94" s="7">
        <v>17</v>
      </c>
      <c r="G94" s="7">
        <f t="shared" si="3"/>
        <v>979.25</v>
      </c>
    </row>
    <row r="95" spans="1:7" hidden="1">
      <c r="A95" s="12">
        <v>41449</v>
      </c>
      <c r="B95" s="7">
        <v>8</v>
      </c>
      <c r="C95" s="7" t="s">
        <v>330</v>
      </c>
      <c r="D95" s="7">
        <v>30</v>
      </c>
      <c r="E95" s="7">
        <f t="shared" si="2"/>
        <v>240</v>
      </c>
      <c r="G95" s="7">
        <f t="shared" si="3"/>
        <v>1219.25</v>
      </c>
    </row>
    <row r="96" spans="1:7" hidden="1">
      <c r="B96" s="7">
        <v>1</v>
      </c>
      <c r="C96" s="7" t="s">
        <v>1749</v>
      </c>
      <c r="D96" s="7">
        <v>168</v>
      </c>
      <c r="E96" s="7">
        <f t="shared" si="2"/>
        <v>168</v>
      </c>
      <c r="G96" s="7">
        <f t="shared" si="3"/>
        <v>1387.25</v>
      </c>
    </row>
    <row r="97" spans="1:7" hidden="1">
      <c r="B97" s="7">
        <v>1</v>
      </c>
      <c r="C97" s="7" t="s">
        <v>1343</v>
      </c>
      <c r="D97" s="7">
        <v>148</v>
      </c>
      <c r="E97" s="7">
        <f t="shared" si="2"/>
        <v>148</v>
      </c>
      <c r="G97" s="7">
        <f t="shared" si="3"/>
        <v>1535.25</v>
      </c>
    </row>
    <row r="98" spans="1:7" hidden="1">
      <c r="B98" s="7">
        <v>1</v>
      </c>
      <c r="C98" s="7" t="s">
        <v>1750</v>
      </c>
      <c r="D98" s="7">
        <v>113</v>
      </c>
      <c r="E98" s="7">
        <f t="shared" si="2"/>
        <v>113</v>
      </c>
      <c r="G98" s="7">
        <f t="shared" si="3"/>
        <v>1648.25</v>
      </c>
    </row>
    <row r="99" spans="1:7" hidden="1">
      <c r="C99" s="7" t="s">
        <v>1751</v>
      </c>
      <c r="E99" s="7">
        <f t="shared" si="2"/>
        <v>0</v>
      </c>
      <c r="F99" s="7">
        <v>66.900000000000006</v>
      </c>
      <c r="G99" s="7">
        <f t="shared" si="3"/>
        <v>1581.35</v>
      </c>
    </row>
    <row r="100" spans="1:7" hidden="1">
      <c r="C100" s="7" t="s">
        <v>1752</v>
      </c>
      <c r="E100" s="7">
        <f t="shared" si="2"/>
        <v>0</v>
      </c>
      <c r="G100" s="7">
        <f t="shared" si="3"/>
        <v>1581.35</v>
      </c>
    </row>
    <row r="101" spans="1:7" hidden="1">
      <c r="A101" s="12">
        <v>41451</v>
      </c>
      <c r="B101" s="7">
        <v>1</v>
      </c>
      <c r="C101" s="7" t="s">
        <v>1343</v>
      </c>
      <c r="D101" s="7">
        <v>110</v>
      </c>
      <c r="E101" s="7">
        <f t="shared" si="2"/>
        <v>110</v>
      </c>
      <c r="G101" s="7">
        <f t="shared" si="3"/>
        <v>1691.35</v>
      </c>
    </row>
    <row r="102" spans="1:7" hidden="1">
      <c r="C102" s="7" t="s">
        <v>1753</v>
      </c>
      <c r="E102" s="7">
        <f t="shared" si="2"/>
        <v>0</v>
      </c>
      <c r="F102" s="7">
        <v>10</v>
      </c>
      <c r="G102" s="7">
        <f t="shared" si="3"/>
        <v>1681.35</v>
      </c>
    </row>
    <row r="103" spans="1:7" hidden="1">
      <c r="A103" s="12">
        <v>41451</v>
      </c>
      <c r="B103" s="7">
        <v>1</v>
      </c>
      <c r="C103" s="7" t="s">
        <v>396</v>
      </c>
      <c r="D103" s="7">
        <v>185</v>
      </c>
      <c r="E103" s="7">
        <f t="shared" si="2"/>
        <v>185</v>
      </c>
      <c r="G103" s="7">
        <f t="shared" si="3"/>
        <v>1866.35</v>
      </c>
    </row>
    <row r="104" spans="1:7" hidden="1">
      <c r="B104" s="7">
        <v>1</v>
      </c>
      <c r="C104" s="7" t="s">
        <v>1749</v>
      </c>
      <c r="D104" s="7">
        <v>58.9</v>
      </c>
      <c r="E104" s="7">
        <f t="shared" si="2"/>
        <v>58.9</v>
      </c>
      <c r="G104" s="7">
        <f t="shared" si="3"/>
        <v>1925.25</v>
      </c>
    </row>
    <row r="105" spans="1:7" hidden="1">
      <c r="B105" s="7">
        <v>1</v>
      </c>
      <c r="C105" s="7" t="s">
        <v>1343</v>
      </c>
      <c r="D105" s="7">
        <v>145</v>
      </c>
      <c r="E105" s="7">
        <f t="shared" ref="E105:E123" si="4">D105*B105</f>
        <v>145</v>
      </c>
      <c r="G105" s="7">
        <f t="shared" si="3"/>
        <v>2070.25</v>
      </c>
    </row>
    <row r="106" spans="1:7" hidden="1">
      <c r="C106" s="7" t="s">
        <v>1754</v>
      </c>
      <c r="E106" s="7">
        <f t="shared" si="4"/>
        <v>0</v>
      </c>
      <c r="F106" s="7">
        <v>0</v>
      </c>
      <c r="G106" s="7">
        <f t="shared" si="3"/>
        <v>2070.25</v>
      </c>
    </row>
    <row r="107" spans="1:7" hidden="1">
      <c r="A107" s="12">
        <v>41452</v>
      </c>
      <c r="B107" s="7">
        <v>1</v>
      </c>
      <c r="C107" s="7" t="s">
        <v>1755</v>
      </c>
      <c r="D107" s="7">
        <v>113</v>
      </c>
      <c r="E107" s="7">
        <f t="shared" si="4"/>
        <v>113</v>
      </c>
      <c r="G107" s="7">
        <f t="shared" si="3"/>
        <v>2183.25</v>
      </c>
    </row>
    <row r="108" spans="1:7" hidden="1">
      <c r="B108" s="7">
        <v>1</v>
      </c>
      <c r="C108" s="7" t="s">
        <v>1756</v>
      </c>
      <c r="D108" s="7">
        <v>89</v>
      </c>
      <c r="E108" s="7">
        <f t="shared" si="4"/>
        <v>89</v>
      </c>
      <c r="G108" s="7">
        <f t="shared" si="3"/>
        <v>2272.25</v>
      </c>
    </row>
    <row r="109" spans="1:7" hidden="1">
      <c r="B109" s="7">
        <v>1</v>
      </c>
      <c r="C109" s="7" t="s">
        <v>1757</v>
      </c>
      <c r="D109" s="7">
        <v>95</v>
      </c>
      <c r="E109" s="7">
        <f t="shared" si="4"/>
        <v>95</v>
      </c>
      <c r="G109" s="7">
        <f t="shared" si="3"/>
        <v>2367.25</v>
      </c>
    </row>
    <row r="110" spans="1:7" hidden="1">
      <c r="C110" s="7" t="s">
        <v>1758</v>
      </c>
      <c r="E110" s="7">
        <f t="shared" si="4"/>
        <v>0</v>
      </c>
      <c r="F110" s="7">
        <v>29.7</v>
      </c>
      <c r="G110" s="7">
        <f t="shared" si="3"/>
        <v>2337.5500000000002</v>
      </c>
    </row>
    <row r="111" spans="1:7" hidden="1">
      <c r="A111" s="12">
        <v>41452</v>
      </c>
      <c r="B111" s="7">
        <v>1</v>
      </c>
      <c r="C111" s="7" t="s">
        <v>1759</v>
      </c>
      <c r="D111" s="7">
        <v>75</v>
      </c>
      <c r="E111" s="7">
        <f t="shared" si="4"/>
        <v>75</v>
      </c>
      <c r="G111" s="7">
        <f t="shared" si="3"/>
        <v>2412.5500000000002</v>
      </c>
    </row>
    <row r="112" spans="1:7" hidden="1">
      <c r="B112" s="7">
        <v>1</v>
      </c>
      <c r="C112" s="7" t="s">
        <v>1760</v>
      </c>
      <c r="D112" s="7">
        <v>148</v>
      </c>
      <c r="E112" s="7">
        <f t="shared" si="4"/>
        <v>148</v>
      </c>
      <c r="G112" s="7">
        <f t="shared" si="3"/>
        <v>2560.5500000000002</v>
      </c>
    </row>
    <row r="113" spans="1:7" hidden="1">
      <c r="B113" s="7">
        <v>1</v>
      </c>
      <c r="C113" s="7" t="s">
        <v>1761</v>
      </c>
      <c r="D113" s="7">
        <v>95</v>
      </c>
      <c r="E113" s="7">
        <f t="shared" si="4"/>
        <v>95</v>
      </c>
      <c r="G113" s="7">
        <f t="shared" si="3"/>
        <v>2655.55</v>
      </c>
    </row>
    <row r="114" spans="1:7" hidden="1">
      <c r="B114" s="7">
        <v>6.5</v>
      </c>
      <c r="C114" s="7" t="s">
        <v>1762</v>
      </c>
      <c r="D114" s="7">
        <v>42</v>
      </c>
      <c r="E114" s="7">
        <f t="shared" si="4"/>
        <v>273</v>
      </c>
      <c r="G114" s="7">
        <f t="shared" si="3"/>
        <v>2928.55</v>
      </c>
    </row>
    <row r="115" spans="1:7" hidden="1">
      <c r="C115" s="7" t="s">
        <v>1763</v>
      </c>
      <c r="E115" s="7">
        <f t="shared" si="4"/>
        <v>0</v>
      </c>
      <c r="G115" s="7">
        <f t="shared" si="3"/>
        <v>2928.55</v>
      </c>
    </row>
    <row r="116" spans="1:7" hidden="1">
      <c r="A116" s="12">
        <v>41452</v>
      </c>
      <c r="B116" s="7">
        <v>4</v>
      </c>
      <c r="C116" s="7" t="s">
        <v>797</v>
      </c>
      <c r="D116" s="7">
        <v>40</v>
      </c>
      <c r="E116" s="7">
        <f t="shared" si="4"/>
        <v>160</v>
      </c>
      <c r="G116" s="7">
        <f t="shared" si="3"/>
        <v>3088.55</v>
      </c>
    </row>
    <row r="117" spans="1:7" hidden="1">
      <c r="C117" s="7" t="s">
        <v>1764</v>
      </c>
      <c r="E117" s="7">
        <f t="shared" si="4"/>
        <v>0</v>
      </c>
      <c r="F117" s="7">
        <v>16</v>
      </c>
      <c r="G117" s="7">
        <f t="shared" si="3"/>
        <v>3072.55</v>
      </c>
    </row>
    <row r="118" spans="1:7" hidden="1">
      <c r="A118" s="12">
        <v>41457</v>
      </c>
      <c r="B118" s="7">
        <v>1</v>
      </c>
      <c r="C118" s="7" t="s">
        <v>1765</v>
      </c>
      <c r="D118" s="7">
        <v>53.5</v>
      </c>
      <c r="E118" s="7">
        <f t="shared" si="4"/>
        <v>53.5</v>
      </c>
      <c r="G118" s="7">
        <f t="shared" si="3"/>
        <v>3126.05</v>
      </c>
    </row>
    <row r="119" spans="1:7" hidden="1">
      <c r="C119" s="7" t="s">
        <v>1025</v>
      </c>
      <c r="E119" s="7">
        <f t="shared" si="4"/>
        <v>0</v>
      </c>
      <c r="F119" s="7">
        <v>5.35</v>
      </c>
      <c r="G119" s="7">
        <f t="shared" si="3"/>
        <v>3120.7000000000003</v>
      </c>
    </row>
    <row r="120" spans="1:7" hidden="1">
      <c r="C120" s="7" t="s">
        <v>1766</v>
      </c>
      <c r="E120" s="7">
        <f t="shared" si="4"/>
        <v>0</v>
      </c>
      <c r="G120" s="7">
        <f t="shared" si="3"/>
        <v>3120.7000000000003</v>
      </c>
    </row>
    <row r="121" spans="1:7" hidden="1">
      <c r="A121" s="12">
        <v>41458</v>
      </c>
      <c r="B121" s="7">
        <v>1</v>
      </c>
      <c r="C121" s="7" t="s">
        <v>1794</v>
      </c>
      <c r="D121" s="7">
        <v>135</v>
      </c>
      <c r="E121" s="7">
        <f t="shared" si="4"/>
        <v>135</v>
      </c>
      <c r="G121" s="7">
        <f t="shared" si="3"/>
        <v>3255.7000000000003</v>
      </c>
    </row>
    <row r="122" spans="1:7" hidden="1">
      <c r="C122" s="7" t="s">
        <v>1795</v>
      </c>
      <c r="E122" s="7">
        <f t="shared" si="4"/>
        <v>0</v>
      </c>
      <c r="F122" s="7">
        <v>13.5</v>
      </c>
      <c r="G122" s="7">
        <f t="shared" si="3"/>
        <v>3242.2000000000003</v>
      </c>
    </row>
    <row r="123" spans="1:7" hidden="1">
      <c r="E123" s="7">
        <f t="shared" si="4"/>
        <v>0</v>
      </c>
      <c r="G123" s="7">
        <f t="shared" si="3"/>
        <v>3242.2000000000003</v>
      </c>
    </row>
    <row r="124" spans="1:7" hidden="1">
      <c r="A124" s="12">
        <v>41459</v>
      </c>
      <c r="B124" s="7">
        <v>4.75</v>
      </c>
      <c r="C124" s="7" t="s">
        <v>330</v>
      </c>
      <c r="D124" s="7">
        <v>30</v>
      </c>
      <c r="E124" s="7">
        <f>D124*B124</f>
        <v>142.5</v>
      </c>
      <c r="G124" s="7">
        <f>G123+E124-F124</f>
        <v>3384.7000000000003</v>
      </c>
    </row>
    <row r="125" spans="1:7" hidden="1">
      <c r="B125" s="7">
        <v>1</v>
      </c>
      <c r="C125" s="7" t="s">
        <v>1749</v>
      </c>
      <c r="D125" s="7">
        <v>78</v>
      </c>
      <c r="E125" s="7">
        <f>D125*B125</f>
        <v>78</v>
      </c>
      <c r="G125" s="7">
        <f>G124+E125-F125</f>
        <v>3462.7000000000003</v>
      </c>
    </row>
    <row r="126" spans="1:7" hidden="1">
      <c r="C126" s="7" t="s">
        <v>1908</v>
      </c>
      <c r="F126" s="7">
        <v>22</v>
      </c>
      <c r="G126" s="7">
        <f t="shared" ref="G126:G174" si="5">G125+E126-F126</f>
        <v>3440.7000000000003</v>
      </c>
    </row>
    <row r="127" spans="1:7" hidden="1">
      <c r="A127" s="12">
        <v>41465</v>
      </c>
      <c r="B127" s="7">
        <v>1</v>
      </c>
      <c r="C127" s="7" t="s">
        <v>1869</v>
      </c>
      <c r="D127" s="7">
        <v>64</v>
      </c>
      <c r="E127" s="7">
        <f>D127*B127</f>
        <v>64</v>
      </c>
      <c r="G127" s="7">
        <f t="shared" si="5"/>
        <v>3504.7000000000003</v>
      </c>
    </row>
    <row r="128" spans="1:7" hidden="1">
      <c r="C128" s="7" t="s">
        <v>716</v>
      </c>
      <c r="F128" s="7">
        <v>6.4</v>
      </c>
      <c r="G128" s="7">
        <f t="shared" si="5"/>
        <v>3498.3</v>
      </c>
    </row>
    <row r="129" spans="1:7" hidden="1">
      <c r="C129" s="7" t="s">
        <v>1870</v>
      </c>
      <c r="G129" s="7">
        <f t="shared" si="5"/>
        <v>3498.3</v>
      </c>
    </row>
    <row r="130" spans="1:7" hidden="1">
      <c r="A130" s="12">
        <v>41474</v>
      </c>
      <c r="B130" s="7">
        <v>2.25</v>
      </c>
      <c r="C130" s="7" t="s">
        <v>1049</v>
      </c>
      <c r="D130" s="7">
        <v>30</v>
      </c>
      <c r="E130" s="7">
        <f>D130*B130</f>
        <v>67.5</v>
      </c>
      <c r="G130" s="7">
        <f t="shared" si="5"/>
        <v>3565.8</v>
      </c>
    </row>
    <row r="131" spans="1:7" hidden="1">
      <c r="C131" s="7" t="s">
        <v>2042</v>
      </c>
      <c r="G131" s="7">
        <f t="shared" si="5"/>
        <v>3565.8</v>
      </c>
    </row>
    <row r="132" spans="1:7" hidden="1">
      <c r="C132" s="7" t="s">
        <v>2043</v>
      </c>
      <c r="G132" s="7">
        <f t="shared" si="5"/>
        <v>3565.8</v>
      </c>
    </row>
    <row r="133" spans="1:7" hidden="1">
      <c r="A133" s="12">
        <v>41480</v>
      </c>
      <c r="B133" s="7">
        <v>1</v>
      </c>
      <c r="C133" s="7" t="s">
        <v>387</v>
      </c>
      <c r="D133" s="7">
        <v>70</v>
      </c>
      <c r="E133" s="7">
        <f>D133*B133</f>
        <v>70</v>
      </c>
      <c r="G133" s="7">
        <f t="shared" si="5"/>
        <v>3635.8</v>
      </c>
    </row>
    <row r="134" spans="1:7" hidden="1">
      <c r="C134" s="7" t="s">
        <v>716</v>
      </c>
      <c r="F134" s="7">
        <v>7</v>
      </c>
      <c r="G134" s="7">
        <f t="shared" si="5"/>
        <v>3628.8</v>
      </c>
    </row>
    <row r="135" spans="1:7" hidden="1">
      <c r="C135" s="7" t="s">
        <v>2032</v>
      </c>
      <c r="G135" s="7">
        <f t="shared" si="5"/>
        <v>3628.8</v>
      </c>
    </row>
    <row r="136" spans="1:7" hidden="1">
      <c r="C136" s="7" t="s">
        <v>2041</v>
      </c>
      <c r="F136" s="7">
        <v>4000</v>
      </c>
      <c r="G136" s="7">
        <f t="shared" si="5"/>
        <v>-371.19999999999982</v>
      </c>
    </row>
    <row r="137" spans="1:7" hidden="1">
      <c r="A137" s="12">
        <v>41493</v>
      </c>
      <c r="B137" s="7">
        <v>1</v>
      </c>
      <c r="C137" s="7" t="s">
        <v>2113</v>
      </c>
      <c r="D137" s="7">
        <v>120</v>
      </c>
      <c r="E137" s="7">
        <f>D137*B137</f>
        <v>120</v>
      </c>
      <c r="G137" s="7">
        <f t="shared" si="5"/>
        <v>-251.19999999999982</v>
      </c>
    </row>
    <row r="138" spans="1:7" hidden="1">
      <c r="C138" s="7" t="s">
        <v>716</v>
      </c>
      <c r="E138" s="7">
        <f>D138*B138</f>
        <v>0</v>
      </c>
      <c r="F138" s="7">
        <v>12</v>
      </c>
      <c r="G138" s="7">
        <f t="shared" si="5"/>
        <v>-263.19999999999982</v>
      </c>
    </row>
    <row r="139" spans="1:7" hidden="1">
      <c r="A139" s="12">
        <v>41495</v>
      </c>
      <c r="B139" s="7">
        <v>1</v>
      </c>
      <c r="C139" s="7" t="s">
        <v>392</v>
      </c>
      <c r="D139" s="7">
        <v>109</v>
      </c>
      <c r="E139" s="7">
        <f>D139*B139</f>
        <v>109</v>
      </c>
      <c r="G139" s="7">
        <f t="shared" si="5"/>
        <v>-154.19999999999982</v>
      </c>
    </row>
    <row r="140" spans="1:7" hidden="1">
      <c r="B140" s="7">
        <v>1</v>
      </c>
      <c r="C140" s="7" t="s">
        <v>1640</v>
      </c>
      <c r="D140" s="7">
        <v>316</v>
      </c>
      <c r="E140" s="7">
        <f t="shared" ref="E140:E159" si="6">D140*B140</f>
        <v>316</v>
      </c>
      <c r="G140" s="7">
        <f t="shared" si="5"/>
        <v>161.80000000000018</v>
      </c>
    </row>
    <row r="141" spans="1:7" hidden="1">
      <c r="C141" s="7" t="s">
        <v>2131</v>
      </c>
      <c r="E141" s="7">
        <f t="shared" si="6"/>
        <v>0</v>
      </c>
      <c r="F141" s="7">
        <v>42.5</v>
      </c>
      <c r="G141" s="7">
        <f t="shared" si="5"/>
        <v>119.30000000000018</v>
      </c>
    </row>
    <row r="142" spans="1:7" hidden="1">
      <c r="A142" s="12">
        <v>41498</v>
      </c>
      <c r="B142" s="7">
        <v>1</v>
      </c>
      <c r="C142" s="7" t="s">
        <v>2185</v>
      </c>
      <c r="D142" s="7">
        <v>122</v>
      </c>
      <c r="E142" s="7">
        <f t="shared" si="6"/>
        <v>122</v>
      </c>
      <c r="G142" s="7">
        <f t="shared" si="5"/>
        <v>241.30000000000018</v>
      </c>
    </row>
    <row r="143" spans="1:7" hidden="1">
      <c r="C143" s="7" t="s">
        <v>716</v>
      </c>
      <c r="E143" s="7">
        <f t="shared" si="6"/>
        <v>0</v>
      </c>
      <c r="F143" s="7">
        <v>12</v>
      </c>
      <c r="G143" s="7">
        <f t="shared" si="5"/>
        <v>229.30000000000018</v>
      </c>
    </row>
    <row r="144" spans="1:7" hidden="1">
      <c r="C144" s="7" t="s">
        <v>2186</v>
      </c>
      <c r="E144" s="7">
        <f t="shared" si="6"/>
        <v>0</v>
      </c>
      <c r="G144" s="7">
        <f t="shared" si="5"/>
        <v>229.30000000000018</v>
      </c>
    </row>
    <row r="145" spans="1:7" hidden="1">
      <c r="A145" s="12">
        <v>41499</v>
      </c>
      <c r="B145" s="7">
        <v>1</v>
      </c>
      <c r="C145" s="7" t="s">
        <v>2187</v>
      </c>
      <c r="D145" s="7">
        <v>57</v>
      </c>
      <c r="E145" s="7">
        <f t="shared" si="6"/>
        <v>57</v>
      </c>
      <c r="G145" s="7">
        <f t="shared" si="5"/>
        <v>286.30000000000018</v>
      </c>
    </row>
    <row r="146" spans="1:7" hidden="1">
      <c r="C146" s="7" t="s">
        <v>716</v>
      </c>
      <c r="E146" s="7">
        <f t="shared" si="6"/>
        <v>0</v>
      </c>
      <c r="F146" s="7">
        <v>5</v>
      </c>
      <c r="G146" s="7">
        <f t="shared" si="5"/>
        <v>281.30000000000018</v>
      </c>
    </row>
    <row r="147" spans="1:7" hidden="1">
      <c r="C147" s="7" t="s">
        <v>2188</v>
      </c>
      <c r="E147" s="7">
        <f t="shared" si="6"/>
        <v>0</v>
      </c>
      <c r="G147" s="7">
        <f t="shared" si="5"/>
        <v>281.30000000000018</v>
      </c>
    </row>
    <row r="148" spans="1:7" hidden="1">
      <c r="A148" s="12">
        <v>41500</v>
      </c>
      <c r="B148" s="7">
        <v>1</v>
      </c>
      <c r="C148" s="7" t="s">
        <v>1492</v>
      </c>
      <c r="D148" s="7">
        <v>27</v>
      </c>
      <c r="E148" s="7">
        <f t="shared" si="6"/>
        <v>27</v>
      </c>
      <c r="G148" s="7">
        <f t="shared" si="5"/>
        <v>308.30000000000018</v>
      </c>
    </row>
    <row r="149" spans="1:7" hidden="1">
      <c r="C149" s="7" t="s">
        <v>2189</v>
      </c>
      <c r="E149" s="7">
        <f t="shared" si="6"/>
        <v>0</v>
      </c>
      <c r="G149" s="7">
        <f t="shared" si="5"/>
        <v>308.30000000000018</v>
      </c>
    </row>
    <row r="150" spans="1:7" hidden="1">
      <c r="A150" s="12">
        <v>41501</v>
      </c>
      <c r="B150" s="7">
        <v>2</v>
      </c>
      <c r="C150" s="7" t="s">
        <v>1049</v>
      </c>
      <c r="D150" s="7">
        <v>40</v>
      </c>
      <c r="E150" s="7">
        <f t="shared" si="6"/>
        <v>80</v>
      </c>
      <c r="G150" s="7">
        <f t="shared" si="5"/>
        <v>388.30000000000018</v>
      </c>
    </row>
    <row r="151" spans="1:7" hidden="1">
      <c r="B151" s="7">
        <v>2</v>
      </c>
      <c r="C151" s="7" t="s">
        <v>338</v>
      </c>
      <c r="D151" s="7">
        <v>74</v>
      </c>
      <c r="E151" s="7">
        <f t="shared" si="6"/>
        <v>148</v>
      </c>
      <c r="G151" s="7">
        <f t="shared" si="5"/>
        <v>536.30000000000018</v>
      </c>
    </row>
    <row r="152" spans="1:7" hidden="1">
      <c r="C152" s="7" t="s">
        <v>878</v>
      </c>
      <c r="F152" s="7">
        <v>22.8</v>
      </c>
      <c r="G152" s="7">
        <f t="shared" si="5"/>
        <v>513.50000000000023</v>
      </c>
    </row>
    <row r="153" spans="1:7" hidden="1">
      <c r="C153" s="7" t="s">
        <v>2190</v>
      </c>
      <c r="E153" s="7">
        <f t="shared" si="6"/>
        <v>0</v>
      </c>
      <c r="G153" s="7">
        <f t="shared" si="5"/>
        <v>513.50000000000023</v>
      </c>
    </row>
    <row r="154" spans="1:7" hidden="1">
      <c r="A154" s="12">
        <v>41502</v>
      </c>
      <c r="B154" s="7">
        <v>3</v>
      </c>
      <c r="C154" s="7" t="s">
        <v>1049</v>
      </c>
      <c r="D154" s="7">
        <v>44</v>
      </c>
      <c r="E154" s="7">
        <f t="shared" si="6"/>
        <v>132</v>
      </c>
      <c r="G154" s="7">
        <f t="shared" si="5"/>
        <v>645.50000000000023</v>
      </c>
    </row>
    <row r="155" spans="1:7" hidden="1">
      <c r="C155" s="7" t="s">
        <v>878</v>
      </c>
      <c r="E155" s="7">
        <f t="shared" si="6"/>
        <v>0</v>
      </c>
      <c r="F155" s="7">
        <v>13.2</v>
      </c>
      <c r="G155" s="7">
        <f t="shared" si="5"/>
        <v>632.30000000000018</v>
      </c>
    </row>
    <row r="156" spans="1:7" hidden="1">
      <c r="C156" s="7" t="s">
        <v>2191</v>
      </c>
      <c r="E156" s="7">
        <f t="shared" si="6"/>
        <v>0</v>
      </c>
      <c r="G156" s="7">
        <f t="shared" si="5"/>
        <v>632.30000000000018</v>
      </c>
    </row>
    <row r="157" spans="1:7" hidden="1">
      <c r="A157" s="12">
        <v>41506</v>
      </c>
      <c r="B157" s="7">
        <v>1</v>
      </c>
      <c r="C157" s="7" t="s">
        <v>2241</v>
      </c>
      <c r="D157" s="7">
        <v>120</v>
      </c>
      <c r="E157" s="7">
        <f t="shared" si="6"/>
        <v>120</v>
      </c>
      <c r="G157" s="7">
        <f t="shared" si="5"/>
        <v>752.30000000000018</v>
      </c>
    </row>
    <row r="158" spans="1:7" hidden="1">
      <c r="C158" s="7" t="s">
        <v>716</v>
      </c>
      <c r="E158" s="7">
        <f t="shared" si="6"/>
        <v>0</v>
      </c>
      <c r="F158" s="7">
        <v>12</v>
      </c>
      <c r="G158" s="7">
        <f t="shared" si="5"/>
        <v>740.30000000000018</v>
      </c>
    </row>
    <row r="159" spans="1:7" hidden="1">
      <c r="A159" s="12">
        <v>41508</v>
      </c>
      <c r="B159" s="7">
        <v>1</v>
      </c>
      <c r="C159" s="7" t="s">
        <v>2242</v>
      </c>
      <c r="D159" s="7">
        <v>71</v>
      </c>
      <c r="E159" s="7">
        <f t="shared" si="6"/>
        <v>71</v>
      </c>
      <c r="G159" s="7">
        <f t="shared" si="5"/>
        <v>811.30000000000018</v>
      </c>
    </row>
    <row r="160" spans="1:7" hidden="1">
      <c r="C160" s="7" t="s">
        <v>716</v>
      </c>
      <c r="F160" s="7">
        <v>7.1</v>
      </c>
      <c r="G160" s="7">
        <f t="shared" si="5"/>
        <v>804.20000000000016</v>
      </c>
    </row>
    <row r="161" spans="1:7" hidden="1">
      <c r="C161" s="7" t="s">
        <v>2243</v>
      </c>
      <c r="G161" s="7">
        <f t="shared" si="5"/>
        <v>804.20000000000016</v>
      </c>
    </row>
    <row r="162" spans="1:7" hidden="1">
      <c r="A162" s="12">
        <v>41512</v>
      </c>
      <c r="B162" s="7">
        <v>1</v>
      </c>
      <c r="C162" s="7" t="s">
        <v>2066</v>
      </c>
      <c r="D162" s="7">
        <v>58</v>
      </c>
      <c r="E162" s="7">
        <f t="shared" ref="E162:E164" si="7">D162*B162</f>
        <v>58</v>
      </c>
      <c r="G162" s="7">
        <f t="shared" si="5"/>
        <v>862.20000000000016</v>
      </c>
    </row>
    <row r="163" spans="1:7" hidden="1">
      <c r="B163" s="7">
        <v>2</v>
      </c>
      <c r="C163" s="7" t="s">
        <v>2321</v>
      </c>
      <c r="D163" s="7">
        <v>35</v>
      </c>
      <c r="E163" s="7">
        <f t="shared" si="7"/>
        <v>70</v>
      </c>
      <c r="G163" s="7">
        <f t="shared" si="5"/>
        <v>932.20000000000016</v>
      </c>
    </row>
    <row r="164" spans="1:7" hidden="1">
      <c r="B164" s="7">
        <v>1</v>
      </c>
      <c r="C164" s="7" t="s">
        <v>338</v>
      </c>
      <c r="D164" s="7">
        <v>68</v>
      </c>
      <c r="E164" s="7">
        <f t="shared" si="7"/>
        <v>68</v>
      </c>
      <c r="G164" s="7">
        <f t="shared" si="5"/>
        <v>1000.2000000000002</v>
      </c>
    </row>
    <row r="165" spans="1:7" hidden="1">
      <c r="C165" s="7" t="s">
        <v>2324</v>
      </c>
      <c r="F165" s="7">
        <v>19.600000000000001</v>
      </c>
      <c r="G165" s="7">
        <f t="shared" si="5"/>
        <v>980.60000000000014</v>
      </c>
    </row>
    <row r="166" spans="1:7" hidden="1">
      <c r="C166" s="7" t="s">
        <v>878</v>
      </c>
      <c r="G166" s="7">
        <f t="shared" si="5"/>
        <v>980.60000000000014</v>
      </c>
    </row>
    <row r="167" spans="1:7" hidden="1">
      <c r="A167" s="12">
        <v>41512</v>
      </c>
      <c r="B167" s="7">
        <v>2</v>
      </c>
      <c r="C167" s="7" t="s">
        <v>1033</v>
      </c>
      <c r="D167" s="7">
        <v>95</v>
      </c>
      <c r="E167" s="7">
        <f t="shared" ref="E167:E173" si="8">D167*B167</f>
        <v>190</v>
      </c>
      <c r="G167" s="7">
        <f t="shared" si="5"/>
        <v>1170.6000000000001</v>
      </c>
    </row>
    <row r="168" spans="1:7" hidden="1">
      <c r="C168" s="7" t="s">
        <v>2322</v>
      </c>
      <c r="F168" s="7">
        <v>19</v>
      </c>
      <c r="G168" s="7">
        <f t="shared" si="5"/>
        <v>1151.6000000000001</v>
      </c>
    </row>
    <row r="169" spans="1:7" hidden="1">
      <c r="C169" s="7" t="s">
        <v>2323</v>
      </c>
      <c r="G169" s="7">
        <f t="shared" si="5"/>
        <v>1151.6000000000001</v>
      </c>
    </row>
    <row r="170" spans="1:7" hidden="1">
      <c r="A170" s="12">
        <v>41513</v>
      </c>
      <c r="B170" s="7">
        <v>1</v>
      </c>
      <c r="C170" s="7" t="s">
        <v>2325</v>
      </c>
      <c r="D170" s="7">
        <v>48</v>
      </c>
      <c r="E170" s="7">
        <f t="shared" si="8"/>
        <v>48</v>
      </c>
      <c r="G170" s="7">
        <f t="shared" si="5"/>
        <v>1199.6000000000001</v>
      </c>
    </row>
    <row r="171" spans="1:7" hidden="1">
      <c r="C171" s="7" t="s">
        <v>2326</v>
      </c>
      <c r="F171" s="7">
        <v>4.8</v>
      </c>
      <c r="G171" s="7">
        <f t="shared" si="5"/>
        <v>1194.8000000000002</v>
      </c>
    </row>
    <row r="172" spans="1:7" hidden="1">
      <c r="C172" s="7" t="s">
        <v>878</v>
      </c>
      <c r="G172" s="7">
        <f t="shared" si="5"/>
        <v>1194.8000000000002</v>
      </c>
    </row>
    <row r="173" spans="1:7" hidden="1">
      <c r="A173" s="12">
        <v>41516</v>
      </c>
      <c r="B173" s="7">
        <v>3</v>
      </c>
      <c r="C173" s="7" t="s">
        <v>2327</v>
      </c>
      <c r="D173" s="7">
        <v>53</v>
      </c>
      <c r="E173" s="7">
        <f t="shared" si="8"/>
        <v>159</v>
      </c>
      <c r="G173" s="7">
        <f t="shared" si="5"/>
        <v>1353.8000000000002</v>
      </c>
    </row>
    <row r="174" spans="1:7" hidden="1">
      <c r="C174" s="7" t="s">
        <v>2328</v>
      </c>
      <c r="F174" s="7">
        <v>15.9</v>
      </c>
      <c r="G174" s="7">
        <f t="shared" si="5"/>
        <v>1337.9</v>
      </c>
    </row>
    <row r="175" spans="1:7" hidden="1">
      <c r="C175" s="7" t="s">
        <v>878</v>
      </c>
      <c r="G175" s="7">
        <v>1337.9</v>
      </c>
    </row>
    <row r="176" spans="1:7" hidden="1">
      <c r="A176" s="12">
        <v>41523</v>
      </c>
      <c r="B176" s="7">
        <v>3</v>
      </c>
      <c r="C176" s="7" t="s">
        <v>1771</v>
      </c>
      <c r="D176" s="7">
        <v>40</v>
      </c>
      <c r="E176" s="7">
        <f>D176*B176</f>
        <v>120</v>
      </c>
      <c r="F176" s="7" t="s">
        <v>2065</v>
      </c>
      <c r="G176" s="7">
        <v>1457.9</v>
      </c>
    </row>
    <row r="177" spans="1:7" hidden="1">
      <c r="C177" s="7" t="s">
        <v>2329</v>
      </c>
      <c r="G177" s="7">
        <f>G176+E177-F177</f>
        <v>1457.9</v>
      </c>
    </row>
    <row r="178" spans="1:7" hidden="1">
      <c r="B178" s="7">
        <v>1</v>
      </c>
      <c r="C178" s="7" t="s">
        <v>990</v>
      </c>
      <c r="D178" s="7">
        <v>89</v>
      </c>
      <c r="E178" s="7">
        <f>D178*B178</f>
        <v>89</v>
      </c>
      <c r="G178" s="7">
        <f>G177+E178-F178</f>
        <v>1546.9</v>
      </c>
    </row>
    <row r="179" spans="1:7" hidden="1">
      <c r="C179" s="7" t="s">
        <v>2330</v>
      </c>
      <c r="G179" s="7">
        <f>G178+E179-F179</f>
        <v>1546.9</v>
      </c>
    </row>
    <row r="180" spans="1:7" hidden="1">
      <c r="C180" s="7" t="s">
        <v>878</v>
      </c>
      <c r="F180" s="7">
        <v>20.9</v>
      </c>
      <c r="G180" s="7">
        <f>G179+E180-F180</f>
        <v>1526</v>
      </c>
    </row>
    <row r="181" spans="1:7" hidden="1">
      <c r="A181" s="12">
        <v>41528</v>
      </c>
      <c r="F181" s="7">
        <v>1526</v>
      </c>
      <c r="G181" s="7">
        <f>G180+E181-F181</f>
        <v>0</v>
      </c>
    </row>
    <row r="182" spans="1:7" hidden="1">
      <c r="A182" s="12">
        <v>41534</v>
      </c>
      <c r="B182" s="7">
        <v>2</v>
      </c>
      <c r="C182" s="7" t="s">
        <v>384</v>
      </c>
      <c r="D182" s="7">
        <v>54</v>
      </c>
      <c r="E182" s="7">
        <f>D182*B182</f>
        <v>108</v>
      </c>
      <c r="G182" s="7">
        <f t="shared" ref="G182:G245" si="9">G181+E182-F182</f>
        <v>108</v>
      </c>
    </row>
    <row r="183" spans="1:7" hidden="1">
      <c r="B183" s="7">
        <v>2</v>
      </c>
      <c r="C183" s="7" t="s">
        <v>397</v>
      </c>
      <c r="D183" s="7">
        <v>40</v>
      </c>
      <c r="E183" s="7">
        <f>D183*B183</f>
        <v>80</v>
      </c>
      <c r="G183" s="7">
        <f t="shared" si="9"/>
        <v>188</v>
      </c>
    </row>
    <row r="184" spans="1:7" hidden="1">
      <c r="C184" s="7" t="s">
        <v>716</v>
      </c>
      <c r="F184" s="7">
        <v>18.8</v>
      </c>
      <c r="G184" s="7">
        <f t="shared" si="9"/>
        <v>169.2</v>
      </c>
    </row>
    <row r="185" spans="1:7" hidden="1">
      <c r="C185" s="7" t="s">
        <v>2529</v>
      </c>
      <c r="G185" s="7">
        <f t="shared" si="9"/>
        <v>169.2</v>
      </c>
    </row>
    <row r="186" spans="1:7" hidden="1">
      <c r="A186" s="12">
        <v>41534</v>
      </c>
      <c r="B186" s="7">
        <v>1</v>
      </c>
      <c r="C186" s="7" t="s">
        <v>929</v>
      </c>
      <c r="D186" s="7">
        <v>195</v>
      </c>
      <c r="E186" s="7">
        <f>D186*B186</f>
        <v>195</v>
      </c>
      <c r="G186" s="7">
        <f t="shared" si="9"/>
        <v>364.2</v>
      </c>
    </row>
    <row r="187" spans="1:7" hidden="1">
      <c r="B187" s="7">
        <v>2</v>
      </c>
      <c r="C187" s="7" t="s">
        <v>385</v>
      </c>
      <c r="D187" s="7">
        <v>415</v>
      </c>
      <c r="E187" s="7">
        <f t="shared" ref="E187:E188" si="10">D187*B187</f>
        <v>830</v>
      </c>
      <c r="G187" s="7">
        <f t="shared" si="9"/>
        <v>1194.2</v>
      </c>
    </row>
    <row r="188" spans="1:7" hidden="1">
      <c r="B188" s="7">
        <v>1</v>
      </c>
      <c r="C188" s="7" t="s">
        <v>392</v>
      </c>
      <c r="D188" s="7">
        <v>188</v>
      </c>
      <c r="E188" s="7">
        <f t="shared" si="10"/>
        <v>188</v>
      </c>
      <c r="G188" s="7">
        <f t="shared" si="9"/>
        <v>1382.2</v>
      </c>
    </row>
    <row r="189" spans="1:7" hidden="1">
      <c r="C189" s="7" t="s">
        <v>716</v>
      </c>
      <c r="F189" s="7">
        <v>121.3</v>
      </c>
      <c r="G189" s="7">
        <f t="shared" si="9"/>
        <v>1260.9000000000001</v>
      </c>
    </row>
    <row r="190" spans="1:7" hidden="1">
      <c r="C190" s="7" t="s">
        <v>560</v>
      </c>
      <c r="G190" s="7">
        <f t="shared" si="9"/>
        <v>1260.9000000000001</v>
      </c>
    </row>
    <row r="191" spans="1:7" hidden="1">
      <c r="A191" s="12">
        <v>41535</v>
      </c>
      <c r="B191" s="7">
        <v>1</v>
      </c>
      <c r="C191" s="7" t="s">
        <v>2108</v>
      </c>
      <c r="D191" s="7">
        <v>78</v>
      </c>
      <c r="E191" s="7">
        <f t="shared" ref="E191:E192" si="11">D191*B191</f>
        <v>78</v>
      </c>
      <c r="G191" s="7">
        <f t="shared" si="9"/>
        <v>1338.9</v>
      </c>
    </row>
    <row r="192" spans="1:7" hidden="1">
      <c r="B192" s="7">
        <v>1</v>
      </c>
      <c r="C192" s="7" t="s">
        <v>847</v>
      </c>
      <c r="D192" s="7">
        <v>68</v>
      </c>
      <c r="E192" s="7">
        <f t="shared" si="11"/>
        <v>68</v>
      </c>
      <c r="G192" s="7">
        <f t="shared" si="9"/>
        <v>1406.9</v>
      </c>
    </row>
    <row r="193" spans="1:7" hidden="1">
      <c r="C193" s="7" t="s">
        <v>716</v>
      </c>
      <c r="F193" s="7">
        <v>14.6</v>
      </c>
      <c r="G193" s="7">
        <f t="shared" si="9"/>
        <v>1392.3000000000002</v>
      </c>
    </row>
    <row r="194" spans="1:7" hidden="1">
      <c r="C194" s="7" t="s">
        <v>2530</v>
      </c>
      <c r="G194" s="7">
        <f t="shared" si="9"/>
        <v>1392.3000000000002</v>
      </c>
    </row>
    <row r="195" spans="1:7" hidden="1">
      <c r="A195" s="12">
        <v>41536</v>
      </c>
      <c r="B195" s="7">
        <v>1</v>
      </c>
      <c r="C195" s="7" t="s">
        <v>392</v>
      </c>
      <c r="D195" s="7">
        <v>125</v>
      </c>
      <c r="E195" s="7">
        <f t="shared" ref="E195:E196" si="12">D195*B195</f>
        <v>125</v>
      </c>
      <c r="G195" s="7">
        <f t="shared" si="9"/>
        <v>1517.3000000000002</v>
      </c>
    </row>
    <row r="196" spans="1:7" hidden="1">
      <c r="B196" s="7">
        <v>1</v>
      </c>
      <c r="C196" s="7" t="s">
        <v>929</v>
      </c>
      <c r="D196" s="7">
        <v>90</v>
      </c>
      <c r="E196" s="7">
        <f t="shared" si="12"/>
        <v>90</v>
      </c>
      <c r="G196" s="7">
        <f t="shared" si="9"/>
        <v>1607.3000000000002</v>
      </c>
    </row>
    <row r="197" spans="1:7" hidden="1">
      <c r="C197" s="7" t="s">
        <v>716</v>
      </c>
      <c r="F197" s="7">
        <v>21.5</v>
      </c>
      <c r="G197" s="7">
        <f t="shared" si="9"/>
        <v>1585.8000000000002</v>
      </c>
    </row>
    <row r="198" spans="1:7" hidden="1">
      <c r="C198" s="7" t="s">
        <v>2531</v>
      </c>
      <c r="G198" s="7">
        <f t="shared" si="9"/>
        <v>1585.8000000000002</v>
      </c>
    </row>
    <row r="199" spans="1:7" hidden="1">
      <c r="A199" s="12">
        <v>41542</v>
      </c>
      <c r="B199" s="7">
        <v>1</v>
      </c>
      <c r="C199" s="7" t="s">
        <v>1761</v>
      </c>
      <c r="D199" s="7">
        <v>103</v>
      </c>
      <c r="E199" s="7">
        <f t="shared" ref="E199:E206" si="13">D199*B199</f>
        <v>103</v>
      </c>
      <c r="G199" s="7">
        <f t="shared" si="9"/>
        <v>1688.8000000000002</v>
      </c>
    </row>
    <row r="200" spans="1:7" hidden="1">
      <c r="B200" s="7">
        <v>1</v>
      </c>
      <c r="C200" s="7" t="s">
        <v>1759</v>
      </c>
      <c r="D200" s="7">
        <v>94</v>
      </c>
      <c r="E200" s="7">
        <f t="shared" si="13"/>
        <v>94</v>
      </c>
      <c r="G200" s="7">
        <f t="shared" si="9"/>
        <v>1782.8000000000002</v>
      </c>
    </row>
    <row r="201" spans="1:7" hidden="1">
      <c r="C201" s="7" t="s">
        <v>716</v>
      </c>
      <c r="F201" s="7">
        <v>19.7</v>
      </c>
      <c r="G201" s="7">
        <f t="shared" si="9"/>
        <v>1763.1000000000001</v>
      </c>
    </row>
    <row r="202" spans="1:7" hidden="1">
      <c r="A202" s="12">
        <v>41542</v>
      </c>
      <c r="B202" s="7">
        <v>2</v>
      </c>
      <c r="C202" s="7" t="s">
        <v>2579</v>
      </c>
      <c r="D202" s="7">
        <v>71</v>
      </c>
      <c r="E202" s="7">
        <f t="shared" si="13"/>
        <v>142</v>
      </c>
      <c r="G202" s="7">
        <f t="shared" si="9"/>
        <v>1905.1000000000001</v>
      </c>
    </row>
    <row r="203" spans="1:7" hidden="1">
      <c r="C203" s="7" t="s">
        <v>716</v>
      </c>
      <c r="F203" s="7">
        <v>14.2</v>
      </c>
      <c r="G203" s="7">
        <f t="shared" si="9"/>
        <v>1890.9</v>
      </c>
    </row>
    <row r="204" spans="1:7" hidden="1">
      <c r="A204" s="12">
        <v>41543</v>
      </c>
      <c r="B204" s="7">
        <v>1</v>
      </c>
      <c r="C204" s="7" t="s">
        <v>387</v>
      </c>
      <c r="D204" s="7">
        <v>70</v>
      </c>
      <c r="E204" s="7">
        <f t="shared" si="13"/>
        <v>70</v>
      </c>
      <c r="G204" s="7">
        <f t="shared" si="9"/>
        <v>1960.9</v>
      </c>
    </row>
    <row r="205" spans="1:7" hidden="1">
      <c r="B205" s="7">
        <v>1</v>
      </c>
      <c r="C205" s="7" t="s">
        <v>2592</v>
      </c>
      <c r="D205" s="7">
        <v>96</v>
      </c>
      <c r="E205" s="7">
        <f t="shared" si="13"/>
        <v>96</v>
      </c>
      <c r="G205" s="7">
        <f t="shared" si="9"/>
        <v>2056.9</v>
      </c>
    </row>
    <row r="206" spans="1:7" hidden="1">
      <c r="B206" s="7">
        <v>1</v>
      </c>
      <c r="C206" s="7" t="s">
        <v>2593</v>
      </c>
      <c r="D206" s="7">
        <v>96</v>
      </c>
      <c r="E206" s="7">
        <f t="shared" si="13"/>
        <v>96</v>
      </c>
      <c r="G206" s="7">
        <f t="shared" si="9"/>
        <v>2152.9</v>
      </c>
    </row>
    <row r="207" spans="1:7" hidden="1">
      <c r="C207" s="7" t="s">
        <v>716</v>
      </c>
      <c r="F207" s="7">
        <v>26.2</v>
      </c>
      <c r="G207" s="7">
        <f t="shared" si="9"/>
        <v>2126.7000000000003</v>
      </c>
    </row>
    <row r="208" spans="1:7" hidden="1">
      <c r="C208" s="7" t="s">
        <v>2594</v>
      </c>
      <c r="G208" s="7">
        <f t="shared" si="9"/>
        <v>2126.7000000000003</v>
      </c>
    </row>
    <row r="209" spans="1:7" hidden="1">
      <c r="A209" s="12">
        <v>41544</v>
      </c>
      <c r="B209" s="7">
        <v>1</v>
      </c>
      <c r="C209" s="7" t="s">
        <v>758</v>
      </c>
      <c r="D209" s="7">
        <v>62</v>
      </c>
      <c r="E209" s="7">
        <f t="shared" ref="E209" si="14">D209*B209</f>
        <v>62</v>
      </c>
      <c r="G209" s="7">
        <f t="shared" si="9"/>
        <v>2188.7000000000003</v>
      </c>
    </row>
    <row r="210" spans="1:7" hidden="1">
      <c r="C210" s="7" t="s">
        <v>716</v>
      </c>
      <c r="F210" s="7">
        <v>6</v>
      </c>
      <c r="G210" s="7">
        <f t="shared" si="9"/>
        <v>2182.7000000000003</v>
      </c>
    </row>
    <row r="211" spans="1:7" hidden="1">
      <c r="A211" s="12">
        <v>41550</v>
      </c>
      <c r="B211" s="7">
        <v>1</v>
      </c>
      <c r="C211" s="7" t="s">
        <v>692</v>
      </c>
      <c r="D211" s="7">
        <v>110</v>
      </c>
      <c r="E211" s="7">
        <f t="shared" ref="E211:E213" si="15">D211*B211</f>
        <v>110</v>
      </c>
      <c r="G211" s="7">
        <f t="shared" si="9"/>
        <v>2292.7000000000003</v>
      </c>
    </row>
    <row r="212" spans="1:7" hidden="1">
      <c r="B212" s="7">
        <v>1</v>
      </c>
      <c r="C212" s="7" t="s">
        <v>885</v>
      </c>
      <c r="D212" s="7">
        <v>193</v>
      </c>
      <c r="E212" s="7">
        <f t="shared" si="15"/>
        <v>193</v>
      </c>
      <c r="G212" s="7">
        <f t="shared" si="9"/>
        <v>2485.7000000000003</v>
      </c>
    </row>
    <row r="213" spans="1:7" hidden="1">
      <c r="B213" s="7">
        <v>1</v>
      </c>
      <c r="C213" s="7" t="s">
        <v>693</v>
      </c>
      <c r="D213" s="7">
        <v>168</v>
      </c>
      <c r="E213" s="7">
        <f t="shared" si="15"/>
        <v>168</v>
      </c>
      <c r="G213" s="7">
        <f t="shared" si="9"/>
        <v>2653.7000000000003</v>
      </c>
    </row>
    <row r="214" spans="1:7" hidden="1">
      <c r="C214" s="7" t="s">
        <v>716</v>
      </c>
      <c r="G214" s="7">
        <f t="shared" si="9"/>
        <v>2653.7000000000003</v>
      </c>
    </row>
    <row r="215" spans="1:7" hidden="1">
      <c r="C215" s="7" t="s">
        <v>2620</v>
      </c>
      <c r="F215" s="7">
        <v>47.1</v>
      </c>
      <c r="G215" s="7">
        <f t="shared" si="9"/>
        <v>2606.6000000000004</v>
      </c>
    </row>
    <row r="216" spans="1:7" hidden="1">
      <c r="A216" s="12">
        <v>41551</v>
      </c>
      <c r="B216" s="7">
        <v>1</v>
      </c>
      <c r="C216" s="7" t="s">
        <v>2621</v>
      </c>
      <c r="D216" s="7">
        <v>502</v>
      </c>
      <c r="E216" s="7">
        <v>502</v>
      </c>
      <c r="G216" s="7">
        <f t="shared" si="9"/>
        <v>3108.6000000000004</v>
      </c>
    </row>
    <row r="217" spans="1:7" hidden="1">
      <c r="C217" s="7" t="s">
        <v>2622</v>
      </c>
      <c r="F217" s="7">
        <v>25</v>
      </c>
      <c r="G217" s="7">
        <f t="shared" si="9"/>
        <v>3083.6000000000004</v>
      </c>
    </row>
    <row r="218" spans="1:7" hidden="1">
      <c r="A218" s="12">
        <v>41555</v>
      </c>
      <c r="C218" s="22" t="s">
        <v>896</v>
      </c>
      <c r="F218" s="7">
        <v>3083.6</v>
      </c>
      <c r="G218" s="7">
        <f t="shared" si="9"/>
        <v>0</v>
      </c>
    </row>
    <row r="219" spans="1:7" hidden="1">
      <c r="A219" s="12">
        <v>41556</v>
      </c>
      <c r="B219" s="7">
        <v>1</v>
      </c>
      <c r="C219" s="22" t="s">
        <v>1492</v>
      </c>
      <c r="D219" s="7">
        <v>28</v>
      </c>
      <c r="E219" s="7">
        <f t="shared" ref="E219:E222" si="16">D219*B219</f>
        <v>28</v>
      </c>
      <c r="G219" s="7">
        <f t="shared" si="9"/>
        <v>28</v>
      </c>
    </row>
    <row r="220" spans="1:7" hidden="1">
      <c r="A220" s="12">
        <v>41556</v>
      </c>
      <c r="B220" s="7">
        <v>2</v>
      </c>
      <c r="C220" s="22" t="s">
        <v>2727</v>
      </c>
      <c r="D220" s="7">
        <v>68</v>
      </c>
      <c r="E220" s="7">
        <f t="shared" si="16"/>
        <v>136</v>
      </c>
      <c r="G220" s="7">
        <f t="shared" si="9"/>
        <v>164</v>
      </c>
    </row>
    <row r="221" spans="1:7" hidden="1">
      <c r="C221" s="22" t="s">
        <v>2728</v>
      </c>
      <c r="E221" s="7">
        <f t="shared" si="16"/>
        <v>0</v>
      </c>
      <c r="G221" s="7">
        <f t="shared" si="9"/>
        <v>164</v>
      </c>
    </row>
    <row r="222" spans="1:7" hidden="1">
      <c r="A222" s="12">
        <v>41563</v>
      </c>
      <c r="B222" s="7">
        <v>2.5</v>
      </c>
      <c r="C222" s="7" t="s">
        <v>1033</v>
      </c>
      <c r="D222" s="7">
        <v>89</v>
      </c>
      <c r="E222" s="7">
        <f t="shared" si="16"/>
        <v>222.5</v>
      </c>
      <c r="G222" s="7">
        <f t="shared" si="9"/>
        <v>386.5</v>
      </c>
    </row>
    <row r="223" spans="1:7" hidden="1">
      <c r="C223" s="22" t="s">
        <v>716</v>
      </c>
      <c r="F223" s="7">
        <v>22.5</v>
      </c>
      <c r="G223" s="7">
        <f t="shared" si="9"/>
        <v>364</v>
      </c>
    </row>
    <row r="224" spans="1:7" hidden="1">
      <c r="C224" s="22" t="s">
        <v>560</v>
      </c>
      <c r="G224" s="7">
        <f t="shared" si="9"/>
        <v>364</v>
      </c>
    </row>
    <row r="225" spans="1:7" hidden="1">
      <c r="A225" s="12">
        <v>41569</v>
      </c>
      <c r="B225" s="7">
        <v>1</v>
      </c>
      <c r="C225" s="22" t="s">
        <v>758</v>
      </c>
      <c r="D225" s="7">
        <v>61</v>
      </c>
      <c r="E225" s="7">
        <f t="shared" ref="E225:E246" si="17">D225*B225</f>
        <v>61</v>
      </c>
      <c r="G225" s="7">
        <f t="shared" si="9"/>
        <v>425</v>
      </c>
    </row>
    <row r="226" spans="1:7" hidden="1">
      <c r="A226" s="12">
        <v>41569</v>
      </c>
      <c r="B226" s="7">
        <v>2</v>
      </c>
      <c r="C226" s="22" t="s">
        <v>2835</v>
      </c>
      <c r="D226" s="7">
        <v>68</v>
      </c>
      <c r="E226" s="7">
        <f t="shared" si="17"/>
        <v>136</v>
      </c>
      <c r="G226" s="7">
        <f t="shared" si="9"/>
        <v>561</v>
      </c>
    </row>
    <row r="227" spans="1:7" hidden="1">
      <c r="C227" s="22" t="s">
        <v>716</v>
      </c>
      <c r="E227" s="7">
        <f t="shared" si="17"/>
        <v>0</v>
      </c>
      <c r="F227" s="7">
        <v>13.6</v>
      </c>
      <c r="G227" s="7">
        <f t="shared" si="9"/>
        <v>547.4</v>
      </c>
    </row>
    <row r="228" spans="1:7" hidden="1">
      <c r="C228" s="22" t="s">
        <v>560</v>
      </c>
      <c r="E228" s="7">
        <f t="shared" si="17"/>
        <v>0</v>
      </c>
      <c r="G228" s="7">
        <f t="shared" si="9"/>
        <v>547.4</v>
      </c>
    </row>
    <row r="229" spans="1:7" hidden="1">
      <c r="A229" s="12">
        <v>41569</v>
      </c>
      <c r="B229" s="7">
        <v>1</v>
      </c>
      <c r="C229" s="22" t="s">
        <v>2836</v>
      </c>
      <c r="D229" s="7">
        <v>30</v>
      </c>
      <c r="E229" s="7">
        <f t="shared" si="17"/>
        <v>30</v>
      </c>
      <c r="G229" s="7">
        <f t="shared" si="9"/>
        <v>577.4</v>
      </c>
    </row>
    <row r="230" spans="1:7" hidden="1">
      <c r="B230" s="22">
        <v>1</v>
      </c>
      <c r="C230" s="22" t="s">
        <v>2837</v>
      </c>
      <c r="D230" s="22">
        <v>36</v>
      </c>
      <c r="E230" s="22">
        <f t="shared" si="17"/>
        <v>36</v>
      </c>
      <c r="G230" s="7">
        <f t="shared" si="9"/>
        <v>613.4</v>
      </c>
    </row>
    <row r="231" spans="1:7" hidden="1">
      <c r="C231" s="22" t="s">
        <v>716</v>
      </c>
      <c r="E231" s="22">
        <f t="shared" si="17"/>
        <v>0</v>
      </c>
      <c r="F231" s="7">
        <v>6.6</v>
      </c>
      <c r="G231" s="7">
        <f t="shared" si="9"/>
        <v>606.79999999999995</v>
      </c>
    </row>
    <row r="232" spans="1:7" hidden="1">
      <c r="A232" s="12">
        <v>41572</v>
      </c>
      <c r="B232" s="7">
        <v>1</v>
      </c>
      <c r="C232" s="22" t="s">
        <v>846</v>
      </c>
      <c r="D232" s="7">
        <v>195</v>
      </c>
      <c r="E232" s="22">
        <f t="shared" si="17"/>
        <v>195</v>
      </c>
      <c r="G232" s="7">
        <f t="shared" si="9"/>
        <v>801.8</v>
      </c>
    </row>
    <row r="233" spans="1:7" hidden="1">
      <c r="B233" s="22">
        <v>1</v>
      </c>
      <c r="C233" s="22" t="s">
        <v>847</v>
      </c>
      <c r="D233" s="22">
        <v>205</v>
      </c>
      <c r="E233" s="22">
        <f t="shared" si="17"/>
        <v>205</v>
      </c>
      <c r="G233" s="7">
        <f t="shared" si="9"/>
        <v>1006.8</v>
      </c>
    </row>
    <row r="234" spans="1:7" hidden="1">
      <c r="C234" s="22" t="s">
        <v>716</v>
      </c>
      <c r="E234" s="22">
        <f t="shared" si="17"/>
        <v>0</v>
      </c>
      <c r="F234" s="7">
        <v>40</v>
      </c>
      <c r="G234" s="7">
        <f t="shared" si="9"/>
        <v>966.8</v>
      </c>
    </row>
    <row r="235" spans="1:7" hidden="1">
      <c r="C235" s="22" t="s">
        <v>560</v>
      </c>
      <c r="E235" s="22">
        <f t="shared" si="17"/>
        <v>0</v>
      </c>
      <c r="G235" s="7">
        <f t="shared" si="9"/>
        <v>966.8</v>
      </c>
    </row>
    <row r="236" spans="1:7" hidden="1">
      <c r="A236" s="12">
        <v>41575</v>
      </c>
      <c r="B236" s="7">
        <v>1</v>
      </c>
      <c r="C236" s="22" t="s">
        <v>2889</v>
      </c>
      <c r="D236" s="7">
        <v>338</v>
      </c>
      <c r="E236" s="22">
        <f t="shared" si="17"/>
        <v>338</v>
      </c>
      <c r="G236" s="7">
        <f t="shared" si="9"/>
        <v>1304.8</v>
      </c>
    </row>
    <row r="237" spans="1:7" hidden="1">
      <c r="C237" s="22" t="s">
        <v>2891</v>
      </c>
      <c r="E237" s="22">
        <f t="shared" si="17"/>
        <v>0</v>
      </c>
      <c r="F237" s="7">
        <v>33.799999999999997</v>
      </c>
      <c r="G237" s="7">
        <f t="shared" si="9"/>
        <v>1271</v>
      </c>
    </row>
    <row r="238" spans="1:7" hidden="1">
      <c r="A238" s="12">
        <v>41578</v>
      </c>
      <c r="B238" s="7">
        <v>1</v>
      </c>
      <c r="C238" s="22" t="s">
        <v>3062</v>
      </c>
      <c r="D238" s="7">
        <v>50</v>
      </c>
      <c r="E238" s="22">
        <f t="shared" si="17"/>
        <v>50</v>
      </c>
      <c r="G238" s="7">
        <f t="shared" si="9"/>
        <v>1321</v>
      </c>
    </row>
    <row r="239" spans="1:7" hidden="1">
      <c r="C239" s="22" t="s">
        <v>2890</v>
      </c>
      <c r="E239" s="22">
        <f t="shared" si="17"/>
        <v>0</v>
      </c>
      <c r="F239" s="7">
        <v>5</v>
      </c>
      <c r="G239" s="7">
        <f t="shared" si="9"/>
        <v>1316</v>
      </c>
    </row>
    <row r="240" spans="1:7" hidden="1">
      <c r="A240" s="12">
        <v>41583</v>
      </c>
      <c r="B240" s="7">
        <v>2</v>
      </c>
      <c r="C240" s="22" t="s">
        <v>1033</v>
      </c>
      <c r="D240" s="7">
        <v>89</v>
      </c>
      <c r="E240" s="22">
        <f t="shared" si="17"/>
        <v>178</v>
      </c>
      <c r="G240" s="7">
        <f t="shared" si="9"/>
        <v>1494</v>
      </c>
    </row>
    <row r="241" spans="1:7" hidden="1">
      <c r="C241" s="22" t="s">
        <v>2892</v>
      </c>
      <c r="E241" s="22">
        <f t="shared" si="17"/>
        <v>0</v>
      </c>
      <c r="F241" s="7">
        <v>17.8</v>
      </c>
      <c r="G241" s="7">
        <f t="shared" si="9"/>
        <v>1476.2</v>
      </c>
    </row>
    <row r="242" spans="1:7" hidden="1">
      <c r="A242" s="12">
        <v>41584</v>
      </c>
      <c r="B242" s="7">
        <v>3</v>
      </c>
      <c r="C242" s="22" t="s">
        <v>2731</v>
      </c>
      <c r="D242" s="7">
        <v>55</v>
      </c>
      <c r="E242" s="22">
        <f t="shared" si="17"/>
        <v>165</v>
      </c>
      <c r="G242" s="7">
        <f t="shared" si="9"/>
        <v>1641.2</v>
      </c>
    </row>
    <row r="243" spans="1:7" hidden="1">
      <c r="C243" s="22" t="s">
        <v>716</v>
      </c>
      <c r="E243" s="22">
        <f t="shared" si="17"/>
        <v>0</v>
      </c>
      <c r="F243" s="7">
        <v>16.5</v>
      </c>
      <c r="G243" s="7">
        <f t="shared" si="9"/>
        <v>1624.7</v>
      </c>
    </row>
    <row r="244" spans="1:7" hidden="1">
      <c r="C244" s="22" t="s">
        <v>2933</v>
      </c>
      <c r="E244" s="22">
        <f t="shared" si="17"/>
        <v>0</v>
      </c>
      <c r="G244" s="7">
        <f t="shared" si="9"/>
        <v>1624.7</v>
      </c>
    </row>
    <row r="245" spans="1:7" hidden="1">
      <c r="A245" s="12">
        <v>41584</v>
      </c>
      <c r="B245" s="7">
        <v>2</v>
      </c>
      <c r="C245" s="22" t="s">
        <v>2931</v>
      </c>
      <c r="D245" s="7">
        <v>74</v>
      </c>
      <c r="E245" s="22">
        <f t="shared" si="17"/>
        <v>148</v>
      </c>
      <c r="G245" s="7">
        <f t="shared" si="9"/>
        <v>1772.7</v>
      </c>
    </row>
    <row r="246" spans="1:7" hidden="1">
      <c r="C246" s="22" t="s">
        <v>716</v>
      </c>
      <c r="E246" s="22">
        <f t="shared" si="17"/>
        <v>0</v>
      </c>
      <c r="F246" s="7">
        <v>14.8</v>
      </c>
      <c r="G246" s="7">
        <f t="shared" ref="G246:G309" si="18">G245+E246-F246</f>
        <v>1757.9</v>
      </c>
    </row>
    <row r="247" spans="1:7" hidden="1">
      <c r="C247" s="22" t="s">
        <v>2932</v>
      </c>
      <c r="G247" s="7">
        <f t="shared" si="18"/>
        <v>1757.9</v>
      </c>
    </row>
    <row r="248" spans="1:7" hidden="1">
      <c r="A248" s="12">
        <v>41592</v>
      </c>
      <c r="B248" s="7">
        <v>1</v>
      </c>
      <c r="C248" s="22" t="s">
        <v>3058</v>
      </c>
      <c r="D248" s="7">
        <v>112</v>
      </c>
      <c r="E248" s="22">
        <v>112</v>
      </c>
      <c r="G248" s="7">
        <f t="shared" si="18"/>
        <v>1869.9</v>
      </c>
    </row>
    <row r="249" spans="1:7" hidden="1">
      <c r="C249" s="22" t="s">
        <v>3059</v>
      </c>
      <c r="G249" s="7">
        <f t="shared" si="18"/>
        <v>1869.9</v>
      </c>
    </row>
    <row r="250" spans="1:7" hidden="1">
      <c r="C250" s="22" t="s">
        <v>878</v>
      </c>
      <c r="F250" s="7">
        <v>11.2</v>
      </c>
      <c r="G250" s="7">
        <f t="shared" si="18"/>
        <v>1858.7</v>
      </c>
    </row>
    <row r="251" spans="1:7" hidden="1">
      <c r="A251" s="12">
        <v>41596</v>
      </c>
      <c r="B251" s="7">
        <v>3</v>
      </c>
      <c r="C251" s="22" t="s">
        <v>3060</v>
      </c>
      <c r="D251" s="7">
        <v>60</v>
      </c>
      <c r="E251" s="22">
        <f t="shared" ref="E251" si="19">D251*B251</f>
        <v>180</v>
      </c>
      <c r="G251" s="7">
        <f t="shared" si="18"/>
        <v>2038.7</v>
      </c>
    </row>
    <row r="252" spans="1:7" hidden="1">
      <c r="C252" s="22" t="s">
        <v>3061</v>
      </c>
      <c r="G252" s="7">
        <f t="shared" si="18"/>
        <v>2038.7</v>
      </c>
    </row>
    <row r="253" spans="1:7" hidden="1">
      <c r="C253" s="22" t="s">
        <v>878</v>
      </c>
      <c r="F253" s="7">
        <v>18</v>
      </c>
      <c r="G253" s="7">
        <f t="shared" si="18"/>
        <v>2020.7</v>
      </c>
    </row>
    <row r="254" spans="1:7" hidden="1">
      <c r="E254" s="7">
        <v>625</v>
      </c>
      <c r="G254" s="7">
        <f t="shared" si="18"/>
        <v>2645.7</v>
      </c>
    </row>
    <row r="255" spans="1:7">
      <c r="A255" s="12">
        <v>41597</v>
      </c>
      <c r="C255" s="22" t="s">
        <v>1016</v>
      </c>
      <c r="F255" s="7">
        <v>3000</v>
      </c>
      <c r="G255" s="7">
        <f t="shared" si="18"/>
        <v>-354.30000000000018</v>
      </c>
    </row>
    <row r="256" spans="1:7">
      <c r="A256" s="12">
        <v>41600</v>
      </c>
      <c r="B256" s="7">
        <v>1</v>
      </c>
      <c r="C256" s="7" t="s">
        <v>392</v>
      </c>
      <c r="D256" s="7">
        <v>118</v>
      </c>
      <c r="E256" s="22">
        <f t="shared" ref="E256:E274" si="20">D256*B256</f>
        <v>118</v>
      </c>
      <c r="G256" s="7">
        <f t="shared" si="18"/>
        <v>-236.30000000000018</v>
      </c>
    </row>
    <row r="257" spans="1:7">
      <c r="B257" s="7">
        <v>1</v>
      </c>
      <c r="C257" s="7" t="s">
        <v>385</v>
      </c>
      <c r="D257" s="7">
        <v>121</v>
      </c>
      <c r="E257" s="22">
        <f t="shared" si="20"/>
        <v>121</v>
      </c>
      <c r="G257" s="7">
        <f t="shared" si="18"/>
        <v>-115.30000000000018</v>
      </c>
    </row>
    <row r="258" spans="1:7">
      <c r="B258" s="7">
        <v>1</v>
      </c>
      <c r="C258" s="7" t="s">
        <v>929</v>
      </c>
      <c r="D258" s="7">
        <v>93</v>
      </c>
      <c r="E258" s="22">
        <f t="shared" si="20"/>
        <v>93</v>
      </c>
      <c r="G258" s="7">
        <f t="shared" si="18"/>
        <v>-22.300000000000182</v>
      </c>
    </row>
    <row r="259" spans="1:7">
      <c r="C259" s="22" t="s">
        <v>716</v>
      </c>
      <c r="E259" s="22"/>
      <c r="F259" s="7">
        <v>33.200000000000003</v>
      </c>
      <c r="G259" s="7">
        <f t="shared" si="18"/>
        <v>-55.500000000000185</v>
      </c>
    </row>
    <row r="260" spans="1:7">
      <c r="C260" s="22" t="s">
        <v>3141</v>
      </c>
      <c r="E260" s="22"/>
      <c r="G260" s="7">
        <f t="shared" si="18"/>
        <v>-55.500000000000185</v>
      </c>
    </row>
    <row r="261" spans="1:7">
      <c r="A261" s="12">
        <v>41604</v>
      </c>
      <c r="B261" s="22">
        <v>1</v>
      </c>
      <c r="C261" s="22" t="s">
        <v>1025</v>
      </c>
      <c r="D261" s="22">
        <v>66</v>
      </c>
      <c r="E261" s="22">
        <f t="shared" si="20"/>
        <v>66</v>
      </c>
      <c r="G261" s="7">
        <f t="shared" si="18"/>
        <v>10.499999999999815</v>
      </c>
    </row>
    <row r="262" spans="1:7">
      <c r="C262" s="22" t="s">
        <v>716</v>
      </c>
      <c r="E262" s="22">
        <f t="shared" si="20"/>
        <v>0</v>
      </c>
      <c r="F262" s="7">
        <v>6</v>
      </c>
      <c r="G262" s="7">
        <f t="shared" si="18"/>
        <v>4.4999999999998153</v>
      </c>
    </row>
    <row r="263" spans="1:7">
      <c r="A263" s="12">
        <v>41604</v>
      </c>
      <c r="B263" s="7">
        <v>2</v>
      </c>
      <c r="C263" s="22" t="s">
        <v>397</v>
      </c>
      <c r="D263" s="7">
        <v>44</v>
      </c>
      <c r="E263" s="22">
        <f t="shared" si="20"/>
        <v>88</v>
      </c>
      <c r="G263" s="7">
        <f t="shared" si="18"/>
        <v>92.499999999999815</v>
      </c>
    </row>
    <row r="264" spans="1:7">
      <c r="C264" s="22" t="s">
        <v>716</v>
      </c>
      <c r="E264" s="22">
        <f t="shared" si="20"/>
        <v>0</v>
      </c>
      <c r="F264" s="7">
        <v>8.8000000000000007</v>
      </c>
      <c r="G264" s="7">
        <f t="shared" si="18"/>
        <v>83.699999999999818</v>
      </c>
    </row>
    <row r="265" spans="1:7">
      <c r="A265" s="12">
        <v>41606</v>
      </c>
      <c r="B265" s="7">
        <v>1</v>
      </c>
      <c r="C265" s="22" t="s">
        <v>391</v>
      </c>
      <c r="D265" s="7">
        <v>134</v>
      </c>
      <c r="E265" s="22">
        <f t="shared" si="20"/>
        <v>134</v>
      </c>
      <c r="G265" s="7">
        <f t="shared" si="18"/>
        <v>217.69999999999982</v>
      </c>
    </row>
    <row r="266" spans="1:7">
      <c r="C266" s="22" t="s">
        <v>716</v>
      </c>
      <c r="E266" s="22">
        <f t="shared" si="20"/>
        <v>0</v>
      </c>
      <c r="F266" s="7">
        <v>13.4</v>
      </c>
      <c r="G266" s="7">
        <f t="shared" si="18"/>
        <v>204.29999999999981</v>
      </c>
    </row>
    <row r="267" spans="1:7">
      <c r="C267" s="22" t="s">
        <v>3142</v>
      </c>
      <c r="E267" s="22">
        <f t="shared" si="20"/>
        <v>0</v>
      </c>
      <c r="G267" s="7">
        <f t="shared" si="18"/>
        <v>204.29999999999981</v>
      </c>
    </row>
    <row r="268" spans="1:7">
      <c r="A268" s="12">
        <v>41611</v>
      </c>
      <c r="B268" s="7">
        <v>2</v>
      </c>
      <c r="C268" s="22" t="s">
        <v>797</v>
      </c>
      <c r="D268" s="7">
        <v>88</v>
      </c>
      <c r="E268" s="22">
        <v>88</v>
      </c>
      <c r="G268" s="7">
        <f t="shared" si="18"/>
        <v>292.29999999999984</v>
      </c>
    </row>
    <row r="269" spans="1:7">
      <c r="C269" s="22" t="s">
        <v>878</v>
      </c>
      <c r="E269" s="22"/>
      <c r="F269" s="7">
        <v>9</v>
      </c>
      <c r="G269" s="7">
        <f t="shared" si="18"/>
        <v>283.29999999999984</v>
      </c>
    </row>
    <row r="270" spans="1:7">
      <c r="C270" s="22" t="s">
        <v>3156</v>
      </c>
      <c r="E270" s="22"/>
      <c r="G270" s="7">
        <f t="shared" si="18"/>
        <v>283.29999999999984</v>
      </c>
    </row>
    <row r="271" spans="1:7">
      <c r="A271" s="12">
        <v>41612</v>
      </c>
      <c r="B271" s="7">
        <v>1</v>
      </c>
      <c r="C271" s="22" t="s">
        <v>2849</v>
      </c>
      <c r="D271" s="7">
        <v>94</v>
      </c>
      <c r="E271" s="22">
        <f t="shared" si="20"/>
        <v>94</v>
      </c>
      <c r="G271" s="7">
        <f t="shared" si="18"/>
        <v>377.29999999999984</v>
      </c>
    </row>
    <row r="272" spans="1:7">
      <c r="C272" s="22" t="s">
        <v>716</v>
      </c>
      <c r="E272" s="22"/>
      <c r="F272" s="7">
        <v>9.4</v>
      </c>
      <c r="G272" s="7">
        <f t="shared" si="18"/>
        <v>367.89999999999986</v>
      </c>
    </row>
    <row r="273" spans="1:7">
      <c r="C273" s="22" t="s">
        <v>3143</v>
      </c>
      <c r="E273" s="22"/>
      <c r="G273" s="7">
        <f t="shared" si="18"/>
        <v>367.89999999999986</v>
      </c>
    </row>
    <row r="274" spans="1:7">
      <c r="A274" s="12">
        <v>41613</v>
      </c>
      <c r="B274" s="7">
        <v>3</v>
      </c>
      <c r="C274" s="22" t="s">
        <v>2727</v>
      </c>
      <c r="D274" s="7">
        <v>71</v>
      </c>
      <c r="E274" s="22">
        <f t="shared" si="20"/>
        <v>213</v>
      </c>
      <c r="G274" s="7">
        <f t="shared" si="18"/>
        <v>580.89999999999986</v>
      </c>
    </row>
    <row r="275" spans="1:7">
      <c r="C275" s="22" t="s">
        <v>716</v>
      </c>
      <c r="F275" s="7">
        <v>21.3</v>
      </c>
      <c r="G275" s="7">
        <f t="shared" si="18"/>
        <v>559.59999999999991</v>
      </c>
    </row>
    <row r="276" spans="1:7">
      <c r="C276" s="22" t="s">
        <v>3183</v>
      </c>
      <c r="G276" s="7">
        <f t="shared" si="18"/>
        <v>559.59999999999991</v>
      </c>
    </row>
    <row r="277" spans="1:7">
      <c r="A277" s="12">
        <v>41617</v>
      </c>
      <c r="B277" s="7">
        <v>1</v>
      </c>
      <c r="C277" s="22" t="s">
        <v>1440</v>
      </c>
      <c r="D277" s="7">
        <v>64</v>
      </c>
      <c r="E277" s="22">
        <v>64</v>
      </c>
      <c r="G277" s="7">
        <f t="shared" si="18"/>
        <v>623.59999999999991</v>
      </c>
    </row>
    <row r="278" spans="1:7">
      <c r="C278" s="22" t="s">
        <v>279</v>
      </c>
      <c r="G278" s="7">
        <f t="shared" si="18"/>
        <v>623.59999999999991</v>
      </c>
    </row>
    <row r="279" spans="1:7">
      <c r="C279" s="22" t="s">
        <v>878</v>
      </c>
      <c r="F279" s="7">
        <v>6.4</v>
      </c>
      <c r="G279" s="7">
        <f t="shared" si="18"/>
        <v>617.19999999999993</v>
      </c>
    </row>
    <row r="280" spans="1:7">
      <c r="A280" s="12">
        <v>41618</v>
      </c>
      <c r="B280" s="7">
        <v>1</v>
      </c>
      <c r="C280" s="22" t="s">
        <v>3219</v>
      </c>
      <c r="D280" s="7">
        <v>63</v>
      </c>
      <c r="E280" s="22">
        <f t="shared" ref="E280:E290" si="21">D280*B280</f>
        <v>63</v>
      </c>
      <c r="G280" s="7">
        <f t="shared" si="18"/>
        <v>680.19999999999993</v>
      </c>
    </row>
    <row r="281" spans="1:7">
      <c r="B281" s="7">
        <v>1</v>
      </c>
      <c r="C281" s="22" t="s">
        <v>422</v>
      </c>
      <c r="D281" s="7">
        <v>70</v>
      </c>
      <c r="E281" s="22">
        <f t="shared" si="21"/>
        <v>70</v>
      </c>
      <c r="G281" s="7">
        <f t="shared" si="18"/>
        <v>750.19999999999993</v>
      </c>
    </row>
    <row r="282" spans="1:7">
      <c r="B282" s="22">
        <v>1</v>
      </c>
      <c r="C282" s="22" t="s">
        <v>728</v>
      </c>
      <c r="D282" s="22">
        <v>88</v>
      </c>
      <c r="E282" s="22">
        <f t="shared" si="21"/>
        <v>88</v>
      </c>
      <c r="G282" s="7">
        <f t="shared" si="18"/>
        <v>838.19999999999993</v>
      </c>
    </row>
    <row r="283" spans="1:7">
      <c r="C283" s="22" t="s">
        <v>3220</v>
      </c>
      <c r="E283" s="22"/>
      <c r="G283" s="7">
        <f t="shared" si="18"/>
        <v>838.19999999999993</v>
      </c>
    </row>
    <row r="284" spans="1:7">
      <c r="C284" s="22" t="s">
        <v>878</v>
      </c>
      <c r="E284" s="22"/>
      <c r="F284" s="7">
        <v>22.1</v>
      </c>
      <c r="G284" s="7">
        <f t="shared" si="18"/>
        <v>816.09999999999991</v>
      </c>
    </row>
    <row r="285" spans="1:7">
      <c r="A285" s="12">
        <v>41619</v>
      </c>
      <c r="B285" s="22">
        <v>1</v>
      </c>
      <c r="C285" s="22" t="s">
        <v>3221</v>
      </c>
      <c r="D285" s="22">
        <v>151</v>
      </c>
      <c r="E285" s="22">
        <f t="shared" si="21"/>
        <v>151</v>
      </c>
      <c r="G285" s="7">
        <f t="shared" si="18"/>
        <v>967.09999999999991</v>
      </c>
    </row>
    <row r="286" spans="1:7">
      <c r="B286" s="22">
        <v>1</v>
      </c>
      <c r="C286" s="22" t="s">
        <v>422</v>
      </c>
      <c r="D286" s="22">
        <v>70</v>
      </c>
      <c r="E286" s="22">
        <f t="shared" si="21"/>
        <v>70</v>
      </c>
      <c r="G286" s="7">
        <f t="shared" si="18"/>
        <v>1037.0999999999999</v>
      </c>
    </row>
    <row r="287" spans="1:7">
      <c r="B287" s="22">
        <v>1</v>
      </c>
      <c r="C287" s="22" t="s">
        <v>3222</v>
      </c>
      <c r="D287" s="22">
        <v>119</v>
      </c>
      <c r="E287" s="22">
        <f t="shared" si="21"/>
        <v>119</v>
      </c>
      <c r="G287" s="7">
        <f t="shared" si="18"/>
        <v>1156.0999999999999</v>
      </c>
    </row>
    <row r="288" spans="1:7">
      <c r="C288" s="22" t="s">
        <v>878</v>
      </c>
      <c r="E288" s="22"/>
      <c r="F288" s="7">
        <v>34</v>
      </c>
      <c r="G288" s="7">
        <f t="shared" si="18"/>
        <v>1122.0999999999999</v>
      </c>
    </row>
    <row r="289" spans="1:7">
      <c r="C289" s="22" t="s">
        <v>3223</v>
      </c>
      <c r="E289" s="22"/>
      <c r="G289" s="7">
        <f t="shared" si="18"/>
        <v>1122.0999999999999</v>
      </c>
    </row>
    <row r="290" spans="1:7">
      <c r="A290" s="12">
        <v>41620</v>
      </c>
      <c r="B290" s="22">
        <v>3</v>
      </c>
      <c r="C290" s="22" t="s">
        <v>3246</v>
      </c>
      <c r="D290" s="22">
        <v>89</v>
      </c>
      <c r="E290" s="22">
        <f t="shared" si="21"/>
        <v>267</v>
      </c>
      <c r="G290" s="7">
        <f t="shared" si="18"/>
        <v>1389.1</v>
      </c>
    </row>
    <row r="291" spans="1:7">
      <c r="C291" s="22" t="s">
        <v>3247</v>
      </c>
      <c r="E291" s="22"/>
      <c r="G291" s="7">
        <f t="shared" si="18"/>
        <v>1389.1</v>
      </c>
    </row>
    <row r="292" spans="1:7">
      <c r="C292" s="22" t="s">
        <v>878</v>
      </c>
      <c r="E292" s="22"/>
      <c r="F292" s="7">
        <v>26.7</v>
      </c>
      <c r="G292" s="7">
        <f t="shared" si="18"/>
        <v>1362.3999999999999</v>
      </c>
    </row>
    <row r="293" spans="1:7">
      <c r="A293" s="12">
        <v>41625</v>
      </c>
      <c r="B293" s="7">
        <v>1</v>
      </c>
      <c r="C293" s="22" t="s">
        <v>2639</v>
      </c>
      <c r="D293" s="7">
        <v>73</v>
      </c>
      <c r="E293" s="22">
        <v>73</v>
      </c>
      <c r="G293" s="7">
        <f t="shared" si="18"/>
        <v>1435.3999999999999</v>
      </c>
    </row>
    <row r="294" spans="1:7">
      <c r="C294" s="22" t="s">
        <v>878</v>
      </c>
      <c r="F294" s="7">
        <v>7.3</v>
      </c>
      <c r="G294" s="7">
        <f t="shared" si="18"/>
        <v>1428.1</v>
      </c>
    </row>
    <row r="295" spans="1:7">
      <c r="C295" s="22" t="s">
        <v>3312</v>
      </c>
      <c r="G295" s="7">
        <f t="shared" si="18"/>
        <v>1428.1</v>
      </c>
    </row>
    <row r="296" spans="1:7">
      <c r="A296" s="12">
        <v>41626</v>
      </c>
      <c r="B296" s="7">
        <v>1</v>
      </c>
      <c r="C296" s="22" t="s">
        <v>3339</v>
      </c>
      <c r="D296" s="7">
        <v>132</v>
      </c>
      <c r="E296" s="22">
        <v>132</v>
      </c>
      <c r="G296" s="7">
        <f t="shared" si="18"/>
        <v>1560.1</v>
      </c>
    </row>
    <row r="297" spans="1:7">
      <c r="C297" s="22" t="s">
        <v>878</v>
      </c>
      <c r="F297" s="7">
        <v>13</v>
      </c>
      <c r="G297" s="7">
        <f t="shared" si="18"/>
        <v>1547.1</v>
      </c>
    </row>
    <row r="298" spans="1:7">
      <c r="C298" s="22" t="s">
        <v>3340</v>
      </c>
      <c r="G298" s="7">
        <f t="shared" si="18"/>
        <v>1547.1</v>
      </c>
    </row>
    <row r="299" spans="1:7">
      <c r="A299" s="12">
        <v>41634</v>
      </c>
      <c r="B299" s="7">
        <v>1</v>
      </c>
      <c r="C299" s="22" t="s">
        <v>3341</v>
      </c>
      <c r="D299" s="7">
        <v>66</v>
      </c>
      <c r="E299" s="22">
        <v>66</v>
      </c>
      <c r="G299" s="7">
        <f t="shared" si="18"/>
        <v>1613.1</v>
      </c>
    </row>
    <row r="300" spans="1:7">
      <c r="C300" s="22" t="s">
        <v>3342</v>
      </c>
      <c r="G300" s="7">
        <f t="shared" si="18"/>
        <v>1613.1</v>
      </c>
    </row>
    <row r="301" spans="1:7">
      <c r="C301" s="22" t="s">
        <v>878</v>
      </c>
      <c r="F301" s="7">
        <v>6</v>
      </c>
      <c r="G301" s="7">
        <f t="shared" si="18"/>
        <v>1607.1</v>
      </c>
    </row>
    <row r="302" spans="1:7">
      <c r="A302" s="12">
        <v>41641</v>
      </c>
      <c r="B302" s="7">
        <v>3</v>
      </c>
      <c r="C302" s="22" t="s">
        <v>3199</v>
      </c>
      <c r="D302" s="7">
        <v>45</v>
      </c>
      <c r="E302" s="22">
        <v>135</v>
      </c>
      <c r="G302" s="7">
        <f t="shared" si="18"/>
        <v>1742.1</v>
      </c>
    </row>
    <row r="303" spans="1:7">
      <c r="C303" s="22" t="s">
        <v>878</v>
      </c>
      <c r="E303" s="22"/>
      <c r="F303" s="7">
        <v>13.5</v>
      </c>
      <c r="G303" s="7">
        <f t="shared" si="18"/>
        <v>1728.6</v>
      </c>
    </row>
    <row r="304" spans="1:7">
      <c r="C304" s="22" t="s">
        <v>3398</v>
      </c>
      <c r="E304" s="22"/>
      <c r="G304" s="7">
        <f t="shared" si="18"/>
        <v>1728.6</v>
      </c>
    </row>
    <row r="305" spans="1:7">
      <c r="A305" s="12">
        <v>41645</v>
      </c>
      <c r="B305" s="7">
        <v>1</v>
      </c>
      <c r="C305" s="22" t="s">
        <v>2716</v>
      </c>
      <c r="D305" s="7">
        <v>72</v>
      </c>
      <c r="E305" s="22">
        <v>72</v>
      </c>
      <c r="G305" s="7">
        <f t="shared" si="18"/>
        <v>1800.6</v>
      </c>
    </row>
    <row r="306" spans="1:7">
      <c r="C306" s="22" t="s">
        <v>878</v>
      </c>
      <c r="E306" s="22"/>
      <c r="F306" s="7">
        <v>7.2</v>
      </c>
      <c r="G306" s="7">
        <f t="shared" si="18"/>
        <v>1793.3999999999999</v>
      </c>
    </row>
    <row r="307" spans="1:7">
      <c r="C307" s="22" t="s">
        <v>279</v>
      </c>
      <c r="E307" s="22"/>
      <c r="G307" s="7">
        <f t="shared" si="18"/>
        <v>1793.3999999999999</v>
      </c>
    </row>
    <row r="308" spans="1:7">
      <c r="A308" s="12">
        <v>41645</v>
      </c>
      <c r="B308" s="7">
        <v>3.5</v>
      </c>
      <c r="C308" s="22" t="s">
        <v>1399</v>
      </c>
      <c r="D308" s="7">
        <v>33</v>
      </c>
      <c r="E308" s="22">
        <v>115.5</v>
      </c>
      <c r="G308" s="7">
        <f t="shared" si="18"/>
        <v>1908.8999999999999</v>
      </c>
    </row>
    <row r="309" spans="1:7">
      <c r="B309" s="7">
        <v>1</v>
      </c>
      <c r="C309" s="22" t="s">
        <v>816</v>
      </c>
      <c r="D309" s="7">
        <v>45</v>
      </c>
      <c r="E309" s="22">
        <v>45</v>
      </c>
      <c r="G309" s="7">
        <f t="shared" si="18"/>
        <v>1953.8999999999999</v>
      </c>
    </row>
    <row r="310" spans="1:7">
      <c r="C310" s="22" t="s">
        <v>878</v>
      </c>
      <c r="E310" s="22"/>
      <c r="F310" s="7">
        <v>16.5</v>
      </c>
      <c r="G310" s="7">
        <f t="shared" ref="G310:G322" si="22">G309+E310-F310</f>
        <v>1937.3999999999999</v>
      </c>
    </row>
    <row r="311" spans="1:7">
      <c r="C311" s="22" t="s">
        <v>3399</v>
      </c>
      <c r="E311" s="22"/>
      <c r="G311" s="7">
        <f t="shared" si="22"/>
        <v>1937.3999999999999</v>
      </c>
    </row>
    <row r="312" spans="1:7">
      <c r="A312" s="12">
        <v>41646</v>
      </c>
      <c r="B312" s="7">
        <v>1</v>
      </c>
      <c r="C312" s="22" t="s">
        <v>3060</v>
      </c>
      <c r="D312" s="7">
        <v>58</v>
      </c>
      <c r="E312" s="22">
        <v>58</v>
      </c>
      <c r="G312" s="7">
        <f t="shared" si="22"/>
        <v>1995.3999999999999</v>
      </c>
    </row>
    <row r="313" spans="1:7">
      <c r="C313" s="22" t="s">
        <v>878</v>
      </c>
      <c r="E313" s="22"/>
      <c r="F313" s="7">
        <v>5.8</v>
      </c>
      <c r="G313" s="7">
        <f t="shared" si="22"/>
        <v>1989.6</v>
      </c>
    </row>
    <row r="314" spans="1:7">
      <c r="C314" s="22" t="s">
        <v>3400</v>
      </c>
      <c r="E314" s="22"/>
      <c r="G314" s="7">
        <f t="shared" si="22"/>
        <v>1989.6</v>
      </c>
    </row>
    <row r="315" spans="1:7">
      <c r="A315" s="12">
        <v>41649</v>
      </c>
      <c r="B315" s="7">
        <v>1</v>
      </c>
      <c r="C315" s="22" t="s">
        <v>3401</v>
      </c>
      <c r="D315" s="7">
        <v>115</v>
      </c>
      <c r="E315" s="22">
        <v>115</v>
      </c>
      <c r="G315" s="7">
        <f t="shared" si="22"/>
        <v>2104.6</v>
      </c>
    </row>
    <row r="316" spans="1:7">
      <c r="C316" s="22" t="s">
        <v>878</v>
      </c>
      <c r="F316" s="7">
        <v>11.5</v>
      </c>
      <c r="G316" s="7">
        <f t="shared" si="22"/>
        <v>2093.1</v>
      </c>
    </row>
    <row r="317" spans="1:7">
      <c r="C317" s="22" t="s">
        <v>3402</v>
      </c>
      <c r="G317" s="7">
        <f t="shared" si="22"/>
        <v>2093.1</v>
      </c>
    </row>
    <row r="318" spans="1:7">
      <c r="A318" s="12">
        <v>41652</v>
      </c>
      <c r="B318" s="7">
        <v>1</v>
      </c>
      <c r="C318" s="22" t="s">
        <v>3420</v>
      </c>
      <c r="D318" s="7">
        <v>400</v>
      </c>
      <c r="E318" s="22">
        <v>400</v>
      </c>
      <c r="G318" s="7">
        <f t="shared" si="22"/>
        <v>2493.1</v>
      </c>
    </row>
    <row r="319" spans="1:7">
      <c r="G319" s="7">
        <f t="shared" si="22"/>
        <v>2493.1</v>
      </c>
    </row>
    <row r="320" spans="1:7">
      <c r="G320" s="7">
        <f t="shared" si="22"/>
        <v>2493.1</v>
      </c>
    </row>
    <row r="321" spans="7:7">
      <c r="G321" s="7">
        <f t="shared" si="22"/>
        <v>2493.1</v>
      </c>
    </row>
    <row r="322" spans="7:7">
      <c r="G322" s="7">
        <f t="shared" si="22"/>
        <v>2493.1</v>
      </c>
    </row>
    <row r="323" spans="7:7">
      <c r="G323" s="7">
        <f t="shared" ref="G323" si="23">G322+E323-F323</f>
        <v>2493.1</v>
      </c>
    </row>
  </sheetData>
  <hyperlinks>
    <hyperlink ref="A1" location="INDICE!A1" display="INDICE"/>
  </hyperlinks>
  <pageMargins left="0.7" right="0.7" top="0.75" bottom="0.75" header="0.3" footer="0.3"/>
  <pageSetup paperSize="9" orientation="portrait" horizontalDpi="0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>
  <dimension ref="A1:G45"/>
  <sheetViews>
    <sheetView workbookViewId="0"/>
  </sheetViews>
  <sheetFormatPr baseColWidth="10" defaultRowHeight="15"/>
  <cols>
    <col min="1" max="1" width="15.5703125" style="7" customWidth="1"/>
    <col min="2" max="2" width="5.42578125" style="7" customWidth="1"/>
    <col min="3" max="3" width="22.42578125" style="7" customWidth="1"/>
    <col min="4" max="4" width="7.140625" style="7" customWidth="1"/>
    <col min="5" max="5" width="11.42578125" style="7"/>
    <col min="6" max="6" width="8.85546875" style="7" customWidth="1"/>
    <col min="7" max="16384" width="11.42578125" style="7"/>
  </cols>
  <sheetData>
    <row r="1" spans="1:7">
      <c r="A1" s="9" t="s">
        <v>122</v>
      </c>
      <c r="C1" s="7" t="s">
        <v>1045</v>
      </c>
      <c r="E1" s="7" t="s">
        <v>253</v>
      </c>
      <c r="G1" s="7">
        <f>SUM(E4:E265)-SUM(F4:F265)</f>
        <v>1457.9799999999996</v>
      </c>
    </row>
    <row r="2" spans="1:7">
      <c r="A2" s="10" t="s">
        <v>254</v>
      </c>
      <c r="B2" s="10" t="s">
        <v>255</v>
      </c>
      <c r="C2" s="10" t="s">
        <v>256</v>
      </c>
      <c r="D2" s="10" t="s">
        <v>257</v>
      </c>
      <c r="E2" s="10" t="s">
        <v>258</v>
      </c>
      <c r="F2" s="10" t="s">
        <v>259</v>
      </c>
      <c r="G2" s="10" t="s">
        <v>260</v>
      </c>
    </row>
    <row r="3" spans="1:7" hidden="1">
      <c r="A3" s="11"/>
    </row>
    <row r="4" spans="1:7" hidden="1">
      <c r="A4" s="12">
        <v>41321</v>
      </c>
      <c r="C4" s="7" t="s">
        <v>262</v>
      </c>
      <c r="E4" s="7">
        <v>0</v>
      </c>
      <c r="G4" s="7">
        <v>0</v>
      </c>
    </row>
    <row r="5" spans="1:7" hidden="1">
      <c r="A5" s="12">
        <v>41323</v>
      </c>
      <c r="B5" s="7">
        <v>3</v>
      </c>
      <c r="C5" s="7" t="s">
        <v>330</v>
      </c>
      <c r="D5" s="7">
        <v>27</v>
      </c>
      <c r="E5" s="7">
        <f t="shared" ref="E5:E17" si="0">B5*D5</f>
        <v>81</v>
      </c>
      <c r="G5" s="7">
        <f>G4+E5-F5</f>
        <v>81</v>
      </c>
    </row>
    <row r="6" spans="1:7" hidden="1">
      <c r="B6" s="7">
        <v>1</v>
      </c>
      <c r="C6" s="7" t="s">
        <v>465</v>
      </c>
      <c r="D6" s="7">
        <v>45</v>
      </c>
      <c r="E6" s="7">
        <f t="shared" si="0"/>
        <v>45</v>
      </c>
      <c r="G6" s="7">
        <f>G5+E6-F6</f>
        <v>126</v>
      </c>
    </row>
    <row r="7" spans="1:7" hidden="1">
      <c r="A7" s="12">
        <v>41349</v>
      </c>
      <c r="B7" s="7">
        <v>8</v>
      </c>
      <c r="C7" s="7" t="s">
        <v>375</v>
      </c>
      <c r="D7" s="7">
        <v>27</v>
      </c>
      <c r="E7" s="7">
        <f t="shared" si="0"/>
        <v>216</v>
      </c>
      <c r="G7" s="7">
        <f>G6+E7-F7</f>
        <v>342</v>
      </c>
    </row>
    <row r="8" spans="1:7" hidden="1">
      <c r="B8" s="7">
        <v>1</v>
      </c>
      <c r="C8" s="7" t="s">
        <v>719</v>
      </c>
      <c r="D8" s="7">
        <v>155</v>
      </c>
      <c r="E8" s="7">
        <f t="shared" si="0"/>
        <v>155</v>
      </c>
      <c r="G8" s="7">
        <f t="shared" ref="G8:G45" si="1">G7+E8-F8</f>
        <v>497</v>
      </c>
    </row>
    <row r="9" spans="1:7" hidden="1">
      <c r="B9" s="7">
        <v>1</v>
      </c>
      <c r="C9" s="7" t="s">
        <v>720</v>
      </c>
      <c r="D9" s="7">
        <v>290</v>
      </c>
      <c r="E9" s="7">
        <f t="shared" si="0"/>
        <v>290</v>
      </c>
      <c r="G9" s="7">
        <f t="shared" si="1"/>
        <v>787</v>
      </c>
    </row>
    <row r="10" spans="1:7" hidden="1">
      <c r="B10" s="7">
        <v>1</v>
      </c>
      <c r="C10" s="7" t="s">
        <v>721</v>
      </c>
      <c r="D10" s="7">
        <v>265</v>
      </c>
      <c r="E10" s="7">
        <f t="shared" si="0"/>
        <v>265</v>
      </c>
      <c r="G10" s="7">
        <f t="shared" si="1"/>
        <v>1052</v>
      </c>
    </row>
    <row r="11" spans="1:7" hidden="1">
      <c r="B11" s="7">
        <v>1</v>
      </c>
      <c r="C11" s="7" t="s">
        <v>722</v>
      </c>
      <c r="D11" s="7">
        <v>98</v>
      </c>
      <c r="E11" s="7">
        <f t="shared" si="0"/>
        <v>98</v>
      </c>
      <c r="G11" s="7">
        <f t="shared" si="1"/>
        <v>1150</v>
      </c>
    </row>
    <row r="12" spans="1:7" hidden="1">
      <c r="B12" s="7">
        <v>2</v>
      </c>
      <c r="C12" s="7" t="s">
        <v>723</v>
      </c>
      <c r="D12" s="7">
        <v>8</v>
      </c>
      <c r="E12" s="7">
        <f t="shared" si="0"/>
        <v>16</v>
      </c>
      <c r="G12" s="7">
        <f t="shared" si="1"/>
        <v>1166</v>
      </c>
    </row>
    <row r="13" spans="1:7" hidden="1">
      <c r="B13" s="7">
        <v>10</v>
      </c>
      <c r="C13" s="7" t="s">
        <v>724</v>
      </c>
      <c r="D13" s="7">
        <v>4.8</v>
      </c>
      <c r="E13" s="7">
        <f t="shared" si="0"/>
        <v>48</v>
      </c>
      <c r="G13" s="7">
        <f t="shared" si="1"/>
        <v>1214</v>
      </c>
    </row>
    <row r="14" spans="1:7" hidden="1">
      <c r="B14" s="7">
        <v>1</v>
      </c>
      <c r="C14" s="7" t="s">
        <v>725</v>
      </c>
      <c r="E14" s="7">
        <f t="shared" si="0"/>
        <v>0</v>
      </c>
      <c r="G14" s="7">
        <f t="shared" si="1"/>
        <v>1214</v>
      </c>
    </row>
    <row r="15" spans="1:7" hidden="1">
      <c r="A15" s="12">
        <v>41359</v>
      </c>
      <c r="B15" s="7">
        <v>2.6</v>
      </c>
      <c r="C15" s="7" t="s">
        <v>863</v>
      </c>
      <c r="D15" s="7">
        <v>25</v>
      </c>
      <c r="E15" s="7">
        <f t="shared" si="0"/>
        <v>65</v>
      </c>
      <c r="G15" s="7">
        <f t="shared" si="1"/>
        <v>1279</v>
      </c>
    </row>
    <row r="16" spans="1:7" hidden="1">
      <c r="B16" s="7">
        <v>1</v>
      </c>
      <c r="C16" s="7" t="s">
        <v>1448</v>
      </c>
      <c r="D16" s="7">
        <v>505.98</v>
      </c>
      <c r="E16" s="7">
        <f t="shared" si="0"/>
        <v>505.98</v>
      </c>
      <c r="G16" s="7">
        <f t="shared" si="1"/>
        <v>1784.98</v>
      </c>
    </row>
    <row r="17" spans="1:7" hidden="1">
      <c r="B17" s="7">
        <v>1</v>
      </c>
      <c r="C17" s="7" t="s">
        <v>1447</v>
      </c>
      <c r="D17" s="7">
        <v>260</v>
      </c>
      <c r="E17" s="7">
        <f t="shared" si="0"/>
        <v>260</v>
      </c>
      <c r="G17" s="7">
        <f t="shared" si="1"/>
        <v>2044.98</v>
      </c>
    </row>
    <row r="18" spans="1:7">
      <c r="A18" s="12">
        <v>41423</v>
      </c>
      <c r="C18" s="7" t="s">
        <v>1016</v>
      </c>
      <c r="F18" s="7">
        <v>2045</v>
      </c>
      <c r="G18" s="7">
        <f t="shared" si="1"/>
        <v>-1.999999999998181E-2</v>
      </c>
    </row>
    <row r="19" spans="1:7">
      <c r="G19" s="7">
        <f t="shared" si="1"/>
        <v>-1.999999999998181E-2</v>
      </c>
    </row>
    <row r="20" spans="1:7">
      <c r="A20" s="12">
        <v>41516</v>
      </c>
      <c r="B20" s="7">
        <v>12</v>
      </c>
      <c r="C20" s="7" t="s">
        <v>1201</v>
      </c>
      <c r="D20" s="7">
        <v>28</v>
      </c>
      <c r="E20" s="7">
        <f t="shared" ref="E20" si="2">B20*D20</f>
        <v>336</v>
      </c>
      <c r="G20" s="7">
        <f t="shared" si="1"/>
        <v>335.98</v>
      </c>
    </row>
    <row r="21" spans="1:7">
      <c r="G21" s="7">
        <f t="shared" si="1"/>
        <v>335.98</v>
      </c>
    </row>
    <row r="22" spans="1:7">
      <c r="B22" s="7">
        <v>4</v>
      </c>
      <c r="C22" s="7" t="s">
        <v>2635</v>
      </c>
      <c r="D22" s="7">
        <v>51</v>
      </c>
      <c r="E22" s="7">
        <f t="shared" ref="E22:E44" si="3">B22*D22</f>
        <v>204</v>
      </c>
      <c r="G22" s="7">
        <f t="shared" si="1"/>
        <v>539.98</v>
      </c>
    </row>
    <row r="23" spans="1:7">
      <c r="B23" s="7">
        <v>1</v>
      </c>
      <c r="C23" s="7" t="s">
        <v>2637</v>
      </c>
      <c r="D23" s="7">
        <v>68</v>
      </c>
      <c r="E23" s="7">
        <f t="shared" si="3"/>
        <v>68</v>
      </c>
      <c r="G23" s="7">
        <f t="shared" si="1"/>
        <v>607.98</v>
      </c>
    </row>
    <row r="24" spans="1:7">
      <c r="B24" s="7">
        <v>1</v>
      </c>
      <c r="C24" s="7" t="s">
        <v>2636</v>
      </c>
      <c r="D24" s="7">
        <v>98</v>
      </c>
      <c r="E24" s="7">
        <f t="shared" si="3"/>
        <v>98</v>
      </c>
      <c r="G24" s="7">
        <f t="shared" si="1"/>
        <v>705.98</v>
      </c>
    </row>
    <row r="25" spans="1:7">
      <c r="B25" s="7">
        <v>1</v>
      </c>
      <c r="C25" s="7" t="s">
        <v>2638</v>
      </c>
      <c r="D25" s="7">
        <v>99</v>
      </c>
      <c r="E25" s="7">
        <f t="shared" si="3"/>
        <v>99</v>
      </c>
      <c r="G25" s="7">
        <f t="shared" si="1"/>
        <v>804.98</v>
      </c>
    </row>
    <row r="26" spans="1:7">
      <c r="G26" s="7">
        <f t="shared" si="1"/>
        <v>804.98</v>
      </c>
    </row>
    <row r="27" spans="1:7">
      <c r="A27" s="12">
        <v>41558</v>
      </c>
      <c r="B27" s="7">
        <v>6</v>
      </c>
      <c r="C27" s="7" t="s">
        <v>476</v>
      </c>
      <c r="D27" s="7">
        <v>100</v>
      </c>
      <c r="E27" s="7">
        <f t="shared" si="3"/>
        <v>600</v>
      </c>
      <c r="G27" s="7">
        <f t="shared" si="1"/>
        <v>1404.98</v>
      </c>
    </row>
    <row r="28" spans="1:7">
      <c r="B28" s="7">
        <v>1</v>
      </c>
      <c r="C28" s="7" t="s">
        <v>2637</v>
      </c>
      <c r="D28" s="7">
        <v>92</v>
      </c>
      <c r="E28" s="7">
        <f t="shared" si="3"/>
        <v>92</v>
      </c>
      <c r="G28" s="7">
        <f t="shared" si="1"/>
        <v>1496.98</v>
      </c>
    </row>
    <row r="29" spans="1:7">
      <c r="B29" s="7">
        <v>1</v>
      </c>
      <c r="C29" s="7" t="s">
        <v>875</v>
      </c>
      <c r="D29" s="7">
        <v>348</v>
      </c>
      <c r="E29" s="7">
        <f t="shared" si="3"/>
        <v>348</v>
      </c>
      <c r="G29" s="7">
        <f t="shared" si="1"/>
        <v>1844.98</v>
      </c>
    </row>
    <row r="30" spans="1:7">
      <c r="B30" s="7">
        <v>1</v>
      </c>
      <c r="C30" s="7" t="s">
        <v>2638</v>
      </c>
      <c r="D30" s="7">
        <v>240</v>
      </c>
      <c r="E30" s="7">
        <f t="shared" si="3"/>
        <v>240</v>
      </c>
      <c r="G30" s="7">
        <f t="shared" si="1"/>
        <v>2084.98</v>
      </c>
    </row>
    <row r="31" spans="1:7">
      <c r="A31" s="12">
        <v>41558</v>
      </c>
      <c r="C31" s="22" t="s">
        <v>1016</v>
      </c>
      <c r="E31" s="7">
        <f t="shared" si="3"/>
        <v>0</v>
      </c>
      <c r="F31" s="7">
        <v>2100</v>
      </c>
      <c r="G31" s="7">
        <f t="shared" si="1"/>
        <v>-15.019999999999982</v>
      </c>
    </row>
    <row r="32" spans="1:7">
      <c r="A32" s="12">
        <v>41570</v>
      </c>
      <c r="B32" s="22">
        <v>2</v>
      </c>
      <c r="C32" s="22" t="s">
        <v>2810</v>
      </c>
      <c r="D32" s="22">
        <v>44</v>
      </c>
      <c r="E32" s="7">
        <f t="shared" si="3"/>
        <v>88</v>
      </c>
      <c r="G32" s="7">
        <f t="shared" si="1"/>
        <v>72.980000000000018</v>
      </c>
    </row>
    <row r="33" spans="1:7">
      <c r="A33" s="12">
        <v>41579</v>
      </c>
      <c r="B33" s="22">
        <v>2.5</v>
      </c>
      <c r="C33" s="22" t="s">
        <v>863</v>
      </c>
      <c r="D33" s="22">
        <v>30</v>
      </c>
      <c r="E33" s="22">
        <f t="shared" si="3"/>
        <v>75</v>
      </c>
      <c r="G33" s="7">
        <f t="shared" si="1"/>
        <v>147.98000000000002</v>
      </c>
    </row>
    <row r="34" spans="1:7">
      <c r="B34" s="22">
        <v>5</v>
      </c>
      <c r="C34" s="22" t="s">
        <v>2900</v>
      </c>
      <c r="D34" s="22">
        <v>40</v>
      </c>
      <c r="E34" s="22">
        <f t="shared" si="3"/>
        <v>200</v>
      </c>
      <c r="G34" s="7">
        <f t="shared" si="1"/>
        <v>347.98</v>
      </c>
    </row>
    <row r="35" spans="1:7">
      <c r="B35" s="22">
        <v>5</v>
      </c>
      <c r="C35" s="22" t="s">
        <v>330</v>
      </c>
      <c r="D35" s="22">
        <v>30</v>
      </c>
      <c r="E35" s="22">
        <f t="shared" si="3"/>
        <v>150</v>
      </c>
      <c r="G35" s="7">
        <f t="shared" si="1"/>
        <v>497.98</v>
      </c>
    </row>
    <row r="36" spans="1:7">
      <c r="A36" s="12">
        <v>41579</v>
      </c>
      <c r="B36" s="22">
        <v>1</v>
      </c>
      <c r="C36" s="22" t="s">
        <v>2901</v>
      </c>
      <c r="D36" s="22">
        <v>570</v>
      </c>
      <c r="E36" s="22">
        <f t="shared" si="3"/>
        <v>570</v>
      </c>
      <c r="G36" s="7">
        <f t="shared" si="1"/>
        <v>1067.98</v>
      </c>
    </row>
    <row r="37" spans="1:7">
      <c r="A37" s="12">
        <v>41584</v>
      </c>
      <c r="B37" s="22">
        <v>5</v>
      </c>
      <c r="C37" s="22" t="s">
        <v>330</v>
      </c>
      <c r="D37" s="22">
        <v>30</v>
      </c>
      <c r="E37" s="22">
        <f t="shared" si="3"/>
        <v>150</v>
      </c>
      <c r="G37" s="7">
        <f t="shared" si="1"/>
        <v>1217.98</v>
      </c>
    </row>
    <row r="38" spans="1:7">
      <c r="C38" s="22" t="s">
        <v>2936</v>
      </c>
      <c r="E38" s="22">
        <f t="shared" si="3"/>
        <v>0</v>
      </c>
      <c r="G38" s="7">
        <f t="shared" si="1"/>
        <v>1217.98</v>
      </c>
    </row>
    <row r="39" spans="1:7">
      <c r="A39" s="12">
        <v>41607</v>
      </c>
      <c r="B39" s="22">
        <v>8</v>
      </c>
      <c r="C39" s="22" t="s">
        <v>330</v>
      </c>
      <c r="D39" s="22">
        <v>30</v>
      </c>
      <c r="E39" s="22">
        <f t="shared" si="3"/>
        <v>240</v>
      </c>
      <c r="G39" s="7">
        <f t="shared" si="1"/>
        <v>1457.98</v>
      </c>
    </row>
    <row r="40" spans="1:7">
      <c r="B40" s="22">
        <v>1</v>
      </c>
      <c r="C40" s="22" t="s">
        <v>730</v>
      </c>
      <c r="E40" s="22">
        <f t="shared" si="3"/>
        <v>0</v>
      </c>
      <c r="G40" s="7">
        <f t="shared" si="1"/>
        <v>1457.98</v>
      </c>
    </row>
    <row r="41" spans="1:7">
      <c r="B41" s="22">
        <v>1</v>
      </c>
      <c r="C41" s="22" t="s">
        <v>845</v>
      </c>
      <c r="E41" s="22">
        <f t="shared" si="3"/>
        <v>0</v>
      </c>
      <c r="G41" s="7">
        <f t="shared" si="1"/>
        <v>1457.98</v>
      </c>
    </row>
    <row r="42" spans="1:7">
      <c r="B42" s="22">
        <v>1</v>
      </c>
      <c r="C42" s="22" t="s">
        <v>721</v>
      </c>
      <c r="E42" s="22">
        <f t="shared" si="3"/>
        <v>0</v>
      </c>
      <c r="G42" s="7">
        <f t="shared" si="1"/>
        <v>1457.98</v>
      </c>
    </row>
    <row r="43" spans="1:7">
      <c r="B43" s="22">
        <v>1</v>
      </c>
      <c r="C43" s="22" t="s">
        <v>381</v>
      </c>
      <c r="E43" s="22">
        <f t="shared" si="3"/>
        <v>0</v>
      </c>
      <c r="G43" s="7">
        <f t="shared" si="1"/>
        <v>1457.98</v>
      </c>
    </row>
    <row r="44" spans="1:7">
      <c r="C44" s="22" t="s">
        <v>596</v>
      </c>
      <c r="E44" s="22">
        <f t="shared" si="3"/>
        <v>0</v>
      </c>
      <c r="G44" s="7">
        <f t="shared" si="1"/>
        <v>1457.98</v>
      </c>
    </row>
    <row r="45" spans="1:7">
      <c r="G45" s="7">
        <f t="shared" si="1"/>
        <v>1457.98</v>
      </c>
    </row>
  </sheetData>
  <hyperlinks>
    <hyperlink ref="A1" location="INDICE!A1" display="INDICE"/>
  </hyperlinks>
  <pageMargins left="0.7" right="0.7" top="0.75" bottom="0.75" header="0.3" footer="0.3"/>
  <pageSetup paperSize="9" orientation="portrait" horizontalDpi="0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>
  <dimension ref="A1:G30"/>
  <sheetViews>
    <sheetView workbookViewId="0"/>
  </sheetViews>
  <sheetFormatPr baseColWidth="10" defaultRowHeight="15"/>
  <cols>
    <col min="1" max="1" width="15.5703125" customWidth="1"/>
    <col min="2" max="2" width="5.42578125" customWidth="1"/>
    <col min="3" max="3" width="26" customWidth="1"/>
    <col min="4" max="4" width="7.7109375" customWidth="1"/>
    <col min="5" max="5" width="9.28515625" customWidth="1"/>
    <col min="6" max="6" width="9.42578125" customWidth="1"/>
  </cols>
  <sheetData>
    <row r="1" spans="1:7">
      <c r="A1" s="9" t="s">
        <v>122</v>
      </c>
      <c r="B1" s="7"/>
      <c r="C1" s="7" t="s">
        <v>213</v>
      </c>
      <c r="D1" s="7"/>
      <c r="E1" s="7" t="s">
        <v>253</v>
      </c>
      <c r="F1" s="7"/>
      <c r="G1" s="7">
        <f>SUM(E4:E263)-SUM(F4:F263)</f>
        <v>1325.75</v>
      </c>
    </row>
    <row r="2" spans="1:7">
      <c r="A2" s="10" t="s">
        <v>254</v>
      </c>
      <c r="B2" s="10" t="s">
        <v>255</v>
      </c>
      <c r="C2" s="10" t="s">
        <v>256</v>
      </c>
      <c r="D2" s="10" t="s">
        <v>257</v>
      </c>
      <c r="E2" s="10" t="s">
        <v>258</v>
      </c>
      <c r="F2" s="10" t="s">
        <v>259</v>
      </c>
      <c r="G2" s="10" t="s">
        <v>260</v>
      </c>
    </row>
    <row r="3" spans="1:7">
      <c r="A3" s="11"/>
      <c r="B3" s="7"/>
      <c r="C3" s="7"/>
      <c r="D3" s="7"/>
      <c r="E3" s="7"/>
      <c r="F3" s="7"/>
      <c r="G3" s="7"/>
    </row>
    <row r="4" spans="1:7">
      <c r="A4" s="12">
        <v>41332</v>
      </c>
      <c r="B4" s="7"/>
      <c r="C4" s="7" t="s">
        <v>262</v>
      </c>
      <c r="D4" s="7"/>
      <c r="E4" s="7">
        <v>844.75</v>
      </c>
      <c r="F4" s="7"/>
      <c r="G4" s="7">
        <f>G3+E4-F4</f>
        <v>844.75</v>
      </c>
    </row>
    <row r="5" spans="1:7">
      <c r="A5" s="12">
        <v>41353</v>
      </c>
      <c r="B5" s="7">
        <v>1</v>
      </c>
      <c r="C5" s="7" t="s">
        <v>829</v>
      </c>
      <c r="D5" s="7">
        <v>27</v>
      </c>
      <c r="E5" s="7">
        <f>B5*D5</f>
        <v>27</v>
      </c>
      <c r="F5" s="7"/>
      <c r="G5" s="7">
        <f>G4+E5-F5</f>
        <v>871.75</v>
      </c>
    </row>
    <row r="6" spans="1:7">
      <c r="A6" s="12">
        <v>41356</v>
      </c>
      <c r="B6" s="7">
        <v>1</v>
      </c>
      <c r="C6" s="7" t="s">
        <v>829</v>
      </c>
      <c r="D6" s="7">
        <v>27</v>
      </c>
      <c r="E6" s="7">
        <f t="shared" ref="E6:E20" si="0">B6*D6</f>
        <v>27</v>
      </c>
      <c r="F6" s="7"/>
      <c r="G6" s="7">
        <f t="shared" ref="G6:G30" si="1">G5+E6-F6</f>
        <v>898.75</v>
      </c>
    </row>
    <row r="7" spans="1:7">
      <c r="A7" s="12">
        <v>41185</v>
      </c>
      <c r="B7" s="7">
        <v>8</v>
      </c>
      <c r="C7" s="7" t="s">
        <v>1413</v>
      </c>
      <c r="D7" s="7"/>
      <c r="E7" s="7">
        <f t="shared" si="0"/>
        <v>0</v>
      </c>
      <c r="F7" s="7">
        <v>632</v>
      </c>
      <c r="G7" s="7">
        <f t="shared" si="1"/>
        <v>266.75</v>
      </c>
    </row>
    <row r="8" spans="1:7">
      <c r="A8" s="12">
        <v>41425</v>
      </c>
      <c r="B8" s="7">
        <v>2</v>
      </c>
      <c r="C8" s="7" t="s">
        <v>1399</v>
      </c>
      <c r="D8" s="7">
        <v>26</v>
      </c>
      <c r="E8" s="7">
        <f t="shared" si="0"/>
        <v>52</v>
      </c>
      <c r="F8" s="7"/>
      <c r="G8" s="7">
        <f t="shared" si="1"/>
        <v>318.75</v>
      </c>
    </row>
    <row r="9" spans="1:7">
      <c r="A9" s="12">
        <v>41068</v>
      </c>
      <c r="B9" s="7">
        <v>1</v>
      </c>
      <c r="C9" s="7" t="s">
        <v>1576</v>
      </c>
      <c r="D9" s="7">
        <v>500</v>
      </c>
      <c r="E9" s="7">
        <f t="shared" si="0"/>
        <v>500</v>
      </c>
      <c r="F9" s="7"/>
      <c r="G9" s="7">
        <f t="shared" si="1"/>
        <v>818.75</v>
      </c>
    </row>
    <row r="10" spans="1:7">
      <c r="A10" s="7"/>
      <c r="B10" s="7"/>
      <c r="C10" s="7" t="s">
        <v>1577</v>
      </c>
      <c r="D10" s="7"/>
      <c r="E10" s="7">
        <f t="shared" si="0"/>
        <v>0</v>
      </c>
      <c r="F10" s="7">
        <v>770</v>
      </c>
      <c r="G10" s="7">
        <f t="shared" si="1"/>
        <v>48.75</v>
      </c>
    </row>
    <row r="11" spans="1:7">
      <c r="A11" s="7"/>
      <c r="B11" s="7"/>
      <c r="C11" s="7" t="s">
        <v>3190</v>
      </c>
      <c r="D11" s="7"/>
      <c r="E11" s="7">
        <f t="shared" si="0"/>
        <v>0</v>
      </c>
      <c r="F11" s="7"/>
      <c r="G11" s="7">
        <f t="shared" si="1"/>
        <v>48.75</v>
      </c>
    </row>
    <row r="12" spans="1:7">
      <c r="A12" s="7"/>
      <c r="B12" s="22">
        <v>2</v>
      </c>
      <c r="C12" s="7" t="s">
        <v>1578</v>
      </c>
      <c r="D12" s="7"/>
      <c r="E12" s="7">
        <f t="shared" si="0"/>
        <v>0</v>
      </c>
      <c r="F12" s="7"/>
      <c r="G12" s="7">
        <f t="shared" si="1"/>
        <v>48.75</v>
      </c>
    </row>
    <row r="13" spans="1:7">
      <c r="A13" s="12">
        <v>41457</v>
      </c>
      <c r="B13" s="7">
        <v>6</v>
      </c>
      <c r="C13" s="22" t="s">
        <v>1810</v>
      </c>
      <c r="D13" s="7"/>
      <c r="E13" s="7">
        <f t="shared" si="0"/>
        <v>0</v>
      </c>
      <c r="F13" s="7"/>
      <c r="G13" s="7">
        <f t="shared" si="1"/>
        <v>48.75</v>
      </c>
    </row>
    <row r="14" spans="1:7">
      <c r="A14" s="6">
        <v>41484</v>
      </c>
      <c r="B14">
        <v>1</v>
      </c>
      <c r="C14" s="22" t="s">
        <v>2239</v>
      </c>
      <c r="D14">
        <v>1050</v>
      </c>
      <c r="E14">
        <f t="shared" si="0"/>
        <v>1050</v>
      </c>
      <c r="G14">
        <f t="shared" si="1"/>
        <v>1098.75</v>
      </c>
    </row>
    <row r="15" spans="1:7">
      <c r="A15" s="6">
        <v>41579</v>
      </c>
      <c r="B15">
        <v>5</v>
      </c>
      <c r="C15" s="22" t="s">
        <v>329</v>
      </c>
      <c r="D15">
        <v>28</v>
      </c>
      <c r="E15">
        <f t="shared" si="0"/>
        <v>140</v>
      </c>
      <c r="G15">
        <f t="shared" si="1"/>
        <v>1238.75</v>
      </c>
    </row>
    <row r="16" spans="1:7">
      <c r="B16">
        <v>1</v>
      </c>
      <c r="C16" s="22" t="s">
        <v>2918</v>
      </c>
      <c r="D16">
        <v>183</v>
      </c>
      <c r="E16">
        <f t="shared" si="0"/>
        <v>183</v>
      </c>
      <c r="G16">
        <f t="shared" si="1"/>
        <v>1421.75</v>
      </c>
    </row>
    <row r="17" spans="1:7">
      <c r="A17" s="6"/>
      <c r="E17">
        <f t="shared" si="0"/>
        <v>0</v>
      </c>
      <c r="G17">
        <f t="shared" si="1"/>
        <v>1421.75</v>
      </c>
    </row>
    <row r="18" spans="1:7">
      <c r="A18" s="6">
        <v>41590</v>
      </c>
      <c r="B18">
        <v>3</v>
      </c>
      <c r="C18" t="s">
        <v>1087</v>
      </c>
      <c r="D18">
        <v>28</v>
      </c>
      <c r="E18">
        <f t="shared" si="0"/>
        <v>84</v>
      </c>
      <c r="G18">
        <f t="shared" si="1"/>
        <v>1505.75</v>
      </c>
    </row>
    <row r="19" spans="1:7">
      <c r="B19">
        <v>1</v>
      </c>
      <c r="C19" t="s">
        <v>667</v>
      </c>
      <c r="D19">
        <v>69</v>
      </c>
      <c r="E19">
        <f t="shared" si="0"/>
        <v>69</v>
      </c>
      <c r="G19">
        <f t="shared" si="1"/>
        <v>1574.75</v>
      </c>
    </row>
    <row r="20" spans="1:7">
      <c r="B20">
        <v>1</v>
      </c>
      <c r="C20" t="s">
        <v>669</v>
      </c>
      <c r="D20">
        <v>65</v>
      </c>
      <c r="E20">
        <f t="shared" si="0"/>
        <v>65</v>
      </c>
      <c r="G20">
        <f t="shared" si="1"/>
        <v>1639.75</v>
      </c>
    </row>
    <row r="21" spans="1:7">
      <c r="C21" t="s">
        <v>3015</v>
      </c>
      <c r="G21">
        <f t="shared" si="1"/>
        <v>1639.75</v>
      </c>
    </row>
    <row r="22" spans="1:7">
      <c r="A22" s="6">
        <v>41590</v>
      </c>
      <c r="B22">
        <v>2</v>
      </c>
      <c r="C22" t="s">
        <v>3126</v>
      </c>
      <c r="F22">
        <v>250</v>
      </c>
      <c r="G22">
        <f t="shared" si="1"/>
        <v>1389.75</v>
      </c>
    </row>
    <row r="23" spans="1:7">
      <c r="B23">
        <v>2</v>
      </c>
      <c r="C23" t="s">
        <v>3125</v>
      </c>
      <c r="F23">
        <v>260</v>
      </c>
      <c r="G23">
        <f t="shared" si="1"/>
        <v>1129.75</v>
      </c>
    </row>
    <row r="24" spans="1:7">
      <c r="C24" t="s">
        <v>3191</v>
      </c>
      <c r="G24">
        <f t="shared" si="1"/>
        <v>1129.75</v>
      </c>
    </row>
    <row r="25" spans="1:7">
      <c r="A25" s="6">
        <v>41618</v>
      </c>
      <c r="B25">
        <v>5</v>
      </c>
      <c r="C25" t="s">
        <v>1399</v>
      </c>
      <c r="D25">
        <v>28</v>
      </c>
      <c r="E25">
        <f t="shared" ref="E25:E27" si="2">B25*D25</f>
        <v>140</v>
      </c>
      <c r="G25">
        <f t="shared" si="1"/>
        <v>1269.75</v>
      </c>
    </row>
    <row r="26" spans="1:7">
      <c r="C26" t="s">
        <v>1238</v>
      </c>
      <c r="G26">
        <f t="shared" si="1"/>
        <v>1269.75</v>
      </c>
    </row>
    <row r="27" spans="1:7">
      <c r="A27" s="6">
        <v>41618</v>
      </c>
      <c r="B27">
        <v>2</v>
      </c>
      <c r="C27" t="s">
        <v>1399</v>
      </c>
      <c r="D27">
        <v>28</v>
      </c>
      <c r="E27">
        <f t="shared" si="2"/>
        <v>56</v>
      </c>
      <c r="G27">
        <f t="shared" si="1"/>
        <v>1325.75</v>
      </c>
    </row>
    <row r="28" spans="1:7">
      <c r="C28" t="s">
        <v>3218</v>
      </c>
      <c r="G28">
        <f t="shared" si="1"/>
        <v>1325.75</v>
      </c>
    </row>
    <row r="29" spans="1:7">
      <c r="G29">
        <f t="shared" si="1"/>
        <v>1325.75</v>
      </c>
    </row>
    <row r="30" spans="1:7">
      <c r="G30">
        <f t="shared" si="1"/>
        <v>1325.75</v>
      </c>
    </row>
  </sheetData>
  <hyperlinks>
    <hyperlink ref="A1" location="INDICE!A1" display="INDICE"/>
  </hyperlinks>
  <pageMargins left="0.7" right="0.7" top="0.75" bottom="0.75" header="0.3" footer="0.3"/>
  <pageSetup paperSize="9" orientation="portrait" horizontalDpi="0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>
  <dimension ref="A1:G5"/>
  <sheetViews>
    <sheetView workbookViewId="0">
      <selection activeCell="F78" sqref="F78"/>
    </sheetView>
  </sheetViews>
  <sheetFormatPr baseColWidth="10" defaultRowHeight="15"/>
  <cols>
    <col min="1" max="1" width="15.5703125" customWidth="1"/>
    <col min="2" max="2" width="10.7109375" customWidth="1"/>
    <col min="3" max="3" width="20.7109375" customWidth="1"/>
    <col min="4" max="4" width="11.42578125" customWidth="1"/>
  </cols>
  <sheetData>
    <row r="1" spans="1:7">
      <c r="A1" s="2" t="s">
        <v>122</v>
      </c>
      <c r="B1" s="1"/>
      <c r="C1" s="1" t="s">
        <v>224</v>
      </c>
      <c r="D1" s="1"/>
      <c r="E1" s="1" t="s">
        <v>253</v>
      </c>
      <c r="F1" s="1"/>
      <c r="G1" s="1">
        <f>SUM(E4:E264)-SUM(F4:F264)</f>
        <v>0</v>
      </c>
    </row>
    <row r="2" spans="1:7">
      <c r="A2" s="3" t="s">
        <v>254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259</v>
      </c>
      <c r="G2" s="3" t="s">
        <v>260</v>
      </c>
    </row>
    <row r="3" spans="1:7">
      <c r="A3" s="5"/>
      <c r="B3" s="1"/>
      <c r="C3" s="1"/>
      <c r="D3" s="1"/>
      <c r="E3" s="1"/>
      <c r="F3" s="1"/>
      <c r="G3" s="1"/>
    </row>
    <row r="4" spans="1:7">
      <c r="A4" s="6">
        <v>41321</v>
      </c>
      <c r="C4" t="s">
        <v>262</v>
      </c>
      <c r="E4">
        <v>0</v>
      </c>
      <c r="G4">
        <v>0</v>
      </c>
    </row>
    <row r="5" spans="1:7">
      <c r="E5">
        <f>B5*D5</f>
        <v>0</v>
      </c>
      <c r="G5">
        <f>G4+E5-F5</f>
        <v>0</v>
      </c>
    </row>
  </sheetData>
  <hyperlinks>
    <hyperlink ref="A1" location="INDICE!A1" display="INDICE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1:G8"/>
  <sheetViews>
    <sheetView workbookViewId="0"/>
  </sheetViews>
  <sheetFormatPr baseColWidth="10" defaultRowHeight="15"/>
  <cols>
    <col min="1" max="1" width="15.5703125" customWidth="1"/>
    <col min="2" max="2" width="10.7109375" customWidth="1"/>
    <col min="3" max="3" width="20.7109375" customWidth="1"/>
    <col min="4" max="4" width="11.42578125" customWidth="1"/>
  </cols>
  <sheetData>
    <row r="1" spans="1:7">
      <c r="A1" s="2" t="s">
        <v>122</v>
      </c>
      <c r="B1" s="1"/>
      <c r="C1" s="1" t="s">
        <v>219</v>
      </c>
      <c r="D1" s="1"/>
      <c r="E1" s="1" t="s">
        <v>253</v>
      </c>
      <c r="F1" s="1"/>
      <c r="G1" s="1">
        <f>SUM(E4:E264)-SUM(F4:F264)</f>
        <v>90.5</v>
      </c>
    </row>
    <row r="2" spans="1:7">
      <c r="A2" s="3" t="s">
        <v>254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259</v>
      </c>
      <c r="G2" s="3" t="s">
        <v>260</v>
      </c>
    </row>
    <row r="3" spans="1:7">
      <c r="A3" s="5"/>
      <c r="B3" s="1"/>
      <c r="C3" s="1"/>
      <c r="D3" s="1"/>
      <c r="E3" s="1"/>
      <c r="F3" s="1"/>
      <c r="G3" s="1"/>
    </row>
    <row r="4" spans="1:7">
      <c r="A4" s="6">
        <v>41321</v>
      </c>
      <c r="C4" t="s">
        <v>262</v>
      </c>
      <c r="E4">
        <v>90.5</v>
      </c>
      <c r="G4">
        <v>90.5</v>
      </c>
    </row>
    <row r="5" spans="1:7">
      <c r="E5">
        <f>B5*D5</f>
        <v>0</v>
      </c>
      <c r="G5">
        <f>G4+E5-F5</f>
        <v>90.5</v>
      </c>
    </row>
    <row r="6" spans="1:7">
      <c r="A6" s="6">
        <v>41621</v>
      </c>
      <c r="B6">
        <v>2</v>
      </c>
      <c r="C6" t="s">
        <v>2197</v>
      </c>
    </row>
    <row r="7" spans="1:7">
      <c r="B7">
        <v>10</v>
      </c>
      <c r="C7" t="s">
        <v>3250</v>
      </c>
    </row>
    <row r="8" spans="1:7">
      <c r="B8">
        <v>10</v>
      </c>
      <c r="C8" t="s">
        <v>3251</v>
      </c>
    </row>
  </sheetData>
  <hyperlinks>
    <hyperlink ref="A1" location="INDICE!A1" display="INDICE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>
  <dimension ref="A1:G22"/>
  <sheetViews>
    <sheetView topLeftCell="A2" workbookViewId="0">
      <selection activeCell="A2" sqref="A2"/>
    </sheetView>
  </sheetViews>
  <sheetFormatPr baseColWidth="10" defaultRowHeight="15"/>
  <cols>
    <col min="1" max="1" width="13.28515625" customWidth="1"/>
    <col min="2" max="2" width="5.5703125" customWidth="1"/>
    <col min="3" max="3" width="24.5703125" customWidth="1"/>
    <col min="4" max="4" width="11.42578125" customWidth="1"/>
    <col min="6" max="6" width="8.7109375" customWidth="1"/>
  </cols>
  <sheetData>
    <row r="1" spans="1:7">
      <c r="A1" s="2" t="s">
        <v>122</v>
      </c>
      <c r="B1" s="1"/>
      <c r="C1" s="1" t="s">
        <v>239</v>
      </c>
      <c r="D1" s="1"/>
      <c r="E1" s="1" t="s">
        <v>253</v>
      </c>
      <c r="F1" s="1"/>
      <c r="G1" s="1">
        <f>SUM(E4:E264)-SUM(F4:F264)</f>
        <v>0</v>
      </c>
    </row>
    <row r="2" spans="1:7">
      <c r="A2" s="96" t="s">
        <v>254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259</v>
      </c>
      <c r="G2" s="3" t="s">
        <v>260</v>
      </c>
    </row>
    <row r="3" spans="1:7">
      <c r="A3" s="5"/>
      <c r="B3" s="1"/>
      <c r="C3" s="1"/>
      <c r="D3" s="1"/>
      <c r="E3" s="1"/>
      <c r="F3" s="1"/>
      <c r="G3" s="1"/>
    </row>
    <row r="5" spans="1:7">
      <c r="A5" s="6">
        <v>41372</v>
      </c>
      <c r="B5">
        <v>2</v>
      </c>
      <c r="C5" t="s">
        <v>375</v>
      </c>
      <c r="D5">
        <v>20</v>
      </c>
      <c r="E5">
        <f t="shared" ref="E5:E17" si="0">B5*D5</f>
        <v>40</v>
      </c>
      <c r="G5">
        <f>G4+E5-F5</f>
        <v>40</v>
      </c>
    </row>
    <row r="6" spans="1:7">
      <c r="A6" s="6">
        <v>41410</v>
      </c>
      <c r="B6">
        <v>1</v>
      </c>
      <c r="C6" t="s">
        <v>666</v>
      </c>
      <c r="D6">
        <v>285</v>
      </c>
      <c r="E6">
        <f t="shared" si="0"/>
        <v>285</v>
      </c>
      <c r="G6">
        <f t="shared" ref="G6:G10" si="1">G5+E6-F6</f>
        <v>325</v>
      </c>
    </row>
    <row r="7" spans="1:7">
      <c r="B7">
        <v>1</v>
      </c>
      <c r="C7" t="s">
        <v>852</v>
      </c>
      <c r="D7">
        <v>59</v>
      </c>
      <c r="E7">
        <f t="shared" si="0"/>
        <v>59</v>
      </c>
      <c r="G7">
        <f t="shared" si="1"/>
        <v>384</v>
      </c>
    </row>
    <row r="8" spans="1:7">
      <c r="B8">
        <v>1</v>
      </c>
      <c r="C8" t="s">
        <v>1272</v>
      </c>
      <c r="D8">
        <v>62</v>
      </c>
      <c r="E8">
        <f t="shared" si="0"/>
        <v>62</v>
      </c>
      <c r="G8">
        <f t="shared" si="1"/>
        <v>446</v>
      </c>
    </row>
    <row r="9" spans="1:7">
      <c r="B9">
        <v>1</v>
      </c>
      <c r="C9" t="s">
        <v>1273</v>
      </c>
      <c r="D9">
        <v>20</v>
      </c>
      <c r="E9">
        <f t="shared" si="0"/>
        <v>20</v>
      </c>
      <c r="G9">
        <f t="shared" si="1"/>
        <v>466</v>
      </c>
    </row>
    <row r="10" spans="1:7">
      <c r="E10">
        <f t="shared" si="0"/>
        <v>0</v>
      </c>
      <c r="F10">
        <v>466</v>
      </c>
      <c r="G10">
        <f t="shared" si="1"/>
        <v>0</v>
      </c>
    </row>
    <row r="11" spans="1:7">
      <c r="A11" s="6">
        <v>41514</v>
      </c>
      <c r="B11">
        <v>3</v>
      </c>
      <c r="C11" t="s">
        <v>916</v>
      </c>
      <c r="D11">
        <v>91</v>
      </c>
      <c r="E11">
        <f t="shared" si="0"/>
        <v>273</v>
      </c>
      <c r="G11">
        <f>G10+E11-F11</f>
        <v>273</v>
      </c>
    </row>
    <row r="12" spans="1:7">
      <c r="B12">
        <v>1</v>
      </c>
      <c r="C12" t="s">
        <v>2430</v>
      </c>
      <c r="D12">
        <v>75</v>
      </c>
      <c r="E12">
        <f t="shared" si="0"/>
        <v>75</v>
      </c>
      <c r="G12">
        <f t="shared" ref="G12:G22" si="2">G11+E12-F12</f>
        <v>348</v>
      </c>
    </row>
    <row r="13" spans="1:7">
      <c r="A13" s="6">
        <v>41586</v>
      </c>
      <c r="B13">
        <v>1</v>
      </c>
      <c r="C13" t="s">
        <v>2948</v>
      </c>
      <c r="D13">
        <v>400</v>
      </c>
      <c r="E13">
        <f t="shared" si="0"/>
        <v>400</v>
      </c>
      <c r="G13">
        <f t="shared" si="2"/>
        <v>748</v>
      </c>
    </row>
    <row r="14" spans="1:7">
      <c r="A14" s="6">
        <v>41593</v>
      </c>
      <c r="B14">
        <v>1</v>
      </c>
      <c r="C14" t="s">
        <v>3016</v>
      </c>
      <c r="D14">
        <v>73</v>
      </c>
      <c r="E14">
        <f t="shared" si="0"/>
        <v>73</v>
      </c>
      <c r="G14">
        <f t="shared" si="2"/>
        <v>821</v>
      </c>
    </row>
    <row r="15" spans="1:7">
      <c r="B15">
        <v>1</v>
      </c>
      <c r="C15" t="s">
        <v>3017</v>
      </c>
      <c r="D15">
        <v>12</v>
      </c>
      <c r="E15">
        <f t="shared" si="0"/>
        <v>12</v>
      </c>
      <c r="G15">
        <f t="shared" si="2"/>
        <v>833</v>
      </c>
    </row>
    <row r="16" spans="1:7">
      <c r="B16">
        <v>1</v>
      </c>
      <c r="C16" t="s">
        <v>3018</v>
      </c>
      <c r="D16">
        <v>7</v>
      </c>
      <c r="E16">
        <f t="shared" si="0"/>
        <v>7</v>
      </c>
      <c r="G16">
        <f t="shared" si="2"/>
        <v>840</v>
      </c>
    </row>
    <row r="17" spans="1:7">
      <c r="B17">
        <v>4</v>
      </c>
      <c r="C17" t="s">
        <v>3019</v>
      </c>
      <c r="D17">
        <v>80</v>
      </c>
      <c r="E17">
        <f t="shared" si="0"/>
        <v>320</v>
      </c>
      <c r="G17">
        <f t="shared" si="2"/>
        <v>1160</v>
      </c>
    </row>
    <row r="18" spans="1:7">
      <c r="B18">
        <v>1</v>
      </c>
      <c r="C18" t="s">
        <v>3020</v>
      </c>
      <c r="D18">
        <v>92</v>
      </c>
      <c r="E18">
        <f>B18*D18</f>
        <v>92</v>
      </c>
      <c r="G18">
        <f>G17+E18-F18</f>
        <v>1252</v>
      </c>
    </row>
    <row r="19" spans="1:7">
      <c r="B19">
        <v>1</v>
      </c>
      <c r="C19" t="s">
        <v>692</v>
      </c>
      <c r="D19">
        <v>54</v>
      </c>
      <c r="E19">
        <f t="shared" ref="E19:E21" si="3">B19*D19</f>
        <v>54</v>
      </c>
      <c r="G19">
        <f t="shared" si="2"/>
        <v>1306</v>
      </c>
    </row>
    <row r="20" spans="1:7">
      <c r="B20">
        <v>1</v>
      </c>
      <c r="C20" t="s">
        <v>3021</v>
      </c>
      <c r="D20">
        <v>82</v>
      </c>
      <c r="E20">
        <f t="shared" si="3"/>
        <v>82</v>
      </c>
      <c r="G20">
        <f t="shared" si="2"/>
        <v>1388</v>
      </c>
    </row>
    <row r="21" spans="1:7">
      <c r="B21">
        <v>1</v>
      </c>
      <c r="C21" t="s">
        <v>884</v>
      </c>
      <c r="D21">
        <v>78</v>
      </c>
      <c r="E21">
        <f t="shared" si="3"/>
        <v>78</v>
      </c>
      <c r="G21">
        <f t="shared" si="2"/>
        <v>1466</v>
      </c>
    </row>
    <row r="22" spans="1:7">
      <c r="A22" s="6">
        <v>41593</v>
      </c>
      <c r="F22">
        <v>1466</v>
      </c>
      <c r="G22">
        <f t="shared" si="2"/>
        <v>0</v>
      </c>
    </row>
  </sheetData>
  <hyperlinks>
    <hyperlink ref="A1" location="INDICE!A1" display="INDICE"/>
    <hyperlink ref="A2" location="INDICE!A1" display="FECHA"/>
  </hyperlinks>
  <pageMargins left="0.7" right="0.7" top="0.75" bottom="0.75" header="0.3" footer="0.3"/>
  <pageSetup paperSize="9" orientation="portrait" horizontalDpi="0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>
  <dimension ref="A1:G46"/>
  <sheetViews>
    <sheetView workbookViewId="0"/>
  </sheetViews>
  <sheetFormatPr baseColWidth="10" defaultRowHeight="15"/>
  <cols>
    <col min="1" max="1" width="15.5703125" customWidth="1"/>
    <col min="2" max="2" width="7.5703125" customWidth="1"/>
    <col min="3" max="3" width="20.7109375" customWidth="1"/>
    <col min="4" max="4" width="7.5703125" customWidth="1"/>
    <col min="5" max="5" width="8.28515625" customWidth="1"/>
    <col min="6" max="6" width="6.7109375" customWidth="1"/>
  </cols>
  <sheetData>
    <row r="1" spans="1:7">
      <c r="A1" s="2" t="s">
        <v>122</v>
      </c>
      <c r="B1" s="1"/>
      <c r="C1" s="1" t="s">
        <v>103</v>
      </c>
      <c r="D1" s="1"/>
      <c r="E1" s="1" t="s">
        <v>253</v>
      </c>
      <c r="F1" s="1"/>
      <c r="G1" s="1">
        <f>SUM(E4:E268)-SUM(F4:F268)</f>
        <v>2424.8999999999996</v>
      </c>
    </row>
    <row r="2" spans="1:7">
      <c r="A2" s="3" t="s">
        <v>254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259</v>
      </c>
      <c r="G2" s="3" t="s">
        <v>260</v>
      </c>
    </row>
    <row r="3" spans="1:7">
      <c r="A3" s="5"/>
      <c r="B3" s="1"/>
      <c r="C3" s="1"/>
      <c r="D3" s="1"/>
      <c r="E3" s="1"/>
      <c r="F3" s="1"/>
      <c r="G3" s="1"/>
    </row>
    <row r="4" spans="1:7">
      <c r="A4" s="6">
        <v>41351</v>
      </c>
      <c r="C4" t="s">
        <v>262</v>
      </c>
      <c r="E4">
        <v>541.5</v>
      </c>
      <c r="G4">
        <v>541.5</v>
      </c>
    </row>
    <row r="5" spans="1:7">
      <c r="A5" s="6"/>
      <c r="C5" t="s">
        <v>1015</v>
      </c>
      <c r="E5">
        <v>32.5</v>
      </c>
      <c r="G5">
        <f>G4+E5-F5</f>
        <v>574</v>
      </c>
    </row>
    <row r="6" spans="1:7">
      <c r="A6" s="6">
        <v>41477</v>
      </c>
      <c r="C6" t="s">
        <v>2007</v>
      </c>
      <c r="E6">
        <v>57.4</v>
      </c>
      <c r="G6">
        <f t="shared" ref="G6:G30" si="0">G5+E6-F6</f>
        <v>631.4</v>
      </c>
    </row>
    <row r="7" spans="1:7">
      <c r="A7" s="6">
        <v>41341</v>
      </c>
      <c r="B7">
        <v>20</v>
      </c>
      <c r="C7" t="s">
        <v>531</v>
      </c>
      <c r="D7">
        <v>20.5</v>
      </c>
      <c r="E7">
        <f>B7*D7</f>
        <v>410</v>
      </c>
      <c r="G7">
        <f t="shared" si="0"/>
        <v>1041.4000000000001</v>
      </c>
    </row>
    <row r="8" spans="1:7">
      <c r="A8" s="6">
        <v>41347</v>
      </c>
      <c r="B8">
        <v>4</v>
      </c>
      <c r="C8" t="s">
        <v>707</v>
      </c>
      <c r="D8">
        <v>28</v>
      </c>
      <c r="E8">
        <f t="shared" ref="E8:E26" si="1">B8*D8</f>
        <v>112</v>
      </c>
      <c r="G8">
        <f t="shared" si="0"/>
        <v>1153.4000000000001</v>
      </c>
    </row>
    <row r="9" spans="1:7">
      <c r="B9">
        <v>10</v>
      </c>
      <c r="C9" t="s">
        <v>708</v>
      </c>
      <c r="D9">
        <v>22</v>
      </c>
      <c r="E9">
        <f t="shared" si="1"/>
        <v>220</v>
      </c>
      <c r="G9">
        <f t="shared" si="0"/>
        <v>1373.4</v>
      </c>
    </row>
    <row r="10" spans="1:7">
      <c r="A10" s="6">
        <v>41347</v>
      </c>
      <c r="B10">
        <v>4</v>
      </c>
      <c r="C10" t="s">
        <v>375</v>
      </c>
      <c r="D10">
        <v>28</v>
      </c>
      <c r="E10">
        <f t="shared" si="1"/>
        <v>112</v>
      </c>
      <c r="G10">
        <f t="shared" si="0"/>
        <v>1485.4</v>
      </c>
    </row>
    <row r="11" spans="1:7">
      <c r="A11" s="6">
        <v>41356</v>
      </c>
      <c r="B11">
        <v>10</v>
      </c>
      <c r="C11" t="s">
        <v>454</v>
      </c>
      <c r="D11">
        <v>21.5</v>
      </c>
      <c r="E11">
        <f t="shared" si="1"/>
        <v>215</v>
      </c>
      <c r="G11">
        <f t="shared" si="0"/>
        <v>1700.4</v>
      </c>
    </row>
    <row r="12" spans="1:7">
      <c r="A12" s="6">
        <v>41359</v>
      </c>
      <c r="B12">
        <v>4</v>
      </c>
      <c r="C12" t="s">
        <v>375</v>
      </c>
      <c r="D12">
        <v>28</v>
      </c>
      <c r="E12">
        <f t="shared" si="1"/>
        <v>112</v>
      </c>
      <c r="G12">
        <f t="shared" si="0"/>
        <v>1812.4</v>
      </c>
    </row>
    <row r="13" spans="1:7">
      <c r="A13" s="6">
        <v>41382</v>
      </c>
      <c r="B13">
        <v>20</v>
      </c>
      <c r="C13" t="s">
        <v>531</v>
      </c>
      <c r="D13">
        <v>20.5</v>
      </c>
      <c r="E13">
        <f t="shared" si="1"/>
        <v>410</v>
      </c>
      <c r="G13">
        <f t="shared" si="0"/>
        <v>2222.4</v>
      </c>
    </row>
    <row r="14" spans="1:7">
      <c r="A14" s="6">
        <v>41387</v>
      </c>
      <c r="B14">
        <v>10</v>
      </c>
      <c r="C14" t="s">
        <v>454</v>
      </c>
      <c r="D14">
        <v>21.5</v>
      </c>
      <c r="E14">
        <f t="shared" si="1"/>
        <v>215</v>
      </c>
      <c r="G14">
        <f t="shared" si="0"/>
        <v>2437.4</v>
      </c>
    </row>
    <row r="15" spans="1:7">
      <c r="A15" s="6">
        <v>41400</v>
      </c>
      <c r="B15">
        <v>1</v>
      </c>
      <c r="C15" t="s">
        <v>482</v>
      </c>
      <c r="D15">
        <v>30</v>
      </c>
      <c r="E15">
        <f t="shared" si="1"/>
        <v>30</v>
      </c>
      <c r="G15">
        <f t="shared" si="0"/>
        <v>2467.4</v>
      </c>
    </row>
    <row r="16" spans="1:7">
      <c r="A16" s="6"/>
      <c r="B16">
        <v>15</v>
      </c>
      <c r="C16" t="s">
        <v>454</v>
      </c>
      <c r="D16">
        <v>21.5</v>
      </c>
      <c r="E16">
        <f t="shared" si="1"/>
        <v>322.5</v>
      </c>
      <c r="G16">
        <f t="shared" si="0"/>
        <v>2789.9</v>
      </c>
    </row>
    <row r="17" spans="1:7">
      <c r="A17" s="6">
        <v>41403</v>
      </c>
      <c r="B17">
        <v>10</v>
      </c>
      <c r="C17" t="s">
        <v>454</v>
      </c>
      <c r="D17">
        <v>21.5</v>
      </c>
      <c r="E17">
        <f t="shared" si="1"/>
        <v>215</v>
      </c>
      <c r="G17">
        <f t="shared" si="0"/>
        <v>3004.9</v>
      </c>
    </row>
    <row r="18" spans="1:7">
      <c r="A18" s="6">
        <v>41442</v>
      </c>
      <c r="B18">
        <v>20</v>
      </c>
      <c r="C18" t="s">
        <v>531</v>
      </c>
      <c r="D18">
        <v>20.5</v>
      </c>
      <c r="E18">
        <f t="shared" si="1"/>
        <v>410</v>
      </c>
      <c r="G18">
        <f t="shared" si="0"/>
        <v>3414.9</v>
      </c>
    </row>
    <row r="19" spans="1:7">
      <c r="B19">
        <v>10</v>
      </c>
      <c r="C19" t="s">
        <v>708</v>
      </c>
      <c r="D19">
        <v>22</v>
      </c>
      <c r="E19">
        <f t="shared" si="1"/>
        <v>220</v>
      </c>
      <c r="G19">
        <f t="shared" si="0"/>
        <v>3634.9</v>
      </c>
    </row>
    <row r="20" spans="1:7">
      <c r="B20">
        <v>10</v>
      </c>
      <c r="C20" t="s">
        <v>1801</v>
      </c>
      <c r="D20">
        <v>27.8</v>
      </c>
      <c r="E20">
        <f t="shared" si="1"/>
        <v>278</v>
      </c>
      <c r="G20">
        <f t="shared" si="0"/>
        <v>3912.9</v>
      </c>
    </row>
    <row r="21" spans="1:7">
      <c r="A21" s="6">
        <v>41471</v>
      </c>
      <c r="B21">
        <v>5</v>
      </c>
      <c r="C21" t="s">
        <v>1447</v>
      </c>
      <c r="D21">
        <v>28</v>
      </c>
      <c r="E21">
        <f t="shared" si="1"/>
        <v>140</v>
      </c>
      <c r="G21">
        <f t="shared" si="0"/>
        <v>4052.9</v>
      </c>
    </row>
    <row r="22" spans="1:7">
      <c r="A22" s="6">
        <v>41512</v>
      </c>
      <c r="C22" t="s">
        <v>259</v>
      </c>
      <c r="F22">
        <v>500</v>
      </c>
      <c r="G22">
        <f t="shared" si="0"/>
        <v>3552.9</v>
      </c>
    </row>
    <row r="23" spans="1:7">
      <c r="A23" s="6">
        <v>41521</v>
      </c>
      <c r="B23">
        <v>2</v>
      </c>
      <c r="C23" t="s">
        <v>531</v>
      </c>
      <c r="D23">
        <v>20.5</v>
      </c>
      <c r="E23">
        <f t="shared" si="1"/>
        <v>41</v>
      </c>
      <c r="G23">
        <f t="shared" si="0"/>
        <v>3593.9</v>
      </c>
    </row>
    <row r="24" spans="1:7">
      <c r="A24" s="6">
        <v>41528</v>
      </c>
      <c r="C24" t="s">
        <v>259</v>
      </c>
      <c r="F24">
        <v>500</v>
      </c>
      <c r="G24">
        <f t="shared" si="0"/>
        <v>3093.9</v>
      </c>
    </row>
    <row r="25" spans="1:7">
      <c r="A25" s="6">
        <v>41536</v>
      </c>
      <c r="B25">
        <v>10</v>
      </c>
      <c r="C25" t="s">
        <v>2398</v>
      </c>
      <c r="D25">
        <v>21.5</v>
      </c>
      <c r="E25">
        <f t="shared" si="1"/>
        <v>215</v>
      </c>
      <c r="G25">
        <f t="shared" si="0"/>
        <v>3308.9</v>
      </c>
    </row>
    <row r="26" spans="1:7">
      <c r="B26">
        <v>10</v>
      </c>
      <c r="C26" t="s">
        <v>2398</v>
      </c>
      <c r="D26">
        <v>21.5</v>
      </c>
      <c r="E26">
        <f t="shared" si="1"/>
        <v>215</v>
      </c>
      <c r="G26">
        <f t="shared" si="0"/>
        <v>3523.9</v>
      </c>
    </row>
    <row r="27" spans="1:7">
      <c r="A27" s="6">
        <v>41545</v>
      </c>
      <c r="C27" t="s">
        <v>259</v>
      </c>
      <c r="F27">
        <v>500</v>
      </c>
      <c r="G27">
        <f t="shared" si="0"/>
        <v>3023.9</v>
      </c>
    </row>
    <row r="28" spans="1:7">
      <c r="A28" s="6">
        <v>41559</v>
      </c>
      <c r="C28" t="s">
        <v>259</v>
      </c>
      <c r="F28">
        <v>500</v>
      </c>
      <c r="G28">
        <f t="shared" si="0"/>
        <v>2523.9</v>
      </c>
    </row>
    <row r="29" spans="1:7">
      <c r="A29" s="6">
        <v>41579</v>
      </c>
      <c r="C29" t="s">
        <v>259</v>
      </c>
      <c r="F29">
        <v>500</v>
      </c>
      <c r="G29">
        <f t="shared" si="0"/>
        <v>2023.9</v>
      </c>
    </row>
    <row r="30" spans="1:7">
      <c r="A30" s="6">
        <v>41583</v>
      </c>
      <c r="B30">
        <v>10</v>
      </c>
      <c r="C30" t="s">
        <v>2398</v>
      </c>
      <c r="D30">
        <v>21.5</v>
      </c>
      <c r="E30">
        <f t="shared" ref="E30:E35" si="2">B30*D30</f>
        <v>215</v>
      </c>
      <c r="G30">
        <f t="shared" si="0"/>
        <v>2238.9</v>
      </c>
    </row>
    <row r="31" spans="1:7">
      <c r="A31" s="6">
        <v>41584</v>
      </c>
      <c r="B31">
        <v>10</v>
      </c>
      <c r="C31" t="s">
        <v>2398</v>
      </c>
      <c r="D31">
        <v>21.5</v>
      </c>
      <c r="E31">
        <f t="shared" si="2"/>
        <v>215</v>
      </c>
      <c r="G31">
        <f>G30+E31-F31</f>
        <v>2453.9</v>
      </c>
    </row>
    <row r="32" spans="1:7">
      <c r="G32">
        <f t="shared" ref="G32:G46" si="3">G31+E32-F32</f>
        <v>2453.9</v>
      </c>
    </row>
    <row r="33" spans="1:7">
      <c r="A33" s="6">
        <v>41606</v>
      </c>
      <c r="B33">
        <v>10</v>
      </c>
      <c r="C33" t="s">
        <v>2398</v>
      </c>
      <c r="D33">
        <v>21.5</v>
      </c>
      <c r="E33">
        <f t="shared" si="2"/>
        <v>215</v>
      </c>
      <c r="G33">
        <f t="shared" si="3"/>
        <v>2668.9</v>
      </c>
    </row>
    <row r="34" spans="1:7">
      <c r="B34">
        <v>20</v>
      </c>
      <c r="C34" t="s">
        <v>531</v>
      </c>
      <c r="D34">
        <v>20.5</v>
      </c>
      <c r="E34">
        <f t="shared" si="2"/>
        <v>410</v>
      </c>
      <c r="G34">
        <f t="shared" si="3"/>
        <v>3078.9</v>
      </c>
    </row>
    <row r="35" spans="1:7">
      <c r="B35">
        <v>1.9</v>
      </c>
      <c r="C35" t="s">
        <v>1000</v>
      </c>
      <c r="D35">
        <v>30</v>
      </c>
      <c r="E35">
        <f t="shared" si="2"/>
        <v>57</v>
      </c>
      <c r="G35">
        <f t="shared" si="3"/>
        <v>3135.9</v>
      </c>
    </row>
    <row r="36" spans="1:7">
      <c r="G36">
        <f t="shared" si="3"/>
        <v>3135.9</v>
      </c>
    </row>
    <row r="37" spans="1:7">
      <c r="A37" s="6">
        <v>41608</v>
      </c>
      <c r="C37" t="s">
        <v>1016</v>
      </c>
      <c r="E37">
        <f>B37*D37</f>
        <v>0</v>
      </c>
      <c r="F37">
        <v>1000</v>
      </c>
      <c r="G37">
        <f t="shared" si="3"/>
        <v>2135.9</v>
      </c>
    </row>
    <row r="38" spans="1:7">
      <c r="A38" s="6">
        <v>41617</v>
      </c>
      <c r="B38">
        <v>10</v>
      </c>
      <c r="C38" t="s">
        <v>2019</v>
      </c>
      <c r="D38">
        <v>22</v>
      </c>
      <c r="E38">
        <f t="shared" ref="E38:E45" si="4">B38*D38</f>
        <v>220</v>
      </c>
      <c r="G38">
        <f t="shared" si="3"/>
        <v>2355.9</v>
      </c>
    </row>
    <row r="39" spans="1:7">
      <c r="B39">
        <v>12</v>
      </c>
      <c r="C39" t="s">
        <v>496</v>
      </c>
      <c r="D39">
        <v>22</v>
      </c>
      <c r="E39">
        <f t="shared" si="4"/>
        <v>264</v>
      </c>
      <c r="G39">
        <f t="shared" si="3"/>
        <v>2619.9</v>
      </c>
    </row>
    <row r="40" spans="1:7">
      <c r="A40" s="6">
        <v>41618</v>
      </c>
      <c r="B40">
        <v>10</v>
      </c>
      <c r="C40" t="s">
        <v>531</v>
      </c>
      <c r="D40">
        <v>22</v>
      </c>
      <c r="E40">
        <f t="shared" si="4"/>
        <v>220</v>
      </c>
      <c r="G40">
        <f t="shared" si="3"/>
        <v>2839.9</v>
      </c>
    </row>
    <row r="41" spans="1:7">
      <c r="A41" s="6">
        <v>41621</v>
      </c>
      <c r="B41">
        <v>1</v>
      </c>
      <c r="C41" t="s">
        <v>791</v>
      </c>
      <c r="D41">
        <v>80</v>
      </c>
      <c r="E41">
        <f t="shared" si="4"/>
        <v>80</v>
      </c>
      <c r="G41">
        <f t="shared" si="3"/>
        <v>2919.9</v>
      </c>
    </row>
    <row r="42" spans="1:7">
      <c r="A42" s="6">
        <v>41626</v>
      </c>
      <c r="B42">
        <v>20</v>
      </c>
      <c r="C42" t="s">
        <v>2398</v>
      </c>
      <c r="D42">
        <v>22</v>
      </c>
      <c r="E42">
        <f t="shared" si="4"/>
        <v>440</v>
      </c>
      <c r="G42">
        <f t="shared" si="3"/>
        <v>3359.9</v>
      </c>
    </row>
    <row r="43" spans="1:7">
      <c r="C43" t="s">
        <v>1016</v>
      </c>
      <c r="E43">
        <f t="shared" si="4"/>
        <v>0</v>
      </c>
      <c r="F43">
        <v>1000</v>
      </c>
      <c r="G43">
        <f t="shared" si="3"/>
        <v>2359.9</v>
      </c>
    </row>
    <row r="44" spans="1:7">
      <c r="A44" s="6">
        <v>41629</v>
      </c>
      <c r="B44">
        <v>1</v>
      </c>
      <c r="C44" t="s">
        <v>3327</v>
      </c>
      <c r="D44">
        <v>65</v>
      </c>
      <c r="E44">
        <f t="shared" si="4"/>
        <v>65</v>
      </c>
      <c r="G44">
        <f t="shared" si="3"/>
        <v>2424.9</v>
      </c>
    </row>
    <row r="45" spans="1:7">
      <c r="E45">
        <f t="shared" si="4"/>
        <v>0</v>
      </c>
      <c r="G45">
        <f t="shared" si="3"/>
        <v>2424.9</v>
      </c>
    </row>
    <row r="46" spans="1:7">
      <c r="G46">
        <f t="shared" si="3"/>
        <v>2424.9</v>
      </c>
    </row>
  </sheetData>
  <hyperlinks>
    <hyperlink ref="A1" location="INDICE!A1" display="INDICE"/>
  </hyperlinks>
  <pageMargins left="0.7" right="0.7" top="0.75" bottom="0.75" header="0.3" footer="0.3"/>
  <pageSetup paperSize="9" orientation="portrait" horizontalDpi="0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>
  <dimension ref="A1:G18"/>
  <sheetViews>
    <sheetView workbookViewId="0"/>
  </sheetViews>
  <sheetFormatPr baseColWidth="10" defaultRowHeight="15"/>
  <cols>
    <col min="1" max="1" width="15.5703125" customWidth="1"/>
    <col min="2" max="2" width="10.7109375" customWidth="1"/>
    <col min="3" max="3" width="20.7109375" customWidth="1"/>
    <col min="4" max="4" width="11.42578125" customWidth="1"/>
  </cols>
  <sheetData>
    <row r="1" spans="1:7">
      <c r="A1" s="2" t="s">
        <v>122</v>
      </c>
      <c r="B1" s="1"/>
      <c r="C1" s="1" t="s">
        <v>228</v>
      </c>
      <c r="D1" s="1"/>
      <c r="E1" s="1" t="s">
        <v>253</v>
      </c>
      <c r="F1" s="1"/>
      <c r="G1" s="1">
        <f>SUM(E4:E264)-SUM(F4:F264)</f>
        <v>-1.0000000000218279E-2</v>
      </c>
    </row>
    <row r="2" spans="1:7">
      <c r="A2" s="3" t="s">
        <v>254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259</v>
      </c>
      <c r="G2" s="3" t="s">
        <v>260</v>
      </c>
    </row>
    <row r="3" spans="1:7">
      <c r="A3" s="5"/>
      <c r="B3" s="1"/>
      <c r="C3" s="1"/>
      <c r="D3" s="1"/>
      <c r="E3" s="1"/>
      <c r="F3" s="1"/>
      <c r="G3" s="1"/>
    </row>
    <row r="5" spans="1:7">
      <c r="A5" s="6">
        <v>41312</v>
      </c>
      <c r="B5">
        <v>1</v>
      </c>
      <c r="C5" t="s">
        <v>417</v>
      </c>
      <c r="D5">
        <v>517.48</v>
      </c>
      <c r="E5">
        <f>B5*D5</f>
        <v>517.48</v>
      </c>
      <c r="G5">
        <f>G4+E5-F5</f>
        <v>517.48</v>
      </c>
    </row>
    <row r="6" spans="1:7">
      <c r="A6" s="6">
        <v>40970</v>
      </c>
      <c r="B6">
        <v>1</v>
      </c>
      <c r="C6" t="s">
        <v>478</v>
      </c>
      <c r="D6">
        <v>140</v>
      </c>
      <c r="E6">
        <f>B6*D6</f>
        <v>140</v>
      </c>
      <c r="G6">
        <f>G5+E6-F6</f>
        <v>657.48</v>
      </c>
    </row>
    <row r="7" spans="1:7">
      <c r="A7" s="6">
        <v>41408</v>
      </c>
      <c r="E7">
        <f>B7*D7</f>
        <v>0</v>
      </c>
      <c r="F7">
        <v>657.48</v>
      </c>
      <c r="G7">
        <f>G6+E7-F7</f>
        <v>0</v>
      </c>
    </row>
    <row r="8" spans="1:7">
      <c r="A8" s="6">
        <v>41402</v>
      </c>
      <c r="B8">
        <v>1</v>
      </c>
      <c r="C8" t="s">
        <v>1296</v>
      </c>
      <c r="D8">
        <v>513.46</v>
      </c>
      <c r="E8">
        <f>B8*D8</f>
        <v>513.46</v>
      </c>
      <c r="G8">
        <f>G7+E8-F8</f>
        <v>513.46</v>
      </c>
    </row>
    <row r="9" spans="1:7">
      <c r="A9" s="6">
        <v>41444</v>
      </c>
      <c r="C9" t="s">
        <v>259</v>
      </c>
      <c r="E9">
        <f>B9*D9</f>
        <v>0</v>
      </c>
      <c r="F9">
        <v>513.46</v>
      </c>
      <c r="G9">
        <f>G8+E9-F9</f>
        <v>0</v>
      </c>
    </row>
    <row r="10" spans="1:7">
      <c r="A10" s="6">
        <v>41477</v>
      </c>
      <c r="B10">
        <v>4</v>
      </c>
      <c r="C10" t="s">
        <v>2018</v>
      </c>
      <c r="G10">
        <f t="shared" ref="G10:G18" si="0">G9+E10-F10</f>
        <v>0</v>
      </c>
    </row>
    <row r="11" spans="1:7">
      <c r="B11">
        <v>1</v>
      </c>
      <c r="C11" t="s">
        <v>929</v>
      </c>
      <c r="G11">
        <f t="shared" si="0"/>
        <v>0</v>
      </c>
    </row>
    <row r="12" spans="1:7">
      <c r="B12">
        <v>1</v>
      </c>
      <c r="C12" t="s">
        <v>391</v>
      </c>
      <c r="G12">
        <f t="shared" si="0"/>
        <v>0</v>
      </c>
    </row>
    <row r="13" spans="1:7">
      <c r="B13">
        <v>1</v>
      </c>
      <c r="C13" t="s">
        <v>392</v>
      </c>
      <c r="G13">
        <f t="shared" si="0"/>
        <v>0</v>
      </c>
    </row>
    <row r="14" spans="1:7">
      <c r="B14">
        <v>1</v>
      </c>
      <c r="C14" t="s">
        <v>2496</v>
      </c>
      <c r="D14">
        <v>555.98</v>
      </c>
      <c r="E14">
        <f>B14*D14</f>
        <v>555.98</v>
      </c>
      <c r="G14">
        <f t="shared" si="0"/>
        <v>555.98</v>
      </c>
    </row>
    <row r="15" spans="1:7">
      <c r="C15" t="s">
        <v>358</v>
      </c>
      <c r="G15">
        <f t="shared" si="0"/>
        <v>555.98</v>
      </c>
    </row>
    <row r="16" spans="1:7">
      <c r="A16" s="6">
        <v>41534</v>
      </c>
      <c r="C16" t="s">
        <v>909</v>
      </c>
      <c r="F16">
        <v>555.98</v>
      </c>
      <c r="G16">
        <f t="shared" si="0"/>
        <v>0</v>
      </c>
    </row>
    <row r="17" spans="1:7">
      <c r="A17" s="6">
        <v>41547</v>
      </c>
      <c r="B17">
        <v>1</v>
      </c>
      <c r="C17" t="s">
        <v>2595</v>
      </c>
      <c r="D17">
        <v>647.99</v>
      </c>
      <c r="E17">
        <f>B17*D17</f>
        <v>647.99</v>
      </c>
      <c r="G17">
        <f t="shared" si="0"/>
        <v>647.99</v>
      </c>
    </row>
    <row r="18" spans="1:7">
      <c r="A18" s="6">
        <v>41583</v>
      </c>
      <c r="C18" t="s">
        <v>427</v>
      </c>
      <c r="F18">
        <v>648</v>
      </c>
      <c r="G18">
        <f t="shared" si="0"/>
        <v>-9.9999999999909051E-3</v>
      </c>
    </row>
  </sheetData>
  <hyperlinks>
    <hyperlink ref="A1" location="INDICE!A1" display="INDICE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1:H44"/>
  <sheetViews>
    <sheetView workbookViewId="0"/>
  </sheetViews>
  <sheetFormatPr baseColWidth="10" defaultRowHeight="15"/>
  <cols>
    <col min="1" max="1" width="15.5703125" customWidth="1"/>
    <col min="2" max="2" width="5.5703125" customWidth="1"/>
    <col min="3" max="3" width="20.7109375" customWidth="1"/>
    <col min="4" max="4" width="7.42578125" customWidth="1"/>
    <col min="5" max="5" width="9.140625" customWidth="1"/>
    <col min="6" max="6" width="9" customWidth="1"/>
  </cols>
  <sheetData>
    <row r="1" spans="1:8">
      <c r="A1" s="2" t="s">
        <v>122</v>
      </c>
      <c r="B1" s="1"/>
      <c r="C1" s="1" t="s">
        <v>226</v>
      </c>
      <c r="D1" s="1"/>
      <c r="E1" s="1" t="s">
        <v>253</v>
      </c>
      <c r="F1" s="1"/>
      <c r="G1" s="1">
        <f>SUM(E4:E269)-SUM(F4:F269)</f>
        <v>1133</v>
      </c>
      <c r="H1" t="s">
        <v>1420</v>
      </c>
    </row>
    <row r="2" spans="1:8">
      <c r="A2" s="3" t="s">
        <v>254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259</v>
      </c>
      <c r="G2" s="3" t="s">
        <v>260</v>
      </c>
    </row>
    <row r="3" spans="1:8">
      <c r="A3" s="5"/>
      <c r="B3" s="1"/>
      <c r="C3" s="1"/>
      <c r="D3" s="1"/>
      <c r="E3" s="1"/>
      <c r="F3" s="1"/>
      <c r="G3" s="1"/>
    </row>
    <row r="4" spans="1:8" hidden="1">
      <c r="A4" s="6">
        <v>41332</v>
      </c>
      <c r="C4" t="s">
        <v>262</v>
      </c>
      <c r="E4">
        <v>62</v>
      </c>
      <c r="G4">
        <f>G3+E4-F4</f>
        <v>62</v>
      </c>
    </row>
    <row r="5" spans="1:8" hidden="1">
      <c r="A5" s="6">
        <v>41331</v>
      </c>
      <c r="B5">
        <v>1</v>
      </c>
      <c r="C5" t="s">
        <v>479</v>
      </c>
      <c r="D5">
        <v>12</v>
      </c>
      <c r="E5">
        <f>B5*D5</f>
        <v>12</v>
      </c>
      <c r="G5">
        <f t="shared" ref="G5:G14" si="0">G4+E5-F5</f>
        <v>74</v>
      </c>
    </row>
    <row r="6" spans="1:8" hidden="1">
      <c r="A6" s="6">
        <v>41334</v>
      </c>
      <c r="B6">
        <v>1</v>
      </c>
      <c r="C6" t="s">
        <v>486</v>
      </c>
      <c r="D6">
        <v>568.5</v>
      </c>
      <c r="E6">
        <f>B6*D6</f>
        <v>568.5</v>
      </c>
      <c r="G6">
        <f t="shared" si="0"/>
        <v>642.5</v>
      </c>
    </row>
    <row r="7" spans="1:8" hidden="1">
      <c r="A7" s="6"/>
      <c r="C7" t="s">
        <v>485</v>
      </c>
      <c r="G7">
        <f t="shared" si="0"/>
        <v>642.5</v>
      </c>
    </row>
    <row r="8" spans="1:8" hidden="1">
      <c r="A8" s="6">
        <v>41334</v>
      </c>
      <c r="B8">
        <v>1</v>
      </c>
      <c r="C8" t="s">
        <v>483</v>
      </c>
      <c r="D8">
        <v>24</v>
      </c>
      <c r="E8">
        <f>B8*D8</f>
        <v>24</v>
      </c>
      <c r="G8">
        <f t="shared" si="0"/>
        <v>666.5</v>
      </c>
    </row>
    <row r="9" spans="1:8" hidden="1">
      <c r="C9" t="s">
        <v>484</v>
      </c>
      <c r="E9">
        <f t="shared" ref="E9:E14" si="1">B9*D9</f>
        <v>0</v>
      </c>
      <c r="G9">
        <f t="shared" si="0"/>
        <v>666.5</v>
      </c>
    </row>
    <row r="10" spans="1:8" hidden="1">
      <c r="A10" s="6">
        <v>41351</v>
      </c>
      <c r="C10" t="s">
        <v>259</v>
      </c>
      <c r="E10">
        <f t="shared" si="1"/>
        <v>0</v>
      </c>
      <c r="F10">
        <v>666.5</v>
      </c>
      <c r="G10">
        <f t="shared" si="0"/>
        <v>0</v>
      </c>
    </row>
    <row r="11" spans="1:8" hidden="1">
      <c r="A11" s="6">
        <v>41355</v>
      </c>
      <c r="B11">
        <v>8.5</v>
      </c>
      <c r="C11" t="s">
        <v>483</v>
      </c>
      <c r="D11">
        <v>24</v>
      </c>
      <c r="E11">
        <f t="shared" si="1"/>
        <v>204</v>
      </c>
      <c r="G11">
        <f t="shared" si="0"/>
        <v>204</v>
      </c>
    </row>
    <row r="12" spans="1:8" hidden="1">
      <c r="B12">
        <v>1</v>
      </c>
      <c r="C12" t="s">
        <v>809</v>
      </c>
      <c r="D12">
        <v>205</v>
      </c>
      <c r="E12">
        <f t="shared" si="1"/>
        <v>205</v>
      </c>
      <c r="G12">
        <f t="shared" si="0"/>
        <v>409</v>
      </c>
    </row>
    <row r="13" spans="1:8" hidden="1">
      <c r="B13">
        <v>1</v>
      </c>
      <c r="C13" t="s">
        <v>807</v>
      </c>
      <c r="D13">
        <v>195</v>
      </c>
      <c r="E13">
        <f t="shared" si="1"/>
        <v>195</v>
      </c>
      <c r="G13">
        <f t="shared" si="0"/>
        <v>604</v>
      </c>
    </row>
    <row r="14" spans="1:8" hidden="1">
      <c r="B14">
        <v>1</v>
      </c>
      <c r="C14" t="s">
        <v>808</v>
      </c>
      <c r="D14">
        <v>45</v>
      </c>
      <c r="E14">
        <f t="shared" si="1"/>
        <v>45</v>
      </c>
      <c r="G14">
        <f t="shared" si="0"/>
        <v>649</v>
      </c>
    </row>
    <row r="15" spans="1:8" hidden="1">
      <c r="C15" t="s">
        <v>1046</v>
      </c>
      <c r="E15">
        <f t="shared" ref="E15:E41" si="2">B15*D15</f>
        <v>0</v>
      </c>
      <c r="G15">
        <f t="shared" ref="G15:G44" si="3">G14+E15-F15</f>
        <v>649</v>
      </c>
    </row>
    <row r="16" spans="1:8" hidden="1">
      <c r="A16" s="6">
        <v>41393</v>
      </c>
      <c r="B16">
        <v>0.5</v>
      </c>
      <c r="C16" t="s">
        <v>797</v>
      </c>
      <c r="D16">
        <v>40</v>
      </c>
      <c r="E16">
        <f t="shared" si="2"/>
        <v>20</v>
      </c>
      <c r="G16">
        <f t="shared" si="3"/>
        <v>669</v>
      </c>
    </row>
    <row r="17" spans="1:7" hidden="1">
      <c r="C17" t="s">
        <v>485</v>
      </c>
      <c r="E17">
        <f t="shared" si="2"/>
        <v>0</v>
      </c>
      <c r="G17">
        <f t="shared" si="3"/>
        <v>669</v>
      </c>
    </row>
    <row r="18" spans="1:7" hidden="1">
      <c r="A18" s="6">
        <v>41421</v>
      </c>
      <c r="B18">
        <v>1</v>
      </c>
      <c r="C18" t="s">
        <v>1419</v>
      </c>
      <c r="D18">
        <v>60</v>
      </c>
      <c r="E18">
        <f t="shared" si="2"/>
        <v>60</v>
      </c>
      <c r="G18">
        <f t="shared" si="3"/>
        <v>729</v>
      </c>
    </row>
    <row r="19" spans="1:7">
      <c r="A19" s="6">
        <v>41421</v>
      </c>
      <c r="C19" t="s">
        <v>259</v>
      </c>
      <c r="E19">
        <f t="shared" si="2"/>
        <v>0</v>
      </c>
      <c r="F19">
        <v>429</v>
      </c>
      <c r="G19">
        <f t="shared" si="3"/>
        <v>300</v>
      </c>
    </row>
    <row r="20" spans="1:7">
      <c r="A20" s="6">
        <v>41424</v>
      </c>
      <c r="B20">
        <v>20</v>
      </c>
      <c r="C20" t="s">
        <v>1476</v>
      </c>
      <c r="D20">
        <v>28.5</v>
      </c>
      <c r="E20">
        <f t="shared" si="2"/>
        <v>570</v>
      </c>
      <c r="G20">
        <f t="shared" si="3"/>
        <v>870</v>
      </c>
    </row>
    <row r="21" spans="1:7">
      <c r="B21">
        <v>1</v>
      </c>
      <c r="C21" t="s">
        <v>809</v>
      </c>
      <c r="D21">
        <v>132</v>
      </c>
      <c r="E21">
        <f t="shared" si="2"/>
        <v>132</v>
      </c>
      <c r="G21">
        <f t="shared" si="3"/>
        <v>1002</v>
      </c>
    </row>
    <row r="22" spans="1:7">
      <c r="B22">
        <v>1</v>
      </c>
      <c r="C22" t="s">
        <v>1477</v>
      </c>
      <c r="D22">
        <v>341</v>
      </c>
      <c r="E22">
        <f t="shared" si="2"/>
        <v>341</v>
      </c>
      <c r="G22">
        <f t="shared" si="3"/>
        <v>1343</v>
      </c>
    </row>
    <row r="23" spans="1:7">
      <c r="B23">
        <v>1</v>
      </c>
      <c r="C23" t="s">
        <v>1478</v>
      </c>
      <c r="D23">
        <v>45</v>
      </c>
      <c r="E23">
        <f t="shared" si="2"/>
        <v>45</v>
      </c>
      <c r="G23">
        <f t="shared" si="3"/>
        <v>1388</v>
      </c>
    </row>
    <row r="24" spans="1:7">
      <c r="A24" s="6">
        <v>41440</v>
      </c>
      <c r="B24">
        <v>1</v>
      </c>
      <c r="C24" t="s">
        <v>1900</v>
      </c>
      <c r="D24">
        <v>38</v>
      </c>
      <c r="E24">
        <f t="shared" si="2"/>
        <v>38</v>
      </c>
      <c r="G24">
        <f t="shared" si="3"/>
        <v>1426</v>
      </c>
    </row>
    <row r="25" spans="1:7">
      <c r="E25">
        <f t="shared" si="2"/>
        <v>0</v>
      </c>
      <c r="G25">
        <f t="shared" si="3"/>
        <v>1426</v>
      </c>
    </row>
    <row r="26" spans="1:7">
      <c r="A26" s="6">
        <v>41463</v>
      </c>
      <c r="B26">
        <v>1</v>
      </c>
      <c r="C26" t="s">
        <v>1895</v>
      </c>
      <c r="D26">
        <v>45</v>
      </c>
      <c r="E26">
        <f t="shared" si="2"/>
        <v>45</v>
      </c>
      <c r="G26">
        <f t="shared" si="3"/>
        <v>1471</v>
      </c>
    </row>
    <row r="27" spans="1:7">
      <c r="A27" s="6">
        <v>41481</v>
      </c>
      <c r="C27" t="s">
        <v>259</v>
      </c>
      <c r="E27">
        <f t="shared" si="2"/>
        <v>0</v>
      </c>
      <c r="F27">
        <v>1500</v>
      </c>
      <c r="G27">
        <f t="shared" si="3"/>
        <v>-29</v>
      </c>
    </row>
    <row r="28" spans="1:7">
      <c r="E28">
        <f t="shared" si="2"/>
        <v>0</v>
      </c>
      <c r="G28">
        <f t="shared" si="3"/>
        <v>-29</v>
      </c>
    </row>
    <row r="29" spans="1:7">
      <c r="A29" s="6">
        <v>41452</v>
      </c>
      <c r="B29">
        <v>2</v>
      </c>
      <c r="C29" t="s">
        <v>3193</v>
      </c>
      <c r="D29">
        <v>501</v>
      </c>
      <c r="E29">
        <f t="shared" si="2"/>
        <v>1002</v>
      </c>
      <c r="G29">
        <f t="shared" si="3"/>
        <v>973</v>
      </c>
    </row>
    <row r="30" spans="1:7">
      <c r="B30">
        <v>1</v>
      </c>
      <c r="C30" t="s">
        <v>809</v>
      </c>
      <c r="D30">
        <v>108</v>
      </c>
      <c r="E30">
        <f t="shared" si="2"/>
        <v>108</v>
      </c>
      <c r="G30">
        <f t="shared" si="3"/>
        <v>1081</v>
      </c>
    </row>
    <row r="31" spans="1:7">
      <c r="B31">
        <v>1</v>
      </c>
      <c r="C31" t="s">
        <v>807</v>
      </c>
      <c r="D31">
        <v>268</v>
      </c>
      <c r="E31">
        <f t="shared" si="2"/>
        <v>268</v>
      </c>
      <c r="G31">
        <f t="shared" si="3"/>
        <v>1349</v>
      </c>
    </row>
    <row r="32" spans="1:7">
      <c r="B32">
        <v>1</v>
      </c>
      <c r="C32" t="s">
        <v>1477</v>
      </c>
      <c r="D32">
        <v>231</v>
      </c>
      <c r="E32">
        <f t="shared" si="2"/>
        <v>231</v>
      </c>
      <c r="G32">
        <f t="shared" si="3"/>
        <v>1580</v>
      </c>
    </row>
    <row r="33" spans="1:7">
      <c r="A33" s="6">
        <v>41489</v>
      </c>
      <c r="B33">
        <v>1</v>
      </c>
      <c r="C33" t="s">
        <v>2245</v>
      </c>
      <c r="D33">
        <v>50</v>
      </c>
      <c r="E33">
        <f t="shared" si="2"/>
        <v>50</v>
      </c>
      <c r="G33">
        <f t="shared" si="3"/>
        <v>1630</v>
      </c>
    </row>
    <row r="34" spans="1:7">
      <c r="A34" s="6">
        <v>41541</v>
      </c>
      <c r="B34">
        <v>1</v>
      </c>
      <c r="C34" t="s">
        <v>2581</v>
      </c>
      <c r="D34">
        <v>220</v>
      </c>
      <c r="E34">
        <f t="shared" si="2"/>
        <v>220</v>
      </c>
      <c r="G34">
        <f t="shared" si="3"/>
        <v>1850</v>
      </c>
    </row>
    <row r="35" spans="1:7">
      <c r="A35" s="6"/>
    </row>
    <row r="36" spans="1:7">
      <c r="C36" t="s">
        <v>259</v>
      </c>
      <c r="E36">
        <f t="shared" si="2"/>
        <v>0</v>
      </c>
      <c r="F36">
        <v>900</v>
      </c>
      <c r="G36">
        <f>G34+E36-F36</f>
        <v>950</v>
      </c>
    </row>
    <row r="37" spans="1:7">
      <c r="A37" s="6">
        <v>41590</v>
      </c>
      <c r="B37">
        <v>1</v>
      </c>
      <c r="C37" t="s">
        <v>1201</v>
      </c>
      <c r="D37">
        <v>30</v>
      </c>
      <c r="E37">
        <f t="shared" si="2"/>
        <v>30</v>
      </c>
      <c r="G37">
        <f t="shared" si="3"/>
        <v>980</v>
      </c>
    </row>
    <row r="38" spans="1:7">
      <c r="B38">
        <v>1</v>
      </c>
      <c r="C38" t="s">
        <v>3284</v>
      </c>
      <c r="D38">
        <v>68</v>
      </c>
      <c r="E38">
        <f t="shared" si="2"/>
        <v>68</v>
      </c>
      <c r="G38">
        <f t="shared" si="3"/>
        <v>1048</v>
      </c>
    </row>
    <row r="39" spans="1:7">
      <c r="B39">
        <v>2</v>
      </c>
      <c r="C39" t="s">
        <v>3285</v>
      </c>
      <c r="D39">
        <v>20</v>
      </c>
      <c r="E39">
        <f t="shared" si="2"/>
        <v>40</v>
      </c>
      <c r="G39">
        <f t="shared" si="3"/>
        <v>1088</v>
      </c>
    </row>
    <row r="40" spans="1:7">
      <c r="C40" t="s">
        <v>2969</v>
      </c>
      <c r="E40">
        <f t="shared" si="2"/>
        <v>0</v>
      </c>
      <c r="G40">
        <f t="shared" si="3"/>
        <v>1088</v>
      </c>
    </row>
    <row r="41" spans="1:7">
      <c r="A41" s="6">
        <v>41590</v>
      </c>
      <c r="B41">
        <v>1</v>
      </c>
      <c r="C41" t="s">
        <v>3174</v>
      </c>
      <c r="D41">
        <v>45</v>
      </c>
      <c r="E41">
        <f t="shared" si="2"/>
        <v>45</v>
      </c>
      <c r="G41">
        <f t="shared" si="3"/>
        <v>1133</v>
      </c>
    </row>
    <row r="42" spans="1:7">
      <c r="G42">
        <f t="shared" si="3"/>
        <v>1133</v>
      </c>
    </row>
    <row r="43" spans="1:7">
      <c r="G43">
        <f t="shared" si="3"/>
        <v>1133</v>
      </c>
    </row>
    <row r="44" spans="1:7">
      <c r="G44">
        <f t="shared" si="3"/>
        <v>1133</v>
      </c>
    </row>
  </sheetData>
  <hyperlinks>
    <hyperlink ref="A1" location="INDICE!A1" display="INDICE"/>
  </hyperlink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9"/>
  <sheetViews>
    <sheetView workbookViewId="0"/>
  </sheetViews>
  <sheetFormatPr baseColWidth="10" defaultRowHeight="15"/>
  <cols>
    <col min="2" max="2" width="5.7109375" customWidth="1"/>
    <col min="3" max="3" width="23.140625" customWidth="1"/>
  </cols>
  <sheetData>
    <row r="1" spans="1:7">
      <c r="A1" s="2" t="s">
        <v>122</v>
      </c>
      <c r="B1" s="1"/>
      <c r="C1" s="1" t="s">
        <v>162</v>
      </c>
      <c r="D1" s="1"/>
      <c r="E1" s="1" t="s">
        <v>253</v>
      </c>
      <c r="F1" s="1"/>
      <c r="G1" s="1">
        <f>SUM(E4:E268)-SUM(F4:F268)</f>
        <v>80</v>
      </c>
    </row>
    <row r="2" spans="1:7">
      <c r="A2" s="3" t="s">
        <v>254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259</v>
      </c>
      <c r="G2" s="3" t="s">
        <v>260</v>
      </c>
    </row>
    <row r="3" spans="1:7">
      <c r="A3" s="5"/>
      <c r="B3" s="1"/>
      <c r="C3" s="1"/>
      <c r="D3" s="1"/>
      <c r="E3" s="1"/>
      <c r="F3" s="1"/>
      <c r="G3" s="1"/>
    </row>
    <row r="4" spans="1:7">
      <c r="A4" s="6" t="s">
        <v>13</v>
      </c>
      <c r="C4" t="s">
        <v>262</v>
      </c>
      <c r="E4">
        <v>-10</v>
      </c>
      <c r="G4">
        <f t="shared" ref="G4:G9" si="0">G3+E4-F4</f>
        <v>-10</v>
      </c>
    </row>
    <row r="5" spans="1:7">
      <c r="A5" s="6">
        <v>41365</v>
      </c>
      <c r="B5">
        <v>0.5</v>
      </c>
      <c r="C5" t="s">
        <v>801</v>
      </c>
      <c r="D5">
        <v>48</v>
      </c>
      <c r="E5">
        <f>B5*D5</f>
        <v>24</v>
      </c>
      <c r="G5">
        <f t="shared" si="0"/>
        <v>14</v>
      </c>
    </row>
    <row r="6" spans="1:7">
      <c r="B6">
        <v>1</v>
      </c>
      <c r="C6" t="s">
        <v>1197</v>
      </c>
      <c r="D6">
        <v>7</v>
      </c>
      <c r="E6">
        <f>B6*D6</f>
        <v>7</v>
      </c>
      <c r="G6">
        <f t="shared" si="0"/>
        <v>21</v>
      </c>
    </row>
    <row r="7" spans="1:7">
      <c r="A7" s="6">
        <v>41388</v>
      </c>
      <c r="B7">
        <v>1</v>
      </c>
      <c r="C7" t="s">
        <v>1243</v>
      </c>
      <c r="D7">
        <v>35</v>
      </c>
      <c r="E7">
        <f>B7*D7</f>
        <v>35</v>
      </c>
      <c r="G7">
        <f t="shared" si="0"/>
        <v>56</v>
      </c>
    </row>
    <row r="8" spans="1:7">
      <c r="E8">
        <f>B8*D8</f>
        <v>0</v>
      </c>
      <c r="F8">
        <v>56</v>
      </c>
      <c r="G8">
        <f t="shared" si="0"/>
        <v>0</v>
      </c>
    </row>
    <row r="9" spans="1:7">
      <c r="A9" s="6">
        <v>41475</v>
      </c>
      <c r="B9">
        <v>2</v>
      </c>
      <c r="C9" t="s">
        <v>397</v>
      </c>
      <c r="D9">
        <v>40</v>
      </c>
      <c r="E9">
        <f>B9*D9</f>
        <v>80</v>
      </c>
      <c r="G9">
        <f t="shared" si="0"/>
        <v>80</v>
      </c>
    </row>
  </sheetData>
  <hyperlinks>
    <hyperlink ref="A1" location="INDICE!A1" display="INDICE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>
  <dimension ref="A1:G115"/>
  <sheetViews>
    <sheetView zoomScaleNormal="100" workbookViewId="0"/>
  </sheetViews>
  <sheetFormatPr baseColWidth="10" defaultRowHeight="15"/>
  <cols>
    <col min="1" max="1" width="14.28515625" style="7" customWidth="1"/>
    <col min="2" max="2" width="5.42578125" style="7" customWidth="1"/>
    <col min="3" max="3" width="21.85546875" style="7" customWidth="1"/>
    <col min="4" max="4" width="9.42578125" style="7" customWidth="1"/>
    <col min="5" max="5" width="10" style="7" customWidth="1"/>
    <col min="6" max="6" width="8.85546875" style="7" customWidth="1"/>
    <col min="7" max="7" width="12.85546875" style="7" customWidth="1"/>
    <col min="8" max="16384" width="11.42578125" style="7"/>
  </cols>
  <sheetData>
    <row r="1" spans="1:7">
      <c r="A1" s="9" t="s">
        <v>122</v>
      </c>
      <c r="C1" s="7" t="s">
        <v>273</v>
      </c>
      <c r="E1" s="7" t="s">
        <v>253</v>
      </c>
      <c r="G1" s="7">
        <f>SUM(E4:E251)-SUM(F4:F251)</f>
        <v>195.92000000000007</v>
      </c>
    </row>
    <row r="2" spans="1:7">
      <c r="A2" s="10" t="s">
        <v>254</v>
      </c>
      <c r="B2" s="10" t="s">
        <v>255</v>
      </c>
      <c r="C2" s="10" t="s">
        <v>256</v>
      </c>
      <c r="D2" s="10" t="s">
        <v>257</v>
      </c>
      <c r="E2" s="10" t="s">
        <v>258</v>
      </c>
      <c r="F2" s="10" t="s">
        <v>259</v>
      </c>
      <c r="G2" s="10" t="s">
        <v>260</v>
      </c>
    </row>
    <row r="3" spans="1:7" ht="14.25" customHeight="1">
      <c r="A3" s="11"/>
    </row>
    <row r="4" spans="1:7" hidden="1">
      <c r="A4" s="12">
        <v>41321</v>
      </c>
      <c r="E4" s="7">
        <v>706.6</v>
      </c>
      <c r="G4" s="7">
        <v>706.6</v>
      </c>
    </row>
    <row r="5" spans="1:7" hidden="1">
      <c r="A5" s="12">
        <v>41331</v>
      </c>
      <c r="B5" s="7">
        <v>1</v>
      </c>
      <c r="C5" s="7" t="s">
        <v>438</v>
      </c>
      <c r="D5" s="7">
        <v>38</v>
      </c>
      <c r="E5" s="7">
        <f t="shared" ref="E5:E21" si="0">B5*D5</f>
        <v>38</v>
      </c>
      <c r="G5" s="7">
        <f t="shared" ref="G5:G70" si="1">G4+E5-F5</f>
        <v>744.6</v>
      </c>
    </row>
    <row r="6" spans="1:7" hidden="1">
      <c r="B6" s="7">
        <v>2</v>
      </c>
      <c r="C6" s="7" t="s">
        <v>385</v>
      </c>
      <c r="D6" s="7">
        <v>38</v>
      </c>
      <c r="E6" s="7">
        <f t="shared" si="0"/>
        <v>76</v>
      </c>
      <c r="G6" s="7">
        <f t="shared" si="1"/>
        <v>820.6</v>
      </c>
    </row>
    <row r="7" spans="1:7" hidden="1">
      <c r="A7" s="12">
        <v>41334</v>
      </c>
      <c r="B7" s="7">
        <v>1</v>
      </c>
      <c r="C7" s="7" t="s">
        <v>458</v>
      </c>
      <c r="D7" s="7">
        <v>90</v>
      </c>
      <c r="E7" s="7">
        <f t="shared" si="0"/>
        <v>90</v>
      </c>
      <c r="G7" s="7">
        <f t="shared" si="1"/>
        <v>910.6</v>
      </c>
    </row>
    <row r="8" spans="1:7" hidden="1">
      <c r="A8" s="12">
        <v>41344</v>
      </c>
      <c r="B8" s="7">
        <v>4</v>
      </c>
      <c r="C8" s="7" t="s">
        <v>384</v>
      </c>
      <c r="D8" s="7">
        <v>33</v>
      </c>
      <c r="E8" s="7">
        <f t="shared" si="0"/>
        <v>132</v>
      </c>
      <c r="G8" s="7">
        <f t="shared" si="1"/>
        <v>1042.5999999999999</v>
      </c>
    </row>
    <row r="9" spans="1:7" hidden="1">
      <c r="A9" s="12">
        <v>41353</v>
      </c>
      <c r="B9" s="7">
        <v>1</v>
      </c>
      <c r="C9" s="7" t="s">
        <v>820</v>
      </c>
      <c r="D9" s="7">
        <v>45</v>
      </c>
      <c r="E9" s="7">
        <f t="shared" si="0"/>
        <v>45</v>
      </c>
      <c r="G9" s="7">
        <f t="shared" si="1"/>
        <v>1087.5999999999999</v>
      </c>
    </row>
    <row r="10" spans="1:7" hidden="1">
      <c r="A10" s="12">
        <v>41355</v>
      </c>
      <c r="B10" s="7">
        <v>4</v>
      </c>
      <c r="C10" s="7" t="s">
        <v>384</v>
      </c>
      <c r="D10" s="7">
        <v>33</v>
      </c>
      <c r="E10" s="7">
        <f t="shared" si="0"/>
        <v>132</v>
      </c>
      <c r="G10" s="7">
        <f t="shared" si="1"/>
        <v>1219.5999999999999</v>
      </c>
    </row>
    <row r="11" spans="1:7" hidden="1">
      <c r="A11" s="12">
        <v>41388</v>
      </c>
      <c r="B11" s="22">
        <v>1</v>
      </c>
      <c r="C11" s="22" t="s">
        <v>391</v>
      </c>
      <c r="D11" s="22">
        <v>70</v>
      </c>
      <c r="E11" s="22">
        <f t="shared" si="0"/>
        <v>70</v>
      </c>
      <c r="G11" s="7">
        <f t="shared" si="1"/>
        <v>1289.5999999999999</v>
      </c>
    </row>
    <row r="12" spans="1:7" hidden="1">
      <c r="B12" s="22">
        <v>0</v>
      </c>
      <c r="C12" s="22" t="s">
        <v>1017</v>
      </c>
      <c r="D12" s="22">
        <v>0</v>
      </c>
      <c r="E12" s="22">
        <f t="shared" si="0"/>
        <v>0</v>
      </c>
      <c r="G12" s="7">
        <f t="shared" si="1"/>
        <v>1289.5999999999999</v>
      </c>
    </row>
    <row r="13" spans="1:7" hidden="1">
      <c r="B13" s="22"/>
      <c r="C13" s="22"/>
      <c r="D13" s="22"/>
      <c r="E13" s="22"/>
      <c r="F13" s="7">
        <v>1357.38</v>
      </c>
      <c r="G13" s="7">
        <f t="shared" si="1"/>
        <v>-67.7800000000002</v>
      </c>
    </row>
    <row r="14" spans="1:7" hidden="1">
      <c r="A14" s="12">
        <v>41389</v>
      </c>
      <c r="B14" s="22">
        <v>1</v>
      </c>
      <c r="C14" s="22" t="s">
        <v>852</v>
      </c>
      <c r="D14" s="22">
        <v>47</v>
      </c>
      <c r="E14" s="22">
        <f t="shared" si="0"/>
        <v>47</v>
      </c>
      <c r="G14" s="7">
        <f t="shared" si="1"/>
        <v>-20.7800000000002</v>
      </c>
    </row>
    <row r="15" spans="1:7" hidden="1">
      <c r="B15" s="22">
        <v>1</v>
      </c>
      <c r="C15" s="22" t="s">
        <v>391</v>
      </c>
      <c r="D15" s="22">
        <v>20</v>
      </c>
      <c r="E15" s="22">
        <f t="shared" si="0"/>
        <v>20</v>
      </c>
      <c r="G15" s="7">
        <f t="shared" si="1"/>
        <v>-0.78000000000020009</v>
      </c>
    </row>
    <row r="16" spans="1:7" hidden="1">
      <c r="A16" s="12">
        <v>41396</v>
      </c>
      <c r="B16" s="22">
        <v>4</v>
      </c>
      <c r="C16" s="22" t="s">
        <v>384</v>
      </c>
      <c r="D16" s="22">
        <v>33</v>
      </c>
      <c r="E16" s="22">
        <f t="shared" si="0"/>
        <v>132</v>
      </c>
      <c r="G16" s="7">
        <f t="shared" si="1"/>
        <v>131.2199999999998</v>
      </c>
    </row>
    <row r="17" spans="1:7" ht="14.25" hidden="1" customHeight="1">
      <c r="B17" s="22">
        <v>4</v>
      </c>
      <c r="C17" s="22" t="s">
        <v>1081</v>
      </c>
      <c r="E17" s="22">
        <f t="shared" si="0"/>
        <v>0</v>
      </c>
      <c r="F17" s="7">
        <v>320</v>
      </c>
      <c r="G17" s="7">
        <f t="shared" si="1"/>
        <v>-188.7800000000002</v>
      </c>
    </row>
    <row r="18" spans="1:7" hidden="1">
      <c r="B18" s="22"/>
      <c r="C18" s="22"/>
      <c r="E18" s="22"/>
      <c r="G18" s="7">
        <f t="shared" si="1"/>
        <v>-188.7800000000002</v>
      </c>
    </row>
    <row r="19" spans="1:7" hidden="1">
      <c r="A19" s="12">
        <v>41409</v>
      </c>
      <c r="B19" s="22">
        <v>2</v>
      </c>
      <c r="C19" s="22" t="s">
        <v>1536</v>
      </c>
      <c r="D19" s="22">
        <v>43</v>
      </c>
      <c r="E19" s="22">
        <f t="shared" si="0"/>
        <v>86</v>
      </c>
      <c r="G19" s="7">
        <f t="shared" si="1"/>
        <v>-102.7800000000002</v>
      </c>
    </row>
    <row r="20" spans="1:7" hidden="1">
      <c r="B20" s="22"/>
      <c r="C20" s="22" t="s">
        <v>1537</v>
      </c>
      <c r="E20" s="22">
        <f t="shared" si="0"/>
        <v>0</v>
      </c>
      <c r="G20" s="7">
        <f t="shared" si="1"/>
        <v>-102.7800000000002</v>
      </c>
    </row>
    <row r="21" spans="1:7" hidden="1">
      <c r="A21" s="12">
        <v>41416</v>
      </c>
      <c r="B21" s="22">
        <v>1</v>
      </c>
      <c r="C21" s="22" t="s">
        <v>1354</v>
      </c>
      <c r="D21" s="22">
        <v>100</v>
      </c>
      <c r="E21" s="22">
        <f t="shared" si="0"/>
        <v>100</v>
      </c>
      <c r="G21" s="7">
        <f t="shared" si="1"/>
        <v>-2.7800000000002001</v>
      </c>
    </row>
    <row r="22" spans="1:7" hidden="1">
      <c r="B22" s="22">
        <v>1</v>
      </c>
      <c r="C22" s="22" t="s">
        <v>1036</v>
      </c>
      <c r="D22" s="22">
        <v>69</v>
      </c>
      <c r="E22" s="22">
        <f t="shared" ref="E22:E35" si="2">B22*D22</f>
        <v>69</v>
      </c>
      <c r="G22" s="7">
        <f t="shared" si="1"/>
        <v>66.2199999999998</v>
      </c>
    </row>
    <row r="23" spans="1:7" hidden="1">
      <c r="B23" s="22">
        <v>1</v>
      </c>
      <c r="C23" s="22" t="s">
        <v>1355</v>
      </c>
      <c r="D23" s="22">
        <v>194</v>
      </c>
      <c r="E23" s="22">
        <f t="shared" si="2"/>
        <v>194</v>
      </c>
      <c r="G23" s="7">
        <f t="shared" si="1"/>
        <v>260.2199999999998</v>
      </c>
    </row>
    <row r="24" spans="1:7" hidden="1">
      <c r="C24" s="22" t="s">
        <v>1356</v>
      </c>
      <c r="E24" s="22">
        <f t="shared" si="2"/>
        <v>0</v>
      </c>
      <c r="G24" s="7">
        <f t="shared" si="1"/>
        <v>260.2199999999998</v>
      </c>
    </row>
    <row r="25" spans="1:7" hidden="1">
      <c r="C25" s="22" t="s">
        <v>878</v>
      </c>
      <c r="E25" s="22">
        <f t="shared" si="2"/>
        <v>0</v>
      </c>
      <c r="F25" s="7">
        <v>36</v>
      </c>
      <c r="G25" s="7">
        <f t="shared" si="1"/>
        <v>224.2199999999998</v>
      </c>
    </row>
    <row r="26" spans="1:7" hidden="1">
      <c r="A26" s="12">
        <v>41430</v>
      </c>
      <c r="B26" s="22">
        <v>1</v>
      </c>
      <c r="C26" s="22" t="s">
        <v>667</v>
      </c>
      <c r="D26" s="22">
        <v>56</v>
      </c>
      <c r="E26" s="22">
        <f t="shared" si="2"/>
        <v>56</v>
      </c>
      <c r="G26" s="7">
        <f t="shared" si="1"/>
        <v>280.2199999999998</v>
      </c>
    </row>
    <row r="27" spans="1:7" hidden="1">
      <c r="C27" s="22" t="s">
        <v>1617</v>
      </c>
      <c r="E27" s="22">
        <f t="shared" si="2"/>
        <v>0</v>
      </c>
      <c r="G27" s="7">
        <f t="shared" si="1"/>
        <v>280.2199999999998</v>
      </c>
    </row>
    <row r="28" spans="1:7" hidden="1">
      <c r="A28" s="12">
        <v>41437</v>
      </c>
      <c r="B28" s="7">
        <v>1</v>
      </c>
      <c r="C28" s="22" t="s">
        <v>694</v>
      </c>
      <c r="D28" s="7">
        <v>67</v>
      </c>
      <c r="E28" s="22">
        <f t="shared" si="2"/>
        <v>67</v>
      </c>
      <c r="G28" s="7">
        <f t="shared" si="1"/>
        <v>347.2199999999998</v>
      </c>
    </row>
    <row r="29" spans="1:7" hidden="1">
      <c r="C29" s="22" t="s">
        <v>1803</v>
      </c>
      <c r="E29" s="22">
        <f t="shared" si="2"/>
        <v>0</v>
      </c>
      <c r="F29" s="7">
        <v>7</v>
      </c>
      <c r="G29" s="7">
        <f t="shared" si="1"/>
        <v>340.2199999999998</v>
      </c>
    </row>
    <row r="30" spans="1:7" hidden="1">
      <c r="A30" s="12">
        <v>41449</v>
      </c>
      <c r="B30" s="7">
        <v>1</v>
      </c>
      <c r="C30" s="22" t="s">
        <v>1343</v>
      </c>
      <c r="D30" s="7">
        <v>257</v>
      </c>
      <c r="E30" s="22">
        <f t="shared" si="2"/>
        <v>257</v>
      </c>
      <c r="G30" s="7">
        <f t="shared" si="1"/>
        <v>597.2199999999998</v>
      </c>
    </row>
    <row r="31" spans="1:7" hidden="1">
      <c r="E31" s="22">
        <f t="shared" si="2"/>
        <v>0</v>
      </c>
      <c r="F31" s="7">
        <v>25.7</v>
      </c>
      <c r="G31" s="7">
        <f t="shared" si="1"/>
        <v>571.51999999999975</v>
      </c>
    </row>
    <row r="32" spans="1:7" hidden="1">
      <c r="A32" s="12">
        <v>41453</v>
      </c>
      <c r="B32" s="7">
        <v>1</v>
      </c>
      <c r="C32" s="22" t="s">
        <v>1778</v>
      </c>
      <c r="D32" s="7">
        <v>70</v>
      </c>
      <c r="E32" s="22">
        <f t="shared" si="2"/>
        <v>70</v>
      </c>
      <c r="G32" s="7">
        <f t="shared" si="1"/>
        <v>641.51999999999975</v>
      </c>
    </row>
    <row r="33" spans="1:7" hidden="1">
      <c r="E33" s="22">
        <f t="shared" si="2"/>
        <v>0</v>
      </c>
      <c r="F33" s="7">
        <v>7</v>
      </c>
      <c r="G33" s="7">
        <f t="shared" si="1"/>
        <v>634.51999999999975</v>
      </c>
    </row>
    <row r="34" spans="1:7" hidden="1">
      <c r="A34" s="12">
        <v>41456</v>
      </c>
      <c r="B34" s="7">
        <v>1</v>
      </c>
      <c r="C34" s="22" t="s">
        <v>1343</v>
      </c>
      <c r="D34" s="7">
        <v>38</v>
      </c>
      <c r="E34" s="22">
        <f t="shared" si="2"/>
        <v>38</v>
      </c>
      <c r="G34" s="7">
        <f t="shared" si="1"/>
        <v>672.51999999999975</v>
      </c>
    </row>
    <row r="35" spans="1:7" hidden="1">
      <c r="B35" s="22">
        <v>1</v>
      </c>
      <c r="C35" s="22" t="s">
        <v>1749</v>
      </c>
      <c r="D35" s="22">
        <v>58</v>
      </c>
      <c r="E35" s="22">
        <f t="shared" si="2"/>
        <v>58</v>
      </c>
      <c r="G35" s="7">
        <f t="shared" si="1"/>
        <v>730.51999999999975</v>
      </c>
    </row>
    <row r="36" spans="1:7" hidden="1">
      <c r="C36" s="22" t="s">
        <v>1779</v>
      </c>
      <c r="F36" s="7">
        <v>9.6</v>
      </c>
      <c r="G36" s="7">
        <f t="shared" si="1"/>
        <v>720.91999999999973</v>
      </c>
    </row>
    <row r="37" spans="1:7" hidden="1">
      <c r="A37" s="12">
        <v>41463</v>
      </c>
      <c r="B37" s="22">
        <v>1</v>
      </c>
      <c r="C37" s="22" t="s">
        <v>1894</v>
      </c>
      <c r="D37" s="22">
        <v>151</v>
      </c>
      <c r="E37" s="22">
        <v>151</v>
      </c>
      <c r="G37" s="7">
        <f t="shared" si="1"/>
        <v>871.91999999999973</v>
      </c>
    </row>
    <row r="38" spans="1:7" hidden="1">
      <c r="C38" s="22" t="s">
        <v>715</v>
      </c>
      <c r="E38" s="22"/>
      <c r="F38" s="7">
        <v>15.1</v>
      </c>
      <c r="G38" s="7">
        <f t="shared" si="1"/>
        <v>856.81999999999971</v>
      </c>
    </row>
    <row r="39" spans="1:7" hidden="1">
      <c r="A39" s="12">
        <v>41488</v>
      </c>
      <c r="B39" s="22">
        <v>1</v>
      </c>
      <c r="C39" s="22" t="s">
        <v>1894</v>
      </c>
      <c r="D39" s="22">
        <v>156</v>
      </c>
      <c r="E39" s="22">
        <v>156</v>
      </c>
      <c r="G39" s="7">
        <f t="shared" si="1"/>
        <v>1012.8199999999997</v>
      </c>
    </row>
    <row r="40" spans="1:7" hidden="1">
      <c r="C40" s="22" t="s">
        <v>715</v>
      </c>
      <c r="E40" s="22"/>
      <c r="F40" s="7">
        <v>15.6</v>
      </c>
      <c r="G40" s="7">
        <f t="shared" si="1"/>
        <v>997.21999999999969</v>
      </c>
    </row>
    <row r="41" spans="1:7" hidden="1">
      <c r="A41" s="12">
        <v>41501</v>
      </c>
      <c r="B41" s="7">
        <v>1</v>
      </c>
      <c r="C41" s="22" t="s">
        <v>1355</v>
      </c>
      <c r="D41" s="7">
        <v>174</v>
      </c>
      <c r="E41" s="22">
        <v>174</v>
      </c>
      <c r="G41" s="7">
        <f t="shared" si="1"/>
        <v>1171.2199999999998</v>
      </c>
    </row>
    <row r="42" spans="1:7" hidden="1">
      <c r="C42" s="22" t="s">
        <v>878</v>
      </c>
      <c r="E42" s="22"/>
      <c r="F42" s="7">
        <v>17.399999999999999</v>
      </c>
      <c r="G42" s="7">
        <f t="shared" si="1"/>
        <v>1153.8199999999997</v>
      </c>
    </row>
    <row r="43" spans="1:7" hidden="1">
      <c r="A43" s="12">
        <v>41502</v>
      </c>
      <c r="B43" s="7">
        <v>2</v>
      </c>
      <c r="C43" s="22" t="s">
        <v>2192</v>
      </c>
      <c r="D43" s="7">
        <v>144</v>
      </c>
      <c r="E43" s="22">
        <v>144</v>
      </c>
      <c r="G43" s="7">
        <f t="shared" si="1"/>
        <v>1297.8199999999997</v>
      </c>
    </row>
    <row r="44" spans="1:7" hidden="1">
      <c r="C44" s="22" t="s">
        <v>878</v>
      </c>
      <c r="F44" s="7">
        <v>14.4</v>
      </c>
      <c r="G44" s="7">
        <f t="shared" si="1"/>
        <v>1283.4199999999996</v>
      </c>
    </row>
    <row r="45" spans="1:7" hidden="1">
      <c r="A45" s="12">
        <v>41522</v>
      </c>
      <c r="B45" s="7">
        <v>2</v>
      </c>
      <c r="C45" s="22" t="s">
        <v>397</v>
      </c>
      <c r="D45" s="7">
        <v>80</v>
      </c>
      <c r="E45" s="22">
        <v>80</v>
      </c>
      <c r="G45" s="7">
        <f t="shared" si="1"/>
        <v>1363.4199999999996</v>
      </c>
    </row>
    <row r="46" spans="1:7" hidden="1">
      <c r="C46" s="22" t="s">
        <v>878</v>
      </c>
      <c r="F46" s="7">
        <v>8</v>
      </c>
      <c r="G46" s="7">
        <f t="shared" si="1"/>
        <v>1355.4199999999996</v>
      </c>
    </row>
    <row r="47" spans="1:7" hidden="1">
      <c r="A47" s="12">
        <v>41529</v>
      </c>
      <c r="B47" s="7" t="s">
        <v>13</v>
      </c>
      <c r="C47" s="22" t="s">
        <v>2497</v>
      </c>
      <c r="F47" s="22">
        <v>160</v>
      </c>
      <c r="G47" s="7">
        <f>G46+E47-F47</f>
        <v>1195.4199999999996</v>
      </c>
    </row>
    <row r="48" spans="1:7" hidden="1">
      <c r="A48" s="12">
        <v>41527</v>
      </c>
      <c r="B48" s="7">
        <v>3</v>
      </c>
      <c r="C48" s="22" t="s">
        <v>1049</v>
      </c>
      <c r="D48" s="7">
        <v>40</v>
      </c>
      <c r="E48" s="22">
        <v>120</v>
      </c>
      <c r="G48" s="7">
        <f t="shared" si="1"/>
        <v>1315.4199999999996</v>
      </c>
    </row>
    <row r="49" spans="1:7" hidden="1">
      <c r="C49" s="22" t="s">
        <v>878</v>
      </c>
      <c r="F49" s="22">
        <v>12</v>
      </c>
      <c r="G49" s="7">
        <f t="shared" si="1"/>
        <v>1303.4199999999996</v>
      </c>
    </row>
    <row r="50" spans="1:7" hidden="1">
      <c r="A50" s="12">
        <v>41530</v>
      </c>
      <c r="B50" s="7">
        <v>1</v>
      </c>
      <c r="C50" s="22" t="s">
        <v>2522</v>
      </c>
      <c r="D50" s="7">
        <v>164</v>
      </c>
      <c r="E50" s="22">
        <v>164</v>
      </c>
      <c r="G50" s="7">
        <f t="shared" si="1"/>
        <v>1467.4199999999996</v>
      </c>
    </row>
    <row r="51" spans="1:7" hidden="1">
      <c r="F51" s="22">
        <v>16.399999999999999</v>
      </c>
      <c r="G51" s="7">
        <f t="shared" si="1"/>
        <v>1451.0199999999995</v>
      </c>
    </row>
    <row r="52" spans="1:7" hidden="1">
      <c r="A52" s="12">
        <v>41533</v>
      </c>
      <c r="C52" s="22" t="s">
        <v>896</v>
      </c>
      <c r="F52" s="22">
        <v>1452.5</v>
      </c>
      <c r="G52" s="7">
        <f t="shared" si="1"/>
        <v>-1.4800000000004729</v>
      </c>
    </row>
    <row r="53" spans="1:7" hidden="1">
      <c r="A53" s="12">
        <v>41537</v>
      </c>
      <c r="B53" s="7">
        <v>3</v>
      </c>
      <c r="C53" s="22" t="s">
        <v>2575</v>
      </c>
      <c r="D53" s="7">
        <v>56</v>
      </c>
      <c r="E53" s="7">
        <f>D53*B53</f>
        <v>168</v>
      </c>
      <c r="G53" s="7">
        <f t="shared" si="1"/>
        <v>166.51999999999953</v>
      </c>
    </row>
    <row r="54" spans="1:7" hidden="1">
      <c r="C54" s="22" t="s">
        <v>878</v>
      </c>
      <c r="E54" s="7">
        <f t="shared" ref="E54:E76" si="3">D54*B54</f>
        <v>0</v>
      </c>
      <c r="F54" s="22">
        <v>16.8</v>
      </c>
      <c r="G54" s="7">
        <f t="shared" si="1"/>
        <v>149.71999999999952</v>
      </c>
    </row>
    <row r="55" spans="1:7" hidden="1">
      <c r="A55" s="12">
        <v>41555</v>
      </c>
      <c r="B55" s="7">
        <v>3</v>
      </c>
      <c r="C55" s="22" t="s">
        <v>2575</v>
      </c>
      <c r="D55" s="7">
        <v>54</v>
      </c>
      <c r="E55" s="7">
        <f t="shared" si="3"/>
        <v>162</v>
      </c>
      <c r="G55" s="7">
        <f t="shared" si="1"/>
        <v>311.71999999999952</v>
      </c>
    </row>
    <row r="56" spans="1:7" hidden="1">
      <c r="C56" s="22" t="s">
        <v>878</v>
      </c>
      <c r="E56" s="7">
        <f t="shared" si="3"/>
        <v>0</v>
      </c>
      <c r="F56" s="22">
        <v>16.2</v>
      </c>
      <c r="G56" s="7">
        <f t="shared" si="1"/>
        <v>295.51999999999953</v>
      </c>
    </row>
    <row r="57" spans="1:7" hidden="1">
      <c r="A57" s="12">
        <v>41556</v>
      </c>
      <c r="B57" s="7">
        <v>1</v>
      </c>
      <c r="C57" s="22" t="s">
        <v>846</v>
      </c>
      <c r="D57" s="7">
        <v>69</v>
      </c>
      <c r="E57" s="7">
        <f t="shared" si="3"/>
        <v>69</v>
      </c>
      <c r="G57" s="7">
        <f t="shared" si="1"/>
        <v>364.51999999999953</v>
      </c>
    </row>
    <row r="58" spans="1:7" hidden="1">
      <c r="C58" s="22" t="s">
        <v>878</v>
      </c>
      <c r="E58" s="7">
        <f t="shared" si="3"/>
        <v>0</v>
      </c>
      <c r="F58" s="7">
        <v>6.9</v>
      </c>
      <c r="G58" s="7">
        <f t="shared" si="1"/>
        <v>357.61999999999955</v>
      </c>
    </row>
    <row r="59" spans="1:7" hidden="1">
      <c r="A59" s="12">
        <v>41556</v>
      </c>
      <c r="B59" s="7">
        <v>1</v>
      </c>
      <c r="C59" s="22" t="s">
        <v>3063</v>
      </c>
      <c r="D59" s="7">
        <v>68</v>
      </c>
      <c r="E59" s="7">
        <f t="shared" si="3"/>
        <v>68</v>
      </c>
      <c r="G59" s="7">
        <f t="shared" si="1"/>
        <v>425.61999999999955</v>
      </c>
    </row>
    <row r="60" spans="1:7" hidden="1">
      <c r="C60" s="22" t="s">
        <v>878</v>
      </c>
      <c r="E60" s="7">
        <f t="shared" si="3"/>
        <v>0</v>
      </c>
      <c r="F60" s="7">
        <v>6.8</v>
      </c>
      <c r="G60" s="7">
        <f t="shared" si="1"/>
        <v>418.81999999999954</v>
      </c>
    </row>
    <row r="61" spans="1:7" hidden="1">
      <c r="A61" s="12">
        <v>41568</v>
      </c>
      <c r="B61" s="7">
        <v>1</v>
      </c>
      <c r="C61" s="22" t="s">
        <v>2893</v>
      </c>
      <c r="D61" s="7">
        <v>30</v>
      </c>
      <c r="E61" s="7">
        <f t="shared" si="3"/>
        <v>30</v>
      </c>
      <c r="G61" s="7">
        <f t="shared" si="1"/>
        <v>448.81999999999954</v>
      </c>
    </row>
    <row r="62" spans="1:7" hidden="1">
      <c r="A62" s="12">
        <v>41569</v>
      </c>
      <c r="B62" s="22">
        <v>1</v>
      </c>
      <c r="C62" s="22" t="s">
        <v>2894</v>
      </c>
      <c r="D62" s="22">
        <v>104</v>
      </c>
      <c r="E62" s="7">
        <f t="shared" si="3"/>
        <v>104</v>
      </c>
      <c r="G62" s="7">
        <f t="shared" si="1"/>
        <v>552.81999999999948</v>
      </c>
    </row>
    <row r="63" spans="1:7" hidden="1">
      <c r="C63" s="22" t="s">
        <v>878</v>
      </c>
      <c r="E63" s="7">
        <f t="shared" si="3"/>
        <v>0</v>
      </c>
      <c r="F63" s="7">
        <v>10.4</v>
      </c>
      <c r="G63" s="7">
        <f t="shared" si="1"/>
        <v>542.4199999999995</v>
      </c>
    </row>
    <row r="64" spans="1:7" hidden="1">
      <c r="A64" s="12">
        <v>41571</v>
      </c>
      <c r="B64" s="22">
        <v>2</v>
      </c>
      <c r="C64" s="22" t="s">
        <v>2905</v>
      </c>
      <c r="D64" s="22">
        <v>89</v>
      </c>
      <c r="E64" s="7">
        <f t="shared" si="3"/>
        <v>178</v>
      </c>
      <c r="G64" s="7">
        <f t="shared" si="1"/>
        <v>720.4199999999995</v>
      </c>
    </row>
    <row r="65" spans="1:7" hidden="1">
      <c r="C65" s="22" t="s">
        <v>878</v>
      </c>
      <c r="E65" s="7">
        <f t="shared" si="3"/>
        <v>0</v>
      </c>
      <c r="F65" s="7">
        <v>17.8</v>
      </c>
      <c r="G65" s="7">
        <f t="shared" si="1"/>
        <v>702.61999999999955</v>
      </c>
    </row>
    <row r="66" spans="1:7" hidden="1">
      <c r="A66" s="95">
        <v>41582</v>
      </c>
      <c r="B66" s="22">
        <v>1</v>
      </c>
      <c r="C66" s="22" t="s">
        <v>2895</v>
      </c>
      <c r="D66" s="22">
        <v>218</v>
      </c>
      <c r="E66" s="7">
        <f t="shared" si="3"/>
        <v>218</v>
      </c>
      <c r="G66" s="7">
        <f t="shared" si="1"/>
        <v>920.61999999999955</v>
      </c>
    </row>
    <row r="67" spans="1:7" hidden="1">
      <c r="B67" s="22">
        <v>1</v>
      </c>
      <c r="C67" s="22" t="s">
        <v>1950</v>
      </c>
      <c r="D67" s="22">
        <v>134</v>
      </c>
      <c r="E67" s="7">
        <f t="shared" si="3"/>
        <v>134</v>
      </c>
      <c r="G67" s="7">
        <f t="shared" si="1"/>
        <v>1054.6199999999994</v>
      </c>
    </row>
    <row r="68" spans="1:7" hidden="1">
      <c r="C68" s="22" t="s">
        <v>878</v>
      </c>
      <c r="E68" s="7">
        <f t="shared" si="3"/>
        <v>0</v>
      </c>
      <c r="F68" s="7">
        <v>35.200000000000003</v>
      </c>
      <c r="G68" s="7">
        <f t="shared" si="1"/>
        <v>1019.4199999999994</v>
      </c>
    </row>
    <row r="69" spans="1:7" hidden="1">
      <c r="A69" s="12">
        <v>41582</v>
      </c>
      <c r="B69" s="22">
        <v>1</v>
      </c>
      <c r="C69" s="22" t="s">
        <v>1411</v>
      </c>
      <c r="D69" s="22">
        <v>79</v>
      </c>
      <c r="E69" s="7">
        <f t="shared" si="3"/>
        <v>79</v>
      </c>
      <c r="G69" s="7">
        <f t="shared" si="1"/>
        <v>1098.4199999999994</v>
      </c>
    </row>
    <row r="70" spans="1:7" hidden="1">
      <c r="B70" s="22">
        <v>1</v>
      </c>
      <c r="C70" s="22" t="s">
        <v>2896</v>
      </c>
      <c r="D70" s="22">
        <v>103</v>
      </c>
      <c r="E70" s="7">
        <f t="shared" si="3"/>
        <v>103</v>
      </c>
      <c r="G70" s="7">
        <f t="shared" si="1"/>
        <v>1201.4199999999994</v>
      </c>
    </row>
    <row r="71" spans="1:7" hidden="1">
      <c r="B71" s="22">
        <v>1</v>
      </c>
      <c r="C71" s="22" t="s">
        <v>2897</v>
      </c>
      <c r="D71" s="22">
        <v>123</v>
      </c>
      <c r="E71" s="7">
        <f t="shared" si="3"/>
        <v>123</v>
      </c>
      <c r="G71" s="7">
        <f t="shared" ref="G71:G89" si="4">G70+E71-F71</f>
        <v>1324.4199999999994</v>
      </c>
    </row>
    <row r="72" spans="1:7" hidden="1">
      <c r="C72" s="22" t="s">
        <v>878</v>
      </c>
      <c r="E72" s="7">
        <f t="shared" si="3"/>
        <v>0</v>
      </c>
      <c r="F72" s="7">
        <v>30.5</v>
      </c>
      <c r="G72" s="7">
        <f t="shared" si="4"/>
        <v>1293.9199999999994</v>
      </c>
    </row>
    <row r="73" spans="1:7" hidden="1">
      <c r="A73" s="12">
        <v>41585</v>
      </c>
      <c r="B73" s="22">
        <v>3</v>
      </c>
      <c r="C73" s="22" t="s">
        <v>2934</v>
      </c>
      <c r="D73" s="22">
        <v>89</v>
      </c>
      <c r="E73" s="7">
        <f t="shared" si="3"/>
        <v>267</v>
      </c>
      <c r="G73" s="7">
        <f t="shared" si="4"/>
        <v>1560.9199999999994</v>
      </c>
    </row>
    <row r="74" spans="1:7" hidden="1">
      <c r="C74" s="22" t="s">
        <v>878</v>
      </c>
      <c r="E74" s="7">
        <f t="shared" si="3"/>
        <v>0</v>
      </c>
      <c r="F74" s="7">
        <v>26.7</v>
      </c>
      <c r="G74" s="7">
        <f t="shared" si="4"/>
        <v>1534.2199999999993</v>
      </c>
    </row>
    <row r="75" spans="1:7" hidden="1">
      <c r="A75" s="12">
        <v>41592</v>
      </c>
      <c r="B75" s="22">
        <v>1</v>
      </c>
      <c r="C75" s="22" t="s">
        <v>3065</v>
      </c>
      <c r="D75" s="22">
        <v>88</v>
      </c>
      <c r="E75" s="7">
        <f t="shared" si="3"/>
        <v>88</v>
      </c>
      <c r="G75" s="7">
        <f t="shared" si="4"/>
        <v>1622.2199999999993</v>
      </c>
    </row>
    <row r="76" spans="1:7" hidden="1">
      <c r="C76" s="22" t="s">
        <v>878</v>
      </c>
      <c r="E76" s="7">
        <f t="shared" si="3"/>
        <v>0</v>
      </c>
      <c r="F76" s="7">
        <v>8</v>
      </c>
      <c r="G76" s="7">
        <f t="shared" si="4"/>
        <v>1614.2199999999993</v>
      </c>
    </row>
    <row r="77" spans="1:7" hidden="1">
      <c r="G77" s="7">
        <f t="shared" si="4"/>
        <v>1614.2199999999993</v>
      </c>
    </row>
    <row r="78" spans="1:7">
      <c r="A78" s="12">
        <v>41596</v>
      </c>
      <c r="C78" s="22" t="s">
        <v>259</v>
      </c>
      <c r="F78" s="7">
        <v>2000</v>
      </c>
      <c r="G78" s="7">
        <f t="shared" si="4"/>
        <v>-385.78000000000065</v>
      </c>
    </row>
    <row r="79" spans="1:7">
      <c r="C79" s="22" t="s">
        <v>452</v>
      </c>
      <c r="E79" s="7">
        <v>400</v>
      </c>
      <c r="G79" s="7">
        <f t="shared" si="4"/>
        <v>14.219999999999345</v>
      </c>
    </row>
    <row r="80" spans="1:7">
      <c r="A80" s="12">
        <v>41600</v>
      </c>
      <c r="B80" s="7">
        <v>1</v>
      </c>
      <c r="C80" s="22" t="s">
        <v>3224</v>
      </c>
      <c r="D80" s="7">
        <v>185</v>
      </c>
      <c r="E80" s="22">
        <v>185</v>
      </c>
      <c r="G80" s="7">
        <f t="shared" si="4"/>
        <v>199.21999999999935</v>
      </c>
    </row>
    <row r="81" spans="1:7">
      <c r="G81" s="7">
        <f t="shared" si="4"/>
        <v>199.21999999999935</v>
      </c>
    </row>
    <row r="82" spans="1:7">
      <c r="A82" s="12">
        <v>41606</v>
      </c>
      <c r="B82" s="7">
        <v>1</v>
      </c>
      <c r="C82" s="22" t="s">
        <v>799</v>
      </c>
      <c r="D82" s="7">
        <v>58</v>
      </c>
      <c r="E82" s="7">
        <f t="shared" ref="E82:E102" si="5">D82*B82</f>
        <v>58</v>
      </c>
      <c r="G82" s="7">
        <f t="shared" si="4"/>
        <v>257.21999999999935</v>
      </c>
    </row>
    <row r="83" spans="1:7">
      <c r="B83" s="7">
        <v>1</v>
      </c>
      <c r="C83" s="22" t="s">
        <v>3225</v>
      </c>
      <c r="D83" s="7">
        <v>68</v>
      </c>
      <c r="E83" s="7">
        <f t="shared" si="5"/>
        <v>68</v>
      </c>
      <c r="G83" s="7">
        <f t="shared" si="4"/>
        <v>325.21999999999935</v>
      </c>
    </row>
    <row r="84" spans="1:7">
      <c r="B84" s="22">
        <v>2.25</v>
      </c>
      <c r="C84" s="22" t="s">
        <v>965</v>
      </c>
      <c r="D84" s="22">
        <v>40</v>
      </c>
      <c r="E84" s="7">
        <f t="shared" si="5"/>
        <v>90</v>
      </c>
      <c r="G84" s="7">
        <f t="shared" si="4"/>
        <v>415.21999999999935</v>
      </c>
    </row>
    <row r="85" spans="1:7">
      <c r="C85" s="22" t="s">
        <v>878</v>
      </c>
      <c r="F85" s="7">
        <v>21.6</v>
      </c>
      <c r="G85" s="7">
        <f t="shared" si="4"/>
        <v>393.61999999999932</v>
      </c>
    </row>
    <row r="86" spans="1:7">
      <c r="C86" s="22" t="s">
        <v>890</v>
      </c>
      <c r="G86" s="7">
        <f t="shared" si="4"/>
        <v>393.61999999999932</v>
      </c>
    </row>
    <row r="87" spans="1:7">
      <c r="A87" s="12">
        <v>41613</v>
      </c>
      <c r="B87" s="22">
        <v>3</v>
      </c>
      <c r="C87" s="22" t="s">
        <v>1536</v>
      </c>
      <c r="D87" s="22">
        <v>55</v>
      </c>
      <c r="E87" s="7">
        <f t="shared" si="5"/>
        <v>165</v>
      </c>
      <c r="G87" s="7">
        <f t="shared" si="4"/>
        <v>558.61999999999932</v>
      </c>
    </row>
    <row r="88" spans="1:7">
      <c r="C88" s="22" t="s">
        <v>878</v>
      </c>
      <c r="F88" s="7">
        <v>16.5</v>
      </c>
      <c r="G88" s="7">
        <f t="shared" si="4"/>
        <v>542.11999999999932</v>
      </c>
    </row>
    <row r="89" spans="1:7">
      <c r="A89" s="12">
        <v>41617</v>
      </c>
      <c r="B89" s="7">
        <v>1</v>
      </c>
      <c r="C89" s="22" t="s">
        <v>1402</v>
      </c>
      <c r="D89" s="7">
        <v>54</v>
      </c>
      <c r="E89" s="22">
        <v>54</v>
      </c>
      <c r="G89" s="7">
        <f t="shared" si="4"/>
        <v>596.11999999999932</v>
      </c>
    </row>
    <row r="90" spans="1:7">
      <c r="C90" s="22" t="s">
        <v>3226</v>
      </c>
      <c r="G90" s="7">
        <f>G89+E90-F91</f>
        <v>590.71999999999935</v>
      </c>
    </row>
    <row r="91" spans="1:7">
      <c r="C91" s="22" t="s">
        <v>878</v>
      </c>
      <c r="F91" s="7">
        <v>5.4</v>
      </c>
      <c r="G91" s="7">
        <f>G90+E91-F93</f>
        <v>350.71999999999935</v>
      </c>
    </row>
    <row r="92" spans="1:7">
      <c r="G92" s="7">
        <f t="shared" ref="G92:G95" si="6">G91+E92-F94</f>
        <v>350.71999999999935</v>
      </c>
    </row>
    <row r="93" spans="1:7">
      <c r="A93" s="12">
        <v>41613</v>
      </c>
      <c r="C93" s="22" t="s">
        <v>3227</v>
      </c>
      <c r="F93" s="7">
        <v>240</v>
      </c>
      <c r="G93" s="7">
        <f t="shared" si="6"/>
        <v>350.71999999999935</v>
      </c>
    </row>
    <row r="94" spans="1:7">
      <c r="A94" s="12">
        <v>41624</v>
      </c>
      <c r="B94" s="7">
        <v>6</v>
      </c>
      <c r="C94" s="22" t="s">
        <v>332</v>
      </c>
      <c r="D94" s="7">
        <v>40</v>
      </c>
      <c r="E94" s="7">
        <f t="shared" si="5"/>
        <v>240</v>
      </c>
      <c r="G94" s="7">
        <f t="shared" si="6"/>
        <v>548.91999999999939</v>
      </c>
    </row>
    <row r="95" spans="1:7">
      <c r="B95" s="7">
        <v>2</v>
      </c>
      <c r="C95" s="22" t="s">
        <v>3277</v>
      </c>
      <c r="D95" s="7">
        <v>89</v>
      </c>
      <c r="E95" s="7">
        <f t="shared" si="5"/>
        <v>178</v>
      </c>
      <c r="G95" s="7">
        <f t="shared" si="6"/>
        <v>726.91999999999939</v>
      </c>
    </row>
    <row r="96" spans="1:7">
      <c r="C96" s="22" t="s">
        <v>510</v>
      </c>
      <c r="F96" s="7">
        <v>41.8</v>
      </c>
      <c r="G96" s="7">
        <f t="shared" ref="G96:G100" si="7">G95+E96-F97</f>
        <v>726.91999999999939</v>
      </c>
    </row>
    <row r="97" spans="1:7">
      <c r="A97" s="12">
        <v>41628</v>
      </c>
      <c r="B97" s="7">
        <v>2</v>
      </c>
      <c r="C97" s="22" t="s">
        <v>3181</v>
      </c>
      <c r="D97" s="7">
        <v>60</v>
      </c>
      <c r="E97" s="22">
        <v>60</v>
      </c>
      <c r="G97" s="7">
        <f t="shared" si="7"/>
        <v>780.91999999999939</v>
      </c>
    </row>
    <row r="98" spans="1:7">
      <c r="C98" s="22" t="s">
        <v>878</v>
      </c>
      <c r="E98" s="7">
        <f t="shared" si="5"/>
        <v>0</v>
      </c>
      <c r="F98" s="7">
        <v>6</v>
      </c>
      <c r="G98" s="7">
        <f t="shared" si="7"/>
        <v>780.91999999999939</v>
      </c>
    </row>
    <row r="99" spans="1:7">
      <c r="A99" s="12">
        <v>41631</v>
      </c>
      <c r="B99" s="22">
        <v>1</v>
      </c>
      <c r="C99" s="22" t="s">
        <v>715</v>
      </c>
      <c r="D99" s="22">
        <v>165</v>
      </c>
      <c r="E99" s="7">
        <f t="shared" si="5"/>
        <v>165</v>
      </c>
      <c r="G99" s="7">
        <f t="shared" si="7"/>
        <v>929.41999999999939</v>
      </c>
    </row>
    <row r="100" spans="1:7">
      <c r="C100" s="22" t="s">
        <v>878</v>
      </c>
      <c r="E100" s="7">
        <f t="shared" si="5"/>
        <v>0</v>
      </c>
      <c r="F100" s="7">
        <v>16.5</v>
      </c>
      <c r="G100" s="7">
        <f t="shared" si="7"/>
        <v>929.41999999999939</v>
      </c>
    </row>
    <row r="101" spans="1:7">
      <c r="C101" s="22" t="s">
        <v>3337</v>
      </c>
      <c r="E101" s="7">
        <f t="shared" si="5"/>
        <v>0</v>
      </c>
      <c r="G101" s="7">
        <f>G100+E101-F101</f>
        <v>929.41999999999939</v>
      </c>
    </row>
    <row r="102" spans="1:7">
      <c r="C102" s="22" t="s">
        <v>3338</v>
      </c>
      <c r="E102" s="7">
        <f t="shared" si="5"/>
        <v>0</v>
      </c>
      <c r="G102" s="7">
        <f t="shared" ref="G102:G115" si="8">G101+E102-F102</f>
        <v>929.41999999999939</v>
      </c>
    </row>
    <row r="103" spans="1:7">
      <c r="C103" s="22" t="s">
        <v>3490</v>
      </c>
      <c r="F103" s="7">
        <v>930</v>
      </c>
      <c r="G103" s="7">
        <f t="shared" si="8"/>
        <v>-0.58000000000060936</v>
      </c>
    </row>
    <row r="104" spans="1:7">
      <c r="A104" s="12">
        <v>41266</v>
      </c>
      <c r="B104" s="7">
        <v>1</v>
      </c>
      <c r="C104" s="22" t="s">
        <v>3427</v>
      </c>
      <c r="D104" s="7">
        <v>96</v>
      </c>
      <c r="G104" s="7">
        <f t="shared" si="8"/>
        <v>-0.58000000000060936</v>
      </c>
    </row>
    <row r="105" spans="1:7">
      <c r="B105" s="7">
        <v>1</v>
      </c>
      <c r="C105" s="22" t="s">
        <v>1999</v>
      </c>
      <c r="D105" s="7">
        <v>72</v>
      </c>
      <c r="G105" s="7">
        <f t="shared" si="8"/>
        <v>-0.58000000000060936</v>
      </c>
    </row>
    <row r="106" spans="1:7">
      <c r="C106" s="22" t="s">
        <v>3428</v>
      </c>
      <c r="F106" s="7">
        <v>52</v>
      </c>
      <c r="G106" s="7">
        <f t="shared" si="8"/>
        <v>-52.580000000000609</v>
      </c>
    </row>
    <row r="107" spans="1:7">
      <c r="C107" s="22" t="s">
        <v>878</v>
      </c>
      <c r="F107" s="7">
        <v>11.6</v>
      </c>
      <c r="G107" s="7">
        <f t="shared" si="8"/>
        <v>-64.180000000000604</v>
      </c>
    </row>
    <row r="108" spans="1:7">
      <c r="C108" s="22" t="s">
        <v>3429</v>
      </c>
      <c r="G108" s="7">
        <f t="shared" si="8"/>
        <v>-64.180000000000604</v>
      </c>
    </row>
    <row r="109" spans="1:7">
      <c r="A109" s="12">
        <v>41642</v>
      </c>
      <c r="B109" s="7">
        <v>1</v>
      </c>
      <c r="C109" s="22" t="s">
        <v>387</v>
      </c>
      <c r="D109" s="7">
        <v>78</v>
      </c>
      <c r="E109" s="7">
        <f>D109*B109</f>
        <v>78</v>
      </c>
      <c r="G109" s="7">
        <f t="shared" si="8"/>
        <v>13.819999999999396</v>
      </c>
    </row>
    <row r="110" spans="1:7">
      <c r="B110" s="7">
        <v>1</v>
      </c>
      <c r="C110" s="22" t="s">
        <v>3426</v>
      </c>
      <c r="D110" s="7">
        <v>105</v>
      </c>
      <c r="E110" s="7">
        <f>D110*B110</f>
        <v>105</v>
      </c>
      <c r="G110" s="7">
        <f t="shared" si="8"/>
        <v>118.8199999999994</v>
      </c>
    </row>
    <row r="111" spans="1:7">
      <c r="B111" s="7">
        <v>1</v>
      </c>
      <c r="C111" s="22" t="s">
        <v>3427</v>
      </c>
      <c r="D111" s="7">
        <v>106</v>
      </c>
      <c r="E111" s="7">
        <f>D111*B111</f>
        <v>106</v>
      </c>
      <c r="G111" s="7">
        <f t="shared" si="8"/>
        <v>224.8199999999994</v>
      </c>
    </row>
    <row r="112" spans="1:7">
      <c r="C112" s="22" t="s">
        <v>2032</v>
      </c>
      <c r="E112" s="7">
        <f>D112*B112</f>
        <v>0</v>
      </c>
      <c r="G112" s="7">
        <f t="shared" si="8"/>
        <v>224.8199999999994</v>
      </c>
    </row>
    <row r="113" spans="3:7">
      <c r="C113" s="22" t="s">
        <v>878</v>
      </c>
      <c r="E113" s="7">
        <f>D113*B113</f>
        <v>0</v>
      </c>
      <c r="F113" s="7">
        <v>28.9</v>
      </c>
      <c r="G113" s="7">
        <f t="shared" si="8"/>
        <v>195.91999999999939</v>
      </c>
    </row>
    <row r="114" spans="3:7">
      <c r="G114" s="7">
        <f t="shared" si="8"/>
        <v>195.91999999999939</v>
      </c>
    </row>
    <row r="115" spans="3:7">
      <c r="G115" s="7">
        <f t="shared" si="8"/>
        <v>195.91999999999939</v>
      </c>
    </row>
  </sheetData>
  <hyperlinks>
    <hyperlink ref="A1" location="INDICE!A1" display="INDICE"/>
  </hyperlinks>
  <pageMargins left="0.25" right="0.25" top="0.75" bottom="0.75" header="0.3" footer="0.3"/>
  <pageSetup paperSize="9" orientation="portrait" horizontalDpi="4294967293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>
  <dimension ref="A1:G19"/>
  <sheetViews>
    <sheetView workbookViewId="0"/>
  </sheetViews>
  <sheetFormatPr baseColWidth="10" defaultRowHeight="15"/>
  <cols>
    <col min="1" max="1" width="15.5703125" style="7" customWidth="1"/>
    <col min="2" max="2" width="5.42578125" style="7" customWidth="1"/>
    <col min="3" max="3" width="23.140625" style="7" customWidth="1"/>
    <col min="4" max="4" width="6.85546875" style="7" customWidth="1"/>
    <col min="5" max="5" width="9" style="7" customWidth="1"/>
    <col min="6" max="6" width="8.85546875" style="7" customWidth="1"/>
    <col min="7" max="7" width="12.42578125" style="7" customWidth="1"/>
    <col min="8" max="16384" width="11.42578125" style="7"/>
  </cols>
  <sheetData>
    <row r="1" spans="1:7">
      <c r="A1" s="9" t="s">
        <v>122</v>
      </c>
      <c r="C1" s="7" t="s">
        <v>248</v>
      </c>
      <c r="E1" s="7" t="s">
        <v>253</v>
      </c>
      <c r="G1" s="7">
        <f>SUM(E4:E259)-SUM(F4:F259)</f>
        <v>756.5</v>
      </c>
    </row>
    <row r="2" spans="1:7">
      <c r="A2" s="10" t="s">
        <v>254</v>
      </c>
      <c r="B2" s="10" t="s">
        <v>255</v>
      </c>
      <c r="C2" s="10" t="s">
        <v>256</v>
      </c>
      <c r="D2" s="10" t="s">
        <v>257</v>
      </c>
      <c r="E2" s="10" t="s">
        <v>258</v>
      </c>
      <c r="F2" s="10" t="s">
        <v>259</v>
      </c>
      <c r="G2" s="10" t="s">
        <v>260</v>
      </c>
    </row>
    <row r="3" spans="1:7">
      <c r="A3" s="11"/>
    </row>
    <row r="4" spans="1:7">
      <c r="A4" s="12">
        <v>41321</v>
      </c>
      <c r="C4" s="7" t="s">
        <v>262</v>
      </c>
      <c r="E4" s="7">
        <v>1213.9000000000001</v>
      </c>
      <c r="G4" s="7">
        <v>1213.9000000000001</v>
      </c>
    </row>
    <row r="5" spans="1:7">
      <c r="A5" s="12">
        <v>41332</v>
      </c>
      <c r="C5" s="7" t="s">
        <v>427</v>
      </c>
      <c r="F5" s="7">
        <v>1214</v>
      </c>
      <c r="G5" s="7">
        <f>G4+E5-F5</f>
        <v>-9.9999999999909051E-2</v>
      </c>
    </row>
    <row r="6" spans="1:7">
      <c r="A6" s="12">
        <v>41345</v>
      </c>
      <c r="B6" s="7">
        <v>2</v>
      </c>
      <c r="C6" s="7" t="s">
        <v>797</v>
      </c>
      <c r="D6" s="7">
        <v>40</v>
      </c>
      <c r="E6" s="7">
        <f>B6*D6</f>
        <v>80</v>
      </c>
      <c r="G6" s="7">
        <f t="shared" ref="G6:G17" si="0">G5+E6-F6</f>
        <v>79.900000000000091</v>
      </c>
    </row>
    <row r="7" spans="1:7">
      <c r="A7" s="12">
        <v>41480</v>
      </c>
      <c r="B7" s="7">
        <v>4</v>
      </c>
      <c r="C7" s="7" t="s">
        <v>483</v>
      </c>
      <c r="D7" s="7">
        <v>30</v>
      </c>
      <c r="E7" s="7">
        <f t="shared" ref="E7:E19" si="1">B7*D7</f>
        <v>120</v>
      </c>
      <c r="G7" s="7">
        <f t="shared" si="0"/>
        <v>199.90000000000009</v>
      </c>
    </row>
    <row r="8" spans="1:7">
      <c r="B8" s="7">
        <v>1</v>
      </c>
      <c r="C8" s="7" t="s">
        <v>2079</v>
      </c>
      <c r="D8" s="7">
        <v>78</v>
      </c>
      <c r="E8" s="7">
        <f t="shared" si="1"/>
        <v>78</v>
      </c>
      <c r="G8" s="7">
        <f t="shared" si="0"/>
        <v>277.90000000000009</v>
      </c>
    </row>
    <row r="9" spans="1:7">
      <c r="B9" s="7">
        <v>2</v>
      </c>
      <c r="C9" s="7" t="s">
        <v>801</v>
      </c>
      <c r="D9" s="7">
        <v>49</v>
      </c>
      <c r="E9" s="7">
        <f t="shared" si="1"/>
        <v>98</v>
      </c>
      <c r="G9" s="7">
        <f t="shared" si="0"/>
        <v>375.90000000000009</v>
      </c>
    </row>
    <row r="10" spans="1:7">
      <c r="B10" s="7">
        <v>1</v>
      </c>
      <c r="C10" s="7" t="s">
        <v>2080</v>
      </c>
      <c r="D10" s="7">
        <v>14</v>
      </c>
      <c r="E10" s="7">
        <f t="shared" si="1"/>
        <v>14</v>
      </c>
      <c r="G10" s="7">
        <f t="shared" si="0"/>
        <v>389.90000000000009</v>
      </c>
    </row>
    <row r="11" spans="1:7">
      <c r="C11" s="7" t="s">
        <v>2081</v>
      </c>
      <c r="G11" s="7">
        <f t="shared" si="0"/>
        <v>389.90000000000009</v>
      </c>
    </row>
    <row r="12" spans="1:7">
      <c r="C12" s="7" t="s">
        <v>2082</v>
      </c>
      <c r="G12" s="7">
        <f t="shared" si="0"/>
        <v>389.90000000000009</v>
      </c>
    </row>
    <row r="13" spans="1:7">
      <c r="C13" s="22" t="s">
        <v>2168</v>
      </c>
      <c r="F13" s="7">
        <v>389.9</v>
      </c>
      <c r="G13" s="7">
        <f t="shared" si="0"/>
        <v>0</v>
      </c>
    </row>
    <row r="14" spans="1:7">
      <c r="A14" s="12">
        <v>41591</v>
      </c>
      <c r="B14" s="7">
        <v>7.5</v>
      </c>
      <c r="C14" s="22" t="s">
        <v>334</v>
      </c>
      <c r="D14" s="7">
        <v>45</v>
      </c>
      <c r="E14" s="7">
        <f t="shared" si="1"/>
        <v>337.5</v>
      </c>
      <c r="G14" s="7">
        <f t="shared" si="0"/>
        <v>337.5</v>
      </c>
    </row>
    <row r="15" spans="1:7">
      <c r="B15" s="7">
        <v>1</v>
      </c>
      <c r="C15" s="22" t="s">
        <v>3010</v>
      </c>
      <c r="D15" s="7">
        <v>156</v>
      </c>
      <c r="E15" s="7">
        <f t="shared" si="1"/>
        <v>156</v>
      </c>
      <c r="G15" s="7">
        <f t="shared" si="0"/>
        <v>493.5</v>
      </c>
    </row>
    <row r="16" spans="1:7">
      <c r="B16" s="7">
        <v>1</v>
      </c>
      <c r="C16" s="22" t="s">
        <v>3011</v>
      </c>
      <c r="D16" s="7">
        <v>263</v>
      </c>
      <c r="E16" s="7">
        <f t="shared" si="1"/>
        <v>263</v>
      </c>
      <c r="G16" s="7">
        <f t="shared" si="0"/>
        <v>756.5</v>
      </c>
    </row>
    <row r="17" spans="3:7">
      <c r="C17" s="22" t="s">
        <v>3012</v>
      </c>
      <c r="E17" s="7">
        <f t="shared" si="1"/>
        <v>0</v>
      </c>
      <c r="G17" s="7">
        <f t="shared" si="0"/>
        <v>756.5</v>
      </c>
    </row>
    <row r="18" spans="3:7">
      <c r="E18" s="7">
        <f t="shared" si="1"/>
        <v>0</v>
      </c>
    </row>
    <row r="19" spans="3:7">
      <c r="E19" s="7">
        <f t="shared" si="1"/>
        <v>0</v>
      </c>
    </row>
  </sheetData>
  <hyperlinks>
    <hyperlink ref="A1" location="INDICE!A1" display="INDICE"/>
  </hyperlinks>
  <pageMargins left="0.7" right="0.7" top="0.75" bottom="0.75" header="0.3" footer="0.3"/>
  <pageSetup paperSize="9" orientation="portrait" horizontalDpi="0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>
  <dimension ref="A1:N103"/>
  <sheetViews>
    <sheetView workbookViewId="0"/>
  </sheetViews>
  <sheetFormatPr baseColWidth="10" defaultRowHeight="15"/>
  <cols>
    <col min="1" max="1" width="12.28515625" customWidth="1"/>
    <col min="2" max="2" width="5.28515625" customWidth="1"/>
    <col min="3" max="3" width="22.42578125" customWidth="1"/>
    <col min="4" max="4" width="7.5703125" customWidth="1"/>
    <col min="6" max="6" width="9.28515625" customWidth="1"/>
    <col min="7" max="7" width="13.85546875" style="40" customWidth="1"/>
    <col min="11" max="11" width="18.5703125" customWidth="1"/>
  </cols>
  <sheetData>
    <row r="1" spans="1:7">
      <c r="A1" s="2" t="s">
        <v>122</v>
      </c>
      <c r="B1" s="1"/>
      <c r="C1" s="1" t="s">
        <v>175</v>
      </c>
      <c r="D1" s="1"/>
      <c r="E1" s="1" t="s">
        <v>253</v>
      </c>
      <c r="F1" s="1"/>
      <c r="G1" s="38">
        <f>SUM(E4:E269)-SUM(F4:F269)</f>
        <v>637.04000000000087</v>
      </c>
    </row>
    <row r="2" spans="1:7">
      <c r="A2" s="3" t="s">
        <v>254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259</v>
      </c>
      <c r="G2" s="39" t="s">
        <v>260</v>
      </c>
    </row>
    <row r="3" spans="1:7">
      <c r="A3" s="5"/>
      <c r="B3" s="1"/>
      <c r="C3" s="1"/>
      <c r="D3" s="1"/>
      <c r="E3" s="1"/>
      <c r="F3" s="1"/>
      <c r="G3" s="38"/>
    </row>
    <row r="4" spans="1:7" hidden="1">
      <c r="A4" s="6">
        <v>41321</v>
      </c>
      <c r="E4">
        <v>201.34</v>
      </c>
      <c r="G4" s="40">
        <v>201.34</v>
      </c>
    </row>
    <row r="5" spans="1:7" hidden="1">
      <c r="B5">
        <v>8</v>
      </c>
      <c r="C5" t="s">
        <v>448</v>
      </c>
      <c r="D5">
        <v>58</v>
      </c>
      <c r="E5">
        <f>B5*D5</f>
        <v>464</v>
      </c>
      <c r="G5" s="40">
        <f>G4+E5-F5</f>
        <v>665.34</v>
      </c>
    </row>
    <row r="6" spans="1:7" hidden="1">
      <c r="B6">
        <v>12</v>
      </c>
      <c r="C6" t="s">
        <v>449</v>
      </c>
      <c r="D6">
        <v>62</v>
      </c>
      <c r="E6">
        <f>B6*D6</f>
        <v>744</v>
      </c>
      <c r="G6" s="40">
        <f>G5+E6-F6</f>
        <v>1409.3400000000001</v>
      </c>
    </row>
    <row r="7" spans="1:7" hidden="1">
      <c r="B7">
        <v>1</v>
      </c>
      <c r="C7" t="s">
        <v>450</v>
      </c>
      <c r="D7">
        <v>580</v>
      </c>
      <c r="E7">
        <f>B7*D7</f>
        <v>580</v>
      </c>
      <c r="G7" s="40">
        <f>G6+E7-F7</f>
        <v>1989.3400000000001</v>
      </c>
    </row>
    <row r="8" spans="1:7" hidden="1">
      <c r="A8" s="6">
        <v>40969</v>
      </c>
      <c r="C8" t="s">
        <v>39</v>
      </c>
      <c r="F8">
        <v>2884</v>
      </c>
      <c r="G8" s="40">
        <f>G7+E8-F8</f>
        <v>-894.65999999999985</v>
      </c>
    </row>
    <row r="9" spans="1:7" hidden="1">
      <c r="B9">
        <v>1</v>
      </c>
      <c r="C9" t="s">
        <v>452</v>
      </c>
      <c r="D9">
        <v>895</v>
      </c>
      <c r="E9">
        <f t="shared" ref="E9:E22" si="0">B9*D9</f>
        <v>895</v>
      </c>
      <c r="G9" s="40">
        <f>G8+E9-F9</f>
        <v>0.34000000000014552</v>
      </c>
    </row>
    <row r="10" spans="1:7" hidden="1">
      <c r="A10" s="6">
        <v>41340</v>
      </c>
      <c r="B10">
        <v>24</v>
      </c>
      <c r="C10" t="s">
        <v>448</v>
      </c>
      <c r="D10">
        <v>58</v>
      </c>
      <c r="E10">
        <f t="shared" si="0"/>
        <v>1392</v>
      </c>
      <c r="G10" s="40">
        <f t="shared" ref="G10:G73" si="1">G9+E10-F10</f>
        <v>1392.3400000000001</v>
      </c>
    </row>
    <row r="11" spans="1:7" hidden="1">
      <c r="B11">
        <v>1</v>
      </c>
      <c r="C11" t="s">
        <v>700</v>
      </c>
      <c r="D11">
        <v>101</v>
      </c>
      <c r="E11">
        <f t="shared" si="0"/>
        <v>101</v>
      </c>
      <c r="G11" s="40">
        <f t="shared" si="1"/>
        <v>1493.3400000000001</v>
      </c>
    </row>
    <row r="12" spans="1:7" hidden="1">
      <c r="B12">
        <v>1</v>
      </c>
      <c r="C12" t="s">
        <v>701</v>
      </c>
      <c r="D12">
        <v>96</v>
      </c>
      <c r="E12">
        <f t="shared" si="0"/>
        <v>96</v>
      </c>
      <c r="G12" s="40">
        <f t="shared" si="1"/>
        <v>1589.3400000000001</v>
      </c>
    </row>
    <row r="13" spans="1:7" hidden="1">
      <c r="A13" s="6">
        <v>41345</v>
      </c>
      <c r="B13">
        <v>1</v>
      </c>
      <c r="C13" t="s">
        <v>702</v>
      </c>
      <c r="D13">
        <v>62</v>
      </c>
      <c r="E13">
        <f t="shared" si="0"/>
        <v>62</v>
      </c>
      <c r="G13" s="40">
        <f t="shared" si="1"/>
        <v>1651.3400000000001</v>
      </c>
    </row>
    <row r="14" spans="1:7" hidden="1">
      <c r="A14" s="6">
        <v>41346</v>
      </c>
      <c r="B14">
        <v>6</v>
      </c>
      <c r="C14" t="s">
        <v>375</v>
      </c>
      <c r="D14">
        <v>24</v>
      </c>
      <c r="E14">
        <f t="shared" si="0"/>
        <v>144</v>
      </c>
      <c r="G14" s="40">
        <f t="shared" si="1"/>
        <v>1795.3400000000001</v>
      </c>
    </row>
    <row r="15" spans="1:7" hidden="1">
      <c r="B15">
        <v>2</v>
      </c>
      <c r="C15" t="s">
        <v>663</v>
      </c>
      <c r="D15">
        <v>48</v>
      </c>
      <c r="E15">
        <f t="shared" si="0"/>
        <v>96</v>
      </c>
      <c r="G15" s="40">
        <f t="shared" si="1"/>
        <v>1891.3400000000001</v>
      </c>
    </row>
    <row r="16" spans="1:7" hidden="1">
      <c r="B16">
        <v>1</v>
      </c>
      <c r="C16" t="s">
        <v>387</v>
      </c>
      <c r="D16">
        <v>58</v>
      </c>
      <c r="E16">
        <f t="shared" si="0"/>
        <v>58</v>
      </c>
      <c r="G16" s="40">
        <f t="shared" si="1"/>
        <v>1949.3400000000001</v>
      </c>
    </row>
    <row r="17" spans="1:7" hidden="1">
      <c r="B17">
        <v>1</v>
      </c>
      <c r="C17" t="s">
        <v>718</v>
      </c>
      <c r="D17">
        <v>66</v>
      </c>
      <c r="E17">
        <f t="shared" si="0"/>
        <v>66</v>
      </c>
      <c r="G17" s="40">
        <f t="shared" si="1"/>
        <v>2015.3400000000001</v>
      </c>
    </row>
    <row r="18" spans="1:7" hidden="1">
      <c r="A18" s="6">
        <v>41351</v>
      </c>
      <c r="B18">
        <v>1</v>
      </c>
      <c r="C18" t="s">
        <v>736</v>
      </c>
      <c r="D18">
        <v>865</v>
      </c>
      <c r="E18">
        <f t="shared" si="0"/>
        <v>865</v>
      </c>
      <c r="G18" s="40">
        <f t="shared" si="1"/>
        <v>2880.34</v>
      </c>
    </row>
    <row r="19" spans="1:7" hidden="1">
      <c r="A19" s="6">
        <v>41354</v>
      </c>
      <c r="C19" t="s">
        <v>753</v>
      </c>
      <c r="F19">
        <v>2000</v>
      </c>
      <c r="G19" s="40">
        <f t="shared" si="1"/>
        <v>880.34000000000015</v>
      </c>
    </row>
    <row r="20" spans="1:7" hidden="1">
      <c r="B20">
        <v>1</v>
      </c>
      <c r="C20" t="s">
        <v>754</v>
      </c>
      <c r="D20">
        <v>475</v>
      </c>
      <c r="E20">
        <f t="shared" si="0"/>
        <v>475</v>
      </c>
      <c r="G20" s="40">
        <f t="shared" si="1"/>
        <v>1355.3400000000001</v>
      </c>
    </row>
    <row r="21" spans="1:7" hidden="1">
      <c r="A21" s="6">
        <v>41358</v>
      </c>
      <c r="B21">
        <v>5</v>
      </c>
      <c r="C21" t="s">
        <v>821</v>
      </c>
      <c r="D21">
        <v>69</v>
      </c>
      <c r="E21">
        <f t="shared" si="0"/>
        <v>345</v>
      </c>
      <c r="G21" s="40">
        <f t="shared" si="1"/>
        <v>1700.3400000000001</v>
      </c>
    </row>
    <row r="22" spans="1:7" hidden="1">
      <c r="A22" s="6">
        <v>41382</v>
      </c>
      <c r="B22">
        <v>24</v>
      </c>
      <c r="C22" t="s">
        <v>448</v>
      </c>
      <c r="D22">
        <v>58</v>
      </c>
      <c r="E22">
        <f t="shared" si="0"/>
        <v>1392</v>
      </c>
      <c r="G22" s="40">
        <f t="shared" si="1"/>
        <v>3092.34</v>
      </c>
    </row>
    <row r="23" spans="1:7" hidden="1">
      <c r="A23" s="6">
        <v>41383</v>
      </c>
      <c r="C23" t="s">
        <v>259</v>
      </c>
      <c r="F23">
        <v>3209</v>
      </c>
      <c r="G23" s="40">
        <f t="shared" si="1"/>
        <v>-116.65999999999985</v>
      </c>
    </row>
    <row r="24" spans="1:7" hidden="1">
      <c r="C24" t="s">
        <v>985</v>
      </c>
      <c r="E24">
        <v>116.66</v>
      </c>
      <c r="G24" s="40">
        <f t="shared" si="1"/>
        <v>1.4210854715202004E-13</v>
      </c>
    </row>
    <row r="25" spans="1:7" hidden="1">
      <c r="A25" s="6">
        <v>41387</v>
      </c>
      <c r="B25">
        <v>1</v>
      </c>
      <c r="C25" t="s">
        <v>1031</v>
      </c>
      <c r="D25">
        <v>82</v>
      </c>
      <c r="E25">
        <f>D25*B25</f>
        <v>82</v>
      </c>
      <c r="G25" s="40">
        <f t="shared" si="1"/>
        <v>82.000000000000142</v>
      </c>
    </row>
    <row r="26" spans="1:7" hidden="1">
      <c r="B26">
        <v>1</v>
      </c>
      <c r="C26" t="s">
        <v>718</v>
      </c>
      <c r="D26">
        <v>76</v>
      </c>
      <c r="E26">
        <f t="shared" ref="E26:E45" si="2">D26*B26</f>
        <v>76</v>
      </c>
      <c r="G26" s="40">
        <f t="shared" si="1"/>
        <v>158.00000000000014</v>
      </c>
    </row>
    <row r="27" spans="1:7" hidden="1">
      <c r="B27">
        <v>1</v>
      </c>
      <c r="C27" t="s">
        <v>1032</v>
      </c>
      <c r="D27">
        <v>36</v>
      </c>
      <c r="E27">
        <f t="shared" si="2"/>
        <v>36</v>
      </c>
      <c r="G27" s="40">
        <f t="shared" si="1"/>
        <v>194.00000000000014</v>
      </c>
    </row>
    <row r="28" spans="1:7" hidden="1">
      <c r="A28" s="6">
        <v>41387</v>
      </c>
      <c r="B28">
        <v>7</v>
      </c>
      <c r="C28" t="s">
        <v>375</v>
      </c>
      <c r="D28">
        <v>25</v>
      </c>
      <c r="E28">
        <f t="shared" si="2"/>
        <v>175</v>
      </c>
      <c r="G28" s="40">
        <f t="shared" si="1"/>
        <v>369.00000000000011</v>
      </c>
    </row>
    <row r="29" spans="1:7" hidden="1">
      <c r="B29">
        <v>1</v>
      </c>
      <c r="C29" t="s">
        <v>393</v>
      </c>
      <c r="D29">
        <v>62</v>
      </c>
      <c r="E29">
        <f t="shared" si="2"/>
        <v>62</v>
      </c>
      <c r="G29" s="40">
        <f t="shared" si="1"/>
        <v>431.00000000000011</v>
      </c>
    </row>
    <row r="30" spans="1:7" hidden="1">
      <c r="B30">
        <v>2</v>
      </c>
      <c r="C30" t="s">
        <v>1033</v>
      </c>
      <c r="D30">
        <v>68</v>
      </c>
      <c r="E30">
        <f t="shared" si="2"/>
        <v>136</v>
      </c>
      <c r="G30" s="40">
        <f t="shared" si="1"/>
        <v>567.00000000000011</v>
      </c>
    </row>
    <row r="31" spans="1:7" hidden="1">
      <c r="B31">
        <v>2</v>
      </c>
      <c r="C31" t="s">
        <v>1155</v>
      </c>
      <c r="D31">
        <v>68</v>
      </c>
      <c r="E31">
        <f t="shared" si="2"/>
        <v>136</v>
      </c>
      <c r="G31" s="40">
        <f t="shared" si="1"/>
        <v>703.00000000000011</v>
      </c>
    </row>
    <row r="32" spans="1:7" hidden="1">
      <c r="C32" t="s">
        <v>1154</v>
      </c>
      <c r="E32">
        <f t="shared" si="2"/>
        <v>0</v>
      </c>
      <c r="F32">
        <v>2500</v>
      </c>
      <c r="G32" s="40">
        <f t="shared" si="1"/>
        <v>-1797</v>
      </c>
    </row>
    <row r="33" spans="1:13" hidden="1">
      <c r="A33" s="6">
        <v>41405</v>
      </c>
      <c r="B33">
        <v>12</v>
      </c>
      <c r="C33" t="s">
        <v>448</v>
      </c>
      <c r="D33">
        <v>54</v>
      </c>
      <c r="E33">
        <f t="shared" si="2"/>
        <v>648</v>
      </c>
      <c r="G33" s="40">
        <f t="shared" si="1"/>
        <v>-1149</v>
      </c>
    </row>
    <row r="34" spans="1:13" hidden="1">
      <c r="B34">
        <v>11</v>
      </c>
      <c r="C34" t="s">
        <v>1158</v>
      </c>
      <c r="D34">
        <v>38</v>
      </c>
      <c r="E34">
        <f t="shared" si="2"/>
        <v>418</v>
      </c>
      <c r="G34" s="40">
        <f t="shared" si="1"/>
        <v>-731</v>
      </c>
    </row>
    <row r="35" spans="1:13" hidden="1">
      <c r="A35" s="6">
        <v>41418</v>
      </c>
      <c r="B35">
        <v>4</v>
      </c>
      <c r="C35" t="s">
        <v>1201</v>
      </c>
      <c r="D35">
        <v>28</v>
      </c>
      <c r="E35">
        <f t="shared" si="2"/>
        <v>112</v>
      </c>
      <c r="G35" s="40">
        <f t="shared" si="1"/>
        <v>-619</v>
      </c>
    </row>
    <row r="36" spans="1:13" hidden="1">
      <c r="A36" s="6">
        <v>41423</v>
      </c>
      <c r="B36">
        <v>24</v>
      </c>
      <c r="C36" t="s">
        <v>448</v>
      </c>
      <c r="D36">
        <v>54</v>
      </c>
      <c r="E36">
        <f t="shared" si="2"/>
        <v>1296</v>
      </c>
      <c r="G36" s="40">
        <f t="shared" si="1"/>
        <v>677</v>
      </c>
    </row>
    <row r="37" spans="1:13" hidden="1">
      <c r="A37" s="6">
        <v>41426</v>
      </c>
      <c r="B37">
        <v>1</v>
      </c>
      <c r="C37" t="s">
        <v>1649</v>
      </c>
      <c r="D37">
        <v>127</v>
      </c>
      <c r="E37">
        <f t="shared" si="2"/>
        <v>127</v>
      </c>
      <c r="G37" s="40">
        <f t="shared" si="1"/>
        <v>804</v>
      </c>
    </row>
    <row r="38" spans="1:13" hidden="1">
      <c r="A38" s="6"/>
      <c r="C38" t="s">
        <v>1651</v>
      </c>
      <c r="E38">
        <f t="shared" si="2"/>
        <v>0</v>
      </c>
      <c r="G38" s="40">
        <f t="shared" si="1"/>
        <v>804</v>
      </c>
    </row>
    <row r="39" spans="1:13" hidden="1">
      <c r="A39" s="6"/>
      <c r="B39">
        <v>1</v>
      </c>
      <c r="C39" t="s">
        <v>1650</v>
      </c>
      <c r="D39">
        <v>82</v>
      </c>
      <c r="E39">
        <f t="shared" si="2"/>
        <v>82</v>
      </c>
      <c r="G39" s="40">
        <f t="shared" si="1"/>
        <v>886</v>
      </c>
    </row>
    <row r="40" spans="1:13" hidden="1">
      <c r="A40" s="6">
        <v>41429</v>
      </c>
      <c r="B40">
        <v>12</v>
      </c>
      <c r="C40" t="s">
        <v>448</v>
      </c>
      <c r="D40">
        <v>54</v>
      </c>
      <c r="E40">
        <f t="shared" si="2"/>
        <v>648</v>
      </c>
      <c r="G40" s="40">
        <f t="shared" si="1"/>
        <v>1534</v>
      </c>
    </row>
    <row r="41" spans="1:13" hidden="1">
      <c r="B41">
        <v>1</v>
      </c>
      <c r="C41" t="s">
        <v>1622</v>
      </c>
      <c r="E41">
        <f t="shared" si="2"/>
        <v>0</v>
      </c>
      <c r="G41" s="40">
        <f t="shared" si="1"/>
        <v>1534</v>
      </c>
    </row>
    <row r="42" spans="1:13" hidden="1">
      <c r="B42">
        <v>5</v>
      </c>
      <c r="C42" t="s">
        <v>663</v>
      </c>
      <c r="D42">
        <v>48</v>
      </c>
      <c r="E42">
        <f t="shared" si="2"/>
        <v>240</v>
      </c>
      <c r="G42" s="40">
        <f t="shared" si="1"/>
        <v>1774</v>
      </c>
    </row>
    <row r="43" spans="1:13" hidden="1">
      <c r="B43">
        <v>4</v>
      </c>
      <c r="C43" t="s">
        <v>1623</v>
      </c>
      <c r="D43">
        <v>71</v>
      </c>
      <c r="E43">
        <f t="shared" si="2"/>
        <v>284</v>
      </c>
      <c r="G43" s="40">
        <f t="shared" si="1"/>
        <v>2058</v>
      </c>
    </row>
    <row r="44" spans="1:13" hidden="1">
      <c r="B44">
        <v>5</v>
      </c>
      <c r="C44" t="s">
        <v>1624</v>
      </c>
      <c r="D44">
        <v>28</v>
      </c>
      <c r="E44">
        <f t="shared" si="2"/>
        <v>140</v>
      </c>
      <c r="G44" s="40">
        <f t="shared" si="1"/>
        <v>2198</v>
      </c>
    </row>
    <row r="45" spans="1:13" hidden="1">
      <c r="E45">
        <f t="shared" si="2"/>
        <v>0</v>
      </c>
      <c r="G45" s="40">
        <f t="shared" si="1"/>
        <v>2198</v>
      </c>
    </row>
    <row r="46" spans="1:13" hidden="1">
      <c r="A46" s="6">
        <v>41451</v>
      </c>
      <c r="B46">
        <v>1</v>
      </c>
      <c r="C46" t="s">
        <v>1836</v>
      </c>
      <c r="D46">
        <v>30</v>
      </c>
      <c r="E46">
        <f t="shared" ref="E46:E54" si="3">D46*B46</f>
        <v>30</v>
      </c>
      <c r="G46" s="40">
        <f t="shared" si="1"/>
        <v>2228</v>
      </c>
      <c r="I46" t="s">
        <v>1625</v>
      </c>
      <c r="J46">
        <v>6</v>
      </c>
      <c r="K46" t="s">
        <v>375</v>
      </c>
      <c r="L46">
        <v>28</v>
      </c>
      <c r="M46">
        <f>L46*J46</f>
        <v>168</v>
      </c>
    </row>
    <row r="47" spans="1:13" hidden="1">
      <c r="B47">
        <v>1</v>
      </c>
      <c r="C47" t="s">
        <v>387</v>
      </c>
      <c r="D47">
        <v>63</v>
      </c>
      <c r="E47">
        <f t="shared" si="3"/>
        <v>63</v>
      </c>
      <c r="G47" s="40">
        <f t="shared" si="1"/>
        <v>2291</v>
      </c>
      <c r="J47">
        <v>1</v>
      </c>
      <c r="K47" t="s">
        <v>1632</v>
      </c>
      <c r="L47">
        <v>84</v>
      </c>
      <c r="M47">
        <f>L47*J47</f>
        <v>84</v>
      </c>
    </row>
    <row r="48" spans="1:13" hidden="1">
      <c r="B48">
        <v>1</v>
      </c>
      <c r="C48" t="s">
        <v>1837</v>
      </c>
      <c r="D48">
        <v>37</v>
      </c>
      <c r="E48">
        <f t="shared" si="3"/>
        <v>37</v>
      </c>
      <c r="G48" s="40">
        <f t="shared" si="1"/>
        <v>2328</v>
      </c>
      <c r="J48">
        <v>1</v>
      </c>
      <c r="K48" t="s">
        <v>1633</v>
      </c>
      <c r="L48">
        <v>140</v>
      </c>
      <c r="M48">
        <f>L48*J48</f>
        <v>140</v>
      </c>
    </row>
    <row r="49" spans="1:14" hidden="1">
      <c r="E49">
        <f t="shared" si="3"/>
        <v>0</v>
      </c>
      <c r="G49" s="40">
        <f t="shared" si="1"/>
        <v>2328</v>
      </c>
      <c r="I49" s="6">
        <v>41457</v>
      </c>
      <c r="K49" t="s">
        <v>1835</v>
      </c>
      <c r="M49">
        <f>L49*J49</f>
        <v>0</v>
      </c>
      <c r="N49">
        <v>392</v>
      </c>
    </row>
    <row r="50" spans="1:14" hidden="1">
      <c r="A50" s="6">
        <v>41493</v>
      </c>
      <c r="B50">
        <v>3</v>
      </c>
      <c r="C50" t="s">
        <v>2114</v>
      </c>
      <c r="D50">
        <v>56</v>
      </c>
      <c r="E50">
        <f t="shared" si="3"/>
        <v>168</v>
      </c>
      <c r="G50" s="40">
        <f t="shared" si="1"/>
        <v>2496</v>
      </c>
    </row>
    <row r="51" spans="1:14" hidden="1">
      <c r="B51">
        <v>3</v>
      </c>
      <c r="C51" t="s">
        <v>2115</v>
      </c>
      <c r="D51">
        <v>53</v>
      </c>
      <c r="E51">
        <f t="shared" si="3"/>
        <v>159</v>
      </c>
      <c r="G51" s="40">
        <f t="shared" si="1"/>
        <v>2655</v>
      </c>
      <c r="I51" t="s">
        <v>1626</v>
      </c>
      <c r="J51">
        <v>6</v>
      </c>
      <c r="K51" t="s">
        <v>375</v>
      </c>
      <c r="L51">
        <v>28</v>
      </c>
      <c r="M51">
        <f t="shared" ref="M51:M63" si="4">L51*J51</f>
        <v>168</v>
      </c>
    </row>
    <row r="52" spans="1:14" hidden="1">
      <c r="B52">
        <v>2</v>
      </c>
      <c r="C52" t="s">
        <v>2116</v>
      </c>
      <c r="D52">
        <v>28</v>
      </c>
      <c r="E52">
        <f t="shared" si="3"/>
        <v>56</v>
      </c>
      <c r="G52" s="40">
        <f t="shared" si="1"/>
        <v>2711</v>
      </c>
      <c r="J52">
        <v>1</v>
      </c>
      <c r="K52" t="s">
        <v>1627</v>
      </c>
      <c r="L52">
        <v>164</v>
      </c>
      <c r="M52">
        <f t="shared" si="4"/>
        <v>164</v>
      </c>
    </row>
    <row r="53" spans="1:14" hidden="1">
      <c r="B53">
        <v>3</v>
      </c>
      <c r="C53" t="s">
        <v>2117</v>
      </c>
      <c r="D53">
        <v>26</v>
      </c>
      <c r="E53">
        <f t="shared" si="3"/>
        <v>78</v>
      </c>
      <c r="G53" s="40">
        <f t="shared" si="1"/>
        <v>2789</v>
      </c>
      <c r="J53">
        <v>1</v>
      </c>
      <c r="K53" t="s">
        <v>1631</v>
      </c>
      <c r="L53">
        <v>140</v>
      </c>
      <c r="M53">
        <f t="shared" si="4"/>
        <v>140</v>
      </c>
    </row>
    <row r="54" spans="1:14" hidden="1">
      <c r="E54">
        <f t="shared" si="3"/>
        <v>0</v>
      </c>
      <c r="F54">
        <v>6000</v>
      </c>
      <c r="G54" s="40">
        <f t="shared" si="1"/>
        <v>-3211</v>
      </c>
      <c r="J54">
        <v>1</v>
      </c>
      <c r="K54" t="s">
        <v>1628</v>
      </c>
      <c r="L54">
        <v>155</v>
      </c>
      <c r="M54">
        <f t="shared" si="4"/>
        <v>155</v>
      </c>
    </row>
    <row r="55" spans="1:14" hidden="1">
      <c r="C55" t="s">
        <v>2118</v>
      </c>
      <c r="E55">
        <v>1740</v>
      </c>
      <c r="G55" s="40">
        <f t="shared" si="1"/>
        <v>-1471</v>
      </c>
      <c r="J55">
        <v>1</v>
      </c>
      <c r="K55" t="s">
        <v>381</v>
      </c>
      <c r="L55">
        <v>25</v>
      </c>
      <c r="M55">
        <f t="shared" si="4"/>
        <v>25</v>
      </c>
    </row>
    <row r="56" spans="1:14" hidden="1">
      <c r="C56" t="s">
        <v>1642</v>
      </c>
      <c r="E56">
        <v>1471</v>
      </c>
      <c r="G56" s="40">
        <f t="shared" si="1"/>
        <v>0</v>
      </c>
      <c r="J56">
        <v>2</v>
      </c>
      <c r="K56" t="s">
        <v>1629</v>
      </c>
      <c r="L56">
        <v>65</v>
      </c>
      <c r="M56">
        <f t="shared" si="4"/>
        <v>130</v>
      </c>
    </row>
    <row r="57" spans="1:14" hidden="1">
      <c r="A57" s="6">
        <v>41509</v>
      </c>
      <c r="B57">
        <v>12</v>
      </c>
      <c r="C57" t="s">
        <v>448</v>
      </c>
      <c r="D57">
        <v>60.5</v>
      </c>
      <c r="E57">
        <f t="shared" ref="E57:E64" si="5">D57*B57</f>
        <v>726</v>
      </c>
      <c r="G57" s="40">
        <f t="shared" si="1"/>
        <v>726</v>
      </c>
      <c r="J57">
        <v>3</v>
      </c>
      <c r="K57" t="s">
        <v>1630</v>
      </c>
      <c r="L57">
        <v>83</v>
      </c>
      <c r="M57">
        <f t="shared" si="4"/>
        <v>249</v>
      </c>
    </row>
    <row r="58" spans="1:14" hidden="1">
      <c r="A58" s="6">
        <v>41513</v>
      </c>
      <c r="B58">
        <v>12</v>
      </c>
      <c r="C58" t="s">
        <v>449</v>
      </c>
      <c r="D58">
        <v>65</v>
      </c>
      <c r="E58">
        <f t="shared" si="5"/>
        <v>780</v>
      </c>
      <c r="G58" s="40">
        <f t="shared" si="1"/>
        <v>1506</v>
      </c>
      <c r="K58" t="s">
        <v>644</v>
      </c>
      <c r="M58">
        <f t="shared" si="4"/>
        <v>0</v>
      </c>
    </row>
    <row r="59" spans="1:14" hidden="1">
      <c r="G59" s="40">
        <f t="shared" si="1"/>
        <v>1506</v>
      </c>
      <c r="J59">
        <v>8</v>
      </c>
      <c r="K59" t="s">
        <v>666</v>
      </c>
      <c r="L59">
        <v>71.25</v>
      </c>
      <c r="M59">
        <f t="shared" si="4"/>
        <v>570</v>
      </c>
    </row>
    <row r="60" spans="1:14" hidden="1">
      <c r="A60" s="6">
        <v>41522</v>
      </c>
      <c r="B60">
        <v>7</v>
      </c>
      <c r="C60" t="s">
        <v>1201</v>
      </c>
      <c r="D60">
        <v>28</v>
      </c>
      <c r="E60">
        <f t="shared" si="5"/>
        <v>196</v>
      </c>
      <c r="G60" s="40">
        <f t="shared" si="1"/>
        <v>1702</v>
      </c>
      <c r="J60">
        <v>1</v>
      </c>
      <c r="K60" t="s">
        <v>846</v>
      </c>
      <c r="L60">
        <v>164</v>
      </c>
      <c r="M60">
        <f t="shared" si="4"/>
        <v>164</v>
      </c>
    </row>
    <row r="61" spans="1:14" hidden="1">
      <c r="B61">
        <v>1</v>
      </c>
      <c r="C61" t="s">
        <v>422</v>
      </c>
      <c r="D61">
        <v>64</v>
      </c>
      <c r="E61">
        <f t="shared" si="5"/>
        <v>64</v>
      </c>
      <c r="G61" s="40">
        <f t="shared" si="1"/>
        <v>1766</v>
      </c>
      <c r="J61">
        <v>1</v>
      </c>
      <c r="K61" t="s">
        <v>1681</v>
      </c>
      <c r="L61">
        <v>176</v>
      </c>
      <c r="M61">
        <f t="shared" si="4"/>
        <v>176</v>
      </c>
    </row>
    <row r="62" spans="1:14" hidden="1">
      <c r="B62">
        <v>1</v>
      </c>
      <c r="C62" t="s">
        <v>2377</v>
      </c>
      <c r="D62">
        <v>90</v>
      </c>
      <c r="E62">
        <f t="shared" si="5"/>
        <v>90</v>
      </c>
      <c r="G62" s="40">
        <f t="shared" si="1"/>
        <v>1856</v>
      </c>
      <c r="J62">
        <v>1</v>
      </c>
      <c r="K62" t="s">
        <v>1682</v>
      </c>
      <c r="L62">
        <v>135</v>
      </c>
      <c r="M62">
        <f t="shared" si="4"/>
        <v>135</v>
      </c>
    </row>
    <row r="63" spans="1:14" hidden="1">
      <c r="B63">
        <v>1</v>
      </c>
      <c r="C63" t="s">
        <v>2378</v>
      </c>
      <c r="D63">
        <v>56</v>
      </c>
      <c r="E63">
        <f t="shared" si="5"/>
        <v>56</v>
      </c>
      <c r="G63" s="40">
        <f t="shared" si="1"/>
        <v>1912</v>
      </c>
      <c r="I63" s="6">
        <v>41456</v>
      </c>
      <c r="K63" t="s">
        <v>1834</v>
      </c>
      <c r="M63">
        <f t="shared" si="4"/>
        <v>0</v>
      </c>
      <c r="N63">
        <v>2076</v>
      </c>
    </row>
    <row r="64" spans="1:14" hidden="1">
      <c r="B64">
        <v>2</v>
      </c>
      <c r="C64" t="s">
        <v>1866</v>
      </c>
      <c r="D64">
        <v>62</v>
      </c>
      <c r="E64">
        <f t="shared" si="5"/>
        <v>124</v>
      </c>
      <c r="G64" s="40">
        <f t="shared" si="1"/>
        <v>2036</v>
      </c>
    </row>
    <row r="65" spans="1:7">
      <c r="C65" t="s">
        <v>2475</v>
      </c>
      <c r="F65">
        <v>1756.46</v>
      </c>
      <c r="G65" s="40">
        <f t="shared" si="1"/>
        <v>279.53999999999996</v>
      </c>
    </row>
    <row r="66" spans="1:7">
      <c r="A66" s="6">
        <v>41518</v>
      </c>
      <c r="C66" t="s">
        <v>1642</v>
      </c>
      <c r="E66">
        <v>1000</v>
      </c>
      <c r="G66" s="40">
        <f t="shared" si="1"/>
        <v>1279.54</v>
      </c>
    </row>
    <row r="67" spans="1:7">
      <c r="A67" s="6">
        <v>41534</v>
      </c>
      <c r="B67">
        <v>4</v>
      </c>
      <c r="C67" t="s">
        <v>2259</v>
      </c>
      <c r="D67">
        <v>89</v>
      </c>
      <c r="E67">
        <f t="shared" ref="E67:E72" si="6">D67*B67</f>
        <v>356</v>
      </c>
      <c r="G67" s="40">
        <f t="shared" si="1"/>
        <v>1635.54</v>
      </c>
    </row>
    <row r="68" spans="1:7">
      <c r="B68">
        <v>2</v>
      </c>
      <c r="C68" t="s">
        <v>2808</v>
      </c>
      <c r="D68">
        <v>150</v>
      </c>
      <c r="E68">
        <f t="shared" si="6"/>
        <v>300</v>
      </c>
      <c r="G68" s="40">
        <f t="shared" si="1"/>
        <v>1935.54</v>
      </c>
    </row>
    <row r="69" spans="1:7">
      <c r="A69" s="6">
        <v>41570</v>
      </c>
      <c r="B69">
        <v>10</v>
      </c>
      <c r="C69" t="s">
        <v>449</v>
      </c>
      <c r="D69">
        <v>68.5</v>
      </c>
      <c r="E69">
        <f t="shared" si="6"/>
        <v>685</v>
      </c>
      <c r="G69" s="40">
        <f t="shared" si="1"/>
        <v>2620.54</v>
      </c>
    </row>
    <row r="70" spans="1:7">
      <c r="B70">
        <v>12</v>
      </c>
      <c r="C70" t="s">
        <v>1158</v>
      </c>
      <c r="D70">
        <v>45</v>
      </c>
      <c r="E70">
        <f t="shared" si="6"/>
        <v>540</v>
      </c>
      <c r="G70" s="40">
        <f t="shared" si="1"/>
        <v>3160.54</v>
      </c>
    </row>
    <row r="71" spans="1:7">
      <c r="B71">
        <v>12</v>
      </c>
      <c r="C71" t="s">
        <v>448</v>
      </c>
      <c r="D71">
        <v>64</v>
      </c>
      <c r="E71">
        <f t="shared" si="6"/>
        <v>768</v>
      </c>
      <c r="G71" s="40">
        <f t="shared" si="1"/>
        <v>3928.54</v>
      </c>
    </row>
    <row r="72" spans="1:7">
      <c r="A72" s="6">
        <v>41573</v>
      </c>
      <c r="B72">
        <v>4</v>
      </c>
      <c r="C72" t="s">
        <v>329</v>
      </c>
      <c r="D72">
        <v>30</v>
      </c>
      <c r="E72">
        <f t="shared" si="6"/>
        <v>120</v>
      </c>
      <c r="G72" s="40">
        <f t="shared" si="1"/>
        <v>4048.54</v>
      </c>
    </row>
    <row r="73" spans="1:7">
      <c r="B73">
        <v>1</v>
      </c>
      <c r="C73" t="s">
        <v>422</v>
      </c>
      <c r="D73">
        <v>68</v>
      </c>
      <c r="E73">
        <f t="shared" ref="E73:E98" si="7">D73*B73</f>
        <v>68</v>
      </c>
      <c r="G73" s="40">
        <f t="shared" si="1"/>
        <v>4116.54</v>
      </c>
    </row>
    <row r="74" spans="1:7">
      <c r="B74">
        <v>1</v>
      </c>
      <c r="C74" t="s">
        <v>2313</v>
      </c>
      <c r="D74">
        <v>42</v>
      </c>
      <c r="E74">
        <f t="shared" si="7"/>
        <v>42</v>
      </c>
      <c r="G74" s="40">
        <f t="shared" ref="G74:G102" si="8">G73+E74-F74</f>
        <v>4158.54</v>
      </c>
    </row>
    <row r="75" spans="1:7">
      <c r="B75">
        <v>2</v>
      </c>
      <c r="C75" t="s">
        <v>2902</v>
      </c>
      <c r="D75">
        <v>55</v>
      </c>
      <c r="E75">
        <f t="shared" si="7"/>
        <v>110</v>
      </c>
      <c r="G75" s="40">
        <f t="shared" si="8"/>
        <v>4268.54</v>
      </c>
    </row>
    <row r="76" spans="1:7">
      <c r="B76">
        <v>1</v>
      </c>
      <c r="C76" t="s">
        <v>2903</v>
      </c>
      <c r="D76">
        <v>30</v>
      </c>
      <c r="E76">
        <f t="shared" si="7"/>
        <v>30</v>
      </c>
      <c r="G76" s="40">
        <f t="shared" si="8"/>
        <v>4298.54</v>
      </c>
    </row>
    <row r="77" spans="1:7">
      <c r="A77" s="6">
        <v>41582</v>
      </c>
      <c r="B77">
        <v>6.5</v>
      </c>
      <c r="C77" t="s">
        <v>329</v>
      </c>
      <c r="D77">
        <v>30</v>
      </c>
      <c r="E77">
        <f t="shared" si="7"/>
        <v>195</v>
      </c>
      <c r="G77" s="40">
        <f t="shared" si="8"/>
        <v>4493.54</v>
      </c>
    </row>
    <row r="78" spans="1:7">
      <c r="B78">
        <v>1</v>
      </c>
      <c r="C78" t="s">
        <v>1411</v>
      </c>
      <c r="D78">
        <v>79</v>
      </c>
      <c r="E78">
        <f t="shared" si="7"/>
        <v>79</v>
      </c>
      <c r="G78" s="40">
        <f t="shared" si="8"/>
        <v>4572.54</v>
      </c>
    </row>
    <row r="79" spans="1:7">
      <c r="B79">
        <v>1</v>
      </c>
      <c r="C79" t="s">
        <v>2904</v>
      </c>
      <c r="D79">
        <v>220</v>
      </c>
      <c r="E79">
        <f t="shared" si="7"/>
        <v>220</v>
      </c>
      <c r="G79" s="40">
        <f t="shared" si="8"/>
        <v>4792.54</v>
      </c>
    </row>
    <row r="80" spans="1:7">
      <c r="A80" s="6">
        <v>41583</v>
      </c>
      <c r="B80">
        <v>12</v>
      </c>
      <c r="C80" t="s">
        <v>448</v>
      </c>
      <c r="D80">
        <v>64</v>
      </c>
      <c r="E80">
        <f t="shared" si="7"/>
        <v>768</v>
      </c>
      <c r="G80" s="40">
        <f t="shared" si="8"/>
        <v>5560.54</v>
      </c>
    </row>
    <row r="81" spans="1:7">
      <c r="A81" t="s">
        <v>3099</v>
      </c>
      <c r="B81">
        <v>12</v>
      </c>
      <c r="C81" t="s">
        <v>448</v>
      </c>
      <c r="D81">
        <v>64</v>
      </c>
      <c r="E81">
        <f t="shared" si="7"/>
        <v>768</v>
      </c>
      <c r="G81" s="40">
        <f t="shared" si="8"/>
        <v>6328.54</v>
      </c>
    </row>
    <row r="82" spans="1:7">
      <c r="B82">
        <v>1</v>
      </c>
      <c r="C82" t="s">
        <v>2977</v>
      </c>
      <c r="D82">
        <v>91</v>
      </c>
      <c r="E82">
        <f t="shared" si="7"/>
        <v>91</v>
      </c>
      <c r="G82" s="40">
        <f t="shared" si="8"/>
        <v>6419.54</v>
      </c>
    </row>
    <row r="83" spans="1:7">
      <c r="B83">
        <v>1</v>
      </c>
      <c r="C83" t="s">
        <v>2978</v>
      </c>
      <c r="D83">
        <v>108</v>
      </c>
      <c r="E83">
        <f t="shared" si="7"/>
        <v>108</v>
      </c>
      <c r="G83" s="40">
        <f t="shared" si="8"/>
        <v>6527.54</v>
      </c>
    </row>
    <row r="84" spans="1:7">
      <c r="A84" s="6">
        <v>41591</v>
      </c>
      <c r="C84" t="s">
        <v>259</v>
      </c>
      <c r="E84">
        <f t="shared" si="7"/>
        <v>0</v>
      </c>
      <c r="F84">
        <v>2110</v>
      </c>
      <c r="G84" s="40">
        <f t="shared" si="8"/>
        <v>4417.54</v>
      </c>
    </row>
    <row r="85" spans="1:7">
      <c r="A85" s="6">
        <v>41586</v>
      </c>
      <c r="B85">
        <v>1</v>
      </c>
      <c r="C85" t="s">
        <v>3077</v>
      </c>
      <c r="D85">
        <v>188</v>
      </c>
      <c r="E85">
        <f t="shared" si="7"/>
        <v>188</v>
      </c>
      <c r="G85" s="40">
        <f t="shared" si="8"/>
        <v>4605.54</v>
      </c>
    </row>
    <row r="86" spans="1:7">
      <c r="A86" s="6">
        <v>41598</v>
      </c>
      <c r="B86">
        <v>1</v>
      </c>
      <c r="C86" t="s">
        <v>3107</v>
      </c>
      <c r="D86">
        <v>45</v>
      </c>
      <c r="E86">
        <f t="shared" si="7"/>
        <v>45</v>
      </c>
      <c r="G86" s="40">
        <f t="shared" si="8"/>
        <v>4650.54</v>
      </c>
    </row>
    <row r="87" spans="1:7">
      <c r="B87">
        <v>1</v>
      </c>
      <c r="C87" t="s">
        <v>2600</v>
      </c>
      <c r="D87">
        <v>250</v>
      </c>
      <c r="E87">
        <f t="shared" si="7"/>
        <v>250</v>
      </c>
      <c r="G87" s="40">
        <f t="shared" si="8"/>
        <v>4900.54</v>
      </c>
    </row>
    <row r="88" spans="1:7">
      <c r="B88">
        <v>1</v>
      </c>
      <c r="C88" t="s">
        <v>3111</v>
      </c>
      <c r="D88">
        <v>14</v>
      </c>
      <c r="E88">
        <f t="shared" si="7"/>
        <v>14</v>
      </c>
      <c r="G88" s="40">
        <f t="shared" si="8"/>
        <v>4914.54</v>
      </c>
    </row>
    <row r="89" spans="1:7">
      <c r="B89">
        <v>1</v>
      </c>
      <c r="C89" t="s">
        <v>869</v>
      </c>
      <c r="D89">
        <v>35</v>
      </c>
      <c r="E89">
        <f t="shared" si="7"/>
        <v>35</v>
      </c>
      <c r="G89" s="40">
        <f t="shared" si="8"/>
        <v>4949.54</v>
      </c>
    </row>
    <row r="90" spans="1:7">
      <c r="A90" s="6">
        <v>41604</v>
      </c>
      <c r="B90">
        <v>2</v>
      </c>
      <c r="C90" t="s">
        <v>3151</v>
      </c>
      <c r="D90">
        <v>32</v>
      </c>
      <c r="E90">
        <f t="shared" si="7"/>
        <v>64</v>
      </c>
      <c r="G90" s="40">
        <f t="shared" si="8"/>
        <v>5013.54</v>
      </c>
    </row>
    <row r="91" spans="1:7">
      <c r="A91" s="6">
        <v>41606</v>
      </c>
      <c r="B91">
        <v>3</v>
      </c>
      <c r="C91" t="s">
        <v>3152</v>
      </c>
      <c r="D91">
        <v>62.5</v>
      </c>
      <c r="E91">
        <f t="shared" si="7"/>
        <v>187.5</v>
      </c>
      <c r="G91" s="40">
        <f t="shared" si="8"/>
        <v>5201.04</v>
      </c>
    </row>
    <row r="92" spans="1:7">
      <c r="A92" s="6">
        <v>41610</v>
      </c>
      <c r="B92">
        <v>5</v>
      </c>
      <c r="C92" t="s">
        <v>375</v>
      </c>
      <c r="D92">
        <v>30</v>
      </c>
      <c r="E92">
        <f t="shared" si="7"/>
        <v>150</v>
      </c>
      <c r="G92" s="40">
        <f t="shared" si="8"/>
        <v>5351.04</v>
      </c>
    </row>
    <row r="93" spans="1:7">
      <c r="B93">
        <v>1</v>
      </c>
      <c r="C93" t="s">
        <v>1411</v>
      </c>
      <c r="D93">
        <v>84</v>
      </c>
      <c r="E93">
        <f t="shared" si="7"/>
        <v>84</v>
      </c>
      <c r="G93" s="40">
        <f t="shared" si="8"/>
        <v>5435.04</v>
      </c>
    </row>
    <row r="94" spans="1:7">
      <c r="B94">
        <v>1</v>
      </c>
      <c r="C94" t="s">
        <v>3153</v>
      </c>
      <c r="D94">
        <v>102</v>
      </c>
      <c r="E94">
        <f t="shared" si="7"/>
        <v>102</v>
      </c>
      <c r="G94" s="40">
        <f t="shared" si="8"/>
        <v>5537.04</v>
      </c>
    </row>
    <row r="95" spans="1:7">
      <c r="B95">
        <v>1</v>
      </c>
      <c r="C95" t="s">
        <v>738</v>
      </c>
      <c r="D95">
        <v>530</v>
      </c>
      <c r="E95">
        <f t="shared" si="7"/>
        <v>530</v>
      </c>
      <c r="G95" s="40">
        <f t="shared" si="8"/>
        <v>6067.04</v>
      </c>
    </row>
    <row r="96" spans="1:7">
      <c r="A96" s="6">
        <v>41618</v>
      </c>
      <c r="B96">
        <v>2</v>
      </c>
      <c r="C96" t="s">
        <v>3192</v>
      </c>
      <c r="D96">
        <v>30</v>
      </c>
      <c r="E96">
        <f t="shared" si="7"/>
        <v>60</v>
      </c>
      <c r="G96" s="40">
        <f t="shared" si="8"/>
        <v>6127.04</v>
      </c>
    </row>
    <row r="97" spans="1:7">
      <c r="A97" s="6">
        <v>41621</v>
      </c>
      <c r="B97">
        <v>4</v>
      </c>
      <c r="C97" t="s">
        <v>2259</v>
      </c>
      <c r="D97">
        <v>81</v>
      </c>
      <c r="E97">
        <f t="shared" si="7"/>
        <v>324</v>
      </c>
      <c r="G97" s="40">
        <f t="shared" si="8"/>
        <v>6451.04</v>
      </c>
    </row>
    <row r="98" spans="1:7">
      <c r="A98" s="6"/>
      <c r="B98">
        <v>2</v>
      </c>
      <c r="C98" t="s">
        <v>2905</v>
      </c>
      <c r="D98">
        <v>81</v>
      </c>
      <c r="E98">
        <f t="shared" si="7"/>
        <v>162</v>
      </c>
      <c r="G98" s="40">
        <f t="shared" si="8"/>
        <v>6613.04</v>
      </c>
    </row>
    <row r="99" spans="1:7">
      <c r="A99" s="6">
        <v>41622</v>
      </c>
      <c r="B99">
        <v>16</v>
      </c>
      <c r="C99" t="s">
        <v>448</v>
      </c>
      <c r="D99">
        <v>64</v>
      </c>
      <c r="E99">
        <f>D99*B99</f>
        <v>1024</v>
      </c>
      <c r="G99" s="40">
        <f t="shared" si="8"/>
        <v>7637.04</v>
      </c>
    </row>
    <row r="100" spans="1:7">
      <c r="C100" t="s">
        <v>2949</v>
      </c>
      <c r="E100">
        <f t="shared" ref="E100:E103" si="9">D100*B100</f>
        <v>0</v>
      </c>
      <c r="F100">
        <v>4500</v>
      </c>
      <c r="G100" s="40">
        <f t="shared" si="8"/>
        <v>3137.04</v>
      </c>
    </row>
    <row r="101" spans="1:7">
      <c r="C101" t="s">
        <v>2949</v>
      </c>
      <c r="E101">
        <f t="shared" si="9"/>
        <v>0</v>
      </c>
      <c r="F101">
        <v>4500</v>
      </c>
      <c r="G101" s="40">
        <f t="shared" si="8"/>
        <v>-1362.96</v>
      </c>
    </row>
    <row r="102" spans="1:7">
      <c r="B102">
        <v>1</v>
      </c>
      <c r="C102" t="s">
        <v>3304</v>
      </c>
      <c r="D102">
        <v>2000</v>
      </c>
      <c r="E102">
        <f t="shared" si="9"/>
        <v>2000</v>
      </c>
      <c r="G102" s="40">
        <f t="shared" si="8"/>
        <v>637.04</v>
      </c>
    </row>
    <row r="103" spans="1:7">
      <c r="E103">
        <f t="shared" si="9"/>
        <v>0</v>
      </c>
    </row>
  </sheetData>
  <hyperlinks>
    <hyperlink ref="A1" location="INDICE!A1" display="INDICE"/>
  </hyperlinks>
  <pageMargins left="0.7" right="0.7" top="0.75" bottom="0.75" header="0.3" footer="0.3"/>
  <pageSetup paperSize="9" orientation="portrait" horizontalDpi="0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>
  <dimension ref="A1:G17"/>
  <sheetViews>
    <sheetView workbookViewId="0"/>
  </sheetViews>
  <sheetFormatPr baseColWidth="10" defaultRowHeight="15"/>
  <cols>
    <col min="1" max="1" width="15.5703125" style="7" customWidth="1"/>
    <col min="2" max="2" width="5.5703125" style="7" customWidth="1"/>
    <col min="3" max="3" width="20.7109375" style="7" customWidth="1"/>
    <col min="4" max="4" width="7.140625" style="7" customWidth="1"/>
    <col min="5" max="5" width="8.7109375" style="7" customWidth="1"/>
    <col min="6" max="6" width="9.7109375" style="7" customWidth="1"/>
    <col min="7" max="16384" width="11.42578125" style="7"/>
  </cols>
  <sheetData>
    <row r="1" spans="1:7">
      <c r="A1" s="9" t="s">
        <v>122</v>
      </c>
      <c r="C1" s="7" t="s">
        <v>129</v>
      </c>
      <c r="E1" s="7" t="s">
        <v>253</v>
      </c>
      <c r="G1" s="7">
        <f>SUM(E4:E264)-SUM(F4:F264)</f>
        <v>165</v>
      </c>
    </row>
    <row r="2" spans="1:7">
      <c r="A2" s="10" t="s">
        <v>254</v>
      </c>
      <c r="B2" s="10" t="s">
        <v>255</v>
      </c>
      <c r="C2" s="10" t="s">
        <v>256</v>
      </c>
      <c r="D2" s="10" t="s">
        <v>257</v>
      </c>
      <c r="E2" s="10" t="s">
        <v>258</v>
      </c>
      <c r="F2" s="10" t="s">
        <v>259</v>
      </c>
      <c r="G2" s="10" t="s">
        <v>260</v>
      </c>
    </row>
    <row r="3" spans="1:7">
      <c r="A3" s="11"/>
    </row>
    <row r="4" spans="1:7">
      <c r="A4" s="12">
        <v>41289</v>
      </c>
      <c r="B4" s="7">
        <v>3.25</v>
      </c>
      <c r="C4" s="7" t="s">
        <v>317</v>
      </c>
      <c r="D4" s="7">
        <v>28</v>
      </c>
      <c r="E4" s="7">
        <f>B4*D4</f>
        <v>91</v>
      </c>
      <c r="G4" s="7">
        <f>G3+E4-F4</f>
        <v>91</v>
      </c>
    </row>
    <row r="5" spans="1:7">
      <c r="B5" s="7">
        <v>1</v>
      </c>
      <c r="C5" s="7" t="s">
        <v>1863</v>
      </c>
      <c r="D5" s="7">
        <v>168</v>
      </c>
      <c r="E5" s="7">
        <f t="shared" ref="E5:E16" si="0">B5*D5</f>
        <v>168</v>
      </c>
      <c r="G5" s="7">
        <f t="shared" ref="G5:G17" si="1">G4+E5-F5</f>
        <v>259</v>
      </c>
    </row>
    <row r="6" spans="1:7">
      <c r="B6" s="7">
        <v>1</v>
      </c>
      <c r="C6" s="7" t="s">
        <v>1864</v>
      </c>
      <c r="D6" s="7">
        <v>12</v>
      </c>
      <c r="E6" s="7">
        <f t="shared" si="0"/>
        <v>12</v>
      </c>
      <c r="G6" s="7">
        <f t="shared" si="1"/>
        <v>271</v>
      </c>
    </row>
    <row r="7" spans="1:7">
      <c r="B7" s="7">
        <v>4</v>
      </c>
      <c r="C7" s="7" t="s">
        <v>1865</v>
      </c>
      <c r="D7" s="7">
        <v>3</v>
      </c>
      <c r="E7" s="7">
        <f t="shared" si="0"/>
        <v>12</v>
      </c>
      <c r="G7" s="7">
        <f t="shared" si="1"/>
        <v>283</v>
      </c>
    </row>
    <row r="8" spans="1:7">
      <c r="A8" s="12">
        <v>41465</v>
      </c>
      <c r="B8" s="7">
        <v>6.5</v>
      </c>
      <c r="C8" s="7" t="s">
        <v>317</v>
      </c>
      <c r="D8" s="7">
        <v>28</v>
      </c>
      <c r="E8" s="22">
        <f t="shared" si="0"/>
        <v>182</v>
      </c>
      <c r="G8" s="7">
        <f t="shared" si="1"/>
        <v>465</v>
      </c>
    </row>
    <row r="9" spans="1:7">
      <c r="B9" s="7">
        <v>1</v>
      </c>
      <c r="C9" s="7" t="s">
        <v>692</v>
      </c>
      <c r="D9" s="7">
        <v>68</v>
      </c>
      <c r="E9" s="22">
        <f t="shared" si="0"/>
        <v>68</v>
      </c>
      <c r="G9" s="7">
        <f t="shared" si="1"/>
        <v>533</v>
      </c>
    </row>
    <row r="10" spans="1:7">
      <c r="B10" s="7">
        <v>1</v>
      </c>
      <c r="C10" s="7" t="s">
        <v>1863</v>
      </c>
      <c r="D10" s="7">
        <v>168</v>
      </c>
      <c r="E10" s="22">
        <f t="shared" si="0"/>
        <v>168</v>
      </c>
      <c r="G10" s="7">
        <f t="shared" si="1"/>
        <v>701</v>
      </c>
    </row>
    <row r="11" spans="1:7">
      <c r="B11" s="7">
        <v>1</v>
      </c>
      <c r="C11" s="7" t="s">
        <v>694</v>
      </c>
      <c r="D11" s="7">
        <v>155</v>
      </c>
      <c r="E11" s="22">
        <f t="shared" si="0"/>
        <v>155</v>
      </c>
      <c r="G11" s="7">
        <f t="shared" si="1"/>
        <v>856</v>
      </c>
    </row>
    <row r="12" spans="1:7">
      <c r="B12" s="7">
        <v>1</v>
      </c>
      <c r="C12" s="7" t="s">
        <v>1214</v>
      </c>
      <c r="D12" s="7">
        <v>68</v>
      </c>
      <c r="E12" s="22">
        <f t="shared" si="0"/>
        <v>68</v>
      </c>
      <c r="G12" s="7">
        <f t="shared" si="1"/>
        <v>924</v>
      </c>
    </row>
    <row r="13" spans="1:7">
      <c r="B13" s="7">
        <v>2</v>
      </c>
      <c r="C13" s="7" t="s">
        <v>1866</v>
      </c>
      <c r="D13" s="7">
        <v>74</v>
      </c>
      <c r="E13" s="22">
        <f t="shared" si="0"/>
        <v>148</v>
      </c>
      <c r="G13" s="7">
        <f t="shared" si="1"/>
        <v>1072</v>
      </c>
    </row>
    <row r="14" spans="1:7">
      <c r="B14" s="7">
        <v>1</v>
      </c>
      <c r="C14" s="7" t="s">
        <v>1867</v>
      </c>
      <c r="D14" s="7">
        <v>80</v>
      </c>
      <c r="E14" s="22">
        <f t="shared" si="0"/>
        <v>80</v>
      </c>
      <c r="G14" s="7">
        <f t="shared" si="1"/>
        <v>1152</v>
      </c>
    </row>
    <row r="15" spans="1:7">
      <c r="A15" s="12">
        <v>41465</v>
      </c>
      <c r="C15" s="22" t="s">
        <v>39</v>
      </c>
      <c r="D15" s="7" t="s">
        <v>1868</v>
      </c>
      <c r="F15" s="7">
        <v>1152</v>
      </c>
      <c r="G15" s="7">
        <f t="shared" si="1"/>
        <v>0</v>
      </c>
    </row>
    <row r="16" spans="1:7">
      <c r="A16" s="12">
        <v>41479</v>
      </c>
      <c r="B16" s="22">
        <v>5.5</v>
      </c>
      <c r="C16" s="22" t="s">
        <v>1000</v>
      </c>
      <c r="D16" s="22">
        <v>30</v>
      </c>
      <c r="E16" s="22">
        <f t="shared" si="0"/>
        <v>165</v>
      </c>
      <c r="G16" s="7">
        <f t="shared" si="1"/>
        <v>165</v>
      </c>
    </row>
    <row r="17" spans="7:7">
      <c r="G17" s="7">
        <f t="shared" si="1"/>
        <v>165</v>
      </c>
    </row>
  </sheetData>
  <hyperlinks>
    <hyperlink ref="A1" location="INDICE!A1" display="INDICE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>
  <dimension ref="A1:K322"/>
  <sheetViews>
    <sheetView workbookViewId="0">
      <selection activeCell="B1" sqref="B1"/>
    </sheetView>
  </sheetViews>
  <sheetFormatPr baseColWidth="10" defaultRowHeight="15"/>
  <cols>
    <col min="1" max="1" width="8.7109375" customWidth="1"/>
    <col min="2" max="2" width="15.5703125" customWidth="1"/>
    <col min="3" max="3" width="10.7109375" customWidth="1"/>
    <col min="4" max="4" width="11.7109375" customWidth="1"/>
    <col min="5" max="5" width="11.42578125" customWidth="1"/>
    <col min="6" max="6" width="11.42578125" style="16"/>
    <col min="7" max="7" width="14.5703125" customWidth="1"/>
    <col min="8" max="8" width="14.28515625" customWidth="1"/>
    <col min="9" max="9" width="15.28515625" customWidth="1"/>
    <col min="10" max="10" width="14.42578125" customWidth="1"/>
  </cols>
  <sheetData>
    <row r="1" spans="1:11">
      <c r="B1" s="2" t="s">
        <v>122</v>
      </c>
      <c r="C1" s="13" t="s">
        <v>1562</v>
      </c>
      <c r="D1" s="1" t="s">
        <v>401</v>
      </c>
      <c r="E1" s="1"/>
      <c r="F1" s="15" t="s">
        <v>253</v>
      </c>
      <c r="G1" s="1"/>
      <c r="H1" s="15">
        <f>SUM(F201:F552)</f>
        <v>278435.48999999993</v>
      </c>
    </row>
    <row r="2" spans="1:11">
      <c r="J2" t="s">
        <v>1245</v>
      </c>
      <c r="K2" t="s">
        <v>1246</v>
      </c>
    </row>
    <row r="3" spans="1:11">
      <c r="A3" t="s">
        <v>408</v>
      </c>
      <c r="B3" t="s">
        <v>402</v>
      </c>
      <c r="C3" t="s">
        <v>403</v>
      </c>
      <c r="D3" t="s">
        <v>404</v>
      </c>
      <c r="E3" t="s">
        <v>254</v>
      </c>
      <c r="F3" s="16" t="s">
        <v>407</v>
      </c>
      <c r="G3" t="s">
        <v>405</v>
      </c>
      <c r="H3" t="s">
        <v>406</v>
      </c>
      <c r="I3" t="s">
        <v>409</v>
      </c>
    </row>
    <row r="6" spans="1:11">
      <c r="A6">
        <f t="shared" ref="A6:A18" si="0">A7+1</f>
        <v>313</v>
      </c>
      <c r="B6" t="s">
        <v>410</v>
      </c>
      <c r="C6">
        <v>101</v>
      </c>
      <c r="D6">
        <v>1543</v>
      </c>
      <c r="E6" s="6">
        <v>41318</v>
      </c>
      <c r="F6" s="16">
        <v>12500</v>
      </c>
      <c r="H6" t="s">
        <v>645</v>
      </c>
    </row>
    <row r="7" spans="1:11">
      <c r="A7">
        <f t="shared" si="0"/>
        <v>312</v>
      </c>
      <c r="B7" t="s">
        <v>491</v>
      </c>
      <c r="F7" s="16">
        <v>1317</v>
      </c>
      <c r="H7" t="s">
        <v>176</v>
      </c>
      <c r="I7" t="s">
        <v>645</v>
      </c>
    </row>
    <row r="8" spans="1:11">
      <c r="A8">
        <f t="shared" si="0"/>
        <v>311</v>
      </c>
      <c r="F8" s="16">
        <v>4000</v>
      </c>
      <c r="G8" t="s">
        <v>265</v>
      </c>
      <c r="I8" t="s">
        <v>645</v>
      </c>
    </row>
    <row r="9" spans="1:11">
      <c r="A9">
        <f t="shared" si="0"/>
        <v>310</v>
      </c>
      <c r="B9" t="s">
        <v>424</v>
      </c>
      <c r="F9" s="16">
        <v>1140</v>
      </c>
      <c r="H9" t="s">
        <v>2955</v>
      </c>
      <c r="I9" t="s">
        <v>645</v>
      </c>
    </row>
    <row r="10" spans="1:11">
      <c r="A10">
        <f t="shared" si="0"/>
        <v>309</v>
      </c>
      <c r="B10" t="s">
        <v>424</v>
      </c>
      <c r="C10">
        <v>249</v>
      </c>
      <c r="D10">
        <v>55566990</v>
      </c>
      <c r="E10" s="6">
        <v>41636</v>
      </c>
      <c r="F10" s="16">
        <v>686</v>
      </c>
      <c r="H10" t="s">
        <v>91</v>
      </c>
      <c r="I10" t="s">
        <v>645</v>
      </c>
    </row>
    <row r="11" spans="1:11">
      <c r="A11">
        <f t="shared" si="0"/>
        <v>308</v>
      </c>
      <c r="E11" s="6">
        <v>41720</v>
      </c>
      <c r="F11" s="16">
        <v>2200</v>
      </c>
      <c r="G11" t="s">
        <v>2224</v>
      </c>
      <c r="I11" t="s">
        <v>1145</v>
      </c>
    </row>
    <row r="12" spans="1:11">
      <c r="A12">
        <f t="shared" si="0"/>
        <v>307</v>
      </c>
      <c r="B12" t="s">
        <v>451</v>
      </c>
      <c r="E12" s="6">
        <v>41674</v>
      </c>
      <c r="F12" s="16">
        <v>1445</v>
      </c>
      <c r="G12" t="s">
        <v>2833</v>
      </c>
      <c r="H12" t="s">
        <v>176</v>
      </c>
      <c r="I12" t="s">
        <v>1145</v>
      </c>
    </row>
    <row r="13" spans="1:11">
      <c r="A13">
        <f t="shared" si="0"/>
        <v>306</v>
      </c>
      <c r="B13" t="s">
        <v>522</v>
      </c>
      <c r="C13">
        <v>660</v>
      </c>
      <c r="D13">
        <v>34707225</v>
      </c>
      <c r="E13" s="6">
        <v>41641</v>
      </c>
      <c r="F13" s="16">
        <v>1146</v>
      </c>
      <c r="G13" t="s">
        <v>1929</v>
      </c>
      <c r="I13" t="s">
        <v>682</v>
      </c>
    </row>
    <row r="14" spans="1:11">
      <c r="A14">
        <f t="shared" si="0"/>
        <v>305</v>
      </c>
      <c r="B14" t="s">
        <v>430</v>
      </c>
      <c r="C14">
        <v>748</v>
      </c>
      <c r="D14">
        <v>20563111</v>
      </c>
      <c r="E14" s="6">
        <v>41698</v>
      </c>
      <c r="F14" s="16">
        <v>2000</v>
      </c>
      <c r="G14" t="s">
        <v>2224</v>
      </c>
      <c r="I14" t="s">
        <v>682</v>
      </c>
    </row>
    <row r="15" spans="1:11">
      <c r="A15">
        <f t="shared" si="0"/>
        <v>304</v>
      </c>
      <c r="B15" t="s">
        <v>430</v>
      </c>
      <c r="C15">
        <v>748</v>
      </c>
      <c r="D15">
        <v>20563109</v>
      </c>
      <c r="E15" s="6">
        <v>41664</v>
      </c>
      <c r="F15" s="16">
        <v>2200</v>
      </c>
      <c r="G15" t="s">
        <v>2224</v>
      </c>
      <c r="I15" t="s">
        <v>682</v>
      </c>
    </row>
    <row r="16" spans="1:11">
      <c r="A16">
        <f t="shared" si="0"/>
        <v>303</v>
      </c>
      <c r="B16" t="s">
        <v>430</v>
      </c>
      <c r="C16">
        <v>748</v>
      </c>
      <c r="D16">
        <v>20563110</v>
      </c>
      <c r="E16" s="6">
        <v>41661</v>
      </c>
      <c r="F16" s="16">
        <v>2200</v>
      </c>
      <c r="G16" t="s">
        <v>2224</v>
      </c>
      <c r="I16" t="s">
        <v>682</v>
      </c>
    </row>
    <row r="17" spans="1:9">
      <c r="A17">
        <f t="shared" si="0"/>
        <v>302</v>
      </c>
      <c r="B17" t="s">
        <v>430</v>
      </c>
      <c r="C17">
        <v>349</v>
      </c>
      <c r="D17">
        <v>23127476</v>
      </c>
      <c r="E17" s="6">
        <v>41638</v>
      </c>
      <c r="F17" s="16">
        <v>1500</v>
      </c>
      <c r="H17" t="s">
        <v>3208</v>
      </c>
      <c r="I17" t="s">
        <v>682</v>
      </c>
    </row>
    <row r="18" spans="1:9">
      <c r="A18">
        <f t="shared" si="0"/>
        <v>301</v>
      </c>
      <c r="B18" t="s">
        <v>424</v>
      </c>
      <c r="C18">
        <v>432</v>
      </c>
      <c r="D18">
        <v>53310301</v>
      </c>
      <c r="E18" s="6">
        <v>41596</v>
      </c>
      <c r="F18" s="16">
        <v>850</v>
      </c>
      <c r="H18" t="s">
        <v>3208</v>
      </c>
      <c r="I18" t="s">
        <v>682</v>
      </c>
    </row>
    <row r="19" spans="1:9">
      <c r="A19">
        <f t="shared" ref="A19:A30" si="1">A20+1</f>
        <v>300</v>
      </c>
      <c r="B19" t="s">
        <v>410</v>
      </c>
      <c r="C19">
        <v>443</v>
      </c>
      <c r="D19">
        <v>44300005</v>
      </c>
      <c r="E19" s="6">
        <v>41593</v>
      </c>
      <c r="F19" s="16">
        <v>3000</v>
      </c>
      <c r="H19" t="s">
        <v>3208</v>
      </c>
    </row>
    <row r="20" spans="1:9">
      <c r="A20">
        <f t="shared" si="1"/>
        <v>299</v>
      </c>
      <c r="B20" t="s">
        <v>684</v>
      </c>
      <c r="C20">
        <v>101</v>
      </c>
      <c r="D20">
        <v>13678233</v>
      </c>
      <c r="E20" s="6">
        <v>41607</v>
      </c>
      <c r="F20" s="16">
        <v>1405.08</v>
      </c>
      <c r="H20" t="s">
        <v>3207</v>
      </c>
      <c r="I20" t="s">
        <v>682</v>
      </c>
    </row>
    <row r="21" spans="1:9">
      <c r="A21">
        <f t="shared" si="1"/>
        <v>298</v>
      </c>
      <c r="B21" t="s">
        <v>451</v>
      </c>
      <c r="C21">
        <v>322</v>
      </c>
      <c r="D21">
        <v>99086978</v>
      </c>
      <c r="E21" s="6">
        <v>41610</v>
      </c>
      <c r="F21" s="16">
        <v>960</v>
      </c>
      <c r="H21" t="s">
        <v>3207</v>
      </c>
    </row>
    <row r="22" spans="1:9">
      <c r="A22">
        <f t="shared" si="1"/>
        <v>297</v>
      </c>
      <c r="B22" t="s">
        <v>684</v>
      </c>
      <c r="C22">
        <v>110</v>
      </c>
      <c r="D22">
        <v>30534829</v>
      </c>
      <c r="E22" s="6">
        <v>41613</v>
      </c>
      <c r="F22" s="16">
        <v>450</v>
      </c>
      <c r="H22" t="s">
        <v>3207</v>
      </c>
    </row>
    <row r="23" spans="1:9">
      <c r="A23">
        <f t="shared" si="1"/>
        <v>296</v>
      </c>
      <c r="B23" t="s">
        <v>430</v>
      </c>
      <c r="C23">
        <v>705</v>
      </c>
      <c r="D23">
        <v>21995901</v>
      </c>
      <c r="E23" s="6">
        <v>41249</v>
      </c>
      <c r="F23" s="16">
        <v>613.5</v>
      </c>
      <c r="H23" t="s">
        <v>3207</v>
      </c>
    </row>
    <row r="24" spans="1:9">
      <c r="A24">
        <f t="shared" si="1"/>
        <v>295</v>
      </c>
      <c r="B24" t="s">
        <v>1156</v>
      </c>
      <c r="C24">
        <v>26</v>
      </c>
      <c r="D24">
        <v>1138370</v>
      </c>
      <c r="E24" s="6">
        <v>41630</v>
      </c>
      <c r="F24" s="16">
        <v>2523</v>
      </c>
      <c r="H24" t="s">
        <v>178</v>
      </c>
      <c r="I24" t="s">
        <v>682</v>
      </c>
    </row>
    <row r="25" spans="1:9">
      <c r="A25">
        <f t="shared" si="1"/>
        <v>294</v>
      </c>
      <c r="B25" t="s">
        <v>1735</v>
      </c>
      <c r="C25">
        <v>159</v>
      </c>
      <c r="D25">
        <v>159000064</v>
      </c>
      <c r="E25" s="6">
        <v>41623</v>
      </c>
      <c r="F25" s="16">
        <v>488.66</v>
      </c>
      <c r="G25" t="s">
        <v>239</v>
      </c>
      <c r="I25" t="s">
        <v>740</v>
      </c>
    </row>
    <row r="26" spans="1:9">
      <c r="A26">
        <f t="shared" si="1"/>
        <v>293</v>
      </c>
      <c r="B26" t="s">
        <v>768</v>
      </c>
      <c r="C26">
        <v>267</v>
      </c>
      <c r="D26">
        <v>369370</v>
      </c>
      <c r="E26" s="6">
        <v>41648</v>
      </c>
      <c r="F26" s="16">
        <v>1823</v>
      </c>
      <c r="G26" t="s">
        <v>3200</v>
      </c>
      <c r="I26" t="s">
        <v>740</v>
      </c>
    </row>
    <row r="27" spans="1:9">
      <c r="A27">
        <f t="shared" si="1"/>
        <v>292</v>
      </c>
      <c r="B27" t="s">
        <v>451</v>
      </c>
      <c r="C27">
        <v>422</v>
      </c>
      <c r="D27">
        <v>96941041</v>
      </c>
      <c r="E27" s="6">
        <v>41625</v>
      </c>
      <c r="F27" s="16">
        <v>1500</v>
      </c>
      <c r="H27" t="s">
        <v>59</v>
      </c>
      <c r="I27" t="s">
        <v>740</v>
      </c>
    </row>
    <row r="28" spans="1:9">
      <c r="A28">
        <f t="shared" si="1"/>
        <v>291</v>
      </c>
      <c r="B28" t="s">
        <v>451</v>
      </c>
      <c r="C28">
        <v>302</v>
      </c>
      <c r="D28">
        <v>97351268</v>
      </c>
      <c r="E28" s="6">
        <v>41607</v>
      </c>
      <c r="F28" s="16">
        <v>423</v>
      </c>
      <c r="G28" t="s">
        <v>2634</v>
      </c>
    </row>
    <row r="29" spans="1:9">
      <c r="A29">
        <f t="shared" si="1"/>
        <v>290</v>
      </c>
      <c r="B29" t="s">
        <v>430</v>
      </c>
      <c r="C29">
        <v>864</v>
      </c>
      <c r="D29">
        <v>18792532</v>
      </c>
      <c r="E29" s="6">
        <v>41620</v>
      </c>
      <c r="F29" s="16">
        <v>1900</v>
      </c>
      <c r="H29" t="s">
        <v>59</v>
      </c>
      <c r="I29" t="s">
        <v>687</v>
      </c>
    </row>
    <row r="30" spans="1:9">
      <c r="A30">
        <f t="shared" si="1"/>
        <v>289</v>
      </c>
      <c r="B30" t="s">
        <v>410</v>
      </c>
      <c r="C30">
        <v>159</v>
      </c>
      <c r="D30">
        <v>439</v>
      </c>
      <c r="E30" s="6">
        <v>41653</v>
      </c>
      <c r="F30" s="16">
        <v>5500</v>
      </c>
      <c r="H30" t="s">
        <v>645</v>
      </c>
      <c r="I30" t="s">
        <v>687</v>
      </c>
    </row>
    <row r="31" spans="1:9">
      <c r="A31">
        <f t="shared" ref="A31:A39" si="2">A32+1</f>
        <v>288</v>
      </c>
      <c r="B31" t="s">
        <v>684</v>
      </c>
      <c r="C31">
        <v>92</v>
      </c>
      <c r="D31">
        <v>3349989</v>
      </c>
      <c r="E31" s="6">
        <v>41304</v>
      </c>
      <c r="F31" s="16">
        <v>5000</v>
      </c>
      <c r="H31" t="s">
        <v>645</v>
      </c>
      <c r="I31" t="s">
        <v>687</v>
      </c>
    </row>
    <row r="32" spans="1:9">
      <c r="A32">
        <f t="shared" si="2"/>
        <v>287</v>
      </c>
      <c r="B32" t="s">
        <v>424</v>
      </c>
      <c r="C32">
        <v>102</v>
      </c>
      <c r="D32">
        <v>50143043</v>
      </c>
      <c r="E32" s="6">
        <v>41643</v>
      </c>
      <c r="F32" s="16">
        <v>2500</v>
      </c>
      <c r="H32" t="s">
        <v>1368</v>
      </c>
      <c r="I32" t="s">
        <v>740</v>
      </c>
    </row>
    <row r="33" spans="1:9">
      <c r="A33">
        <f t="shared" si="2"/>
        <v>286</v>
      </c>
      <c r="B33" t="s">
        <v>684</v>
      </c>
      <c r="C33">
        <v>27</v>
      </c>
      <c r="D33">
        <v>82410660</v>
      </c>
      <c r="E33" s="6">
        <v>41634</v>
      </c>
      <c r="F33" s="16">
        <v>1500</v>
      </c>
      <c r="H33" t="s">
        <v>87</v>
      </c>
      <c r="I33" t="s">
        <v>857</v>
      </c>
    </row>
    <row r="34" spans="1:9">
      <c r="A34">
        <f t="shared" si="2"/>
        <v>285</v>
      </c>
      <c r="B34" t="s">
        <v>768</v>
      </c>
      <c r="C34">
        <v>267</v>
      </c>
      <c r="D34">
        <v>369786</v>
      </c>
      <c r="E34" s="6">
        <v>41624</v>
      </c>
      <c r="F34" s="16">
        <v>2500</v>
      </c>
      <c r="G34" t="s">
        <v>2806</v>
      </c>
      <c r="I34" t="s">
        <v>687</v>
      </c>
    </row>
    <row r="35" spans="1:9">
      <c r="A35">
        <f t="shared" si="2"/>
        <v>284</v>
      </c>
      <c r="B35" t="s">
        <v>1251</v>
      </c>
      <c r="C35">
        <v>56</v>
      </c>
      <c r="D35">
        <v>72069639</v>
      </c>
      <c r="E35" s="6">
        <v>41603</v>
      </c>
      <c r="F35" s="16">
        <v>820</v>
      </c>
      <c r="H35" t="s">
        <v>3116</v>
      </c>
      <c r="I35" t="s">
        <v>687</v>
      </c>
    </row>
    <row r="36" spans="1:9">
      <c r="A36">
        <f t="shared" si="2"/>
        <v>283</v>
      </c>
      <c r="B36" t="s">
        <v>424</v>
      </c>
      <c r="C36">
        <v>285</v>
      </c>
      <c r="D36">
        <v>53545599</v>
      </c>
      <c r="E36" s="6">
        <v>41631</v>
      </c>
      <c r="F36" s="16">
        <v>2500</v>
      </c>
      <c r="H36" t="s">
        <v>1336</v>
      </c>
      <c r="I36" t="s">
        <v>687</v>
      </c>
    </row>
    <row r="37" spans="1:9">
      <c r="A37">
        <f t="shared" si="2"/>
        <v>282</v>
      </c>
      <c r="B37" t="s">
        <v>430</v>
      </c>
      <c r="C37">
        <v>349</v>
      </c>
      <c r="D37">
        <v>23248081</v>
      </c>
      <c r="E37" s="6">
        <v>41604</v>
      </c>
      <c r="F37" s="16">
        <v>1313.43</v>
      </c>
      <c r="H37" t="s">
        <v>135</v>
      </c>
      <c r="I37" t="s">
        <v>687</v>
      </c>
    </row>
    <row r="38" spans="1:9">
      <c r="A38">
        <f t="shared" si="2"/>
        <v>281</v>
      </c>
      <c r="B38" t="s">
        <v>451</v>
      </c>
      <c r="C38">
        <v>128</v>
      </c>
      <c r="D38">
        <v>97523731</v>
      </c>
      <c r="E38" s="6">
        <v>41600</v>
      </c>
      <c r="F38" s="16">
        <v>1311</v>
      </c>
      <c r="H38" t="s">
        <v>135</v>
      </c>
      <c r="I38" t="s">
        <v>687</v>
      </c>
    </row>
    <row r="39" spans="1:9">
      <c r="A39">
        <f t="shared" si="2"/>
        <v>280</v>
      </c>
      <c r="B39" t="s">
        <v>684</v>
      </c>
      <c r="C39">
        <v>92</v>
      </c>
      <c r="D39">
        <v>82242639</v>
      </c>
      <c r="E39" s="6">
        <v>41305</v>
      </c>
      <c r="F39" s="16">
        <v>1500</v>
      </c>
      <c r="H39" t="s">
        <v>3113</v>
      </c>
    </row>
    <row r="40" spans="1:9">
      <c r="A40">
        <f t="shared" ref="A40:A48" si="3">A41+1</f>
        <v>279</v>
      </c>
      <c r="B40" t="s">
        <v>1251</v>
      </c>
      <c r="C40">
        <v>63</v>
      </c>
      <c r="D40">
        <v>72810540</v>
      </c>
      <c r="E40" s="6">
        <v>41635</v>
      </c>
      <c r="F40" s="16">
        <v>1500</v>
      </c>
      <c r="H40" t="s">
        <v>3113</v>
      </c>
    </row>
    <row r="41" spans="1:9">
      <c r="A41">
        <f t="shared" si="3"/>
        <v>278</v>
      </c>
      <c r="B41" t="s">
        <v>410</v>
      </c>
      <c r="C41">
        <v>159</v>
      </c>
      <c r="D41">
        <v>923</v>
      </c>
      <c r="E41" s="6">
        <v>41572</v>
      </c>
      <c r="F41" s="16">
        <v>3000</v>
      </c>
      <c r="H41" t="s">
        <v>22</v>
      </c>
      <c r="I41" t="s">
        <v>432</v>
      </c>
    </row>
    <row r="42" spans="1:9">
      <c r="A42">
        <f t="shared" si="3"/>
        <v>277</v>
      </c>
      <c r="B42" t="s">
        <v>430</v>
      </c>
      <c r="C42">
        <v>821</v>
      </c>
      <c r="D42">
        <v>23450913</v>
      </c>
      <c r="E42" s="6">
        <v>41639</v>
      </c>
      <c r="F42" s="16">
        <v>1272.29</v>
      </c>
      <c r="G42" t="s">
        <v>431</v>
      </c>
      <c r="I42" t="s">
        <v>3084</v>
      </c>
    </row>
    <row r="43" spans="1:9">
      <c r="A43">
        <f t="shared" si="3"/>
        <v>276</v>
      </c>
      <c r="B43" t="s">
        <v>1735</v>
      </c>
      <c r="C43">
        <v>159</v>
      </c>
      <c r="D43">
        <v>159000063</v>
      </c>
      <c r="E43" s="6">
        <v>41623</v>
      </c>
      <c r="F43" s="16">
        <v>488.66</v>
      </c>
      <c r="G43" t="s">
        <v>239</v>
      </c>
      <c r="I43" t="s">
        <v>3084</v>
      </c>
    </row>
    <row r="44" spans="1:9">
      <c r="A44">
        <f t="shared" si="3"/>
        <v>275</v>
      </c>
      <c r="B44" t="s">
        <v>684</v>
      </c>
      <c r="C44">
        <v>92</v>
      </c>
      <c r="D44">
        <v>82386266</v>
      </c>
      <c r="E44" s="6">
        <v>41599</v>
      </c>
      <c r="F44" s="16">
        <v>2000</v>
      </c>
      <c r="H44" t="s">
        <v>1369</v>
      </c>
      <c r="I44" t="s">
        <v>3084</v>
      </c>
    </row>
    <row r="45" spans="1:9">
      <c r="A45">
        <f t="shared" si="3"/>
        <v>274</v>
      </c>
      <c r="B45" t="s">
        <v>451</v>
      </c>
      <c r="C45">
        <v>427</v>
      </c>
      <c r="D45">
        <v>98057245</v>
      </c>
      <c r="E45" s="6">
        <v>41620</v>
      </c>
      <c r="F45" s="16">
        <v>2110</v>
      </c>
      <c r="H45" t="s">
        <v>175</v>
      </c>
      <c r="I45" t="s">
        <v>436</v>
      </c>
    </row>
    <row r="46" spans="1:9">
      <c r="A46">
        <f t="shared" si="3"/>
        <v>273</v>
      </c>
      <c r="B46" t="s">
        <v>451</v>
      </c>
      <c r="C46">
        <v>330</v>
      </c>
      <c r="D46">
        <v>98362850</v>
      </c>
      <c r="E46" s="6">
        <v>41580</v>
      </c>
      <c r="F46" s="16">
        <v>1368</v>
      </c>
      <c r="H46" t="s">
        <v>2955</v>
      </c>
    </row>
    <row r="47" spans="1:9">
      <c r="A47">
        <f t="shared" si="3"/>
        <v>272</v>
      </c>
      <c r="B47" t="s">
        <v>410</v>
      </c>
      <c r="C47">
        <v>265</v>
      </c>
      <c r="D47">
        <v>26501157</v>
      </c>
      <c r="E47" s="6">
        <v>41623</v>
      </c>
      <c r="F47" s="16">
        <v>300</v>
      </c>
    </row>
    <row r="48" spans="1:9">
      <c r="A48">
        <f t="shared" si="3"/>
        <v>271</v>
      </c>
      <c r="B48" t="s">
        <v>410</v>
      </c>
      <c r="C48">
        <v>0</v>
      </c>
      <c r="D48">
        <v>857</v>
      </c>
      <c r="E48" s="6">
        <v>41600</v>
      </c>
      <c r="F48" s="16">
        <v>3994.66</v>
      </c>
      <c r="G48" t="s">
        <v>1359</v>
      </c>
    </row>
    <row r="49" spans="1:9">
      <c r="A49">
        <f t="shared" ref="A49:A60" si="4">A50+1</f>
        <v>270</v>
      </c>
      <c r="B49" t="s">
        <v>424</v>
      </c>
      <c r="C49">
        <v>432</v>
      </c>
      <c r="D49">
        <v>49408879</v>
      </c>
      <c r="E49" s="6">
        <v>41615</v>
      </c>
      <c r="F49" s="16">
        <v>700</v>
      </c>
      <c r="G49" t="s">
        <v>2954</v>
      </c>
    </row>
    <row r="50" spans="1:9">
      <c r="A50">
        <f t="shared" si="4"/>
        <v>269</v>
      </c>
      <c r="B50" t="s">
        <v>855</v>
      </c>
      <c r="C50">
        <v>494</v>
      </c>
      <c r="D50">
        <v>58557490</v>
      </c>
      <c r="E50" s="6">
        <v>41614</v>
      </c>
      <c r="F50" s="16">
        <v>2200</v>
      </c>
      <c r="G50" t="s">
        <v>265</v>
      </c>
      <c r="H50" t="s">
        <v>107</v>
      </c>
    </row>
    <row r="51" spans="1:9">
      <c r="A51">
        <f t="shared" si="4"/>
        <v>268</v>
      </c>
      <c r="F51" s="16">
        <v>1266</v>
      </c>
      <c r="G51" t="s">
        <v>2952</v>
      </c>
      <c r="H51" t="s">
        <v>2953</v>
      </c>
      <c r="I51" t="s">
        <v>44</v>
      </c>
    </row>
    <row r="52" spans="1:9">
      <c r="A52">
        <f t="shared" si="4"/>
        <v>267</v>
      </c>
      <c r="B52" t="s">
        <v>424</v>
      </c>
      <c r="C52">
        <v>217</v>
      </c>
      <c r="D52">
        <v>50482783</v>
      </c>
      <c r="E52" s="6">
        <v>41577</v>
      </c>
      <c r="F52" s="16">
        <v>480</v>
      </c>
      <c r="H52" t="s">
        <v>228</v>
      </c>
    </row>
    <row r="53" spans="1:9">
      <c r="A53">
        <f t="shared" si="4"/>
        <v>266</v>
      </c>
      <c r="B53" t="s">
        <v>430</v>
      </c>
      <c r="C53">
        <v>408</v>
      </c>
      <c r="D53">
        <v>21655792</v>
      </c>
      <c r="E53" s="6">
        <v>41593</v>
      </c>
      <c r="F53" s="16">
        <v>7500</v>
      </c>
      <c r="H53" t="s">
        <v>645</v>
      </c>
    </row>
    <row r="54" spans="1:9">
      <c r="A54">
        <f t="shared" si="4"/>
        <v>265</v>
      </c>
      <c r="B54" t="s">
        <v>986</v>
      </c>
      <c r="C54">
        <v>355</v>
      </c>
      <c r="D54">
        <v>90565554</v>
      </c>
      <c r="E54" s="6">
        <v>41598</v>
      </c>
      <c r="F54" s="16">
        <v>1708</v>
      </c>
      <c r="G54" t="s">
        <v>21</v>
      </c>
      <c r="I54" t="s">
        <v>645</v>
      </c>
    </row>
    <row r="55" spans="1:9">
      <c r="A55">
        <f t="shared" si="4"/>
        <v>264</v>
      </c>
      <c r="B55" t="s">
        <v>424</v>
      </c>
      <c r="C55">
        <v>610</v>
      </c>
      <c r="D55">
        <v>48518438</v>
      </c>
      <c r="E55" s="6">
        <v>41593</v>
      </c>
      <c r="F55" s="16">
        <v>7690</v>
      </c>
      <c r="H55" t="s">
        <v>1368</v>
      </c>
      <c r="I55" t="s">
        <v>682</v>
      </c>
    </row>
    <row r="56" spans="1:9">
      <c r="A56">
        <f t="shared" si="4"/>
        <v>263</v>
      </c>
      <c r="B56" t="s">
        <v>430</v>
      </c>
      <c r="C56">
        <v>349</v>
      </c>
      <c r="D56">
        <v>21708245</v>
      </c>
      <c r="E56" s="6">
        <v>41573</v>
      </c>
      <c r="F56" s="16">
        <v>4400</v>
      </c>
      <c r="G56" t="s">
        <v>2864</v>
      </c>
    </row>
    <row r="57" spans="1:9">
      <c r="A57">
        <f t="shared" si="4"/>
        <v>262</v>
      </c>
      <c r="B57" t="s">
        <v>855</v>
      </c>
      <c r="C57">
        <v>494</v>
      </c>
      <c r="D57">
        <v>58333752</v>
      </c>
      <c r="E57" s="6">
        <v>41654</v>
      </c>
      <c r="F57" s="16">
        <v>4144</v>
      </c>
      <c r="G57" t="s">
        <v>265</v>
      </c>
      <c r="I57" t="s">
        <v>433</v>
      </c>
    </row>
    <row r="58" spans="1:9">
      <c r="A58">
        <f t="shared" si="4"/>
        <v>261</v>
      </c>
      <c r="B58" t="s">
        <v>855</v>
      </c>
      <c r="C58">
        <v>494</v>
      </c>
      <c r="D58">
        <v>58333751</v>
      </c>
      <c r="E58" s="6">
        <v>41648</v>
      </c>
      <c r="F58" s="16">
        <v>4100</v>
      </c>
      <c r="G58" t="s">
        <v>265</v>
      </c>
      <c r="I58" t="s">
        <v>433</v>
      </c>
    </row>
    <row r="59" spans="1:9">
      <c r="A59">
        <f t="shared" si="4"/>
        <v>260</v>
      </c>
      <c r="B59" t="s">
        <v>410</v>
      </c>
      <c r="C59">
        <v>0</v>
      </c>
      <c r="D59">
        <v>857</v>
      </c>
      <c r="E59" s="6">
        <v>41572</v>
      </c>
      <c r="F59" s="16">
        <v>1826.36</v>
      </c>
      <c r="G59" t="s">
        <v>1359</v>
      </c>
    </row>
    <row r="60" spans="1:9">
      <c r="A60">
        <f t="shared" si="4"/>
        <v>259</v>
      </c>
      <c r="B60" t="s">
        <v>491</v>
      </c>
      <c r="C60">
        <v>176</v>
      </c>
      <c r="D60">
        <v>16511559</v>
      </c>
      <c r="E60" s="6">
        <v>41593</v>
      </c>
      <c r="F60" s="16">
        <v>1677</v>
      </c>
      <c r="G60" t="s">
        <v>978</v>
      </c>
      <c r="I60" t="s">
        <v>645</v>
      </c>
    </row>
    <row r="61" spans="1:9">
      <c r="A61">
        <f t="shared" ref="A61:A73" si="5">A62+1</f>
        <v>258</v>
      </c>
      <c r="B61" t="s">
        <v>430</v>
      </c>
      <c r="C61">
        <v>748</v>
      </c>
      <c r="D61">
        <v>20563101</v>
      </c>
      <c r="E61" s="6">
        <v>41657</v>
      </c>
      <c r="F61" s="16">
        <v>3000</v>
      </c>
      <c r="G61" t="s">
        <v>2224</v>
      </c>
    </row>
    <row r="62" spans="1:9">
      <c r="A62">
        <f t="shared" si="5"/>
        <v>257</v>
      </c>
      <c r="B62" t="s">
        <v>936</v>
      </c>
      <c r="C62">
        <v>301</v>
      </c>
      <c r="D62">
        <v>26372703</v>
      </c>
      <c r="E62" s="6">
        <v>41649</v>
      </c>
      <c r="F62" s="16">
        <v>1560</v>
      </c>
      <c r="H62" t="s">
        <v>2224</v>
      </c>
    </row>
    <row r="63" spans="1:9">
      <c r="A63">
        <f t="shared" si="5"/>
        <v>256</v>
      </c>
      <c r="B63" t="s">
        <v>936</v>
      </c>
      <c r="C63">
        <v>301</v>
      </c>
      <c r="D63">
        <v>26372702</v>
      </c>
      <c r="E63" s="6">
        <v>41618</v>
      </c>
      <c r="F63" s="16">
        <v>1500</v>
      </c>
      <c r="H63" t="s">
        <v>2224</v>
      </c>
    </row>
    <row r="64" spans="1:9">
      <c r="A64">
        <f t="shared" si="5"/>
        <v>255</v>
      </c>
      <c r="B64" t="s">
        <v>936</v>
      </c>
      <c r="C64">
        <v>313</v>
      </c>
      <c r="D64">
        <v>26201629</v>
      </c>
      <c r="E64" s="6">
        <v>41565</v>
      </c>
      <c r="F64" s="16">
        <v>330</v>
      </c>
      <c r="H64" t="s">
        <v>240</v>
      </c>
      <c r="I64" t="s">
        <v>935</v>
      </c>
    </row>
    <row r="65" spans="1:9">
      <c r="A65">
        <f t="shared" si="5"/>
        <v>254</v>
      </c>
      <c r="B65" t="s">
        <v>451</v>
      </c>
      <c r="C65">
        <v>427</v>
      </c>
      <c r="D65">
        <v>98456281</v>
      </c>
      <c r="E65" s="6">
        <v>41598</v>
      </c>
      <c r="F65" s="16">
        <v>2910</v>
      </c>
      <c r="G65" t="s">
        <v>2833</v>
      </c>
      <c r="H65" t="s">
        <v>176</v>
      </c>
    </row>
    <row r="66" spans="1:9">
      <c r="A66">
        <f t="shared" si="5"/>
        <v>253</v>
      </c>
      <c r="B66" t="s">
        <v>430</v>
      </c>
      <c r="C66">
        <v>821</v>
      </c>
      <c r="D66">
        <v>23034860</v>
      </c>
      <c r="E66" s="6">
        <v>41634</v>
      </c>
      <c r="F66" s="16">
        <v>6250</v>
      </c>
      <c r="G66" t="s">
        <v>1144</v>
      </c>
      <c r="I66" t="s">
        <v>2824</v>
      </c>
    </row>
    <row r="67" spans="1:9">
      <c r="A67">
        <f t="shared" si="5"/>
        <v>252</v>
      </c>
      <c r="B67" t="s">
        <v>430</v>
      </c>
      <c r="C67">
        <v>821</v>
      </c>
      <c r="D67">
        <v>23034859</v>
      </c>
      <c r="E67" s="6">
        <v>41604</v>
      </c>
      <c r="F67" s="16">
        <v>6250</v>
      </c>
      <c r="G67" t="s">
        <v>1144</v>
      </c>
      <c r="I67" t="s">
        <v>682</v>
      </c>
    </row>
    <row r="68" spans="1:9">
      <c r="A68">
        <f t="shared" si="5"/>
        <v>251</v>
      </c>
      <c r="B68" t="s">
        <v>491</v>
      </c>
      <c r="C68">
        <v>176</v>
      </c>
      <c r="D68">
        <v>16755236</v>
      </c>
      <c r="E68" s="6">
        <v>41575</v>
      </c>
      <c r="F68" s="16">
        <v>2926.5</v>
      </c>
      <c r="H68" t="s">
        <v>64</v>
      </c>
    </row>
    <row r="69" spans="1:9">
      <c r="A69">
        <f t="shared" si="5"/>
        <v>250</v>
      </c>
      <c r="B69" t="s">
        <v>491</v>
      </c>
      <c r="C69">
        <v>176</v>
      </c>
      <c r="D69">
        <v>16450216</v>
      </c>
      <c r="E69" s="6">
        <v>41578</v>
      </c>
      <c r="F69" s="16">
        <v>375</v>
      </c>
      <c r="H69" t="s">
        <v>64</v>
      </c>
      <c r="I69" t="s">
        <v>1235</v>
      </c>
    </row>
    <row r="70" spans="1:9">
      <c r="A70">
        <f t="shared" si="5"/>
        <v>249</v>
      </c>
      <c r="B70" t="s">
        <v>937</v>
      </c>
      <c r="C70">
        <v>62</v>
      </c>
      <c r="D70">
        <v>29245540</v>
      </c>
      <c r="E70" s="6">
        <v>41588</v>
      </c>
      <c r="F70" s="16">
        <v>697.8</v>
      </c>
      <c r="G70" t="s">
        <v>233</v>
      </c>
      <c r="I70" t="s">
        <v>2817</v>
      </c>
    </row>
    <row r="71" spans="1:9">
      <c r="A71">
        <f t="shared" si="5"/>
        <v>248</v>
      </c>
      <c r="B71" t="s">
        <v>491</v>
      </c>
      <c r="C71">
        <v>176</v>
      </c>
      <c r="D71">
        <v>18766658</v>
      </c>
      <c r="E71" s="6">
        <v>41577</v>
      </c>
      <c r="F71" s="16">
        <v>2000</v>
      </c>
      <c r="G71" t="s">
        <v>2814</v>
      </c>
      <c r="H71" t="s">
        <v>250</v>
      </c>
      <c r="I71" t="s">
        <v>437</v>
      </c>
    </row>
    <row r="72" spans="1:9">
      <c r="A72">
        <f t="shared" si="5"/>
        <v>247</v>
      </c>
      <c r="B72" t="s">
        <v>491</v>
      </c>
      <c r="C72">
        <v>176</v>
      </c>
      <c r="D72">
        <v>166333366</v>
      </c>
      <c r="E72" s="6">
        <v>41611</v>
      </c>
      <c r="F72" s="16">
        <v>1479.99</v>
      </c>
      <c r="G72" t="s">
        <v>614</v>
      </c>
      <c r="I72" t="s">
        <v>437</v>
      </c>
    </row>
    <row r="73" spans="1:9">
      <c r="A73">
        <f t="shared" si="5"/>
        <v>246</v>
      </c>
      <c r="B73" t="s">
        <v>491</v>
      </c>
      <c r="C73">
        <v>176</v>
      </c>
      <c r="D73">
        <v>16633365</v>
      </c>
      <c r="E73" s="6">
        <v>41603</v>
      </c>
      <c r="F73" s="16">
        <v>2000</v>
      </c>
      <c r="G73" t="s">
        <v>614</v>
      </c>
      <c r="I73" t="s">
        <v>437</v>
      </c>
    </row>
    <row r="74" spans="1:9">
      <c r="A74">
        <f>A75+1</f>
        <v>245</v>
      </c>
      <c r="B74" t="s">
        <v>2805</v>
      </c>
      <c r="C74">
        <v>267</v>
      </c>
      <c r="D74">
        <v>369779</v>
      </c>
      <c r="E74" s="6">
        <v>41628</v>
      </c>
      <c r="F74" s="16">
        <v>3553</v>
      </c>
      <c r="G74" t="s">
        <v>2806</v>
      </c>
      <c r="I74" t="s">
        <v>434</v>
      </c>
    </row>
    <row r="75" spans="1:9">
      <c r="A75">
        <v>244</v>
      </c>
      <c r="B75" t="s">
        <v>491</v>
      </c>
      <c r="C75">
        <v>352</v>
      </c>
      <c r="D75">
        <v>32336397</v>
      </c>
      <c r="E75" s="6">
        <v>41619</v>
      </c>
      <c r="F75" s="16">
        <v>1317.11</v>
      </c>
      <c r="H75" t="s">
        <v>423</v>
      </c>
      <c r="I75" t="s">
        <v>176</v>
      </c>
    </row>
    <row r="76" spans="1:9">
      <c r="A76">
        <v>243</v>
      </c>
      <c r="B76" t="s">
        <v>491</v>
      </c>
      <c r="C76">
        <v>138</v>
      </c>
      <c r="D76">
        <v>30391804</v>
      </c>
      <c r="E76" s="6">
        <v>41578</v>
      </c>
      <c r="F76" s="16">
        <v>1670.76</v>
      </c>
      <c r="H76" t="s">
        <v>59</v>
      </c>
    </row>
    <row r="77" spans="1:9">
      <c r="A77">
        <v>242</v>
      </c>
      <c r="B77" t="s">
        <v>451</v>
      </c>
      <c r="C77">
        <v>400</v>
      </c>
      <c r="D77">
        <v>94708514</v>
      </c>
      <c r="E77" s="6">
        <v>41564</v>
      </c>
      <c r="F77" s="16">
        <v>800</v>
      </c>
      <c r="G77" t="s">
        <v>2794</v>
      </c>
      <c r="I77" t="s">
        <v>436</v>
      </c>
    </row>
    <row r="78" spans="1:9">
      <c r="A78">
        <v>241</v>
      </c>
      <c r="B78" t="s">
        <v>424</v>
      </c>
      <c r="C78">
        <v>102</v>
      </c>
      <c r="D78">
        <v>16463322</v>
      </c>
      <c r="E78" s="6">
        <v>41562</v>
      </c>
      <c r="F78" s="16">
        <v>1526.94</v>
      </c>
      <c r="H78" t="s">
        <v>2266</v>
      </c>
    </row>
    <row r="79" spans="1:9">
      <c r="A79">
        <v>240</v>
      </c>
      <c r="D79">
        <v>14633203</v>
      </c>
      <c r="F79" s="16">
        <v>300</v>
      </c>
      <c r="I79" t="s">
        <v>682</v>
      </c>
    </row>
    <row r="80" spans="1:9">
      <c r="A80">
        <v>239</v>
      </c>
      <c r="D80">
        <v>15900561</v>
      </c>
      <c r="F80" s="16">
        <v>1927</v>
      </c>
      <c r="H80" t="s">
        <v>494</v>
      </c>
      <c r="I80" t="s">
        <v>682</v>
      </c>
    </row>
    <row r="81" spans="1:9">
      <c r="A81">
        <v>238</v>
      </c>
      <c r="B81" t="s">
        <v>768</v>
      </c>
      <c r="C81">
        <v>484</v>
      </c>
      <c r="D81">
        <v>1188597</v>
      </c>
      <c r="E81" s="6">
        <v>41586</v>
      </c>
      <c r="F81" s="16">
        <v>2249.58</v>
      </c>
      <c r="H81" t="s">
        <v>301</v>
      </c>
      <c r="I81" t="s">
        <v>968</v>
      </c>
    </row>
    <row r="82" spans="1:9">
      <c r="A82">
        <v>237</v>
      </c>
      <c r="B82" t="s">
        <v>491</v>
      </c>
      <c r="C82">
        <v>176</v>
      </c>
      <c r="D82">
        <v>14803023</v>
      </c>
      <c r="E82" s="6">
        <v>41562</v>
      </c>
      <c r="F82" s="16">
        <v>1465</v>
      </c>
      <c r="H82" t="s">
        <v>22</v>
      </c>
      <c r="I82" t="s">
        <v>935</v>
      </c>
    </row>
    <row r="83" spans="1:9">
      <c r="A83">
        <v>236</v>
      </c>
      <c r="B83" t="s">
        <v>424</v>
      </c>
      <c r="C83">
        <v>232</v>
      </c>
      <c r="D83">
        <v>50664356</v>
      </c>
      <c r="E83" s="6">
        <v>41550</v>
      </c>
      <c r="F83" s="16">
        <v>1500</v>
      </c>
      <c r="H83" t="s">
        <v>22</v>
      </c>
      <c r="I83" t="s">
        <v>935</v>
      </c>
    </row>
    <row r="84" spans="1:9">
      <c r="A84">
        <v>235</v>
      </c>
      <c r="B84" t="s">
        <v>410</v>
      </c>
      <c r="C84">
        <v>159</v>
      </c>
      <c r="D84">
        <v>94</v>
      </c>
      <c r="E84" s="6">
        <v>41593</v>
      </c>
      <c r="F84" s="16">
        <v>960</v>
      </c>
      <c r="G84" t="s">
        <v>2633</v>
      </c>
      <c r="I84" t="s">
        <v>436</v>
      </c>
    </row>
    <row r="85" spans="1:9">
      <c r="A85">
        <v>234</v>
      </c>
      <c r="B85" t="s">
        <v>451</v>
      </c>
      <c r="C85">
        <v>302</v>
      </c>
      <c r="D85">
        <v>97351043</v>
      </c>
      <c r="E85" s="6">
        <v>41551</v>
      </c>
      <c r="F85" s="16">
        <v>380</v>
      </c>
      <c r="G85" t="s">
        <v>2634</v>
      </c>
      <c r="I85" t="s">
        <v>436</v>
      </c>
    </row>
    <row r="86" spans="1:9">
      <c r="A86">
        <v>233</v>
      </c>
      <c r="B86" t="s">
        <v>410</v>
      </c>
      <c r="C86">
        <v>159</v>
      </c>
      <c r="D86">
        <v>2479</v>
      </c>
      <c r="E86" s="6">
        <v>41562</v>
      </c>
      <c r="F86" s="16">
        <v>27198</v>
      </c>
      <c r="G86" t="s">
        <v>266</v>
      </c>
      <c r="I86" t="s">
        <v>988</v>
      </c>
    </row>
    <row r="87" spans="1:9">
      <c r="A87">
        <v>232</v>
      </c>
      <c r="B87" t="s">
        <v>1251</v>
      </c>
      <c r="C87">
        <v>56</v>
      </c>
      <c r="D87">
        <v>72594762</v>
      </c>
      <c r="E87" s="6">
        <v>41585</v>
      </c>
      <c r="F87" s="16">
        <v>2000</v>
      </c>
      <c r="G87" t="s">
        <v>704</v>
      </c>
      <c r="I87" t="s">
        <v>988</v>
      </c>
    </row>
    <row r="88" spans="1:9">
      <c r="A88">
        <v>231</v>
      </c>
      <c r="B88" t="s">
        <v>491</v>
      </c>
      <c r="C88">
        <v>869</v>
      </c>
      <c r="D88">
        <v>16773522</v>
      </c>
      <c r="E88" s="6">
        <v>41583</v>
      </c>
      <c r="F88" s="16">
        <v>869</v>
      </c>
      <c r="G88" t="s">
        <v>2632</v>
      </c>
      <c r="I88" t="s">
        <v>988</v>
      </c>
    </row>
    <row r="89" spans="1:9">
      <c r="A89">
        <v>230</v>
      </c>
      <c r="B89" t="s">
        <v>430</v>
      </c>
      <c r="C89">
        <v>821</v>
      </c>
      <c r="D89">
        <v>20756027</v>
      </c>
      <c r="E89" s="6">
        <v>41572</v>
      </c>
      <c r="F89" s="16">
        <v>1150</v>
      </c>
      <c r="H89" t="s">
        <v>1105</v>
      </c>
      <c r="I89" t="s">
        <v>1145</v>
      </c>
    </row>
    <row r="90" spans="1:9">
      <c r="A90">
        <v>229</v>
      </c>
      <c r="B90" t="s">
        <v>430</v>
      </c>
      <c r="C90">
        <v>821</v>
      </c>
      <c r="D90">
        <v>19201936</v>
      </c>
      <c r="E90" s="6">
        <v>41588</v>
      </c>
      <c r="F90" s="16">
        <v>3000</v>
      </c>
      <c r="H90" t="s">
        <v>645</v>
      </c>
      <c r="I90" t="s">
        <v>2606</v>
      </c>
    </row>
    <row r="91" spans="1:9">
      <c r="A91">
        <v>228</v>
      </c>
      <c r="F91" s="16">
        <v>2500</v>
      </c>
      <c r="H91" t="s">
        <v>176</v>
      </c>
      <c r="I91" t="s">
        <v>952</v>
      </c>
    </row>
    <row r="92" spans="1:9">
      <c r="A92">
        <v>227</v>
      </c>
      <c r="B92" t="s">
        <v>937</v>
      </c>
      <c r="C92">
        <v>62</v>
      </c>
      <c r="D92">
        <v>28698795</v>
      </c>
      <c r="E92" s="6">
        <v>41581</v>
      </c>
      <c r="F92" s="16">
        <v>900</v>
      </c>
      <c r="G92" t="s">
        <v>2605</v>
      </c>
      <c r="I92" t="s">
        <v>952</v>
      </c>
    </row>
    <row r="93" spans="1:9">
      <c r="A93">
        <v>226</v>
      </c>
      <c r="B93" t="s">
        <v>424</v>
      </c>
      <c r="C93">
        <v>817</v>
      </c>
      <c r="F93" s="16">
        <v>1000</v>
      </c>
      <c r="G93" t="s">
        <v>1637</v>
      </c>
      <c r="I93" t="s">
        <v>952</v>
      </c>
    </row>
    <row r="94" spans="1:9">
      <c r="A94">
        <v>225</v>
      </c>
      <c r="E94" s="6">
        <v>41598</v>
      </c>
      <c r="F94" s="16">
        <v>800</v>
      </c>
      <c r="G94" t="s">
        <v>2588</v>
      </c>
      <c r="I94" t="s">
        <v>857</v>
      </c>
    </row>
    <row r="95" spans="1:9">
      <c r="A95">
        <v>224</v>
      </c>
      <c r="B95" t="s">
        <v>430</v>
      </c>
      <c r="C95">
        <v>349</v>
      </c>
      <c r="D95">
        <v>17186814</v>
      </c>
      <c r="E95" s="6">
        <v>41598</v>
      </c>
      <c r="F95" s="16">
        <v>4000</v>
      </c>
      <c r="G95" t="s">
        <v>489</v>
      </c>
    </row>
    <row r="96" spans="1:9">
      <c r="A96">
        <v>223</v>
      </c>
      <c r="B96" t="s">
        <v>986</v>
      </c>
      <c r="C96">
        <v>340</v>
      </c>
      <c r="D96">
        <v>87768612</v>
      </c>
      <c r="E96" s="6">
        <v>41577</v>
      </c>
      <c r="F96" s="16">
        <v>1400</v>
      </c>
      <c r="H96" t="s">
        <v>135</v>
      </c>
      <c r="I96" t="s">
        <v>857</v>
      </c>
    </row>
    <row r="97" spans="1:9">
      <c r="A97">
        <v>221</v>
      </c>
      <c r="B97" t="s">
        <v>430</v>
      </c>
      <c r="C97">
        <v>821</v>
      </c>
      <c r="D97">
        <v>19913935</v>
      </c>
      <c r="E97" s="6">
        <v>41510</v>
      </c>
      <c r="F97" s="16">
        <v>107</v>
      </c>
      <c r="H97" t="s">
        <v>59</v>
      </c>
      <c r="I97" t="s">
        <v>2528</v>
      </c>
    </row>
    <row r="98" spans="1:9">
      <c r="A98">
        <v>220</v>
      </c>
      <c r="B98" t="s">
        <v>424</v>
      </c>
      <c r="C98">
        <v>269</v>
      </c>
      <c r="D98">
        <v>53184456</v>
      </c>
      <c r="E98" s="6">
        <v>41532</v>
      </c>
      <c r="F98" s="16">
        <v>1500</v>
      </c>
      <c r="H98" t="s">
        <v>59</v>
      </c>
      <c r="I98" t="s">
        <v>2528</v>
      </c>
    </row>
    <row r="99" spans="1:9">
      <c r="A99">
        <v>219</v>
      </c>
      <c r="B99" t="s">
        <v>2527</v>
      </c>
      <c r="C99">
        <v>565</v>
      </c>
      <c r="D99">
        <v>600035381</v>
      </c>
      <c r="E99" s="6">
        <v>41516</v>
      </c>
      <c r="F99" s="16">
        <v>999</v>
      </c>
      <c r="H99" t="s">
        <v>59</v>
      </c>
      <c r="I99" t="s">
        <v>2528</v>
      </c>
    </row>
    <row r="100" spans="1:9">
      <c r="A100">
        <v>218</v>
      </c>
      <c r="B100" t="s">
        <v>424</v>
      </c>
      <c r="C100">
        <v>532</v>
      </c>
      <c r="D100">
        <v>48426241</v>
      </c>
      <c r="E100" s="6">
        <v>41512</v>
      </c>
      <c r="F100" s="16">
        <v>666</v>
      </c>
      <c r="H100" t="s">
        <v>59</v>
      </c>
      <c r="I100" t="s">
        <v>2528</v>
      </c>
    </row>
    <row r="101" spans="1:9">
      <c r="A101">
        <v>217</v>
      </c>
      <c r="B101" t="s">
        <v>430</v>
      </c>
      <c r="C101">
        <v>821</v>
      </c>
      <c r="D101">
        <v>20809934</v>
      </c>
      <c r="E101" s="6">
        <v>41578</v>
      </c>
      <c r="F101" s="16">
        <v>808</v>
      </c>
      <c r="G101" t="s">
        <v>431</v>
      </c>
      <c r="I101" t="s">
        <v>682</v>
      </c>
    </row>
    <row r="102" spans="1:9">
      <c r="A102">
        <v>216</v>
      </c>
      <c r="B102" t="s">
        <v>430</v>
      </c>
      <c r="C102">
        <v>821</v>
      </c>
      <c r="D102">
        <v>19201938</v>
      </c>
      <c r="E102" s="6">
        <v>41602</v>
      </c>
      <c r="F102" s="16">
        <v>3000</v>
      </c>
      <c r="H102" t="s">
        <v>645</v>
      </c>
      <c r="I102" t="s">
        <v>682</v>
      </c>
    </row>
    <row r="103" spans="1:9">
      <c r="A103">
        <v>215</v>
      </c>
      <c r="B103" t="s">
        <v>430</v>
      </c>
      <c r="C103">
        <v>387</v>
      </c>
      <c r="D103">
        <v>18525135</v>
      </c>
      <c r="E103" s="6">
        <v>41542</v>
      </c>
      <c r="F103" s="16">
        <v>1800</v>
      </c>
      <c r="H103" t="s">
        <v>645</v>
      </c>
      <c r="I103" t="s">
        <v>682</v>
      </c>
    </row>
    <row r="104" spans="1:9">
      <c r="A104">
        <v>214</v>
      </c>
      <c r="B104" t="s">
        <v>522</v>
      </c>
      <c r="C104">
        <v>660</v>
      </c>
      <c r="D104">
        <v>35103970</v>
      </c>
      <c r="E104" s="6">
        <v>41596</v>
      </c>
      <c r="F104" s="16">
        <v>2000</v>
      </c>
      <c r="G104" t="s">
        <v>141</v>
      </c>
      <c r="I104" t="s">
        <v>682</v>
      </c>
    </row>
    <row r="105" spans="1:9">
      <c r="A105">
        <v>213</v>
      </c>
      <c r="B105" t="s">
        <v>522</v>
      </c>
      <c r="C105">
        <v>660</v>
      </c>
      <c r="D105">
        <v>35103969</v>
      </c>
      <c r="E105" s="6">
        <v>41566</v>
      </c>
      <c r="F105" s="16">
        <v>2000</v>
      </c>
      <c r="G105" t="s">
        <v>141</v>
      </c>
      <c r="I105" t="s">
        <v>682</v>
      </c>
    </row>
    <row r="106" spans="1:9">
      <c r="A106">
        <v>212</v>
      </c>
      <c r="B106" t="s">
        <v>491</v>
      </c>
      <c r="C106">
        <v>176</v>
      </c>
      <c r="D106">
        <v>16437524</v>
      </c>
      <c r="E106" s="6">
        <v>41547</v>
      </c>
      <c r="F106" s="16">
        <v>302.5</v>
      </c>
      <c r="H106" t="s">
        <v>1130</v>
      </c>
      <c r="I106" t="s">
        <v>856</v>
      </c>
    </row>
    <row r="107" spans="1:9">
      <c r="A107">
        <f t="shared" ref="A107:A116" si="6">A108+1</f>
        <v>211</v>
      </c>
      <c r="B107" t="s">
        <v>522</v>
      </c>
      <c r="C107">
        <v>660</v>
      </c>
      <c r="D107">
        <v>35103968</v>
      </c>
      <c r="E107" s="6">
        <v>41562</v>
      </c>
      <c r="F107" s="16">
        <v>1000</v>
      </c>
      <c r="G107" t="s">
        <v>141</v>
      </c>
      <c r="I107" t="s">
        <v>856</v>
      </c>
    </row>
    <row r="108" spans="1:9">
      <c r="A108">
        <f t="shared" si="6"/>
        <v>210</v>
      </c>
      <c r="B108" t="s">
        <v>522</v>
      </c>
      <c r="C108">
        <v>660</v>
      </c>
      <c r="D108">
        <v>35577405</v>
      </c>
      <c r="E108" s="6">
        <v>41567</v>
      </c>
      <c r="F108" s="16">
        <v>1330</v>
      </c>
      <c r="H108" t="s">
        <v>22</v>
      </c>
      <c r="I108" t="s">
        <v>952</v>
      </c>
    </row>
    <row r="109" spans="1:9">
      <c r="A109">
        <f t="shared" si="6"/>
        <v>209</v>
      </c>
      <c r="B109" t="s">
        <v>430</v>
      </c>
      <c r="C109">
        <v>311</v>
      </c>
      <c r="D109">
        <v>2009484</v>
      </c>
      <c r="E109" s="6">
        <v>41547</v>
      </c>
      <c r="F109" s="16">
        <v>2500</v>
      </c>
      <c r="H109" t="s">
        <v>899</v>
      </c>
      <c r="I109" t="s">
        <v>952</v>
      </c>
    </row>
    <row r="110" spans="1:9">
      <c r="A110">
        <f t="shared" si="6"/>
        <v>208</v>
      </c>
      <c r="B110" t="s">
        <v>491</v>
      </c>
      <c r="C110">
        <v>17</v>
      </c>
      <c r="D110">
        <v>1732676</v>
      </c>
      <c r="E110" s="6">
        <v>41509</v>
      </c>
      <c r="F110" s="16">
        <v>1756.47</v>
      </c>
      <c r="H110" t="s">
        <v>175</v>
      </c>
      <c r="I110" t="s">
        <v>856</v>
      </c>
    </row>
    <row r="111" spans="1:9">
      <c r="A111">
        <f t="shared" si="6"/>
        <v>207</v>
      </c>
      <c r="B111" t="s">
        <v>430</v>
      </c>
      <c r="C111">
        <v>349</v>
      </c>
      <c r="D111">
        <v>14206292</v>
      </c>
      <c r="E111" s="6">
        <v>41522</v>
      </c>
      <c r="F111" s="16">
        <v>280</v>
      </c>
      <c r="G111" t="s">
        <v>230</v>
      </c>
    </row>
    <row r="112" spans="1:9">
      <c r="A112">
        <f t="shared" si="6"/>
        <v>206</v>
      </c>
      <c r="B112" t="s">
        <v>424</v>
      </c>
      <c r="C112">
        <v>163</v>
      </c>
      <c r="D112">
        <v>52272314</v>
      </c>
      <c r="E112" s="6">
        <v>41568</v>
      </c>
      <c r="F112" s="16">
        <v>6047</v>
      </c>
      <c r="H112" t="s">
        <v>2306</v>
      </c>
      <c r="I112" t="s">
        <v>968</v>
      </c>
    </row>
    <row r="113" spans="1:9">
      <c r="A113">
        <f t="shared" si="6"/>
        <v>205</v>
      </c>
      <c r="B113" t="s">
        <v>491</v>
      </c>
      <c r="C113">
        <v>176</v>
      </c>
      <c r="D113">
        <v>73344408</v>
      </c>
      <c r="E113" s="6">
        <v>41523</v>
      </c>
      <c r="F113" s="16">
        <v>1319.99</v>
      </c>
      <c r="G113" t="s">
        <v>2302</v>
      </c>
      <c r="I113" t="s">
        <v>861</v>
      </c>
    </row>
    <row r="114" spans="1:9">
      <c r="A114">
        <f t="shared" si="6"/>
        <v>204</v>
      </c>
      <c r="B114" t="s">
        <v>451</v>
      </c>
      <c r="C114">
        <v>427</v>
      </c>
      <c r="D114">
        <v>98420016</v>
      </c>
      <c r="E114" s="6">
        <v>41496</v>
      </c>
      <c r="F114" s="16">
        <v>3500</v>
      </c>
      <c r="H114" t="s">
        <v>2287</v>
      </c>
    </row>
    <row r="115" spans="1:9">
      <c r="A115">
        <f t="shared" si="6"/>
        <v>203</v>
      </c>
      <c r="B115" t="s">
        <v>410</v>
      </c>
      <c r="C115">
        <v>443</v>
      </c>
      <c r="D115">
        <v>479</v>
      </c>
      <c r="E115" s="6">
        <v>41533</v>
      </c>
      <c r="F115" s="16">
        <v>1200</v>
      </c>
      <c r="H115" t="s">
        <v>2287</v>
      </c>
    </row>
    <row r="116" spans="1:9">
      <c r="A116">
        <f t="shared" si="6"/>
        <v>202</v>
      </c>
      <c r="B116" t="s">
        <v>855</v>
      </c>
      <c r="C116">
        <v>494</v>
      </c>
      <c r="D116">
        <v>54721939</v>
      </c>
      <c r="E116" s="6">
        <v>41546</v>
      </c>
      <c r="F116" s="16">
        <v>439.99</v>
      </c>
      <c r="G116" t="s">
        <v>1958</v>
      </c>
      <c r="I116" t="s">
        <v>2287</v>
      </c>
    </row>
    <row r="117" spans="1:9">
      <c r="A117">
        <f>A118+1</f>
        <v>201</v>
      </c>
      <c r="B117" t="s">
        <v>768</v>
      </c>
      <c r="C117">
        <v>230</v>
      </c>
      <c r="D117">
        <v>32055</v>
      </c>
      <c r="E117" s="6">
        <v>41497</v>
      </c>
      <c r="F117" s="16">
        <v>2100</v>
      </c>
      <c r="H117" t="s">
        <v>923</v>
      </c>
      <c r="I117" t="s">
        <v>2287</v>
      </c>
    </row>
    <row r="118" spans="1:9">
      <c r="A118">
        <v>200</v>
      </c>
      <c r="B118" t="s">
        <v>424</v>
      </c>
      <c r="C118">
        <v>107</v>
      </c>
      <c r="D118">
        <v>50905538</v>
      </c>
      <c r="E118" s="6">
        <v>41539</v>
      </c>
      <c r="F118" s="16">
        <v>1452</v>
      </c>
      <c r="H118" t="s">
        <v>494</v>
      </c>
      <c r="I118" t="s">
        <v>2287</v>
      </c>
    </row>
    <row r="119" spans="1:9">
      <c r="A119">
        <v>199</v>
      </c>
      <c r="B119" t="s">
        <v>936</v>
      </c>
      <c r="C119">
        <v>315</v>
      </c>
      <c r="D119">
        <v>25819998</v>
      </c>
      <c r="E119" s="6">
        <v>41501</v>
      </c>
      <c r="F119" s="16">
        <v>240</v>
      </c>
      <c r="H119" t="s">
        <v>2285</v>
      </c>
      <c r="I119" t="s">
        <v>2287</v>
      </c>
    </row>
    <row r="120" spans="1:9">
      <c r="A120">
        <f t="shared" ref="A120:A130" si="7">A121+1</f>
        <v>198</v>
      </c>
      <c r="F120" s="16">
        <v>500</v>
      </c>
      <c r="I120" t="s">
        <v>490</v>
      </c>
    </row>
    <row r="121" spans="1:9">
      <c r="A121">
        <f t="shared" si="7"/>
        <v>197</v>
      </c>
      <c r="F121" s="16">
        <v>2206</v>
      </c>
      <c r="H121" t="s">
        <v>83</v>
      </c>
      <c r="I121" t="s">
        <v>490</v>
      </c>
    </row>
    <row r="122" spans="1:9">
      <c r="A122">
        <f t="shared" si="7"/>
        <v>196</v>
      </c>
      <c r="B122" t="s">
        <v>424</v>
      </c>
      <c r="C122">
        <v>603</v>
      </c>
      <c r="D122">
        <v>51471632</v>
      </c>
      <c r="E122" s="6">
        <v>41532</v>
      </c>
      <c r="F122" s="16">
        <v>1200</v>
      </c>
      <c r="H122" t="s">
        <v>301</v>
      </c>
      <c r="I122" t="s">
        <v>1235</v>
      </c>
    </row>
    <row r="123" spans="1:9">
      <c r="A123">
        <f t="shared" si="7"/>
        <v>195</v>
      </c>
      <c r="B123" t="s">
        <v>491</v>
      </c>
      <c r="C123">
        <v>176</v>
      </c>
      <c r="D123">
        <v>16125415</v>
      </c>
      <c r="E123" s="6">
        <v>41518</v>
      </c>
      <c r="F123" s="16">
        <v>4274.6899999999996</v>
      </c>
      <c r="H123" t="s">
        <v>2266</v>
      </c>
      <c r="I123" t="s">
        <v>988</v>
      </c>
    </row>
    <row r="124" spans="1:9">
      <c r="A124">
        <f t="shared" si="7"/>
        <v>194</v>
      </c>
      <c r="B124" t="s">
        <v>424</v>
      </c>
      <c r="C124">
        <v>102</v>
      </c>
      <c r="D124">
        <v>5106681</v>
      </c>
      <c r="E124" s="6">
        <v>41546</v>
      </c>
      <c r="F124" s="16">
        <v>1010.35</v>
      </c>
      <c r="H124" t="s">
        <v>234</v>
      </c>
      <c r="I124" t="s">
        <v>988</v>
      </c>
    </row>
    <row r="125" spans="1:9">
      <c r="A125">
        <f t="shared" si="7"/>
        <v>193</v>
      </c>
      <c r="B125" t="s">
        <v>430</v>
      </c>
      <c r="C125">
        <v>821</v>
      </c>
      <c r="D125">
        <v>19859334</v>
      </c>
      <c r="E125" s="6">
        <v>41533</v>
      </c>
      <c r="F125" s="16">
        <v>11011</v>
      </c>
      <c r="H125" t="s">
        <v>2225</v>
      </c>
      <c r="I125" t="s">
        <v>682</v>
      </c>
    </row>
    <row r="126" spans="1:9">
      <c r="A126">
        <f t="shared" si="7"/>
        <v>192</v>
      </c>
      <c r="B126" t="s">
        <v>1735</v>
      </c>
      <c r="C126">
        <v>452</v>
      </c>
      <c r="D126">
        <v>275</v>
      </c>
      <c r="E126" s="6">
        <v>41526</v>
      </c>
      <c r="F126" s="16">
        <v>4750</v>
      </c>
      <c r="H126" t="s">
        <v>2224</v>
      </c>
    </row>
    <row r="127" spans="1:9">
      <c r="A127">
        <f t="shared" si="7"/>
        <v>191</v>
      </c>
      <c r="B127" t="s">
        <v>491</v>
      </c>
      <c r="C127">
        <v>176</v>
      </c>
      <c r="D127">
        <v>15925350</v>
      </c>
      <c r="E127" s="6">
        <v>41511</v>
      </c>
      <c r="F127" s="16">
        <v>1209</v>
      </c>
      <c r="G127" t="s">
        <v>978</v>
      </c>
      <c r="I127" t="s">
        <v>682</v>
      </c>
    </row>
    <row r="128" spans="1:9">
      <c r="A128">
        <f t="shared" si="7"/>
        <v>190</v>
      </c>
      <c r="B128" t="s">
        <v>1735</v>
      </c>
      <c r="C128">
        <v>562</v>
      </c>
      <c r="D128">
        <v>15900450</v>
      </c>
      <c r="E128" s="6">
        <v>41542</v>
      </c>
      <c r="F128" s="16">
        <v>600</v>
      </c>
      <c r="H128" t="s">
        <v>1118</v>
      </c>
      <c r="I128" t="s">
        <v>490</v>
      </c>
    </row>
    <row r="129" spans="1:9">
      <c r="A129">
        <f t="shared" si="7"/>
        <v>189</v>
      </c>
      <c r="B129" t="s">
        <v>424</v>
      </c>
      <c r="C129">
        <v>178</v>
      </c>
      <c r="D129">
        <v>50478087</v>
      </c>
      <c r="E129" s="6">
        <v>41502</v>
      </c>
      <c r="F129" s="16">
        <v>475</v>
      </c>
      <c r="H129" t="s">
        <v>2223</v>
      </c>
      <c r="I129" t="s">
        <v>490</v>
      </c>
    </row>
    <row r="130" spans="1:9">
      <c r="A130">
        <f t="shared" si="7"/>
        <v>188</v>
      </c>
      <c r="B130" t="s">
        <v>1735</v>
      </c>
      <c r="D130">
        <v>2436</v>
      </c>
      <c r="E130" s="6">
        <v>41532</v>
      </c>
      <c r="F130" s="16">
        <v>1605.97</v>
      </c>
      <c r="G130" t="s">
        <v>266</v>
      </c>
      <c r="I130" t="s">
        <v>968</v>
      </c>
    </row>
    <row r="131" spans="1:9">
      <c r="A131">
        <f t="shared" ref="A131:A140" si="8">A132+1</f>
        <v>187</v>
      </c>
      <c r="B131" t="s">
        <v>1735</v>
      </c>
      <c r="D131">
        <v>2435</v>
      </c>
      <c r="E131" s="6">
        <v>41516</v>
      </c>
      <c r="F131" s="16">
        <v>1605.97</v>
      </c>
      <c r="G131" t="s">
        <v>266</v>
      </c>
      <c r="I131" t="s">
        <v>968</v>
      </c>
    </row>
    <row r="132" spans="1:9">
      <c r="A132">
        <f t="shared" si="8"/>
        <v>186</v>
      </c>
      <c r="B132" t="s">
        <v>424</v>
      </c>
      <c r="C132">
        <v>562</v>
      </c>
      <c r="D132">
        <v>48960446</v>
      </c>
      <c r="E132" s="6">
        <v>41496</v>
      </c>
      <c r="F132" s="16">
        <v>990</v>
      </c>
      <c r="H132" t="s">
        <v>2175</v>
      </c>
      <c r="I132" t="s">
        <v>988</v>
      </c>
    </row>
    <row r="133" spans="1:9">
      <c r="A133">
        <f t="shared" si="8"/>
        <v>185</v>
      </c>
      <c r="B133" t="s">
        <v>451</v>
      </c>
      <c r="C133">
        <v>900</v>
      </c>
      <c r="D133">
        <v>98205517</v>
      </c>
      <c r="E133" s="6">
        <v>41492</v>
      </c>
      <c r="F133" s="16">
        <v>9940</v>
      </c>
      <c r="H133" t="s">
        <v>1368</v>
      </c>
      <c r="I133" t="s">
        <v>437</v>
      </c>
    </row>
    <row r="134" spans="1:9">
      <c r="A134">
        <f t="shared" si="8"/>
        <v>184</v>
      </c>
      <c r="B134" t="s">
        <v>522</v>
      </c>
      <c r="C134">
        <v>671</v>
      </c>
      <c r="D134">
        <v>35327207</v>
      </c>
      <c r="E134" s="6">
        <v>41518</v>
      </c>
      <c r="F134" s="16">
        <v>5801.42</v>
      </c>
      <c r="H134" t="s">
        <v>59</v>
      </c>
      <c r="I134" t="s">
        <v>488</v>
      </c>
    </row>
    <row r="135" spans="1:9">
      <c r="A135">
        <f t="shared" si="8"/>
        <v>183</v>
      </c>
      <c r="B135" t="s">
        <v>855</v>
      </c>
      <c r="C135">
        <v>494</v>
      </c>
      <c r="D135">
        <v>57166848</v>
      </c>
      <c r="E135" s="6">
        <v>41569</v>
      </c>
      <c r="F135" s="16">
        <v>3170</v>
      </c>
      <c r="G135" t="s">
        <v>265</v>
      </c>
    </row>
    <row r="136" spans="1:9">
      <c r="A136">
        <f t="shared" si="8"/>
        <v>182</v>
      </c>
      <c r="B136" t="s">
        <v>855</v>
      </c>
      <c r="C136">
        <v>494</v>
      </c>
      <c r="D136">
        <v>57166847</v>
      </c>
      <c r="E136" s="6">
        <v>41586</v>
      </c>
      <c r="F136" s="16">
        <v>3000</v>
      </c>
      <c r="G136" t="s">
        <v>265</v>
      </c>
      <c r="I136" t="s">
        <v>433</v>
      </c>
    </row>
    <row r="137" spans="1:9">
      <c r="A137">
        <f t="shared" si="8"/>
        <v>181</v>
      </c>
      <c r="B137" t="s">
        <v>1251</v>
      </c>
      <c r="C137">
        <v>56</v>
      </c>
      <c r="D137">
        <v>71979192</v>
      </c>
      <c r="E137" s="6">
        <v>41537</v>
      </c>
      <c r="F137" s="16">
        <v>2000</v>
      </c>
      <c r="G137" t="s">
        <v>215</v>
      </c>
      <c r="I137" t="s">
        <v>437</v>
      </c>
    </row>
    <row r="138" spans="1:9">
      <c r="A138">
        <f t="shared" si="8"/>
        <v>180</v>
      </c>
      <c r="B138" t="s">
        <v>430</v>
      </c>
      <c r="C138">
        <v>349</v>
      </c>
      <c r="D138">
        <v>18051956</v>
      </c>
      <c r="E138" s="6">
        <v>41547</v>
      </c>
      <c r="F138" s="16">
        <v>2000</v>
      </c>
      <c r="G138" t="s">
        <v>215</v>
      </c>
      <c r="I138" t="s">
        <v>488</v>
      </c>
    </row>
    <row r="139" spans="1:9">
      <c r="A139">
        <f t="shared" si="8"/>
        <v>179</v>
      </c>
      <c r="B139" t="s">
        <v>410</v>
      </c>
      <c r="C139">
        <v>0</v>
      </c>
      <c r="D139">
        <v>662</v>
      </c>
      <c r="E139" s="6">
        <v>41495</v>
      </c>
      <c r="F139" s="16">
        <v>1377.96</v>
      </c>
      <c r="G139" t="s">
        <v>1359</v>
      </c>
      <c r="I139" t="s">
        <v>402</v>
      </c>
    </row>
    <row r="140" spans="1:9">
      <c r="A140">
        <f t="shared" si="8"/>
        <v>178</v>
      </c>
      <c r="B140" t="s">
        <v>451</v>
      </c>
      <c r="C140">
        <v>400</v>
      </c>
      <c r="D140">
        <v>96829454</v>
      </c>
      <c r="E140" s="6">
        <v>41516</v>
      </c>
      <c r="F140" s="16">
        <v>708</v>
      </c>
      <c r="G140" t="s">
        <v>2170</v>
      </c>
      <c r="I140" t="s">
        <v>437</v>
      </c>
    </row>
    <row r="141" spans="1:9">
      <c r="A141">
        <f>A142+1</f>
        <v>177</v>
      </c>
      <c r="B141" t="s">
        <v>430</v>
      </c>
      <c r="C141">
        <v>349</v>
      </c>
      <c r="D141">
        <v>18876790</v>
      </c>
      <c r="E141" s="6">
        <v>41519</v>
      </c>
      <c r="F141" s="16">
        <v>672.5</v>
      </c>
      <c r="H141" t="s">
        <v>87</v>
      </c>
      <c r="I141" t="s">
        <v>437</v>
      </c>
    </row>
    <row r="142" spans="1:9">
      <c r="A142">
        <v>176</v>
      </c>
      <c r="B142" t="s">
        <v>424</v>
      </c>
      <c r="C142">
        <v>102</v>
      </c>
      <c r="D142">
        <v>50849541</v>
      </c>
      <c r="E142" s="6">
        <v>41495</v>
      </c>
      <c r="F142" s="16">
        <v>1557.63</v>
      </c>
      <c r="H142" t="s">
        <v>1249</v>
      </c>
      <c r="I142" t="s">
        <v>952</v>
      </c>
    </row>
    <row r="143" spans="1:9">
      <c r="A143">
        <v>175</v>
      </c>
      <c r="B143" t="s">
        <v>451</v>
      </c>
      <c r="C143">
        <v>427</v>
      </c>
      <c r="D143">
        <v>98455916</v>
      </c>
      <c r="E143" s="6">
        <v>41581</v>
      </c>
      <c r="F143" s="16">
        <v>1430</v>
      </c>
      <c r="H143" t="s">
        <v>176</v>
      </c>
      <c r="I143" t="s">
        <v>952</v>
      </c>
    </row>
    <row r="144" spans="1:9">
      <c r="A144">
        <v>174</v>
      </c>
      <c r="B144" t="s">
        <v>424</v>
      </c>
      <c r="D144">
        <v>3560</v>
      </c>
      <c r="E144" s="6">
        <v>41517</v>
      </c>
      <c r="F144" s="16">
        <v>800</v>
      </c>
      <c r="H144" t="s">
        <v>59</v>
      </c>
      <c r="I144" t="s">
        <v>434</v>
      </c>
    </row>
    <row r="145" spans="1:9">
      <c r="A145">
        <v>173</v>
      </c>
      <c r="B145" t="s">
        <v>424</v>
      </c>
      <c r="D145">
        <v>9389</v>
      </c>
      <c r="E145" s="6">
        <v>41510</v>
      </c>
      <c r="F145" s="16">
        <v>3000</v>
      </c>
      <c r="H145" t="s">
        <v>59</v>
      </c>
      <c r="I145" t="s">
        <v>434</v>
      </c>
    </row>
    <row r="146" spans="1:9">
      <c r="A146">
        <v>172</v>
      </c>
      <c r="B146" t="s">
        <v>491</v>
      </c>
      <c r="C146">
        <v>176</v>
      </c>
      <c r="D146">
        <v>15548084</v>
      </c>
      <c r="E146" s="6">
        <v>41532</v>
      </c>
      <c r="F146" s="16">
        <v>1620</v>
      </c>
      <c r="H146" t="s">
        <v>31</v>
      </c>
    </row>
    <row r="147" spans="1:9">
      <c r="A147">
        <v>171</v>
      </c>
      <c r="B147" t="s">
        <v>522</v>
      </c>
      <c r="C147">
        <v>660</v>
      </c>
      <c r="D147">
        <v>34508860</v>
      </c>
      <c r="E147" s="6">
        <v>41503</v>
      </c>
      <c r="F147" s="16">
        <v>740</v>
      </c>
      <c r="H147" t="s">
        <v>2125</v>
      </c>
      <c r="I147" t="s">
        <v>741</v>
      </c>
    </row>
    <row r="148" spans="1:9">
      <c r="A148">
        <v>170</v>
      </c>
      <c r="B148" t="s">
        <v>451</v>
      </c>
      <c r="C148">
        <v>330</v>
      </c>
      <c r="D148">
        <v>97569755</v>
      </c>
      <c r="E148" s="6">
        <v>41494</v>
      </c>
      <c r="F148" s="16">
        <v>470.95</v>
      </c>
      <c r="H148" t="s">
        <v>2125</v>
      </c>
      <c r="I148" t="s">
        <v>741</v>
      </c>
    </row>
    <row r="149" spans="1:9">
      <c r="A149">
        <v>169</v>
      </c>
      <c r="B149" t="s">
        <v>451</v>
      </c>
      <c r="C149">
        <v>329</v>
      </c>
      <c r="D149">
        <v>97970399</v>
      </c>
      <c r="E149" s="6">
        <v>41488</v>
      </c>
      <c r="F149" s="16">
        <v>6000</v>
      </c>
      <c r="H149" t="s">
        <v>175</v>
      </c>
      <c r="I149" t="s">
        <v>682</v>
      </c>
    </row>
    <row r="150" spans="1:9">
      <c r="A150">
        <v>168</v>
      </c>
      <c r="B150" t="s">
        <v>430</v>
      </c>
      <c r="C150">
        <v>373</v>
      </c>
      <c r="D150">
        <v>17656193</v>
      </c>
      <c r="E150" s="6">
        <v>41521</v>
      </c>
      <c r="F150" s="16">
        <v>1740</v>
      </c>
      <c r="H150" t="s">
        <v>494</v>
      </c>
      <c r="I150" t="s">
        <v>175</v>
      </c>
    </row>
    <row r="151" spans="1:9">
      <c r="A151">
        <v>167</v>
      </c>
      <c r="B151" t="s">
        <v>1735</v>
      </c>
      <c r="C151">
        <v>159</v>
      </c>
      <c r="D151">
        <v>133</v>
      </c>
      <c r="E151" s="6">
        <v>41471</v>
      </c>
      <c r="F151" s="16">
        <v>1000</v>
      </c>
      <c r="G151" t="s">
        <v>2044</v>
      </c>
      <c r="H151" t="s">
        <v>595</v>
      </c>
      <c r="I151" t="s">
        <v>856</v>
      </c>
    </row>
    <row r="152" spans="1:9">
      <c r="A152">
        <v>166</v>
      </c>
      <c r="B152" t="s">
        <v>424</v>
      </c>
      <c r="C152">
        <v>432</v>
      </c>
      <c r="D152">
        <v>49192121</v>
      </c>
      <c r="E152" s="6">
        <v>41491</v>
      </c>
      <c r="F152" s="16">
        <v>800</v>
      </c>
      <c r="H152" t="s">
        <v>22</v>
      </c>
      <c r="I152" t="s">
        <v>856</v>
      </c>
    </row>
    <row r="153" spans="1:9">
      <c r="A153">
        <v>165</v>
      </c>
      <c r="B153" t="s">
        <v>430</v>
      </c>
      <c r="C153">
        <v>821</v>
      </c>
      <c r="D153">
        <v>16382500</v>
      </c>
      <c r="E153" s="6">
        <v>41531</v>
      </c>
      <c r="F153" s="16">
        <v>3000</v>
      </c>
      <c r="H153" t="s">
        <v>22</v>
      </c>
      <c r="I153" t="s">
        <v>856</v>
      </c>
    </row>
    <row r="154" spans="1:9">
      <c r="A154">
        <v>164</v>
      </c>
      <c r="B154" t="s">
        <v>424</v>
      </c>
      <c r="C154">
        <v>562</v>
      </c>
      <c r="D154">
        <v>498024157</v>
      </c>
      <c r="E154" s="6">
        <v>41495</v>
      </c>
      <c r="F154" s="16">
        <v>927</v>
      </c>
      <c r="H154" t="s">
        <v>59</v>
      </c>
      <c r="I154" t="s">
        <v>682</v>
      </c>
    </row>
    <row r="155" spans="1:9">
      <c r="A155">
        <v>163</v>
      </c>
      <c r="B155" t="s">
        <v>430</v>
      </c>
      <c r="C155">
        <v>387</v>
      </c>
      <c r="D155">
        <v>18056359</v>
      </c>
      <c r="E155" s="6">
        <v>41470</v>
      </c>
      <c r="F155" s="16">
        <v>689</v>
      </c>
      <c r="H155" t="s">
        <v>59</v>
      </c>
      <c r="I155" t="s">
        <v>856</v>
      </c>
    </row>
    <row r="156" spans="1:9">
      <c r="A156">
        <v>162</v>
      </c>
      <c r="B156" t="s">
        <v>451</v>
      </c>
      <c r="C156">
        <v>400</v>
      </c>
      <c r="D156">
        <v>95426301</v>
      </c>
      <c r="E156" s="6">
        <v>41478</v>
      </c>
      <c r="F156" s="16">
        <v>912.47</v>
      </c>
      <c r="G156" t="s">
        <v>2027</v>
      </c>
      <c r="I156" t="s">
        <v>682</v>
      </c>
    </row>
    <row r="157" spans="1:9">
      <c r="A157">
        <v>161</v>
      </c>
      <c r="B157" t="s">
        <v>430</v>
      </c>
      <c r="C157">
        <v>821</v>
      </c>
      <c r="D157">
        <v>14125700</v>
      </c>
      <c r="E157" s="6">
        <v>41509</v>
      </c>
      <c r="F157" s="16">
        <v>1058</v>
      </c>
      <c r="H157" t="s">
        <v>207</v>
      </c>
      <c r="I157" t="s">
        <v>437</v>
      </c>
    </row>
    <row r="158" spans="1:9">
      <c r="A158">
        <v>160</v>
      </c>
      <c r="B158" t="s">
        <v>451</v>
      </c>
      <c r="C158">
        <v>390</v>
      </c>
      <c r="D158">
        <v>96541553</v>
      </c>
      <c r="E158" s="6">
        <v>41510</v>
      </c>
      <c r="F158" s="16">
        <v>715</v>
      </c>
      <c r="H158" t="s">
        <v>2026</v>
      </c>
      <c r="I158" t="s">
        <v>968</v>
      </c>
    </row>
    <row r="159" spans="1:9">
      <c r="A159">
        <v>159</v>
      </c>
      <c r="B159" t="s">
        <v>2025</v>
      </c>
      <c r="C159">
        <v>70</v>
      </c>
      <c r="D159">
        <v>10259189</v>
      </c>
      <c r="E159" s="6">
        <v>41498</v>
      </c>
      <c r="F159" s="16">
        <v>3366.2</v>
      </c>
      <c r="H159" t="s">
        <v>301</v>
      </c>
      <c r="I159" t="s">
        <v>437</v>
      </c>
    </row>
    <row r="160" spans="1:9">
      <c r="A160">
        <v>158</v>
      </c>
      <c r="B160" t="s">
        <v>491</v>
      </c>
      <c r="C160">
        <v>351</v>
      </c>
      <c r="D160">
        <v>5770228</v>
      </c>
      <c r="E160" s="6">
        <v>41496</v>
      </c>
      <c r="F160" s="16">
        <v>1500</v>
      </c>
      <c r="H160" t="s">
        <v>301</v>
      </c>
      <c r="I160" t="s">
        <v>437</v>
      </c>
    </row>
    <row r="161" spans="1:9">
      <c r="A161">
        <v>157</v>
      </c>
      <c r="B161" t="s">
        <v>410</v>
      </c>
      <c r="C161">
        <v>159</v>
      </c>
      <c r="D161">
        <v>656</v>
      </c>
      <c r="E161" s="6">
        <v>41504</v>
      </c>
      <c r="F161" s="16">
        <v>2593.44</v>
      </c>
      <c r="H161" t="s">
        <v>301</v>
      </c>
      <c r="I161" t="s">
        <v>968</v>
      </c>
    </row>
    <row r="162" spans="1:9">
      <c r="A162">
        <v>156</v>
      </c>
      <c r="B162" t="s">
        <v>424</v>
      </c>
      <c r="C162">
        <v>432</v>
      </c>
      <c r="D162">
        <v>48465413</v>
      </c>
      <c r="E162" s="6">
        <v>41491</v>
      </c>
      <c r="F162" s="16">
        <v>900</v>
      </c>
      <c r="H162" t="s">
        <v>2024</v>
      </c>
      <c r="I162" t="s">
        <v>437</v>
      </c>
    </row>
    <row r="163" spans="1:9">
      <c r="A163">
        <v>155</v>
      </c>
      <c r="B163" t="s">
        <v>424</v>
      </c>
      <c r="C163">
        <v>432</v>
      </c>
      <c r="D163">
        <v>40405695</v>
      </c>
      <c r="E163" s="6">
        <v>41473</v>
      </c>
      <c r="F163" s="16">
        <v>700</v>
      </c>
      <c r="H163" t="s">
        <v>2024</v>
      </c>
      <c r="I163" t="s">
        <v>682</v>
      </c>
    </row>
    <row r="164" spans="1:9">
      <c r="A164">
        <v>154</v>
      </c>
      <c r="B164" t="s">
        <v>986</v>
      </c>
      <c r="C164">
        <v>355</v>
      </c>
      <c r="D164">
        <v>88433765</v>
      </c>
      <c r="E164" s="6">
        <v>41443</v>
      </c>
      <c r="F164" s="16">
        <v>805.99</v>
      </c>
      <c r="G164" t="s">
        <v>21</v>
      </c>
    </row>
    <row r="165" spans="1:9">
      <c r="A165">
        <v>153</v>
      </c>
      <c r="B165" t="s">
        <v>855</v>
      </c>
      <c r="C165">
        <v>494</v>
      </c>
      <c r="D165">
        <v>54721929</v>
      </c>
      <c r="E165" s="6">
        <v>41474</v>
      </c>
      <c r="F165" s="16">
        <v>980.48</v>
      </c>
      <c r="G165" t="s">
        <v>1958</v>
      </c>
      <c r="I165" t="s">
        <v>437</v>
      </c>
    </row>
    <row r="166" spans="1:9">
      <c r="A166">
        <v>152</v>
      </c>
      <c r="B166" t="s">
        <v>424</v>
      </c>
      <c r="D166">
        <v>65777</v>
      </c>
      <c r="E166" s="6">
        <v>41488</v>
      </c>
      <c r="F166" s="16">
        <v>316.95999999999998</v>
      </c>
      <c r="H166" t="s">
        <v>1118</v>
      </c>
      <c r="I166" t="s">
        <v>434</v>
      </c>
    </row>
    <row r="167" spans="1:9">
      <c r="A167">
        <v>151</v>
      </c>
      <c r="B167" t="s">
        <v>491</v>
      </c>
      <c r="C167">
        <v>352</v>
      </c>
      <c r="D167">
        <v>31702016</v>
      </c>
      <c r="E167" s="6">
        <v>41528</v>
      </c>
      <c r="F167" s="16">
        <v>2055</v>
      </c>
      <c r="H167" t="s">
        <v>1118</v>
      </c>
      <c r="I167" t="s">
        <v>988</v>
      </c>
    </row>
    <row r="168" spans="1:9">
      <c r="A168">
        <v>150</v>
      </c>
      <c r="B168" t="s">
        <v>424</v>
      </c>
      <c r="C168">
        <v>269</v>
      </c>
      <c r="D168">
        <v>49498982</v>
      </c>
      <c r="E168" s="6">
        <v>41449</v>
      </c>
      <c r="F168" s="16">
        <v>1700</v>
      </c>
      <c r="H168" t="s">
        <v>154</v>
      </c>
      <c r="I168" t="s">
        <v>935</v>
      </c>
    </row>
    <row r="169" spans="1:9">
      <c r="A169">
        <v>149</v>
      </c>
      <c r="B169" t="s">
        <v>684</v>
      </c>
      <c r="C169">
        <v>92</v>
      </c>
      <c r="D169">
        <v>3928671</v>
      </c>
      <c r="E169" s="6">
        <v>41532</v>
      </c>
      <c r="F169" s="16">
        <v>1171</v>
      </c>
      <c r="G169" t="s">
        <v>690</v>
      </c>
      <c r="I169" t="s">
        <v>935</v>
      </c>
    </row>
    <row r="170" spans="1:9">
      <c r="A170">
        <v>149</v>
      </c>
      <c r="B170" t="s">
        <v>684</v>
      </c>
      <c r="C170">
        <v>92</v>
      </c>
      <c r="D170">
        <v>3928671</v>
      </c>
      <c r="E170" s="6">
        <v>41501</v>
      </c>
      <c r="F170" s="16">
        <v>1171</v>
      </c>
      <c r="G170" t="s">
        <v>690</v>
      </c>
      <c r="I170" t="s">
        <v>935</v>
      </c>
    </row>
    <row r="171" spans="1:9">
      <c r="A171">
        <v>148</v>
      </c>
      <c r="B171" t="s">
        <v>522</v>
      </c>
      <c r="C171">
        <v>660</v>
      </c>
      <c r="D171">
        <v>347077201</v>
      </c>
      <c r="E171" s="6">
        <v>41499</v>
      </c>
      <c r="F171" s="16">
        <v>1843</v>
      </c>
      <c r="G171" t="s">
        <v>1929</v>
      </c>
      <c r="I171" t="s">
        <v>935</v>
      </c>
    </row>
    <row r="172" spans="1:9">
      <c r="A172">
        <v>147</v>
      </c>
      <c r="B172" t="s">
        <v>1735</v>
      </c>
      <c r="C172">
        <v>159</v>
      </c>
      <c r="D172">
        <v>161</v>
      </c>
      <c r="E172" s="6">
        <v>41439</v>
      </c>
      <c r="F172" s="16">
        <v>1250</v>
      </c>
      <c r="H172" t="s">
        <v>1199</v>
      </c>
      <c r="I172" t="s">
        <v>861</v>
      </c>
    </row>
    <row r="173" spans="1:9">
      <c r="A173">
        <v>146</v>
      </c>
      <c r="B173" t="s">
        <v>522</v>
      </c>
      <c r="C173">
        <v>660</v>
      </c>
      <c r="D173">
        <v>34632122</v>
      </c>
      <c r="E173" s="6">
        <v>41468</v>
      </c>
      <c r="F173" s="16">
        <v>450</v>
      </c>
      <c r="H173" t="s">
        <v>1368</v>
      </c>
    </row>
    <row r="174" spans="1:9">
      <c r="A174">
        <v>145</v>
      </c>
      <c r="B174" t="s">
        <v>855</v>
      </c>
      <c r="C174">
        <v>349</v>
      </c>
      <c r="D174">
        <v>54927969</v>
      </c>
      <c r="E174" s="6">
        <v>41445</v>
      </c>
      <c r="F174" s="16">
        <v>3500</v>
      </c>
      <c r="G174" t="s">
        <v>215</v>
      </c>
      <c r="I174" t="s">
        <v>437</v>
      </c>
    </row>
    <row r="175" spans="1:9">
      <c r="A175">
        <v>144</v>
      </c>
      <c r="B175" t="s">
        <v>1673</v>
      </c>
      <c r="C175">
        <v>105</v>
      </c>
      <c r="D175">
        <v>47468896</v>
      </c>
      <c r="E175" s="6">
        <v>41468</v>
      </c>
      <c r="F175" s="16">
        <v>5725</v>
      </c>
      <c r="H175" t="s">
        <v>858</v>
      </c>
      <c r="I175" t="s">
        <v>437</v>
      </c>
    </row>
    <row r="176" spans="1:9">
      <c r="A176">
        <v>143</v>
      </c>
      <c r="B176" t="s">
        <v>491</v>
      </c>
      <c r="C176">
        <v>176</v>
      </c>
      <c r="D176">
        <v>13766493</v>
      </c>
      <c r="E176" s="6">
        <v>41430</v>
      </c>
      <c r="F176" s="16">
        <v>3500</v>
      </c>
      <c r="H176" t="s">
        <v>178</v>
      </c>
    </row>
    <row r="177" spans="1:9">
      <c r="A177">
        <v>142</v>
      </c>
      <c r="B177" t="s">
        <v>430</v>
      </c>
      <c r="C177">
        <v>349</v>
      </c>
      <c r="D177">
        <v>11814772</v>
      </c>
      <c r="E177" s="6">
        <v>41455</v>
      </c>
      <c r="F177" s="16">
        <v>1220</v>
      </c>
      <c r="I177" t="s">
        <v>1670</v>
      </c>
    </row>
    <row r="178" spans="1:9">
      <c r="A178">
        <v>141</v>
      </c>
      <c r="B178" t="s">
        <v>424</v>
      </c>
      <c r="C178">
        <v>521</v>
      </c>
      <c r="D178">
        <v>49528491</v>
      </c>
      <c r="E178" s="6">
        <v>41452</v>
      </c>
      <c r="F178" s="16">
        <v>500</v>
      </c>
      <c r="I178" t="s">
        <v>178</v>
      </c>
    </row>
    <row r="179" spans="1:9">
      <c r="A179">
        <v>140</v>
      </c>
      <c r="B179" t="s">
        <v>410</v>
      </c>
      <c r="C179">
        <v>159</v>
      </c>
      <c r="D179">
        <v>1599</v>
      </c>
      <c r="E179" s="6">
        <v>41438</v>
      </c>
      <c r="F179" s="16">
        <v>513.46</v>
      </c>
      <c r="G179" t="s">
        <v>228</v>
      </c>
    </row>
    <row r="180" spans="1:9">
      <c r="A180">
        <v>139</v>
      </c>
      <c r="B180" t="s">
        <v>684</v>
      </c>
      <c r="C180">
        <v>115</v>
      </c>
      <c r="D180">
        <v>3833775</v>
      </c>
      <c r="E180" t="s">
        <v>1641</v>
      </c>
      <c r="F180" s="16">
        <v>1235.71</v>
      </c>
      <c r="H180" t="s">
        <v>31</v>
      </c>
      <c r="I180" t="s">
        <v>178</v>
      </c>
    </row>
    <row r="181" spans="1:9">
      <c r="A181">
        <v>138</v>
      </c>
      <c r="B181" t="s">
        <v>424</v>
      </c>
      <c r="C181">
        <v>163</v>
      </c>
      <c r="D181">
        <v>46855113</v>
      </c>
      <c r="E181" s="6">
        <v>41455</v>
      </c>
      <c r="F181" s="16">
        <v>753.34</v>
      </c>
      <c r="H181" t="s">
        <v>234</v>
      </c>
    </row>
    <row r="182" spans="1:9">
      <c r="A182">
        <v>137</v>
      </c>
      <c r="B182" t="s">
        <v>937</v>
      </c>
      <c r="C182">
        <v>62</v>
      </c>
      <c r="D182">
        <v>28400916</v>
      </c>
      <c r="E182" s="6">
        <v>41445</v>
      </c>
      <c r="F182" s="16">
        <v>266.2</v>
      </c>
      <c r="H182" t="s">
        <v>234</v>
      </c>
    </row>
    <row r="183" spans="1:9">
      <c r="A183">
        <v>136</v>
      </c>
      <c r="B183" t="s">
        <v>855</v>
      </c>
      <c r="C183">
        <v>494</v>
      </c>
      <c r="D183">
        <v>55767280</v>
      </c>
      <c r="E183" s="6">
        <v>41506</v>
      </c>
      <c r="F183" s="16">
        <v>690</v>
      </c>
      <c r="H183" t="s">
        <v>1581</v>
      </c>
      <c r="I183" t="s">
        <v>178</v>
      </c>
    </row>
    <row r="184" spans="1:9">
      <c r="A184">
        <v>135</v>
      </c>
      <c r="B184" t="s">
        <v>855</v>
      </c>
      <c r="C184">
        <v>494</v>
      </c>
      <c r="D184">
        <v>55767179</v>
      </c>
      <c r="E184" s="6">
        <v>41465</v>
      </c>
      <c r="F184" s="16">
        <v>660</v>
      </c>
      <c r="H184" t="s">
        <v>1581</v>
      </c>
    </row>
    <row r="185" spans="1:9">
      <c r="A185">
        <v>134</v>
      </c>
      <c r="B185" t="s">
        <v>424</v>
      </c>
      <c r="C185">
        <v>163</v>
      </c>
      <c r="D185">
        <v>49157017</v>
      </c>
      <c r="E185" s="6">
        <v>41450</v>
      </c>
      <c r="F185" s="16">
        <v>1000</v>
      </c>
      <c r="H185" t="s">
        <v>683</v>
      </c>
    </row>
    <row r="186" spans="1:9">
      <c r="A186">
        <v>133</v>
      </c>
      <c r="B186" t="s">
        <v>424</v>
      </c>
      <c r="C186">
        <v>163</v>
      </c>
      <c r="D186">
        <v>49157016</v>
      </c>
      <c r="E186" s="6">
        <v>41435</v>
      </c>
      <c r="F186" s="16">
        <v>1000</v>
      </c>
      <c r="H186" t="s">
        <v>683</v>
      </c>
      <c r="I186" t="s">
        <v>857</v>
      </c>
    </row>
    <row r="187" spans="1:9">
      <c r="A187">
        <v>132</v>
      </c>
      <c r="B187" t="s">
        <v>522</v>
      </c>
      <c r="C187">
        <v>660</v>
      </c>
      <c r="D187">
        <v>34147819</v>
      </c>
      <c r="E187" s="6">
        <v>41496</v>
      </c>
      <c r="F187" s="16">
        <v>1000</v>
      </c>
      <c r="G187" t="s">
        <v>141</v>
      </c>
      <c r="I187" t="s">
        <v>1571</v>
      </c>
    </row>
    <row r="188" spans="1:9">
      <c r="A188">
        <v>131</v>
      </c>
      <c r="B188" t="s">
        <v>522</v>
      </c>
      <c r="C188">
        <v>660</v>
      </c>
      <c r="D188">
        <v>34147819</v>
      </c>
      <c r="E188" s="6">
        <v>41462</v>
      </c>
      <c r="F188" s="16">
        <v>1000</v>
      </c>
      <c r="G188" t="s">
        <v>141</v>
      </c>
      <c r="I188" t="s">
        <v>1571</v>
      </c>
    </row>
    <row r="189" spans="1:9">
      <c r="A189">
        <v>130</v>
      </c>
      <c r="B189" t="s">
        <v>855</v>
      </c>
      <c r="C189">
        <v>494</v>
      </c>
      <c r="D189">
        <v>55684963</v>
      </c>
      <c r="E189" s="6">
        <v>41430</v>
      </c>
      <c r="F189" s="16">
        <v>665</v>
      </c>
      <c r="G189" t="s">
        <v>1570</v>
      </c>
      <c r="H189" t="s">
        <v>1569</v>
      </c>
      <c r="I189" t="s">
        <v>1571</v>
      </c>
    </row>
    <row r="190" spans="1:9">
      <c r="A190">
        <v>129</v>
      </c>
      <c r="B190" t="s">
        <v>424</v>
      </c>
      <c r="C190">
        <v>432</v>
      </c>
      <c r="D190">
        <v>42690337</v>
      </c>
      <c r="E190" s="6">
        <v>41430</v>
      </c>
      <c r="F190" s="16">
        <v>1158.96</v>
      </c>
      <c r="I190" t="s">
        <v>1571</v>
      </c>
    </row>
    <row r="191" spans="1:9">
      <c r="A191">
        <v>128</v>
      </c>
      <c r="B191" t="s">
        <v>410</v>
      </c>
      <c r="C191">
        <v>186</v>
      </c>
      <c r="D191">
        <v>18600669</v>
      </c>
      <c r="E191" s="6">
        <v>41475</v>
      </c>
      <c r="F191" s="16">
        <v>4000</v>
      </c>
      <c r="H191" t="s">
        <v>302</v>
      </c>
      <c r="I191" t="s">
        <v>988</v>
      </c>
    </row>
    <row r="192" spans="1:9">
      <c r="A192">
        <v>127</v>
      </c>
      <c r="B192" t="s">
        <v>451</v>
      </c>
      <c r="C192">
        <v>400</v>
      </c>
      <c r="D192">
        <v>95426299</v>
      </c>
      <c r="E192" s="6">
        <v>41404</v>
      </c>
      <c r="F192" s="16">
        <v>389.98</v>
      </c>
      <c r="G192" t="s">
        <v>977</v>
      </c>
      <c r="I192" t="s">
        <v>302</v>
      </c>
    </row>
    <row r="193" spans="1:9">
      <c r="A193">
        <v>126</v>
      </c>
      <c r="B193" t="s">
        <v>451</v>
      </c>
      <c r="C193">
        <v>400</v>
      </c>
      <c r="D193">
        <v>95426300</v>
      </c>
      <c r="E193" s="6">
        <v>41409</v>
      </c>
      <c r="F193" s="16">
        <v>819.97</v>
      </c>
      <c r="G193" t="s">
        <v>977</v>
      </c>
      <c r="I193" t="s">
        <v>436</v>
      </c>
    </row>
    <row r="194" spans="1:9">
      <c r="A194">
        <v>125</v>
      </c>
      <c r="B194" t="s">
        <v>430</v>
      </c>
      <c r="C194">
        <v>821</v>
      </c>
      <c r="D194">
        <v>17616576</v>
      </c>
      <c r="E194" s="6">
        <v>41510</v>
      </c>
      <c r="F194" s="16">
        <v>1100.96</v>
      </c>
      <c r="H194" t="s">
        <v>431</v>
      </c>
      <c r="I194" t="s">
        <v>302</v>
      </c>
    </row>
    <row r="195" spans="1:9">
      <c r="A195">
        <v>124</v>
      </c>
      <c r="B195" t="s">
        <v>491</v>
      </c>
      <c r="C195">
        <v>176</v>
      </c>
      <c r="D195">
        <v>73127773</v>
      </c>
      <c r="E195" s="6">
        <v>41465</v>
      </c>
      <c r="F195" s="16">
        <v>1932.03</v>
      </c>
      <c r="H195" t="s">
        <v>22</v>
      </c>
      <c r="I195" t="s">
        <v>436</v>
      </c>
    </row>
    <row r="196" spans="1:9">
      <c r="A196">
        <v>123</v>
      </c>
      <c r="B196" t="s">
        <v>430</v>
      </c>
      <c r="C196">
        <v>349</v>
      </c>
      <c r="D196">
        <v>15438988</v>
      </c>
      <c r="E196" s="6">
        <v>41465</v>
      </c>
      <c r="F196" s="16">
        <v>800</v>
      </c>
      <c r="H196" t="s">
        <v>22</v>
      </c>
      <c r="I196" t="s">
        <v>436</v>
      </c>
    </row>
    <row r="197" spans="1:9">
      <c r="A197">
        <v>122</v>
      </c>
      <c r="B197" t="s">
        <v>451</v>
      </c>
      <c r="C197">
        <v>302</v>
      </c>
      <c r="D197">
        <v>95358691</v>
      </c>
      <c r="E197" s="6">
        <v>41511</v>
      </c>
      <c r="F197" s="16">
        <v>5000</v>
      </c>
      <c r="G197" t="s">
        <v>1498</v>
      </c>
      <c r="H197" t="s">
        <v>1253</v>
      </c>
    </row>
    <row r="198" spans="1:9">
      <c r="A198">
        <v>121</v>
      </c>
      <c r="B198" t="s">
        <v>855</v>
      </c>
      <c r="C198">
        <v>494</v>
      </c>
      <c r="D198">
        <v>55519692</v>
      </c>
      <c r="E198" s="6">
        <v>41558</v>
      </c>
      <c r="F198" s="16">
        <v>3792</v>
      </c>
      <c r="G198" t="s">
        <v>265</v>
      </c>
      <c r="I198" t="s">
        <v>433</v>
      </c>
    </row>
    <row r="199" spans="1:9">
      <c r="A199">
        <v>120</v>
      </c>
      <c r="B199" t="s">
        <v>855</v>
      </c>
      <c r="C199">
        <v>494</v>
      </c>
      <c r="D199">
        <v>55519691</v>
      </c>
      <c r="E199" s="6">
        <v>41527</v>
      </c>
      <c r="F199" s="16">
        <v>3500</v>
      </c>
      <c r="G199" t="s">
        <v>265</v>
      </c>
      <c r="I199" t="s">
        <v>433</v>
      </c>
    </row>
    <row r="200" spans="1:9">
      <c r="A200">
        <v>119</v>
      </c>
      <c r="B200" t="s">
        <v>855</v>
      </c>
      <c r="C200">
        <v>494</v>
      </c>
      <c r="D200">
        <v>55519690</v>
      </c>
      <c r="E200" s="6">
        <v>41496</v>
      </c>
      <c r="F200" s="16">
        <v>3500</v>
      </c>
      <c r="G200" t="s">
        <v>265</v>
      </c>
      <c r="I200" t="s">
        <v>682</v>
      </c>
    </row>
    <row r="201" spans="1:9">
      <c r="A201">
        <v>118</v>
      </c>
      <c r="B201" t="s">
        <v>491</v>
      </c>
      <c r="C201">
        <v>176</v>
      </c>
      <c r="D201">
        <v>14290026</v>
      </c>
      <c r="E201" s="6">
        <v>41426</v>
      </c>
      <c r="F201" s="16">
        <v>450</v>
      </c>
      <c r="H201" t="s">
        <v>264</v>
      </c>
      <c r="I201" t="s">
        <v>682</v>
      </c>
    </row>
    <row r="202" spans="1:9">
      <c r="A202">
        <v>117</v>
      </c>
      <c r="B202" t="s">
        <v>410</v>
      </c>
      <c r="C202">
        <v>64</v>
      </c>
      <c r="D202">
        <v>6400547</v>
      </c>
      <c r="E202" s="6">
        <v>41447</v>
      </c>
      <c r="F202" s="16">
        <v>4000</v>
      </c>
      <c r="H202" t="s">
        <v>301</v>
      </c>
      <c r="I202" t="s">
        <v>682</v>
      </c>
    </row>
    <row r="203" spans="1:9">
      <c r="A203">
        <v>116</v>
      </c>
      <c r="B203" t="s">
        <v>684</v>
      </c>
      <c r="C203">
        <v>92</v>
      </c>
      <c r="D203">
        <v>3755538</v>
      </c>
      <c r="E203" s="6">
        <v>11483</v>
      </c>
      <c r="F203" s="16">
        <v>1453.52</v>
      </c>
      <c r="H203" t="s">
        <v>31</v>
      </c>
      <c r="I203" t="s">
        <v>1235</v>
      </c>
    </row>
    <row r="204" spans="1:9">
      <c r="A204">
        <v>115</v>
      </c>
      <c r="B204" t="s">
        <v>430</v>
      </c>
      <c r="C204">
        <v>349</v>
      </c>
      <c r="D204">
        <v>17186827</v>
      </c>
      <c r="E204" s="6">
        <v>41421</v>
      </c>
      <c r="F204" s="16">
        <v>950</v>
      </c>
      <c r="H204" t="s">
        <v>1464</v>
      </c>
      <c r="I204" t="s">
        <v>1235</v>
      </c>
    </row>
    <row r="205" spans="1:9">
      <c r="A205">
        <v>114</v>
      </c>
      <c r="B205" t="s">
        <v>491</v>
      </c>
      <c r="C205">
        <v>176</v>
      </c>
      <c r="D205">
        <v>73136117</v>
      </c>
      <c r="E205" s="6">
        <v>41434</v>
      </c>
      <c r="F205" s="16">
        <v>2833.5</v>
      </c>
      <c r="H205" t="s">
        <v>923</v>
      </c>
      <c r="I205" t="s">
        <v>436</v>
      </c>
    </row>
    <row r="206" spans="1:9">
      <c r="A206">
        <v>113</v>
      </c>
      <c r="B206" t="s">
        <v>451</v>
      </c>
      <c r="C206">
        <v>400</v>
      </c>
      <c r="D206">
        <v>94699131</v>
      </c>
      <c r="E206" s="6">
        <v>41452</v>
      </c>
      <c r="F206" s="16">
        <v>1068</v>
      </c>
      <c r="H206" t="s">
        <v>1456</v>
      </c>
      <c r="I206" t="s">
        <v>302</v>
      </c>
    </row>
    <row r="207" spans="1:9">
      <c r="A207">
        <v>112</v>
      </c>
      <c r="B207" t="s">
        <v>424</v>
      </c>
      <c r="C207">
        <v>432</v>
      </c>
      <c r="D207">
        <v>47176768</v>
      </c>
      <c r="E207" s="6">
        <v>41454</v>
      </c>
      <c r="F207" s="16">
        <v>977</v>
      </c>
      <c r="H207" t="s">
        <v>1456</v>
      </c>
      <c r="I207" t="s">
        <v>923</v>
      </c>
    </row>
    <row r="208" spans="1:9">
      <c r="A208">
        <v>111</v>
      </c>
      <c r="B208" t="s">
        <v>424</v>
      </c>
      <c r="C208">
        <v>518</v>
      </c>
      <c r="D208">
        <v>48831944</v>
      </c>
      <c r="E208" s="6">
        <v>41483</v>
      </c>
      <c r="F208" s="16">
        <v>640</v>
      </c>
      <c r="H208" t="s">
        <v>423</v>
      </c>
      <c r="I208" t="s">
        <v>1235</v>
      </c>
    </row>
    <row r="209" spans="1:9">
      <c r="A209">
        <v>110</v>
      </c>
      <c r="B209" t="s">
        <v>684</v>
      </c>
      <c r="C209">
        <v>104</v>
      </c>
      <c r="D209">
        <v>3877487</v>
      </c>
      <c r="E209" s="6">
        <v>41475</v>
      </c>
      <c r="F209" s="16">
        <v>807.34</v>
      </c>
      <c r="H209" t="s">
        <v>423</v>
      </c>
      <c r="I209" t="s">
        <v>923</v>
      </c>
    </row>
    <row r="210" spans="1:9">
      <c r="A210">
        <v>109</v>
      </c>
      <c r="B210" t="s">
        <v>684</v>
      </c>
      <c r="C210">
        <v>110</v>
      </c>
      <c r="D210">
        <v>201442</v>
      </c>
      <c r="E210" s="6">
        <v>41408</v>
      </c>
      <c r="F210" s="16">
        <v>200</v>
      </c>
      <c r="H210" t="s">
        <v>423</v>
      </c>
      <c r="I210" t="s">
        <v>437</v>
      </c>
    </row>
    <row r="211" spans="1:9">
      <c r="A211">
        <v>108</v>
      </c>
      <c r="B211" t="s">
        <v>424</v>
      </c>
      <c r="D211">
        <v>42690330</v>
      </c>
      <c r="E211" s="6">
        <v>41467</v>
      </c>
      <c r="F211" s="16">
        <v>1729.99</v>
      </c>
      <c r="G211" t="s">
        <v>575</v>
      </c>
      <c r="I211" t="s">
        <v>861</v>
      </c>
    </row>
    <row r="212" spans="1:9">
      <c r="A212">
        <v>107</v>
      </c>
      <c r="B212" t="s">
        <v>1367</v>
      </c>
      <c r="C212">
        <v>0</v>
      </c>
      <c r="D212">
        <v>3023399</v>
      </c>
      <c r="E212" s="6">
        <v>41415</v>
      </c>
      <c r="F212" s="16">
        <v>9585</v>
      </c>
      <c r="H212" t="s">
        <v>1368</v>
      </c>
      <c r="I212" t="s">
        <v>856</v>
      </c>
    </row>
    <row r="213" spans="1:9">
      <c r="A213">
        <v>106</v>
      </c>
      <c r="B213" t="s">
        <v>522</v>
      </c>
      <c r="C213">
        <v>136</v>
      </c>
      <c r="D213">
        <v>34444295</v>
      </c>
      <c r="E213" s="6">
        <v>41440</v>
      </c>
      <c r="F213" s="16">
        <v>967</v>
      </c>
      <c r="H213" t="s">
        <v>87</v>
      </c>
      <c r="I213" t="s">
        <v>437</v>
      </c>
    </row>
    <row r="214" spans="1:9">
      <c r="A214">
        <v>105</v>
      </c>
      <c r="B214" t="s">
        <v>430</v>
      </c>
      <c r="C214">
        <v>821</v>
      </c>
      <c r="D214">
        <v>15683023</v>
      </c>
      <c r="E214" s="6">
        <v>41471</v>
      </c>
      <c r="F214" s="16">
        <v>4000</v>
      </c>
      <c r="H214" t="s">
        <v>1289</v>
      </c>
      <c r="I214" t="s">
        <v>935</v>
      </c>
    </row>
    <row r="215" spans="1:9">
      <c r="A215">
        <v>104</v>
      </c>
      <c r="B215" t="s">
        <v>491</v>
      </c>
      <c r="C215">
        <v>176</v>
      </c>
      <c r="D215">
        <v>1681304</v>
      </c>
      <c r="E215" s="6">
        <v>41402</v>
      </c>
      <c r="F215" s="16">
        <v>10000</v>
      </c>
      <c r="G215" t="s">
        <v>1252</v>
      </c>
      <c r="H215" t="s">
        <v>1253</v>
      </c>
      <c r="I215" t="s">
        <v>856</v>
      </c>
    </row>
    <row r="216" spans="1:9">
      <c r="A216">
        <v>103</v>
      </c>
      <c r="B216" t="s">
        <v>1251</v>
      </c>
      <c r="C216">
        <v>56</v>
      </c>
      <c r="D216">
        <v>70597393</v>
      </c>
      <c r="E216" s="6">
        <v>41443</v>
      </c>
      <c r="F216" s="16">
        <v>773</v>
      </c>
      <c r="H216" t="s">
        <v>1250</v>
      </c>
      <c r="I216" t="s">
        <v>741</v>
      </c>
    </row>
    <row r="217" spans="1:9">
      <c r="A217">
        <v>102</v>
      </c>
      <c r="B217" t="s">
        <v>491</v>
      </c>
      <c r="C217">
        <v>176</v>
      </c>
      <c r="D217">
        <v>13218958</v>
      </c>
      <c r="E217" s="6">
        <v>41422</v>
      </c>
      <c r="F217" s="16">
        <v>1000</v>
      </c>
      <c r="H217" t="s">
        <v>1249</v>
      </c>
      <c r="I217" t="s">
        <v>741</v>
      </c>
    </row>
    <row r="218" spans="1:9">
      <c r="A218">
        <v>101</v>
      </c>
      <c r="B218" t="s">
        <v>451</v>
      </c>
      <c r="C218">
        <v>424</v>
      </c>
      <c r="D218">
        <v>96680629</v>
      </c>
      <c r="E218" s="6">
        <v>41424</v>
      </c>
      <c r="F218" s="16">
        <v>493</v>
      </c>
      <c r="H218" t="s">
        <v>1248</v>
      </c>
      <c r="I218" t="s">
        <v>741</v>
      </c>
    </row>
    <row r="219" spans="1:9">
      <c r="A219">
        <v>100</v>
      </c>
      <c r="B219" t="s">
        <v>451</v>
      </c>
      <c r="C219">
        <v>386</v>
      </c>
      <c r="D219">
        <v>94316285</v>
      </c>
      <c r="E219" s="6">
        <v>41393</v>
      </c>
      <c r="F219" s="16">
        <v>600</v>
      </c>
      <c r="H219" t="s">
        <v>1248</v>
      </c>
      <c r="I219" t="s">
        <v>741</v>
      </c>
    </row>
    <row r="220" spans="1:9">
      <c r="A220">
        <v>99</v>
      </c>
      <c r="B220" t="s">
        <v>986</v>
      </c>
      <c r="C220">
        <v>225</v>
      </c>
      <c r="D220">
        <v>87046539</v>
      </c>
      <c r="E220" s="6">
        <v>41405</v>
      </c>
      <c r="F220" s="16">
        <v>1650</v>
      </c>
      <c r="H220" t="s">
        <v>1225</v>
      </c>
      <c r="I220" t="s">
        <v>1235</v>
      </c>
    </row>
    <row r="221" spans="1:9">
      <c r="A221">
        <v>98</v>
      </c>
      <c r="B221" t="s">
        <v>451</v>
      </c>
      <c r="C221">
        <v>367</v>
      </c>
      <c r="D221">
        <v>96729154</v>
      </c>
      <c r="E221" s="6">
        <v>41430</v>
      </c>
      <c r="F221" s="16">
        <v>600</v>
      </c>
      <c r="H221" t="s">
        <v>589</v>
      </c>
      <c r="I221" t="s">
        <v>968</v>
      </c>
    </row>
    <row r="222" spans="1:9">
      <c r="A222">
        <v>97</v>
      </c>
      <c r="B222" t="s">
        <v>430</v>
      </c>
      <c r="C222">
        <v>349</v>
      </c>
      <c r="D222">
        <v>11814898</v>
      </c>
      <c r="E222" s="6">
        <v>41440</v>
      </c>
      <c r="F222" s="16">
        <v>2830</v>
      </c>
      <c r="G222" t="s">
        <v>489</v>
      </c>
      <c r="I222" t="s">
        <v>682</v>
      </c>
    </row>
    <row r="223" spans="1:9">
      <c r="A223">
        <v>96</v>
      </c>
      <c r="B223" t="s">
        <v>424</v>
      </c>
      <c r="C223">
        <v>558</v>
      </c>
      <c r="D223">
        <v>46296121</v>
      </c>
      <c r="E223" s="6">
        <v>41409</v>
      </c>
      <c r="F223" s="16">
        <v>1000</v>
      </c>
      <c r="H223" t="s">
        <v>1199</v>
      </c>
      <c r="I223" t="s">
        <v>968</v>
      </c>
    </row>
    <row r="224" spans="1:9">
      <c r="A224">
        <v>95</v>
      </c>
      <c r="B224" t="s">
        <v>491</v>
      </c>
      <c r="C224">
        <v>176</v>
      </c>
      <c r="D224">
        <v>14371553</v>
      </c>
      <c r="E224" s="6">
        <v>41410</v>
      </c>
      <c r="F224" s="16">
        <v>360</v>
      </c>
      <c r="H224" t="s">
        <v>978</v>
      </c>
      <c r="I224" t="s">
        <v>968</v>
      </c>
    </row>
    <row r="225" spans="1:9">
      <c r="A225">
        <v>94</v>
      </c>
      <c r="B225" t="s">
        <v>424</v>
      </c>
      <c r="C225">
        <v>432</v>
      </c>
      <c r="D225">
        <v>46656444</v>
      </c>
      <c r="E225" s="6">
        <v>41439</v>
      </c>
      <c r="F225" s="16">
        <v>1750</v>
      </c>
      <c r="H225" t="s">
        <v>903</v>
      </c>
      <c r="I225" t="s">
        <v>490</v>
      </c>
    </row>
    <row r="226" spans="1:9">
      <c r="A226">
        <v>93</v>
      </c>
      <c r="B226" t="s">
        <v>491</v>
      </c>
      <c r="C226">
        <v>176</v>
      </c>
      <c r="D226">
        <v>13533283</v>
      </c>
      <c r="E226" s="6">
        <v>41399</v>
      </c>
      <c r="F226" s="16">
        <v>556</v>
      </c>
      <c r="H226" t="s">
        <v>1171</v>
      </c>
      <c r="I226" t="s">
        <v>490</v>
      </c>
    </row>
    <row r="227" spans="1:9">
      <c r="A227">
        <v>92</v>
      </c>
      <c r="B227" t="s">
        <v>424</v>
      </c>
      <c r="C227">
        <v>292</v>
      </c>
      <c r="D227">
        <v>48172803</v>
      </c>
      <c r="E227" s="6">
        <v>41434</v>
      </c>
      <c r="F227" s="16">
        <v>1950</v>
      </c>
      <c r="H227" t="s">
        <v>1157</v>
      </c>
      <c r="I227" t="s">
        <v>988</v>
      </c>
    </row>
    <row r="228" spans="1:9">
      <c r="A228">
        <v>91</v>
      </c>
      <c r="B228" t="s">
        <v>424</v>
      </c>
      <c r="C228">
        <v>432</v>
      </c>
      <c r="D228">
        <v>48465231</v>
      </c>
      <c r="E228" s="6">
        <v>41421</v>
      </c>
      <c r="F228" s="16">
        <v>2500</v>
      </c>
      <c r="H228" t="s">
        <v>250</v>
      </c>
      <c r="I228" t="s">
        <v>433</v>
      </c>
    </row>
    <row r="229" spans="1:9">
      <c r="A229">
        <v>90</v>
      </c>
      <c r="B229" t="s">
        <v>1156</v>
      </c>
      <c r="C229">
        <v>26</v>
      </c>
      <c r="D229">
        <v>972080</v>
      </c>
      <c r="E229" s="6">
        <v>41542</v>
      </c>
      <c r="F229" s="16">
        <v>2500</v>
      </c>
      <c r="H229" t="s">
        <v>175</v>
      </c>
      <c r="I229" t="s">
        <v>935</v>
      </c>
    </row>
    <row r="230" spans="1:9">
      <c r="A230">
        <v>89</v>
      </c>
      <c r="B230" t="s">
        <v>430</v>
      </c>
      <c r="C230">
        <v>349</v>
      </c>
      <c r="D230">
        <v>12533867</v>
      </c>
      <c r="E230" s="6">
        <v>41527</v>
      </c>
      <c r="F230" s="16">
        <v>2200</v>
      </c>
      <c r="G230" t="s">
        <v>489</v>
      </c>
      <c r="I230" t="s">
        <v>490</v>
      </c>
    </row>
    <row r="231" spans="1:9">
      <c r="A231">
        <v>93</v>
      </c>
      <c r="B231" t="s">
        <v>430</v>
      </c>
      <c r="C231">
        <v>349</v>
      </c>
      <c r="D231">
        <v>12533866</v>
      </c>
      <c r="E231" s="6">
        <v>41496</v>
      </c>
      <c r="F231" s="16">
        <v>1100</v>
      </c>
      <c r="G231" t="s">
        <v>489</v>
      </c>
    </row>
    <row r="232" spans="1:9">
      <c r="A232">
        <v>92</v>
      </c>
      <c r="B232" t="s">
        <v>430</v>
      </c>
      <c r="C232">
        <v>349</v>
      </c>
      <c r="D232">
        <v>12533865</v>
      </c>
      <c r="E232" s="6">
        <v>41465</v>
      </c>
      <c r="F232" s="16">
        <v>1100</v>
      </c>
      <c r="G232" t="s">
        <v>489</v>
      </c>
      <c r="I232" t="s">
        <v>490</v>
      </c>
    </row>
    <row r="233" spans="1:9">
      <c r="A233">
        <v>90</v>
      </c>
      <c r="B233" t="s">
        <v>430</v>
      </c>
      <c r="C233">
        <v>349</v>
      </c>
      <c r="D233">
        <v>12533864</v>
      </c>
      <c r="E233" s="6">
        <v>41435</v>
      </c>
      <c r="F233" s="16">
        <v>1100</v>
      </c>
      <c r="G233" t="s">
        <v>489</v>
      </c>
      <c r="I233" t="s">
        <v>1172</v>
      </c>
    </row>
    <row r="234" spans="1:9">
      <c r="A234">
        <v>89</v>
      </c>
      <c r="B234" t="s">
        <v>430</v>
      </c>
      <c r="C234">
        <v>821</v>
      </c>
      <c r="D234">
        <v>16014542</v>
      </c>
      <c r="E234" s="6">
        <v>41466</v>
      </c>
      <c r="F234" s="16">
        <v>6472</v>
      </c>
      <c r="G234" t="s">
        <v>1144</v>
      </c>
      <c r="I234" t="s">
        <v>682</v>
      </c>
    </row>
    <row r="235" spans="1:9">
      <c r="A235">
        <v>88</v>
      </c>
      <c r="B235" t="s">
        <v>430</v>
      </c>
      <c r="C235">
        <v>821</v>
      </c>
      <c r="D235">
        <v>16014541</v>
      </c>
      <c r="E235" s="6">
        <v>41436</v>
      </c>
      <c r="F235" s="16">
        <v>5500</v>
      </c>
      <c r="G235" t="s">
        <v>1144</v>
      </c>
      <c r="I235" t="s">
        <v>437</v>
      </c>
    </row>
    <row r="236" spans="1:9">
      <c r="A236">
        <v>87</v>
      </c>
      <c r="B236" t="s">
        <v>424</v>
      </c>
      <c r="C236">
        <v>249</v>
      </c>
      <c r="D236">
        <v>46865705</v>
      </c>
      <c r="E236" s="6">
        <v>41418</v>
      </c>
      <c r="F236" s="16">
        <v>1357.38</v>
      </c>
      <c r="H236" t="s">
        <v>1130</v>
      </c>
      <c r="I236" t="s">
        <v>1145</v>
      </c>
    </row>
    <row r="237" spans="1:9">
      <c r="A237">
        <v>86</v>
      </c>
      <c r="B237" t="s">
        <v>986</v>
      </c>
      <c r="D237">
        <v>88433622</v>
      </c>
      <c r="E237" s="6">
        <v>41418</v>
      </c>
      <c r="F237" s="16">
        <v>4937</v>
      </c>
      <c r="G237" t="s">
        <v>21</v>
      </c>
      <c r="I237" t="s">
        <v>1131</v>
      </c>
    </row>
    <row r="238" spans="1:9">
      <c r="A238">
        <v>85</v>
      </c>
      <c r="B238" t="s">
        <v>768</v>
      </c>
      <c r="C238">
        <v>267</v>
      </c>
      <c r="D238">
        <v>347020</v>
      </c>
      <c r="E238" s="6">
        <v>41431</v>
      </c>
      <c r="F238" s="16">
        <v>1000</v>
      </c>
      <c r="H238" t="s">
        <v>1127</v>
      </c>
      <c r="I238" t="s">
        <v>434</v>
      </c>
    </row>
    <row r="239" spans="1:9">
      <c r="A239">
        <v>84</v>
      </c>
      <c r="B239" t="s">
        <v>1124</v>
      </c>
      <c r="C239">
        <v>503</v>
      </c>
      <c r="D239">
        <v>53055814</v>
      </c>
      <c r="E239" s="6">
        <v>41421</v>
      </c>
      <c r="F239" s="16">
        <v>1200</v>
      </c>
      <c r="H239" t="s">
        <v>494</v>
      </c>
      <c r="I239" t="s">
        <v>434</v>
      </c>
    </row>
    <row r="240" spans="1:9">
      <c r="A240">
        <v>83</v>
      </c>
      <c r="B240" t="s">
        <v>936</v>
      </c>
      <c r="C240">
        <v>320</v>
      </c>
      <c r="D240">
        <v>39036550</v>
      </c>
      <c r="E240" s="6">
        <v>41379</v>
      </c>
      <c r="F240" s="16">
        <v>1102.96</v>
      </c>
      <c r="H240" t="s">
        <v>1118</v>
      </c>
    </row>
    <row r="241" spans="1:9">
      <c r="A241">
        <v>82</v>
      </c>
      <c r="B241" t="s">
        <v>491</v>
      </c>
      <c r="D241">
        <v>72794563</v>
      </c>
      <c r="E241" s="6">
        <v>41424</v>
      </c>
      <c r="F241" s="16">
        <v>1379.09</v>
      </c>
      <c r="H241" t="s">
        <v>135</v>
      </c>
      <c r="I241" t="s">
        <v>935</v>
      </c>
    </row>
    <row r="242" spans="1:9">
      <c r="A242">
        <v>81</v>
      </c>
      <c r="B242" t="s">
        <v>451</v>
      </c>
      <c r="C242">
        <v>302</v>
      </c>
      <c r="D242">
        <v>94406172</v>
      </c>
      <c r="E242" s="6">
        <v>41397</v>
      </c>
      <c r="F242" s="16">
        <v>2758</v>
      </c>
      <c r="H242" t="s">
        <v>1105</v>
      </c>
      <c r="I242" t="s">
        <v>935</v>
      </c>
    </row>
    <row r="243" spans="1:9">
      <c r="A243">
        <v>80</v>
      </c>
      <c r="B243" t="s">
        <v>451</v>
      </c>
      <c r="C243">
        <v>424</v>
      </c>
      <c r="D243">
        <v>95576225</v>
      </c>
      <c r="E243" s="6">
        <v>41416</v>
      </c>
      <c r="F243" s="16">
        <v>500</v>
      </c>
      <c r="H243" t="s">
        <v>45</v>
      </c>
    </row>
    <row r="244" spans="1:9">
      <c r="A244">
        <v>79</v>
      </c>
      <c r="B244" t="s">
        <v>430</v>
      </c>
      <c r="C244">
        <v>349</v>
      </c>
      <c r="D244">
        <v>12533521</v>
      </c>
      <c r="E244" s="6">
        <v>41424</v>
      </c>
      <c r="F244" s="16">
        <v>1400</v>
      </c>
      <c r="H244" t="s">
        <v>22</v>
      </c>
      <c r="I244" t="s">
        <v>935</v>
      </c>
    </row>
    <row r="245" spans="1:9">
      <c r="A245">
        <v>78</v>
      </c>
      <c r="B245" t="s">
        <v>768</v>
      </c>
      <c r="C245">
        <v>473</v>
      </c>
      <c r="D245">
        <v>1019665</v>
      </c>
      <c r="E245" s="6">
        <v>41441</v>
      </c>
      <c r="F245" s="16">
        <v>2376.83</v>
      </c>
      <c r="H245" t="s">
        <v>154</v>
      </c>
    </row>
    <row r="246" spans="1:9">
      <c r="A246">
        <v>77</v>
      </c>
      <c r="B246" t="s">
        <v>410</v>
      </c>
      <c r="C246">
        <v>0</v>
      </c>
      <c r="D246">
        <v>454</v>
      </c>
      <c r="E246" s="6">
        <v>41440</v>
      </c>
      <c r="F246" s="16">
        <v>27384.31</v>
      </c>
      <c r="G246" t="s">
        <v>1040</v>
      </c>
    </row>
    <row r="247" spans="1:9">
      <c r="A247">
        <v>76</v>
      </c>
      <c r="B247" t="s">
        <v>410</v>
      </c>
      <c r="C247">
        <v>0</v>
      </c>
      <c r="D247">
        <v>453</v>
      </c>
      <c r="E247" s="6">
        <v>41409</v>
      </c>
      <c r="F247" s="16">
        <v>27384.31</v>
      </c>
      <c r="G247" t="s">
        <v>1040</v>
      </c>
    </row>
    <row r="248" spans="1:9">
      <c r="A248">
        <v>75</v>
      </c>
      <c r="B248" t="s">
        <v>424</v>
      </c>
      <c r="C248">
        <v>172</v>
      </c>
      <c r="D248">
        <v>44164566</v>
      </c>
      <c r="E248" s="6">
        <v>41389</v>
      </c>
      <c r="F248" s="16">
        <v>2672.52</v>
      </c>
      <c r="H248" t="s">
        <v>234</v>
      </c>
      <c r="I248" t="s">
        <v>741</v>
      </c>
    </row>
    <row r="249" spans="1:9">
      <c r="A249">
        <v>74</v>
      </c>
      <c r="B249" t="s">
        <v>491</v>
      </c>
      <c r="C249">
        <v>176</v>
      </c>
      <c r="D249">
        <v>13576014</v>
      </c>
      <c r="E249" s="6">
        <v>41414</v>
      </c>
      <c r="F249" s="16">
        <v>1300</v>
      </c>
      <c r="G249" t="s">
        <v>900</v>
      </c>
      <c r="I249" t="s">
        <v>437</v>
      </c>
    </row>
    <row r="250" spans="1:9">
      <c r="A250">
        <v>73</v>
      </c>
      <c r="B250" t="s">
        <v>451</v>
      </c>
      <c r="C250">
        <v>440</v>
      </c>
      <c r="D250">
        <v>96871052</v>
      </c>
      <c r="E250" s="6">
        <v>41381</v>
      </c>
      <c r="F250" s="16">
        <v>3209</v>
      </c>
      <c r="H250" t="s">
        <v>175</v>
      </c>
      <c r="I250" t="s">
        <v>682</v>
      </c>
    </row>
    <row r="251" spans="1:9">
      <c r="A251">
        <v>72</v>
      </c>
      <c r="B251" t="s">
        <v>532</v>
      </c>
      <c r="C251">
        <v>56</v>
      </c>
      <c r="D251">
        <v>68268588</v>
      </c>
      <c r="E251" s="6">
        <v>41405</v>
      </c>
      <c r="F251" s="16">
        <v>1999</v>
      </c>
      <c r="H251" t="s">
        <v>19</v>
      </c>
      <c r="I251" t="s">
        <v>682</v>
      </c>
    </row>
    <row r="252" spans="1:9">
      <c r="A252">
        <v>71</v>
      </c>
      <c r="B252" t="s">
        <v>986</v>
      </c>
      <c r="C252">
        <v>280</v>
      </c>
      <c r="D252">
        <v>87823281</v>
      </c>
      <c r="E252" s="6">
        <v>41414</v>
      </c>
      <c r="F252" s="16">
        <v>450</v>
      </c>
      <c r="H252" t="s">
        <v>987</v>
      </c>
      <c r="I252" t="s">
        <v>682</v>
      </c>
    </row>
    <row r="253" spans="1:9">
      <c r="A253">
        <v>70</v>
      </c>
      <c r="B253" t="s">
        <v>424</v>
      </c>
      <c r="C253">
        <v>518</v>
      </c>
      <c r="D253">
        <v>46838944</v>
      </c>
      <c r="E253" s="6">
        <v>41421</v>
      </c>
      <c r="F253" s="16">
        <v>402.5</v>
      </c>
      <c r="H253" t="s">
        <v>987</v>
      </c>
      <c r="I253" t="s">
        <v>682</v>
      </c>
    </row>
    <row r="254" spans="1:9">
      <c r="A254">
        <v>69</v>
      </c>
      <c r="B254" t="s">
        <v>491</v>
      </c>
      <c r="C254">
        <v>176</v>
      </c>
      <c r="D254">
        <v>14371533</v>
      </c>
      <c r="E254" s="6">
        <v>41418</v>
      </c>
      <c r="F254" s="16">
        <v>904.97</v>
      </c>
      <c r="H254" t="s">
        <v>978</v>
      </c>
      <c r="I254" t="s">
        <v>988</v>
      </c>
    </row>
    <row r="255" spans="1:9">
      <c r="A255">
        <v>68</v>
      </c>
      <c r="B255" t="s">
        <v>451</v>
      </c>
      <c r="C255">
        <v>400</v>
      </c>
      <c r="D255">
        <v>95426297</v>
      </c>
      <c r="E255" s="6">
        <v>41404</v>
      </c>
      <c r="F255" s="16">
        <v>812.46</v>
      </c>
      <c r="H255" t="s">
        <v>977</v>
      </c>
      <c r="I255" t="s">
        <v>988</v>
      </c>
    </row>
    <row r="256" spans="1:9">
      <c r="A256">
        <v>67</v>
      </c>
      <c r="B256" t="s">
        <v>451</v>
      </c>
      <c r="C256">
        <v>386</v>
      </c>
      <c r="D256">
        <v>87445849</v>
      </c>
      <c r="E256" s="6">
        <v>41385</v>
      </c>
      <c r="F256" s="16">
        <v>857.86</v>
      </c>
      <c r="H256" t="s">
        <v>64</v>
      </c>
      <c r="I256" t="s">
        <v>988</v>
      </c>
    </row>
    <row r="257" spans="1:9">
      <c r="A257">
        <v>66</v>
      </c>
      <c r="B257" t="s">
        <v>410</v>
      </c>
      <c r="C257">
        <v>159</v>
      </c>
      <c r="D257">
        <v>15900461</v>
      </c>
      <c r="E257" s="6">
        <v>41399</v>
      </c>
      <c r="F257" s="16">
        <v>700</v>
      </c>
      <c r="H257" t="s">
        <v>107</v>
      </c>
      <c r="I257" t="s">
        <v>968</v>
      </c>
    </row>
    <row r="258" spans="1:9">
      <c r="A258">
        <v>65</v>
      </c>
      <c r="B258" t="s">
        <v>410</v>
      </c>
      <c r="C258">
        <v>159</v>
      </c>
      <c r="D258">
        <v>448</v>
      </c>
      <c r="E258" s="6">
        <v>41409</v>
      </c>
      <c r="F258" s="16">
        <v>1200</v>
      </c>
      <c r="H258" t="s">
        <v>107</v>
      </c>
      <c r="I258" t="s">
        <v>968</v>
      </c>
    </row>
    <row r="259" spans="1:9">
      <c r="A259">
        <v>64</v>
      </c>
      <c r="B259" t="s">
        <v>522</v>
      </c>
      <c r="C259">
        <v>21</v>
      </c>
      <c r="D259">
        <v>32880540</v>
      </c>
      <c r="E259" s="6">
        <v>41372</v>
      </c>
      <c r="F259" s="16">
        <v>614.99</v>
      </c>
      <c r="I259" t="s">
        <v>436</v>
      </c>
    </row>
    <row r="260" spans="1:9">
      <c r="A260">
        <v>63</v>
      </c>
      <c r="B260" t="s">
        <v>937</v>
      </c>
      <c r="C260">
        <v>62</v>
      </c>
      <c r="D260">
        <v>27846977</v>
      </c>
      <c r="E260" s="6">
        <v>41385</v>
      </c>
      <c r="F260" s="16">
        <v>587.29999999999995</v>
      </c>
      <c r="G260" t="s">
        <v>233</v>
      </c>
    </row>
    <row r="261" spans="1:9">
      <c r="A261">
        <v>62</v>
      </c>
      <c r="B261" t="s">
        <v>936</v>
      </c>
      <c r="C261">
        <v>360</v>
      </c>
      <c r="D261">
        <v>38929360</v>
      </c>
      <c r="E261" s="6">
        <v>41396</v>
      </c>
      <c r="F261" s="16">
        <v>286.06</v>
      </c>
      <c r="H261" t="s">
        <v>59</v>
      </c>
      <c r="I261" t="s">
        <v>856</v>
      </c>
    </row>
    <row r="262" spans="1:9">
      <c r="A262">
        <v>61</v>
      </c>
      <c r="B262" t="s">
        <v>430</v>
      </c>
      <c r="C262">
        <v>749</v>
      </c>
      <c r="D262">
        <v>14116316</v>
      </c>
      <c r="E262" s="6">
        <v>41391</v>
      </c>
      <c r="F262" s="16">
        <v>2477.87</v>
      </c>
      <c r="H262" t="s">
        <v>59</v>
      </c>
      <c r="I262" t="s">
        <v>434</v>
      </c>
    </row>
    <row r="263" spans="1:9">
      <c r="A263">
        <v>60</v>
      </c>
      <c r="B263" t="s">
        <v>451</v>
      </c>
      <c r="C263">
        <v>346</v>
      </c>
      <c r="D263">
        <v>95380965</v>
      </c>
      <c r="E263" s="6">
        <v>41396</v>
      </c>
      <c r="F263" s="16">
        <v>3300</v>
      </c>
      <c r="H263" t="s">
        <v>59</v>
      </c>
      <c r="I263" t="s">
        <v>952</v>
      </c>
    </row>
    <row r="264" spans="1:9">
      <c r="A264">
        <v>59</v>
      </c>
      <c r="B264" t="s">
        <v>430</v>
      </c>
      <c r="C264">
        <v>308</v>
      </c>
      <c r="D264">
        <v>12402304</v>
      </c>
      <c r="E264" s="6">
        <v>41354</v>
      </c>
      <c r="F264" s="16">
        <v>2115.75</v>
      </c>
      <c r="H264" t="s">
        <v>59</v>
      </c>
      <c r="I264" t="s">
        <v>856</v>
      </c>
    </row>
    <row r="265" spans="1:9">
      <c r="A265">
        <v>58</v>
      </c>
      <c r="B265" t="s">
        <v>684</v>
      </c>
      <c r="C265">
        <v>110</v>
      </c>
      <c r="D265">
        <v>3053140</v>
      </c>
      <c r="E265" s="6">
        <v>41391</v>
      </c>
      <c r="F265" s="16">
        <v>3070</v>
      </c>
      <c r="H265" t="s">
        <v>59</v>
      </c>
      <c r="I265" t="s">
        <v>434</v>
      </c>
    </row>
    <row r="266" spans="1:9">
      <c r="A266">
        <v>57</v>
      </c>
      <c r="B266" t="s">
        <v>430</v>
      </c>
      <c r="C266">
        <v>864</v>
      </c>
      <c r="D266">
        <v>13411416</v>
      </c>
      <c r="E266" s="6">
        <v>41383</v>
      </c>
      <c r="F266" s="16">
        <v>610</v>
      </c>
      <c r="H266" t="s">
        <v>59</v>
      </c>
      <c r="I266" t="s">
        <v>13</v>
      </c>
    </row>
    <row r="267" spans="1:9">
      <c r="A267">
        <v>56</v>
      </c>
      <c r="B267" t="s">
        <v>424</v>
      </c>
      <c r="C267">
        <v>432</v>
      </c>
      <c r="D267">
        <v>43505276</v>
      </c>
      <c r="E267" s="6">
        <v>41402</v>
      </c>
      <c r="F267" s="16">
        <v>1140</v>
      </c>
      <c r="H267" t="s">
        <v>924</v>
      </c>
      <c r="I267" t="s">
        <v>856</v>
      </c>
    </row>
    <row r="268" spans="1:9">
      <c r="A268">
        <v>55</v>
      </c>
      <c r="B268" t="s">
        <v>768</v>
      </c>
      <c r="C268">
        <v>267</v>
      </c>
      <c r="D268">
        <v>354706</v>
      </c>
      <c r="E268" s="6">
        <v>41384</v>
      </c>
      <c r="F268" s="16">
        <v>1266</v>
      </c>
      <c r="H268" t="s">
        <v>923</v>
      </c>
      <c r="I268" t="s">
        <v>856</v>
      </c>
    </row>
    <row r="269" spans="1:9">
      <c r="A269">
        <v>54</v>
      </c>
      <c r="B269" t="s">
        <v>491</v>
      </c>
      <c r="C269">
        <v>176</v>
      </c>
      <c r="D269">
        <v>13647717</v>
      </c>
      <c r="E269" s="6">
        <v>41439</v>
      </c>
      <c r="F269" s="16">
        <v>9100</v>
      </c>
      <c r="H269" t="s">
        <v>412</v>
      </c>
      <c r="I269" t="s">
        <v>935</v>
      </c>
    </row>
    <row r="270" spans="1:9">
      <c r="A270">
        <v>53</v>
      </c>
      <c r="B270" t="s">
        <v>451</v>
      </c>
      <c r="C270">
        <v>302</v>
      </c>
      <c r="D270">
        <v>93780060</v>
      </c>
      <c r="E270" s="6">
        <v>41359</v>
      </c>
      <c r="F270" s="16">
        <v>875.16</v>
      </c>
      <c r="H270" t="s">
        <v>683</v>
      </c>
      <c r="I270" t="s">
        <v>856</v>
      </c>
    </row>
    <row r="271" spans="1:9">
      <c r="A271">
        <v>52</v>
      </c>
      <c r="B271" t="s">
        <v>855</v>
      </c>
      <c r="C271">
        <v>416</v>
      </c>
      <c r="D271">
        <v>73992920</v>
      </c>
      <c r="E271" s="6">
        <v>41394</v>
      </c>
      <c r="F271" s="16">
        <v>1020</v>
      </c>
      <c r="G271" t="s">
        <v>897</v>
      </c>
      <c r="H271" t="s">
        <v>898</v>
      </c>
      <c r="I271" t="s">
        <v>682</v>
      </c>
    </row>
    <row r="272" spans="1:9">
      <c r="A272">
        <v>51</v>
      </c>
      <c r="B272" t="s">
        <v>424</v>
      </c>
      <c r="C272">
        <v>432</v>
      </c>
      <c r="D272">
        <v>35592099</v>
      </c>
      <c r="E272" s="6">
        <v>41397</v>
      </c>
      <c r="F272" s="16">
        <v>3030</v>
      </c>
      <c r="H272" t="s">
        <v>899</v>
      </c>
      <c r="I272" t="s">
        <v>682</v>
      </c>
    </row>
    <row r="273" spans="1:9">
      <c r="A273">
        <v>50</v>
      </c>
      <c r="B273" t="s">
        <v>491</v>
      </c>
      <c r="C273">
        <v>176</v>
      </c>
      <c r="D273">
        <v>13576006</v>
      </c>
      <c r="E273" s="6">
        <v>41362</v>
      </c>
      <c r="F273" s="16">
        <v>340</v>
      </c>
      <c r="G273" t="s">
        <v>900</v>
      </c>
      <c r="I273" t="s">
        <v>682</v>
      </c>
    </row>
    <row r="274" spans="1:9">
      <c r="A274">
        <v>49</v>
      </c>
      <c r="F274" s="16" t="s">
        <v>860</v>
      </c>
      <c r="H274" t="s">
        <v>858</v>
      </c>
      <c r="I274" t="s">
        <v>861</v>
      </c>
    </row>
    <row r="275" spans="1:9">
      <c r="A275">
        <v>48</v>
      </c>
      <c r="C275">
        <v>176</v>
      </c>
      <c r="D275">
        <v>13738819</v>
      </c>
      <c r="E275" s="6">
        <v>41367</v>
      </c>
      <c r="F275" s="16">
        <v>3899.83</v>
      </c>
      <c r="H275" t="s">
        <v>859</v>
      </c>
      <c r="I275" t="s">
        <v>856</v>
      </c>
    </row>
    <row r="276" spans="1:9">
      <c r="A276">
        <v>47</v>
      </c>
      <c r="B276" t="s">
        <v>410</v>
      </c>
      <c r="C276">
        <v>186</v>
      </c>
      <c r="D276">
        <v>18600582</v>
      </c>
      <c r="E276" s="6">
        <v>41349</v>
      </c>
      <c r="F276" s="16">
        <v>800</v>
      </c>
      <c r="H276" t="s">
        <v>858</v>
      </c>
      <c r="I276" t="s">
        <v>856</v>
      </c>
    </row>
    <row r="277" spans="1:9">
      <c r="A277">
        <v>46</v>
      </c>
      <c r="B277" t="s">
        <v>855</v>
      </c>
      <c r="C277">
        <v>494</v>
      </c>
      <c r="D277">
        <v>54582554</v>
      </c>
      <c r="E277" s="6">
        <v>41410</v>
      </c>
      <c r="F277" s="16">
        <v>3500</v>
      </c>
      <c r="G277" t="s">
        <v>265</v>
      </c>
      <c r="I277" t="s">
        <v>856</v>
      </c>
    </row>
    <row r="278" spans="1:9">
      <c r="A278">
        <v>45</v>
      </c>
      <c r="B278" t="s">
        <v>855</v>
      </c>
      <c r="C278">
        <v>494</v>
      </c>
      <c r="D278">
        <v>54582555</v>
      </c>
      <c r="E278" s="6">
        <v>41426</v>
      </c>
      <c r="F278" s="16">
        <v>3296</v>
      </c>
      <c r="G278" t="s">
        <v>265</v>
      </c>
      <c r="I278" t="s">
        <v>857</v>
      </c>
    </row>
    <row r="279" spans="1:9">
      <c r="A279">
        <v>44</v>
      </c>
      <c r="B279" t="s">
        <v>424</v>
      </c>
      <c r="C279">
        <v>310</v>
      </c>
      <c r="D279">
        <v>25641220</v>
      </c>
      <c r="E279" s="6">
        <v>41394</v>
      </c>
      <c r="F279" s="16">
        <v>1300</v>
      </c>
      <c r="G279" t="s">
        <v>772</v>
      </c>
    </row>
    <row r="280" spans="1:9">
      <c r="A280">
        <v>43</v>
      </c>
      <c r="B280" t="s">
        <v>424</v>
      </c>
      <c r="C280">
        <v>362</v>
      </c>
      <c r="D280">
        <v>42238104</v>
      </c>
      <c r="E280" s="6">
        <v>41363</v>
      </c>
      <c r="F280" s="16">
        <v>1200</v>
      </c>
      <c r="H280" t="s">
        <v>772</v>
      </c>
    </row>
    <row r="281" spans="1:9">
      <c r="A281">
        <v>42</v>
      </c>
      <c r="B281" t="s">
        <v>768</v>
      </c>
      <c r="C281">
        <v>484</v>
      </c>
      <c r="D281">
        <v>11115793</v>
      </c>
      <c r="E281" s="6">
        <v>41389</v>
      </c>
      <c r="F281" s="16">
        <v>2974.18</v>
      </c>
      <c r="H281" t="s">
        <v>301</v>
      </c>
      <c r="I281" t="s">
        <v>682</v>
      </c>
    </row>
    <row r="282" spans="1:9">
      <c r="A282">
        <v>41</v>
      </c>
      <c r="B282" t="s">
        <v>430</v>
      </c>
      <c r="C282">
        <v>353</v>
      </c>
      <c r="D282">
        <v>13858694</v>
      </c>
      <c r="E282" s="6">
        <v>41394</v>
      </c>
      <c r="F282" s="16">
        <v>1206.8900000000001</v>
      </c>
      <c r="H282" t="s">
        <v>494</v>
      </c>
      <c r="I282" t="s">
        <v>682</v>
      </c>
    </row>
    <row r="283" spans="1:9">
      <c r="A283">
        <v>40</v>
      </c>
      <c r="B283" t="s">
        <v>424</v>
      </c>
      <c r="C283">
        <v>532</v>
      </c>
      <c r="D283">
        <v>11581407</v>
      </c>
      <c r="E283" s="6">
        <v>41348</v>
      </c>
      <c r="F283" s="16">
        <v>1050</v>
      </c>
      <c r="H283" t="s">
        <v>2266</v>
      </c>
      <c r="I283" t="s">
        <v>682</v>
      </c>
    </row>
    <row r="284" spans="1:9">
      <c r="A284">
        <v>39</v>
      </c>
      <c r="B284" t="s">
        <v>424</v>
      </c>
      <c r="C284">
        <v>432</v>
      </c>
      <c r="D284">
        <v>41025752</v>
      </c>
      <c r="E284" s="6">
        <v>41361</v>
      </c>
      <c r="F284" s="16">
        <v>445.82</v>
      </c>
      <c r="H284" t="s">
        <v>752</v>
      </c>
      <c r="I284" t="s">
        <v>682</v>
      </c>
    </row>
    <row r="285" spans="1:9">
      <c r="A285">
        <v>38</v>
      </c>
      <c r="B285" t="s">
        <v>430</v>
      </c>
      <c r="C285">
        <v>349</v>
      </c>
      <c r="D285">
        <v>13108198</v>
      </c>
      <c r="E285" s="6">
        <v>41386</v>
      </c>
      <c r="F285" s="16">
        <v>1263.54</v>
      </c>
      <c r="H285" t="s">
        <v>83</v>
      </c>
      <c r="I285" t="s">
        <v>488</v>
      </c>
    </row>
    <row r="286" spans="1:9">
      <c r="A286">
        <v>37</v>
      </c>
      <c r="B286" t="s">
        <v>430</v>
      </c>
      <c r="C286">
        <v>349</v>
      </c>
      <c r="D286">
        <v>12408670</v>
      </c>
      <c r="E286" s="6">
        <v>41383</v>
      </c>
      <c r="F286" s="16">
        <v>1750</v>
      </c>
      <c r="G286" t="s">
        <v>215</v>
      </c>
      <c r="I286" t="s">
        <v>488</v>
      </c>
    </row>
    <row r="287" spans="1:9">
      <c r="A287">
        <v>36</v>
      </c>
      <c r="B287" t="s">
        <v>424</v>
      </c>
      <c r="C287">
        <v>163</v>
      </c>
      <c r="D287">
        <v>46627052</v>
      </c>
      <c r="E287" s="6">
        <v>41367</v>
      </c>
      <c r="F287" s="16">
        <v>4000</v>
      </c>
      <c r="H287" t="s">
        <v>739</v>
      </c>
      <c r="I287" t="s">
        <v>740</v>
      </c>
    </row>
    <row r="288" spans="1:9">
      <c r="A288">
        <v>35</v>
      </c>
      <c r="B288" t="s">
        <v>491</v>
      </c>
      <c r="C288">
        <v>176</v>
      </c>
      <c r="D288">
        <v>14153424</v>
      </c>
      <c r="E288" s="6">
        <v>41355</v>
      </c>
      <c r="F288" s="16">
        <v>1900</v>
      </c>
      <c r="H288" t="s">
        <v>706</v>
      </c>
    </row>
    <row r="289" spans="1:9">
      <c r="A289">
        <v>34</v>
      </c>
      <c r="B289" t="s">
        <v>451</v>
      </c>
      <c r="C289">
        <v>402</v>
      </c>
      <c r="D289">
        <v>95251343</v>
      </c>
      <c r="E289" s="6">
        <v>41342</v>
      </c>
      <c r="F289" s="16">
        <v>1686.83</v>
      </c>
      <c r="H289" t="s">
        <v>705</v>
      </c>
      <c r="I289" t="s">
        <v>183</v>
      </c>
    </row>
    <row r="290" spans="1:9">
      <c r="A290">
        <v>33</v>
      </c>
      <c r="B290" t="s">
        <v>532</v>
      </c>
      <c r="C290">
        <v>56</v>
      </c>
      <c r="D290">
        <v>68268573</v>
      </c>
      <c r="E290" s="6">
        <v>41378</v>
      </c>
      <c r="F290" s="16">
        <v>1999</v>
      </c>
      <c r="G290" t="s">
        <v>704</v>
      </c>
    </row>
    <row r="291" spans="1:9">
      <c r="A291">
        <v>32</v>
      </c>
      <c r="B291" t="s">
        <v>430</v>
      </c>
      <c r="C291">
        <v>349</v>
      </c>
      <c r="D291">
        <v>11010449</v>
      </c>
      <c r="E291" s="6">
        <v>41451</v>
      </c>
      <c r="F291" s="16">
        <v>1143</v>
      </c>
      <c r="G291" t="s">
        <v>236</v>
      </c>
      <c r="I291" t="s">
        <v>183</v>
      </c>
    </row>
    <row r="292" spans="1:9">
      <c r="A292">
        <v>31</v>
      </c>
      <c r="B292" t="s">
        <v>430</v>
      </c>
      <c r="C292">
        <v>349</v>
      </c>
      <c r="D292">
        <v>11010447</v>
      </c>
      <c r="E292" s="6">
        <v>41423</v>
      </c>
      <c r="F292" s="16">
        <v>1143</v>
      </c>
      <c r="G292" t="s">
        <v>236</v>
      </c>
    </row>
    <row r="293" spans="1:9">
      <c r="A293">
        <v>30</v>
      </c>
      <c r="B293" t="s">
        <v>522</v>
      </c>
      <c r="C293">
        <v>660</v>
      </c>
      <c r="D293">
        <v>33264116</v>
      </c>
      <c r="E293" s="6">
        <v>41379</v>
      </c>
      <c r="F293" s="16">
        <v>1000</v>
      </c>
      <c r="G293" t="s">
        <v>141</v>
      </c>
      <c r="I293" t="s">
        <v>488</v>
      </c>
    </row>
    <row r="294" spans="1:9">
      <c r="A294">
        <v>29</v>
      </c>
      <c r="B294" t="s">
        <v>424</v>
      </c>
      <c r="C294">
        <v>432</v>
      </c>
      <c r="D294">
        <v>44078959</v>
      </c>
      <c r="E294" s="6">
        <v>41349</v>
      </c>
      <c r="F294" s="16">
        <v>1400</v>
      </c>
      <c r="H294" t="s">
        <v>176</v>
      </c>
      <c r="I294" t="s">
        <v>741</v>
      </c>
    </row>
    <row r="295" spans="1:9">
      <c r="A295">
        <v>28</v>
      </c>
      <c r="B295" t="s">
        <v>686</v>
      </c>
      <c r="C295">
        <v>821</v>
      </c>
      <c r="D295">
        <v>6362524</v>
      </c>
      <c r="E295" s="6">
        <v>41377</v>
      </c>
      <c r="F295" s="16">
        <v>768</v>
      </c>
      <c r="G295" t="s">
        <v>689</v>
      </c>
      <c r="I295" t="s">
        <v>687</v>
      </c>
    </row>
    <row r="296" spans="1:9">
      <c r="A296">
        <v>27</v>
      </c>
      <c r="B296" t="s">
        <v>688</v>
      </c>
      <c r="C296">
        <v>92</v>
      </c>
      <c r="D296">
        <v>3150625</v>
      </c>
      <c r="E296" s="6">
        <v>41411</v>
      </c>
      <c r="F296" s="16">
        <v>1035</v>
      </c>
      <c r="G296" t="s">
        <v>690</v>
      </c>
      <c r="I296" t="s">
        <v>687</v>
      </c>
    </row>
    <row r="297" spans="1:9">
      <c r="A297">
        <v>26</v>
      </c>
      <c r="B297" t="s">
        <v>688</v>
      </c>
      <c r="C297">
        <v>92</v>
      </c>
      <c r="D297">
        <v>3150626</v>
      </c>
      <c r="E297" s="6">
        <v>41418</v>
      </c>
      <c r="F297" s="16">
        <v>1035</v>
      </c>
      <c r="G297" t="s">
        <v>690</v>
      </c>
      <c r="I297" t="s">
        <v>740</v>
      </c>
    </row>
    <row r="298" spans="1:9">
      <c r="A298">
        <v>25</v>
      </c>
      <c r="B298" t="s">
        <v>684</v>
      </c>
      <c r="C298">
        <v>102</v>
      </c>
      <c r="D298">
        <v>2896894</v>
      </c>
      <c r="E298" s="6">
        <v>41376</v>
      </c>
      <c r="F298" s="16">
        <v>3500</v>
      </c>
      <c r="H298" t="s">
        <v>685</v>
      </c>
    </row>
    <row r="299" spans="1:9">
      <c r="A299">
        <v>24</v>
      </c>
      <c r="F299" s="16">
        <v>1400</v>
      </c>
      <c r="H299" t="s">
        <v>683</v>
      </c>
    </row>
    <row r="300" spans="1:9">
      <c r="A300">
        <v>23</v>
      </c>
      <c r="B300" t="s">
        <v>681</v>
      </c>
      <c r="C300">
        <v>101</v>
      </c>
      <c r="D300">
        <v>953926</v>
      </c>
      <c r="E300" s="6">
        <v>41330</v>
      </c>
      <c r="F300" s="16">
        <v>2494.96</v>
      </c>
      <c r="G300" t="s">
        <v>21</v>
      </c>
      <c r="I300" t="s">
        <v>682</v>
      </c>
    </row>
    <row r="301" spans="1:9">
      <c r="A301">
        <v>22</v>
      </c>
      <c r="B301" t="s">
        <v>532</v>
      </c>
      <c r="C301">
        <v>159</v>
      </c>
      <c r="D301">
        <v>126</v>
      </c>
      <c r="E301" s="6">
        <v>41374</v>
      </c>
      <c r="F301" s="16">
        <v>4235</v>
      </c>
      <c r="G301" t="s">
        <v>664</v>
      </c>
      <c r="I301" t="s">
        <v>682</v>
      </c>
    </row>
    <row r="302" spans="1:9">
      <c r="A302">
        <v>21</v>
      </c>
      <c r="B302" t="s">
        <v>532</v>
      </c>
      <c r="C302">
        <v>56</v>
      </c>
      <c r="D302">
        <v>9304</v>
      </c>
      <c r="E302" s="6">
        <v>41372</v>
      </c>
      <c r="F302" s="16">
        <v>2000</v>
      </c>
      <c r="H302" t="s">
        <v>103</v>
      </c>
    </row>
    <row r="303" spans="1:9">
      <c r="A303">
        <v>20</v>
      </c>
      <c r="B303" t="s">
        <v>451</v>
      </c>
      <c r="C303">
        <v>326</v>
      </c>
      <c r="D303">
        <v>95324088</v>
      </c>
      <c r="E303" s="6">
        <v>41321</v>
      </c>
      <c r="F303" s="16">
        <v>820</v>
      </c>
      <c r="H303" t="s">
        <v>135</v>
      </c>
    </row>
    <row r="304" spans="1:9">
      <c r="A304">
        <v>19</v>
      </c>
      <c r="B304" t="s">
        <v>451</v>
      </c>
      <c r="C304">
        <v>323</v>
      </c>
      <c r="D304">
        <v>95631392</v>
      </c>
      <c r="E304" s="6">
        <v>41348</v>
      </c>
      <c r="F304" s="16">
        <v>764</v>
      </c>
      <c r="H304" t="s">
        <v>135</v>
      </c>
    </row>
    <row r="305" spans="1:9">
      <c r="A305">
        <v>18</v>
      </c>
      <c r="B305" t="s">
        <v>522</v>
      </c>
      <c r="C305">
        <v>649</v>
      </c>
      <c r="D305">
        <v>4773523</v>
      </c>
      <c r="E305" s="6">
        <v>41386</v>
      </c>
      <c r="F305" s="16">
        <v>1064</v>
      </c>
      <c r="H305" t="s">
        <v>25</v>
      </c>
      <c r="I305" t="s">
        <v>682</v>
      </c>
    </row>
    <row r="306" spans="1:9">
      <c r="A306">
        <v>17</v>
      </c>
      <c r="B306" t="s">
        <v>451</v>
      </c>
      <c r="C306">
        <v>395</v>
      </c>
      <c r="D306">
        <v>95024861</v>
      </c>
      <c r="E306" s="6">
        <v>41345</v>
      </c>
      <c r="F306" s="16">
        <v>1000</v>
      </c>
      <c r="H306" t="s">
        <v>25</v>
      </c>
    </row>
    <row r="307" spans="1:9">
      <c r="A307">
        <v>16</v>
      </c>
      <c r="B307" t="s">
        <v>424</v>
      </c>
      <c r="C307">
        <v>521</v>
      </c>
      <c r="D307">
        <v>43452865</v>
      </c>
      <c r="E307" s="6">
        <v>40969</v>
      </c>
      <c r="F307" s="16">
        <v>550</v>
      </c>
      <c r="H307" t="s">
        <v>493</v>
      </c>
    </row>
    <row r="308" spans="1:9">
      <c r="A308">
        <v>15</v>
      </c>
      <c r="B308" t="s">
        <v>491</v>
      </c>
      <c r="C308">
        <v>176</v>
      </c>
      <c r="D308">
        <v>82676390</v>
      </c>
      <c r="E308" s="6">
        <v>41334</v>
      </c>
      <c r="F308" s="16">
        <v>510</v>
      </c>
      <c r="G308" t="s">
        <v>492</v>
      </c>
    </row>
    <row r="309" spans="1:9">
      <c r="A309">
        <v>14</v>
      </c>
      <c r="B309" t="s">
        <v>430</v>
      </c>
      <c r="C309">
        <v>821</v>
      </c>
      <c r="D309">
        <v>11910032</v>
      </c>
      <c r="E309" s="6">
        <v>41315</v>
      </c>
      <c r="F309" s="16">
        <v>1212</v>
      </c>
      <c r="H309" t="s">
        <v>489</v>
      </c>
    </row>
    <row r="310" spans="1:9">
      <c r="A310">
        <v>13</v>
      </c>
      <c r="B310" t="s">
        <v>430</v>
      </c>
      <c r="D310">
        <v>1902998</v>
      </c>
      <c r="F310" s="16">
        <v>5108</v>
      </c>
      <c r="G310" t="s">
        <v>299</v>
      </c>
      <c r="I310" t="s">
        <v>488</v>
      </c>
    </row>
    <row r="311" spans="1:9">
      <c r="A311">
        <v>12</v>
      </c>
      <c r="B311" t="s">
        <v>410</v>
      </c>
      <c r="D311">
        <v>15900139</v>
      </c>
      <c r="F311" s="16">
        <v>1400</v>
      </c>
      <c r="H311" t="s">
        <v>176</v>
      </c>
      <c r="I311" t="s">
        <v>488</v>
      </c>
    </row>
    <row r="312" spans="1:9">
      <c r="A312">
        <v>11</v>
      </c>
      <c r="B312" t="s">
        <v>451</v>
      </c>
      <c r="C312">
        <v>345</v>
      </c>
      <c r="D312">
        <v>90951561</v>
      </c>
      <c r="E312" s="6">
        <v>41333</v>
      </c>
      <c r="F312" s="16">
        <v>2884</v>
      </c>
      <c r="H312" t="s">
        <v>175</v>
      </c>
      <c r="I312" t="s">
        <v>490</v>
      </c>
    </row>
    <row r="313" spans="1:9">
      <c r="A313">
        <v>10</v>
      </c>
      <c r="B313" t="s">
        <v>424</v>
      </c>
      <c r="C313">
        <v>435</v>
      </c>
      <c r="D313">
        <v>32689222</v>
      </c>
      <c r="E313" s="6">
        <v>41409</v>
      </c>
      <c r="F313" s="16">
        <v>2166</v>
      </c>
      <c r="G313" t="s">
        <v>106</v>
      </c>
      <c r="I313" t="s">
        <v>490</v>
      </c>
    </row>
    <row r="314" spans="1:9">
      <c r="A314">
        <v>9</v>
      </c>
      <c r="B314" t="s">
        <v>424</v>
      </c>
      <c r="C314">
        <v>432</v>
      </c>
      <c r="D314">
        <v>32689223</v>
      </c>
      <c r="E314" s="6">
        <v>41440</v>
      </c>
      <c r="F314" s="16">
        <v>2166</v>
      </c>
      <c r="G314" t="s">
        <v>106</v>
      </c>
      <c r="I314" t="s">
        <v>433</v>
      </c>
    </row>
    <row r="315" spans="1:9">
      <c r="A315">
        <v>8</v>
      </c>
      <c r="B315" t="s">
        <v>430</v>
      </c>
      <c r="C315">
        <v>821</v>
      </c>
      <c r="D315">
        <v>96997948</v>
      </c>
      <c r="E315" s="6">
        <v>41432</v>
      </c>
      <c r="F315" s="16">
        <v>3600</v>
      </c>
      <c r="H315" t="s">
        <v>106</v>
      </c>
      <c r="I315" t="s">
        <v>433</v>
      </c>
    </row>
    <row r="316" spans="1:9">
      <c r="A316">
        <v>7</v>
      </c>
      <c r="B316" t="s">
        <v>430</v>
      </c>
      <c r="C316">
        <v>349</v>
      </c>
      <c r="D316">
        <v>11250469</v>
      </c>
      <c r="E316" s="6">
        <v>41334</v>
      </c>
      <c r="F316" s="16">
        <v>2200</v>
      </c>
      <c r="I316" t="s">
        <v>437</v>
      </c>
    </row>
    <row r="317" spans="1:9">
      <c r="A317">
        <v>6</v>
      </c>
      <c r="B317" t="s">
        <v>410</v>
      </c>
      <c r="C317">
        <v>159</v>
      </c>
      <c r="D317">
        <v>608</v>
      </c>
      <c r="E317" s="6">
        <v>41365</v>
      </c>
      <c r="F317" s="16">
        <v>1000</v>
      </c>
      <c r="G317" t="s">
        <v>1041</v>
      </c>
      <c r="I317" t="s">
        <v>436</v>
      </c>
    </row>
    <row r="318" spans="1:9">
      <c r="A318">
        <v>5</v>
      </c>
      <c r="B318" t="s">
        <v>430</v>
      </c>
      <c r="C318">
        <v>821</v>
      </c>
      <c r="D318">
        <v>13409314</v>
      </c>
      <c r="E318" s="6">
        <v>41394</v>
      </c>
      <c r="F318" s="16">
        <v>896.42</v>
      </c>
      <c r="G318" t="s">
        <v>431</v>
      </c>
      <c r="I318" t="s">
        <v>437</v>
      </c>
    </row>
    <row r="319" spans="1:9">
      <c r="A319">
        <v>4</v>
      </c>
      <c r="B319" t="s">
        <v>424</v>
      </c>
      <c r="C319">
        <v>518</v>
      </c>
      <c r="D319">
        <v>45421850</v>
      </c>
      <c r="E319" s="6">
        <v>41384</v>
      </c>
      <c r="F319" s="16">
        <v>1300</v>
      </c>
      <c r="H319" t="s">
        <v>423</v>
      </c>
      <c r="I319" t="s">
        <v>437</v>
      </c>
    </row>
    <row r="320" spans="1:9">
      <c r="A320">
        <v>3</v>
      </c>
      <c r="B320" t="s">
        <v>411</v>
      </c>
      <c r="C320">
        <v>104</v>
      </c>
      <c r="D320">
        <v>3161946</v>
      </c>
      <c r="E320" s="6">
        <v>41388</v>
      </c>
      <c r="F320" s="16">
        <v>632.35</v>
      </c>
      <c r="H320" t="s">
        <v>423</v>
      </c>
      <c r="I320" t="s">
        <v>432</v>
      </c>
    </row>
    <row r="321" spans="1:9">
      <c r="A321">
        <v>2</v>
      </c>
      <c r="B321" t="s">
        <v>411</v>
      </c>
      <c r="C321">
        <v>92</v>
      </c>
      <c r="D321">
        <v>81853428</v>
      </c>
      <c r="E321" s="6">
        <v>40990</v>
      </c>
      <c r="F321" s="16">
        <v>1500</v>
      </c>
      <c r="H321" t="s">
        <v>412</v>
      </c>
      <c r="I321" t="s">
        <v>434</v>
      </c>
    </row>
    <row r="322" spans="1:9">
      <c r="A322">
        <v>1</v>
      </c>
      <c r="B322" t="s">
        <v>410</v>
      </c>
      <c r="C322">
        <v>153</v>
      </c>
      <c r="D322">
        <v>1400</v>
      </c>
      <c r="E322" s="6">
        <v>41356</v>
      </c>
      <c r="F322" s="16">
        <v>1420</v>
      </c>
      <c r="H322" t="s">
        <v>240</v>
      </c>
      <c r="I322" t="s">
        <v>433</v>
      </c>
    </row>
  </sheetData>
  <hyperlinks>
    <hyperlink ref="B1" location="INDICE!A1" display="INDICE"/>
    <hyperlink ref="C1" location="INDICE!A1" display="INDICE!A1"/>
  </hyperlinks>
  <pageMargins left="0.7" right="0.7" top="0.75" bottom="0.75" header="0.3" footer="0.3"/>
  <pageSetup paperSize="9" orientation="portrait" horizontalDpi="0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>
  <dimension ref="A1:G5"/>
  <sheetViews>
    <sheetView workbookViewId="0"/>
  </sheetViews>
  <sheetFormatPr baseColWidth="10" defaultRowHeight="15"/>
  <cols>
    <col min="1" max="1" width="15.5703125" customWidth="1"/>
    <col min="2" max="2" width="10.7109375" customWidth="1"/>
    <col min="3" max="3" width="20.7109375" customWidth="1"/>
    <col min="4" max="4" width="11.42578125" customWidth="1"/>
  </cols>
  <sheetData>
    <row r="1" spans="1:7">
      <c r="A1" s="2" t="s">
        <v>122</v>
      </c>
      <c r="B1" s="1"/>
      <c r="C1" s="1" t="s">
        <v>274</v>
      </c>
      <c r="D1" s="1"/>
      <c r="E1" s="1" t="s">
        <v>253</v>
      </c>
      <c r="F1" s="1"/>
      <c r="G1" s="1">
        <f>SUM(E4:E264)-SUM(F4:F264)</f>
        <v>0</v>
      </c>
    </row>
    <row r="2" spans="1:7">
      <c r="A2" s="3" t="s">
        <v>254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259</v>
      </c>
      <c r="G2" s="3" t="s">
        <v>260</v>
      </c>
    </row>
    <row r="3" spans="1:7">
      <c r="A3" s="5"/>
      <c r="B3" s="1"/>
      <c r="C3" s="1"/>
      <c r="D3" s="1"/>
      <c r="E3" s="1"/>
      <c r="F3" s="1"/>
      <c r="G3" s="1"/>
    </row>
    <row r="4" spans="1:7">
      <c r="E4">
        <v>1056.3</v>
      </c>
      <c r="G4">
        <v>1056.3</v>
      </c>
    </row>
    <row r="5" spans="1:7">
      <c r="C5" t="s">
        <v>1912</v>
      </c>
      <c r="E5">
        <f>B5*D5</f>
        <v>0</v>
      </c>
      <c r="F5">
        <v>1056.3</v>
      </c>
      <c r="G5">
        <f>G4+E5-F5</f>
        <v>0</v>
      </c>
    </row>
  </sheetData>
  <hyperlinks>
    <hyperlink ref="A1" location="INDICE!A1" display="INDICE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>
  <dimension ref="A1:G23"/>
  <sheetViews>
    <sheetView workbookViewId="0"/>
  </sheetViews>
  <sheetFormatPr baseColWidth="10" defaultRowHeight="15"/>
  <cols>
    <col min="1" max="1" width="12" customWidth="1"/>
    <col min="2" max="2" width="4.7109375" customWidth="1"/>
    <col min="3" max="3" width="20.7109375" customWidth="1"/>
    <col min="4" max="4" width="8.5703125" customWidth="1"/>
    <col min="5" max="5" width="9.5703125" customWidth="1"/>
    <col min="6" max="6" width="10" customWidth="1"/>
    <col min="7" max="7" width="13.140625" customWidth="1"/>
  </cols>
  <sheetData>
    <row r="1" spans="1:7">
      <c r="A1" s="2" t="s">
        <v>122</v>
      </c>
      <c r="B1" s="1"/>
      <c r="C1" s="1" t="s">
        <v>275</v>
      </c>
      <c r="D1" s="1"/>
      <c r="E1" s="1" t="s">
        <v>253</v>
      </c>
      <c r="F1" s="1"/>
      <c r="G1" s="1">
        <f>SUM(E4:E264)-SUM(F4:F264)</f>
        <v>1082.25</v>
      </c>
    </row>
    <row r="2" spans="1:7">
      <c r="A2" s="3" t="s">
        <v>254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259</v>
      </c>
      <c r="G2" s="3" t="s">
        <v>260</v>
      </c>
    </row>
    <row r="3" spans="1:7" hidden="1">
      <c r="A3" s="5"/>
      <c r="B3" s="1"/>
      <c r="C3" s="1"/>
      <c r="D3" s="1"/>
      <c r="E3" s="1"/>
      <c r="F3" s="1"/>
      <c r="G3" s="1"/>
    </row>
    <row r="4" spans="1:7" hidden="1">
      <c r="A4" s="6">
        <v>41321</v>
      </c>
      <c r="C4" t="s">
        <v>262</v>
      </c>
      <c r="E4">
        <v>0</v>
      </c>
      <c r="G4">
        <v>0</v>
      </c>
    </row>
    <row r="5" spans="1:7" hidden="1">
      <c r="A5" s="6">
        <v>41367</v>
      </c>
      <c r="B5">
        <v>10</v>
      </c>
      <c r="C5" t="s">
        <v>864</v>
      </c>
      <c r="D5">
        <v>20</v>
      </c>
      <c r="E5">
        <f>B5*D5</f>
        <v>200</v>
      </c>
      <c r="G5">
        <f>G4+E5-F5</f>
        <v>200</v>
      </c>
    </row>
    <row r="6" spans="1:7" hidden="1">
      <c r="B6">
        <v>2</v>
      </c>
      <c r="C6" t="s">
        <v>330</v>
      </c>
      <c r="D6">
        <v>27</v>
      </c>
      <c r="E6">
        <f>B6*D6</f>
        <v>54</v>
      </c>
      <c r="G6">
        <f>G5+E6-F6</f>
        <v>254</v>
      </c>
    </row>
    <row r="7" spans="1:7" hidden="1">
      <c r="C7" t="s">
        <v>917</v>
      </c>
      <c r="E7">
        <f t="shared" ref="E7:E21" si="0">B7*D7</f>
        <v>0</v>
      </c>
      <c r="G7">
        <f>G6+E7-F7</f>
        <v>254</v>
      </c>
    </row>
    <row r="8" spans="1:7" hidden="1">
      <c r="A8" s="6">
        <v>41447</v>
      </c>
      <c r="B8">
        <v>2</v>
      </c>
      <c r="C8" t="s">
        <v>1183</v>
      </c>
      <c r="D8">
        <v>200</v>
      </c>
      <c r="E8">
        <f t="shared" si="0"/>
        <v>400</v>
      </c>
      <c r="G8">
        <f t="shared" ref="G8:G23" si="1">G7+E8-F8</f>
        <v>654</v>
      </c>
    </row>
    <row r="9" spans="1:7" hidden="1">
      <c r="B9">
        <v>1</v>
      </c>
      <c r="C9" t="s">
        <v>1774</v>
      </c>
      <c r="D9">
        <v>225</v>
      </c>
      <c r="E9">
        <f t="shared" si="0"/>
        <v>225</v>
      </c>
      <c r="G9">
        <f t="shared" si="1"/>
        <v>879</v>
      </c>
    </row>
    <row r="10" spans="1:7" hidden="1">
      <c r="B10">
        <v>1</v>
      </c>
      <c r="C10" t="s">
        <v>1775</v>
      </c>
      <c r="D10">
        <v>148</v>
      </c>
      <c r="E10">
        <f t="shared" si="0"/>
        <v>148</v>
      </c>
      <c r="G10">
        <f t="shared" si="1"/>
        <v>1027</v>
      </c>
    </row>
    <row r="11" spans="1:7" hidden="1">
      <c r="B11">
        <v>1</v>
      </c>
      <c r="C11" t="s">
        <v>1776</v>
      </c>
      <c r="D11">
        <v>94</v>
      </c>
      <c r="E11">
        <f t="shared" si="0"/>
        <v>94</v>
      </c>
      <c r="G11">
        <f t="shared" si="1"/>
        <v>1121</v>
      </c>
    </row>
    <row r="12" spans="1:7" hidden="1">
      <c r="B12">
        <v>1</v>
      </c>
      <c r="C12" t="s">
        <v>1777</v>
      </c>
      <c r="D12">
        <v>82.5</v>
      </c>
      <c r="E12">
        <f t="shared" si="0"/>
        <v>82.5</v>
      </c>
      <c r="G12">
        <f t="shared" si="1"/>
        <v>1203.5</v>
      </c>
    </row>
    <row r="13" spans="1:7" hidden="1">
      <c r="A13" s="6">
        <v>41526</v>
      </c>
      <c r="C13" t="s">
        <v>2467</v>
      </c>
      <c r="E13">
        <f t="shared" si="0"/>
        <v>0</v>
      </c>
      <c r="F13">
        <v>1203.5</v>
      </c>
      <c r="G13">
        <f t="shared" si="1"/>
        <v>0</v>
      </c>
    </row>
    <row r="14" spans="1:7">
      <c r="E14">
        <f t="shared" si="0"/>
        <v>0</v>
      </c>
      <c r="G14">
        <f t="shared" si="1"/>
        <v>0</v>
      </c>
    </row>
    <row r="15" spans="1:7">
      <c r="A15" s="6">
        <v>41620</v>
      </c>
      <c r="B15">
        <v>7.5</v>
      </c>
      <c r="C15" t="s">
        <v>1183</v>
      </c>
      <c r="D15">
        <v>57.5</v>
      </c>
      <c r="E15">
        <f t="shared" si="0"/>
        <v>431.25</v>
      </c>
      <c r="G15">
        <f t="shared" si="1"/>
        <v>431.25</v>
      </c>
    </row>
    <row r="16" spans="1:7">
      <c r="B16">
        <v>1</v>
      </c>
      <c r="C16" t="s">
        <v>1774</v>
      </c>
      <c r="D16">
        <v>260</v>
      </c>
      <c r="E16">
        <f t="shared" si="0"/>
        <v>260</v>
      </c>
      <c r="G16">
        <f t="shared" si="1"/>
        <v>691.25</v>
      </c>
    </row>
    <row r="17" spans="2:7">
      <c r="B17">
        <v>1</v>
      </c>
      <c r="C17" t="s">
        <v>1775</v>
      </c>
      <c r="D17">
        <v>189</v>
      </c>
      <c r="E17">
        <f t="shared" si="0"/>
        <v>189</v>
      </c>
      <c r="G17">
        <f t="shared" si="1"/>
        <v>880.25</v>
      </c>
    </row>
    <row r="18" spans="2:7">
      <c r="B18">
        <v>1</v>
      </c>
      <c r="C18" t="s">
        <v>1776</v>
      </c>
      <c r="D18">
        <v>106</v>
      </c>
      <c r="E18">
        <f t="shared" si="0"/>
        <v>106</v>
      </c>
      <c r="G18">
        <f t="shared" si="1"/>
        <v>986.25</v>
      </c>
    </row>
    <row r="19" spans="2:7">
      <c r="B19">
        <v>1</v>
      </c>
      <c r="C19" t="s">
        <v>1777</v>
      </c>
      <c r="D19">
        <v>96</v>
      </c>
      <c r="E19">
        <f t="shared" si="0"/>
        <v>96</v>
      </c>
      <c r="G19">
        <f t="shared" si="1"/>
        <v>1082.25</v>
      </c>
    </row>
    <row r="20" spans="2:7">
      <c r="C20" t="s">
        <v>3245</v>
      </c>
      <c r="E20">
        <f t="shared" si="0"/>
        <v>0</v>
      </c>
      <c r="G20">
        <f t="shared" si="1"/>
        <v>1082.25</v>
      </c>
    </row>
    <row r="21" spans="2:7">
      <c r="E21">
        <f t="shared" si="0"/>
        <v>0</v>
      </c>
      <c r="G21">
        <f t="shared" si="1"/>
        <v>1082.25</v>
      </c>
    </row>
    <row r="22" spans="2:7">
      <c r="G22">
        <f t="shared" si="1"/>
        <v>1082.25</v>
      </c>
    </row>
    <row r="23" spans="2:7">
      <c r="G23">
        <f t="shared" si="1"/>
        <v>1082.25</v>
      </c>
    </row>
  </sheetData>
  <hyperlinks>
    <hyperlink ref="A1" location="INDICE!A1" display="INDICE"/>
  </hyperlinks>
  <pageMargins left="0.7" right="0.7" top="0.75" bottom="0.75" header="0.3" footer="0.3"/>
  <pageSetup paperSize="9" orientation="portrait" horizontalDpi="0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>
  <dimension ref="A1:G39"/>
  <sheetViews>
    <sheetView workbookViewId="0"/>
  </sheetViews>
  <sheetFormatPr baseColWidth="10" defaultRowHeight="15"/>
  <cols>
    <col min="1" max="1" width="12.5703125" customWidth="1"/>
    <col min="2" max="2" width="5.5703125" customWidth="1"/>
    <col min="3" max="3" width="20.7109375" customWidth="1"/>
    <col min="4" max="4" width="6.85546875" customWidth="1"/>
    <col min="6" max="6" width="9.140625" customWidth="1"/>
  </cols>
  <sheetData>
    <row r="1" spans="1:7">
      <c r="A1" s="2" t="s">
        <v>122</v>
      </c>
      <c r="B1" s="1"/>
      <c r="C1" s="1" t="s">
        <v>276</v>
      </c>
      <c r="D1" s="1"/>
      <c r="E1" s="1" t="s">
        <v>253</v>
      </c>
      <c r="F1" s="1"/>
      <c r="G1" s="1">
        <f>SUM(E3:E268)-SUM(F3:F268)</f>
        <v>266</v>
      </c>
    </row>
    <row r="2" spans="1:7">
      <c r="A2" s="3" t="s">
        <v>254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259</v>
      </c>
      <c r="G2" s="3" t="s">
        <v>260</v>
      </c>
    </row>
    <row r="3" spans="1:7">
      <c r="A3" s="5"/>
      <c r="B3" s="1"/>
      <c r="C3" s="1"/>
      <c r="D3" s="1"/>
      <c r="E3" s="1"/>
      <c r="F3" s="1"/>
      <c r="G3" s="1"/>
    </row>
    <row r="4" spans="1:7">
      <c r="A4" s="6">
        <v>41494</v>
      </c>
      <c r="B4">
        <v>3</v>
      </c>
      <c r="C4" t="s">
        <v>2364</v>
      </c>
      <c r="D4">
        <v>78</v>
      </c>
      <c r="E4">
        <f>D4*B4</f>
        <v>234</v>
      </c>
      <c r="G4">
        <f>G3+E4-F4</f>
        <v>234</v>
      </c>
    </row>
    <row r="5" spans="1:7">
      <c r="B5">
        <v>3</v>
      </c>
      <c r="C5" t="s">
        <v>1070</v>
      </c>
      <c r="D5">
        <v>83</v>
      </c>
      <c r="E5">
        <f t="shared" ref="E5:E32" si="0">D5*B5</f>
        <v>249</v>
      </c>
      <c r="G5">
        <f t="shared" ref="G5:G39" si="1">G4+E5-F5</f>
        <v>483</v>
      </c>
    </row>
    <row r="6" spans="1:7">
      <c r="B6">
        <v>1</v>
      </c>
      <c r="C6" t="s">
        <v>2365</v>
      </c>
      <c r="D6">
        <v>77</v>
      </c>
      <c r="E6">
        <f t="shared" si="0"/>
        <v>77</v>
      </c>
      <c r="G6">
        <f t="shared" si="1"/>
        <v>560</v>
      </c>
    </row>
    <row r="7" spans="1:7">
      <c r="C7" t="s">
        <v>259</v>
      </c>
      <c r="E7">
        <f t="shared" si="0"/>
        <v>0</v>
      </c>
      <c r="F7">
        <v>150</v>
      </c>
      <c r="G7">
        <f t="shared" si="1"/>
        <v>410</v>
      </c>
    </row>
    <row r="8" spans="1:7">
      <c r="B8">
        <v>1</v>
      </c>
      <c r="C8" t="s">
        <v>1499</v>
      </c>
      <c r="D8">
        <v>20</v>
      </c>
      <c r="E8">
        <f t="shared" si="0"/>
        <v>20</v>
      </c>
      <c r="G8">
        <f t="shared" si="1"/>
        <v>430</v>
      </c>
    </row>
    <row r="9" spans="1:7">
      <c r="G9">
        <f t="shared" si="1"/>
        <v>430</v>
      </c>
    </row>
    <row r="10" spans="1:7">
      <c r="A10" s="6">
        <v>41494</v>
      </c>
      <c r="B10">
        <v>7</v>
      </c>
      <c r="C10" t="s">
        <v>1201</v>
      </c>
      <c r="D10">
        <v>28</v>
      </c>
      <c r="E10">
        <f>D10*B10</f>
        <v>196</v>
      </c>
      <c r="G10">
        <f t="shared" si="1"/>
        <v>626</v>
      </c>
    </row>
    <row r="11" spans="1:7">
      <c r="B11">
        <v>1</v>
      </c>
      <c r="C11" t="s">
        <v>2363</v>
      </c>
      <c r="D11">
        <v>78</v>
      </c>
      <c r="E11">
        <f>D11*B11</f>
        <v>78</v>
      </c>
      <c r="G11">
        <f t="shared" si="1"/>
        <v>704</v>
      </c>
    </row>
    <row r="12" spans="1:7">
      <c r="E12">
        <f t="shared" si="0"/>
        <v>0</v>
      </c>
      <c r="F12">
        <v>400</v>
      </c>
      <c r="G12">
        <f t="shared" si="1"/>
        <v>304</v>
      </c>
    </row>
    <row r="13" spans="1:7">
      <c r="A13" s="6">
        <v>41502</v>
      </c>
      <c r="B13">
        <v>1</v>
      </c>
      <c r="C13" t="s">
        <v>2349</v>
      </c>
      <c r="D13">
        <v>62</v>
      </c>
      <c r="E13">
        <f t="shared" si="0"/>
        <v>62</v>
      </c>
      <c r="G13">
        <f t="shared" si="1"/>
        <v>366</v>
      </c>
    </row>
    <row r="14" spans="1:7">
      <c r="G14">
        <f t="shared" si="1"/>
        <v>366</v>
      </c>
    </row>
    <row r="15" spans="1:7">
      <c r="A15" s="6">
        <v>41506</v>
      </c>
      <c r="B15">
        <v>2</v>
      </c>
      <c r="C15" t="s">
        <v>801</v>
      </c>
      <c r="D15">
        <v>68</v>
      </c>
      <c r="E15">
        <f t="shared" si="0"/>
        <v>136</v>
      </c>
      <c r="G15">
        <f t="shared" si="1"/>
        <v>502</v>
      </c>
    </row>
    <row r="16" spans="1:7">
      <c r="B16">
        <v>5</v>
      </c>
      <c r="C16" t="s">
        <v>460</v>
      </c>
      <c r="D16">
        <v>2.4</v>
      </c>
      <c r="E16">
        <f t="shared" si="0"/>
        <v>12</v>
      </c>
      <c r="G16">
        <f t="shared" si="1"/>
        <v>514</v>
      </c>
    </row>
    <row r="17" spans="1:7">
      <c r="B17">
        <v>1</v>
      </c>
      <c r="C17" t="s">
        <v>669</v>
      </c>
      <c r="D17">
        <v>118</v>
      </c>
      <c r="E17">
        <f t="shared" si="0"/>
        <v>118</v>
      </c>
      <c r="G17">
        <f t="shared" si="1"/>
        <v>632</v>
      </c>
    </row>
    <row r="18" spans="1:7">
      <c r="E18">
        <f t="shared" si="0"/>
        <v>0</v>
      </c>
      <c r="G18">
        <f t="shared" si="1"/>
        <v>632</v>
      </c>
    </row>
    <row r="19" spans="1:7">
      <c r="A19" s="6">
        <v>41516</v>
      </c>
      <c r="B19">
        <v>6.5</v>
      </c>
      <c r="C19" t="s">
        <v>1201</v>
      </c>
      <c r="D19">
        <v>28</v>
      </c>
      <c r="E19">
        <f t="shared" si="0"/>
        <v>182</v>
      </c>
      <c r="G19">
        <f t="shared" si="1"/>
        <v>814</v>
      </c>
    </row>
    <row r="20" spans="1:7">
      <c r="B20">
        <v>1</v>
      </c>
      <c r="C20" t="s">
        <v>2366</v>
      </c>
      <c r="D20">
        <v>64</v>
      </c>
      <c r="E20">
        <f t="shared" si="0"/>
        <v>64</v>
      </c>
      <c r="G20">
        <f t="shared" si="1"/>
        <v>878</v>
      </c>
    </row>
    <row r="21" spans="1:7">
      <c r="B21">
        <v>1</v>
      </c>
      <c r="C21" t="s">
        <v>2367</v>
      </c>
      <c r="D21">
        <v>68</v>
      </c>
      <c r="E21">
        <f t="shared" si="0"/>
        <v>68</v>
      </c>
      <c r="G21">
        <f t="shared" si="1"/>
        <v>946</v>
      </c>
    </row>
    <row r="22" spans="1:7">
      <c r="C22" t="s">
        <v>2368</v>
      </c>
      <c r="E22">
        <f t="shared" si="0"/>
        <v>0</v>
      </c>
      <c r="G22">
        <f t="shared" si="1"/>
        <v>946</v>
      </c>
    </row>
    <row r="23" spans="1:7">
      <c r="A23" s="6">
        <v>41516</v>
      </c>
      <c r="B23">
        <v>5</v>
      </c>
      <c r="C23" t="s">
        <v>460</v>
      </c>
      <c r="D23">
        <v>12</v>
      </c>
      <c r="E23">
        <f t="shared" si="0"/>
        <v>60</v>
      </c>
      <c r="G23">
        <f t="shared" si="1"/>
        <v>1006</v>
      </c>
    </row>
    <row r="24" spans="1:7">
      <c r="B24">
        <v>1</v>
      </c>
      <c r="C24" t="s">
        <v>801</v>
      </c>
      <c r="D24">
        <v>71</v>
      </c>
      <c r="E24">
        <f t="shared" si="0"/>
        <v>71</v>
      </c>
      <c r="G24">
        <f t="shared" si="1"/>
        <v>1077</v>
      </c>
    </row>
    <row r="25" spans="1:7">
      <c r="B25">
        <v>1</v>
      </c>
      <c r="C25" t="s">
        <v>816</v>
      </c>
      <c r="D25">
        <v>45</v>
      </c>
      <c r="E25">
        <f t="shared" si="0"/>
        <v>45</v>
      </c>
      <c r="G25">
        <f t="shared" si="1"/>
        <v>1122</v>
      </c>
    </row>
    <row r="26" spans="1:7">
      <c r="A26" s="6">
        <v>41527</v>
      </c>
      <c r="B26">
        <v>1</v>
      </c>
      <c r="C26" t="s">
        <v>2488</v>
      </c>
      <c r="D26">
        <v>530</v>
      </c>
      <c r="E26">
        <f t="shared" si="0"/>
        <v>530</v>
      </c>
      <c r="G26">
        <f t="shared" si="1"/>
        <v>1652</v>
      </c>
    </row>
    <row r="27" spans="1:7">
      <c r="C27" t="s">
        <v>534</v>
      </c>
      <c r="E27">
        <f t="shared" si="0"/>
        <v>0</v>
      </c>
      <c r="G27">
        <f t="shared" si="1"/>
        <v>1652</v>
      </c>
    </row>
    <row r="28" spans="1:7">
      <c r="A28" s="6">
        <v>41575</v>
      </c>
      <c r="E28">
        <f t="shared" si="0"/>
        <v>0</v>
      </c>
      <c r="F28">
        <v>1000</v>
      </c>
      <c r="G28">
        <f t="shared" si="1"/>
        <v>652</v>
      </c>
    </row>
    <row r="29" spans="1:7">
      <c r="A29" s="6">
        <v>41597</v>
      </c>
      <c r="B29">
        <v>2</v>
      </c>
      <c r="C29" t="s">
        <v>3092</v>
      </c>
      <c r="D29">
        <v>70</v>
      </c>
      <c r="E29">
        <f t="shared" si="0"/>
        <v>140</v>
      </c>
      <c r="G29">
        <f t="shared" si="1"/>
        <v>792</v>
      </c>
    </row>
    <row r="30" spans="1:7">
      <c r="A30" s="6"/>
      <c r="B30">
        <v>1</v>
      </c>
      <c r="C30" t="s">
        <v>328</v>
      </c>
      <c r="D30">
        <v>5</v>
      </c>
      <c r="E30">
        <f t="shared" si="0"/>
        <v>5</v>
      </c>
      <c r="G30">
        <f t="shared" si="1"/>
        <v>797</v>
      </c>
    </row>
    <row r="31" spans="1:7">
      <c r="A31" s="6"/>
      <c r="E31">
        <f t="shared" si="0"/>
        <v>0</v>
      </c>
      <c r="G31">
        <f t="shared" si="1"/>
        <v>797</v>
      </c>
    </row>
    <row r="32" spans="1:7">
      <c r="A32" s="6">
        <v>41598</v>
      </c>
      <c r="B32">
        <v>4</v>
      </c>
      <c r="C32" t="s">
        <v>1037</v>
      </c>
      <c r="D32">
        <v>80</v>
      </c>
      <c r="E32">
        <f t="shared" si="0"/>
        <v>320</v>
      </c>
      <c r="G32">
        <f t="shared" si="1"/>
        <v>1117</v>
      </c>
    </row>
    <row r="33" spans="1:7">
      <c r="B33">
        <v>1</v>
      </c>
      <c r="C33" t="s">
        <v>692</v>
      </c>
      <c r="D33">
        <v>89</v>
      </c>
      <c r="E33">
        <f t="shared" ref="E33:E37" si="2">D33*B33</f>
        <v>89</v>
      </c>
      <c r="G33">
        <f t="shared" si="1"/>
        <v>1206</v>
      </c>
    </row>
    <row r="34" spans="1:7">
      <c r="B34">
        <v>1</v>
      </c>
      <c r="C34" t="s">
        <v>693</v>
      </c>
      <c r="D34">
        <v>250</v>
      </c>
      <c r="E34">
        <f t="shared" si="2"/>
        <v>250</v>
      </c>
      <c r="G34">
        <f t="shared" si="1"/>
        <v>1456</v>
      </c>
    </row>
    <row r="35" spans="1:7">
      <c r="B35">
        <v>1</v>
      </c>
      <c r="C35" t="s">
        <v>694</v>
      </c>
      <c r="D35">
        <v>110</v>
      </c>
      <c r="E35">
        <f t="shared" si="2"/>
        <v>110</v>
      </c>
      <c r="G35">
        <f t="shared" si="1"/>
        <v>1566</v>
      </c>
    </row>
    <row r="36" spans="1:7">
      <c r="A36" s="6">
        <v>41598</v>
      </c>
      <c r="C36" t="s">
        <v>259</v>
      </c>
      <c r="E36">
        <f t="shared" si="2"/>
        <v>0</v>
      </c>
      <c r="F36">
        <v>1000</v>
      </c>
      <c r="G36">
        <f t="shared" si="1"/>
        <v>566</v>
      </c>
    </row>
    <row r="37" spans="1:7">
      <c r="A37" s="6">
        <v>41638</v>
      </c>
      <c r="C37" t="s">
        <v>259</v>
      </c>
      <c r="E37">
        <f t="shared" si="2"/>
        <v>0</v>
      </c>
      <c r="F37">
        <v>300</v>
      </c>
      <c r="G37">
        <f t="shared" si="1"/>
        <v>266</v>
      </c>
    </row>
    <row r="38" spans="1:7">
      <c r="G38">
        <f t="shared" si="1"/>
        <v>266</v>
      </c>
    </row>
    <row r="39" spans="1:7">
      <c r="G39">
        <f t="shared" si="1"/>
        <v>266</v>
      </c>
    </row>
  </sheetData>
  <hyperlinks>
    <hyperlink ref="A1" location="INDICE!A1" display="INDICE"/>
  </hyperlinks>
  <pageMargins left="0.7" right="0.7" top="0.75" bottom="0.75" header="0.3" footer="0.3"/>
  <pageSetup paperSize="9" orientation="portrait" horizontalDpi="0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>
  <dimension ref="A1:G84"/>
  <sheetViews>
    <sheetView workbookViewId="0"/>
  </sheetViews>
  <sheetFormatPr baseColWidth="10" defaultRowHeight="15"/>
  <cols>
    <col min="1" max="1" width="15.5703125" style="7" customWidth="1"/>
    <col min="2" max="2" width="5.28515625" style="7" customWidth="1"/>
    <col min="3" max="3" width="20.7109375" style="7" customWidth="1"/>
    <col min="4" max="4" width="6.7109375" style="7" customWidth="1"/>
    <col min="5" max="5" width="9.42578125" style="7" customWidth="1"/>
    <col min="6" max="6" width="8.7109375" style="7" customWidth="1"/>
    <col min="7" max="16384" width="11.42578125" style="7"/>
  </cols>
  <sheetData>
    <row r="1" spans="1:7">
      <c r="A1" s="9" t="s">
        <v>122</v>
      </c>
      <c r="C1" s="7" t="s">
        <v>277</v>
      </c>
      <c r="E1" s="7" t="s">
        <v>253</v>
      </c>
      <c r="G1" s="7">
        <f>SUM(E4:E275)-SUM(F4:F275)</f>
        <v>1077.8900000000003</v>
      </c>
    </row>
    <row r="2" spans="1:7">
      <c r="A2" s="10" t="s">
        <v>254</v>
      </c>
      <c r="B2" s="10" t="s">
        <v>255</v>
      </c>
      <c r="C2" s="10" t="s">
        <v>256</v>
      </c>
      <c r="D2" s="10" t="s">
        <v>257</v>
      </c>
      <c r="E2" s="10" t="s">
        <v>258</v>
      </c>
      <c r="F2" s="10" t="s">
        <v>259</v>
      </c>
      <c r="G2" s="10" t="s">
        <v>260</v>
      </c>
    </row>
    <row r="3" spans="1:7">
      <c r="A3" s="11"/>
    </row>
    <row r="4" spans="1:7" hidden="1">
      <c r="A4" s="12">
        <v>41323</v>
      </c>
      <c r="C4" s="7" t="s">
        <v>262</v>
      </c>
      <c r="E4" s="7">
        <v>1700</v>
      </c>
      <c r="G4" s="7">
        <v>1700</v>
      </c>
    </row>
    <row r="5" spans="1:7" hidden="1">
      <c r="A5" s="12"/>
      <c r="C5" s="7" t="s">
        <v>1222</v>
      </c>
      <c r="E5" s="7">
        <v>85</v>
      </c>
      <c r="G5" s="7">
        <f>E5+G4-F5</f>
        <v>1785</v>
      </c>
    </row>
    <row r="6" spans="1:7" hidden="1">
      <c r="A6" s="12">
        <v>41334</v>
      </c>
      <c r="B6" s="7">
        <v>10</v>
      </c>
      <c r="C6" s="7" t="s">
        <v>375</v>
      </c>
      <c r="D6" s="7">
        <v>25</v>
      </c>
      <c r="E6" s="7">
        <f>B6*D6</f>
        <v>250</v>
      </c>
      <c r="G6" s="7">
        <f t="shared" ref="G6:G69" si="0">E6+G5-F6</f>
        <v>2035</v>
      </c>
    </row>
    <row r="7" spans="1:7" hidden="1">
      <c r="A7" s="12">
        <v>41337</v>
      </c>
      <c r="B7" s="7">
        <v>1</v>
      </c>
      <c r="C7" s="7" t="s">
        <v>497</v>
      </c>
      <c r="D7" s="7">
        <v>45</v>
      </c>
      <c r="E7" s="7">
        <f>B7*D7</f>
        <v>45</v>
      </c>
      <c r="G7" s="7">
        <f t="shared" si="0"/>
        <v>2080</v>
      </c>
    </row>
    <row r="8" spans="1:7" hidden="1">
      <c r="A8" s="12">
        <v>41339</v>
      </c>
      <c r="B8" s="7">
        <v>2</v>
      </c>
      <c r="C8" s="7" t="s">
        <v>375</v>
      </c>
      <c r="D8" s="7">
        <v>25</v>
      </c>
      <c r="E8" s="7">
        <f>B8*D8</f>
        <v>50</v>
      </c>
      <c r="G8" s="7">
        <f t="shared" si="0"/>
        <v>2130</v>
      </c>
    </row>
    <row r="9" spans="1:7" hidden="1">
      <c r="A9" s="12">
        <v>41359</v>
      </c>
      <c r="B9" s="7">
        <v>2</v>
      </c>
      <c r="C9" s="7" t="s">
        <v>375</v>
      </c>
      <c r="D9" s="7">
        <v>25</v>
      </c>
      <c r="E9" s="7">
        <f t="shared" ref="E9:E20" si="1">B9*D9</f>
        <v>50</v>
      </c>
      <c r="G9" s="7">
        <f t="shared" si="0"/>
        <v>2180</v>
      </c>
    </row>
    <row r="10" spans="1:7" hidden="1">
      <c r="A10" s="12">
        <v>41372</v>
      </c>
      <c r="B10" s="7">
        <v>4</v>
      </c>
      <c r="C10" s="7" t="s">
        <v>375</v>
      </c>
      <c r="D10" s="7">
        <v>25</v>
      </c>
      <c r="E10" s="7">
        <f t="shared" si="1"/>
        <v>100</v>
      </c>
      <c r="G10" s="7">
        <f t="shared" si="0"/>
        <v>2280</v>
      </c>
    </row>
    <row r="11" spans="1:7" hidden="1">
      <c r="A11" s="12">
        <v>41384</v>
      </c>
      <c r="B11" s="7">
        <v>2</v>
      </c>
      <c r="C11" s="7" t="s">
        <v>375</v>
      </c>
      <c r="D11" s="7">
        <v>25</v>
      </c>
      <c r="E11" s="7">
        <f t="shared" si="1"/>
        <v>50</v>
      </c>
      <c r="G11" s="7">
        <f t="shared" si="0"/>
        <v>2330</v>
      </c>
    </row>
    <row r="12" spans="1:7" hidden="1">
      <c r="A12" s="12">
        <v>41390</v>
      </c>
      <c r="B12" s="7">
        <v>1</v>
      </c>
      <c r="C12" s="7" t="s">
        <v>497</v>
      </c>
      <c r="D12" s="7">
        <v>45</v>
      </c>
      <c r="E12" s="7">
        <f t="shared" si="1"/>
        <v>45</v>
      </c>
      <c r="G12" s="7">
        <f t="shared" si="0"/>
        <v>2375</v>
      </c>
    </row>
    <row r="13" spans="1:7" hidden="1">
      <c r="B13" s="7">
        <v>2</v>
      </c>
      <c r="C13" s="7" t="s">
        <v>375</v>
      </c>
      <c r="D13" s="7">
        <v>25</v>
      </c>
      <c r="E13" s="7">
        <f t="shared" si="1"/>
        <v>50</v>
      </c>
      <c r="G13" s="7">
        <f t="shared" si="0"/>
        <v>2425</v>
      </c>
    </row>
    <row r="14" spans="1:7" hidden="1">
      <c r="B14" s="7">
        <v>2</v>
      </c>
      <c r="C14" s="7" t="s">
        <v>495</v>
      </c>
      <c r="D14" s="7">
        <v>35</v>
      </c>
      <c r="E14" s="7">
        <f t="shared" si="1"/>
        <v>70</v>
      </c>
      <c r="G14" s="7">
        <f t="shared" si="0"/>
        <v>2495</v>
      </c>
    </row>
    <row r="15" spans="1:7" hidden="1">
      <c r="B15" s="7">
        <v>1</v>
      </c>
      <c r="C15" s="7" t="s">
        <v>1072</v>
      </c>
      <c r="D15" s="7">
        <v>98</v>
      </c>
      <c r="E15" s="7">
        <f t="shared" si="1"/>
        <v>98</v>
      </c>
      <c r="G15" s="7">
        <f t="shared" si="0"/>
        <v>2593</v>
      </c>
    </row>
    <row r="16" spans="1:7" hidden="1">
      <c r="B16" s="7">
        <v>1</v>
      </c>
      <c r="C16" s="7" t="s">
        <v>759</v>
      </c>
      <c r="D16" s="7">
        <v>125</v>
      </c>
      <c r="E16" s="7">
        <f t="shared" si="1"/>
        <v>125</v>
      </c>
      <c r="G16" s="7">
        <f t="shared" si="0"/>
        <v>2718</v>
      </c>
    </row>
    <row r="17" spans="1:7" hidden="1">
      <c r="B17" s="7">
        <v>1</v>
      </c>
      <c r="C17" s="7" t="s">
        <v>760</v>
      </c>
      <c r="D17" s="7">
        <v>68</v>
      </c>
      <c r="E17" s="7">
        <f t="shared" si="1"/>
        <v>68</v>
      </c>
      <c r="G17" s="7">
        <f t="shared" si="0"/>
        <v>2786</v>
      </c>
    </row>
    <row r="18" spans="1:7" hidden="1">
      <c r="A18" s="12">
        <v>41393</v>
      </c>
      <c r="B18" s="7">
        <v>2</v>
      </c>
      <c r="C18" s="7" t="s">
        <v>375</v>
      </c>
      <c r="D18" s="7">
        <v>25</v>
      </c>
      <c r="E18" s="7">
        <f t="shared" si="1"/>
        <v>50</v>
      </c>
      <c r="G18" s="7">
        <f t="shared" si="0"/>
        <v>2836</v>
      </c>
    </row>
    <row r="19" spans="1:7" hidden="1">
      <c r="A19" s="12">
        <v>41407</v>
      </c>
      <c r="B19" s="7">
        <v>2</v>
      </c>
      <c r="C19" s="7" t="s">
        <v>375</v>
      </c>
      <c r="D19" s="7">
        <v>25</v>
      </c>
      <c r="E19" s="7">
        <f t="shared" si="1"/>
        <v>50</v>
      </c>
      <c r="G19" s="7">
        <f t="shared" si="0"/>
        <v>2886</v>
      </c>
    </row>
    <row r="20" spans="1:7" hidden="1">
      <c r="A20" s="12">
        <v>41414</v>
      </c>
      <c r="B20" s="7">
        <v>2</v>
      </c>
      <c r="C20" s="7" t="s">
        <v>375</v>
      </c>
      <c r="D20" s="7">
        <v>25</v>
      </c>
      <c r="E20" s="7">
        <f t="shared" si="1"/>
        <v>50</v>
      </c>
      <c r="G20" s="7">
        <f t="shared" si="0"/>
        <v>2936</v>
      </c>
    </row>
    <row r="21" spans="1:7" hidden="1">
      <c r="C21" s="7" t="s">
        <v>1445</v>
      </c>
      <c r="F21" s="7">
        <v>290</v>
      </c>
      <c r="G21" s="7">
        <f t="shared" si="0"/>
        <v>2646</v>
      </c>
    </row>
    <row r="22" spans="1:7" hidden="1">
      <c r="A22" s="12">
        <v>41423</v>
      </c>
      <c r="C22" s="7" t="s">
        <v>259</v>
      </c>
      <c r="F22" s="7">
        <v>1646</v>
      </c>
      <c r="G22" s="7">
        <f t="shared" si="0"/>
        <v>1000</v>
      </c>
    </row>
    <row r="23" spans="1:7" hidden="1">
      <c r="G23" s="7">
        <f t="shared" si="0"/>
        <v>1000</v>
      </c>
    </row>
    <row r="24" spans="1:7" hidden="1">
      <c r="A24" s="12">
        <v>41425</v>
      </c>
      <c r="B24" s="7">
        <v>2</v>
      </c>
      <c r="C24" s="7" t="s">
        <v>1201</v>
      </c>
      <c r="D24" s="7">
        <v>25</v>
      </c>
      <c r="E24" s="7">
        <f t="shared" ref="E24:E36" si="2">B24*D24</f>
        <v>50</v>
      </c>
      <c r="G24" s="7">
        <f t="shared" si="0"/>
        <v>1050</v>
      </c>
    </row>
    <row r="25" spans="1:7" hidden="1">
      <c r="E25" s="7">
        <f t="shared" si="2"/>
        <v>0</v>
      </c>
      <c r="G25" s="7">
        <f t="shared" si="0"/>
        <v>1050</v>
      </c>
    </row>
    <row r="26" spans="1:7" hidden="1">
      <c r="A26" s="12">
        <v>41443</v>
      </c>
      <c r="B26" s="7">
        <v>2</v>
      </c>
      <c r="C26" s="7" t="s">
        <v>1375</v>
      </c>
      <c r="D26" s="7">
        <v>28</v>
      </c>
      <c r="E26" s="7">
        <f t="shared" si="2"/>
        <v>56</v>
      </c>
      <c r="G26" s="7">
        <f t="shared" si="0"/>
        <v>1106</v>
      </c>
    </row>
    <row r="27" spans="1:7" hidden="1">
      <c r="A27" s="12">
        <v>41450</v>
      </c>
      <c r="B27" s="7">
        <v>2</v>
      </c>
      <c r="C27" s="7" t="s">
        <v>1201</v>
      </c>
      <c r="D27" s="7">
        <v>28</v>
      </c>
      <c r="E27" s="7">
        <f t="shared" si="2"/>
        <v>56</v>
      </c>
      <c r="G27" s="7">
        <f t="shared" si="0"/>
        <v>1162</v>
      </c>
    </row>
    <row r="28" spans="1:7" hidden="1">
      <c r="A28" s="12">
        <v>41457</v>
      </c>
      <c r="B28" s="7">
        <v>9</v>
      </c>
      <c r="C28" s="7" t="s">
        <v>375</v>
      </c>
      <c r="D28" s="7">
        <v>25</v>
      </c>
      <c r="E28" s="7">
        <f t="shared" si="2"/>
        <v>225</v>
      </c>
      <c r="G28" s="7">
        <f t="shared" si="0"/>
        <v>1387</v>
      </c>
    </row>
    <row r="29" spans="1:7" hidden="1">
      <c r="B29" s="7">
        <v>1</v>
      </c>
      <c r="C29" s="7" t="s">
        <v>393</v>
      </c>
      <c r="D29" s="7">
        <v>115</v>
      </c>
      <c r="E29" s="7">
        <f t="shared" si="2"/>
        <v>115</v>
      </c>
      <c r="G29" s="7">
        <f t="shared" si="0"/>
        <v>1502</v>
      </c>
    </row>
    <row r="30" spans="1:7" hidden="1">
      <c r="B30" s="7">
        <v>2</v>
      </c>
      <c r="C30" s="7" t="s">
        <v>1873</v>
      </c>
      <c r="D30" s="7">
        <v>35</v>
      </c>
      <c r="E30" s="7">
        <f t="shared" si="2"/>
        <v>70</v>
      </c>
      <c r="G30" s="7">
        <f t="shared" si="0"/>
        <v>1572</v>
      </c>
    </row>
    <row r="31" spans="1:7" hidden="1">
      <c r="B31" s="7">
        <v>1</v>
      </c>
      <c r="C31" s="7" t="s">
        <v>1874</v>
      </c>
      <c r="D31" s="7">
        <v>125</v>
      </c>
      <c r="E31" s="7">
        <f t="shared" si="2"/>
        <v>125</v>
      </c>
      <c r="G31" s="7">
        <f t="shared" si="0"/>
        <v>1697</v>
      </c>
    </row>
    <row r="32" spans="1:7" hidden="1">
      <c r="B32" s="7">
        <v>1</v>
      </c>
      <c r="C32" s="7" t="s">
        <v>1875</v>
      </c>
      <c r="D32" s="7">
        <v>74</v>
      </c>
      <c r="E32" s="7">
        <f t="shared" si="2"/>
        <v>74</v>
      </c>
      <c r="G32" s="7">
        <f t="shared" si="0"/>
        <v>1771</v>
      </c>
    </row>
    <row r="33" spans="1:7" hidden="1">
      <c r="B33" s="7">
        <v>1</v>
      </c>
      <c r="C33" s="7" t="s">
        <v>381</v>
      </c>
      <c r="D33" s="7">
        <v>45</v>
      </c>
      <c r="E33" s="7">
        <f t="shared" si="2"/>
        <v>45</v>
      </c>
      <c r="G33" s="7">
        <f t="shared" si="0"/>
        <v>1816</v>
      </c>
    </row>
    <row r="34" spans="1:7" hidden="1">
      <c r="B34" s="7">
        <v>1.25</v>
      </c>
      <c r="C34" s="7" t="s">
        <v>818</v>
      </c>
      <c r="D34" s="7">
        <v>28</v>
      </c>
      <c r="E34" s="7">
        <f t="shared" si="2"/>
        <v>35</v>
      </c>
      <c r="G34" s="7">
        <f t="shared" si="0"/>
        <v>1851</v>
      </c>
    </row>
    <row r="35" spans="1:7" hidden="1">
      <c r="A35" s="12">
        <v>41466</v>
      </c>
      <c r="B35" s="7">
        <v>2</v>
      </c>
      <c r="C35" s="7" t="s">
        <v>375</v>
      </c>
      <c r="D35" s="7">
        <v>26</v>
      </c>
      <c r="E35" s="7">
        <f t="shared" si="2"/>
        <v>52</v>
      </c>
      <c r="G35" s="7">
        <f t="shared" si="0"/>
        <v>1903</v>
      </c>
    </row>
    <row r="36" spans="1:7" hidden="1">
      <c r="A36" s="12">
        <v>41471</v>
      </c>
      <c r="B36" s="7">
        <v>2</v>
      </c>
      <c r="C36" s="7" t="s">
        <v>375</v>
      </c>
      <c r="D36" s="7">
        <v>26</v>
      </c>
      <c r="E36" s="7">
        <f t="shared" si="2"/>
        <v>52</v>
      </c>
      <c r="G36" s="7">
        <f t="shared" si="0"/>
        <v>1955</v>
      </c>
    </row>
    <row r="37" spans="1:7" hidden="1">
      <c r="G37" s="7">
        <f t="shared" si="0"/>
        <v>1955</v>
      </c>
    </row>
    <row r="38" spans="1:7" hidden="1">
      <c r="A38" s="12">
        <v>41481</v>
      </c>
      <c r="C38" s="7" t="s">
        <v>1445</v>
      </c>
      <c r="F38" s="7">
        <v>281</v>
      </c>
      <c r="G38" s="7">
        <f t="shared" si="0"/>
        <v>1674</v>
      </c>
    </row>
    <row r="39" spans="1:7" hidden="1">
      <c r="A39" s="12">
        <v>41481</v>
      </c>
      <c r="B39" s="7">
        <v>2</v>
      </c>
      <c r="C39" s="7" t="s">
        <v>375</v>
      </c>
      <c r="D39" s="7">
        <v>26</v>
      </c>
      <c r="E39" s="7">
        <f>B39*D39</f>
        <v>52</v>
      </c>
      <c r="G39" s="7">
        <f t="shared" si="0"/>
        <v>1726</v>
      </c>
    </row>
    <row r="40" spans="1:7" hidden="1">
      <c r="C40" s="7" t="s">
        <v>39</v>
      </c>
      <c r="F40" s="7">
        <v>1560</v>
      </c>
      <c r="G40" s="7">
        <f t="shared" si="0"/>
        <v>166</v>
      </c>
    </row>
    <row r="41" spans="1:7">
      <c r="C41" s="7" t="s">
        <v>753</v>
      </c>
      <c r="F41" s="7">
        <v>166</v>
      </c>
      <c r="G41" s="7">
        <f t="shared" si="0"/>
        <v>0</v>
      </c>
    </row>
    <row r="42" spans="1:7">
      <c r="A42" s="12">
        <v>41488</v>
      </c>
      <c r="B42" s="7">
        <v>2</v>
      </c>
      <c r="C42" s="7" t="s">
        <v>1201</v>
      </c>
      <c r="D42" s="7">
        <v>28</v>
      </c>
      <c r="E42" s="7">
        <v>56</v>
      </c>
      <c r="G42" s="7">
        <f t="shared" si="0"/>
        <v>56</v>
      </c>
    </row>
    <row r="43" spans="1:7">
      <c r="G43" s="7">
        <f t="shared" si="0"/>
        <v>56</v>
      </c>
    </row>
    <row r="44" spans="1:7">
      <c r="A44" s="12">
        <v>41498</v>
      </c>
      <c r="B44" s="7">
        <v>2</v>
      </c>
      <c r="C44" s="7" t="s">
        <v>375</v>
      </c>
      <c r="D44" s="7">
        <v>28</v>
      </c>
      <c r="E44" s="7">
        <f t="shared" ref="E44:E66" si="3">B44*D44</f>
        <v>56</v>
      </c>
      <c r="G44" s="7">
        <f t="shared" si="0"/>
        <v>112</v>
      </c>
    </row>
    <row r="45" spans="1:7">
      <c r="B45" s="7">
        <v>3</v>
      </c>
      <c r="C45" s="7" t="s">
        <v>2160</v>
      </c>
      <c r="D45" s="7">
        <v>29</v>
      </c>
      <c r="E45" s="7">
        <f t="shared" si="3"/>
        <v>87</v>
      </c>
      <c r="G45" s="7">
        <f t="shared" si="0"/>
        <v>199</v>
      </c>
    </row>
    <row r="46" spans="1:7">
      <c r="A46" s="12">
        <v>41513</v>
      </c>
      <c r="B46" s="7">
        <v>1</v>
      </c>
      <c r="C46" s="7" t="s">
        <v>2392</v>
      </c>
      <c r="D46" s="7">
        <v>40</v>
      </c>
      <c r="E46" s="7">
        <f t="shared" si="3"/>
        <v>40</v>
      </c>
      <c r="G46" s="7">
        <f t="shared" si="0"/>
        <v>239</v>
      </c>
    </row>
    <row r="47" spans="1:7">
      <c r="A47" s="12">
        <v>41523</v>
      </c>
      <c r="B47" s="7">
        <v>2</v>
      </c>
      <c r="C47" s="7" t="s">
        <v>375</v>
      </c>
      <c r="D47" s="7">
        <v>28</v>
      </c>
      <c r="E47" s="7">
        <f t="shared" si="3"/>
        <v>56</v>
      </c>
      <c r="G47" s="7">
        <f t="shared" si="0"/>
        <v>295</v>
      </c>
    </row>
    <row r="48" spans="1:7">
      <c r="A48" s="12">
        <v>41534</v>
      </c>
      <c r="B48" s="7">
        <v>2</v>
      </c>
      <c r="C48" s="7" t="s">
        <v>375</v>
      </c>
      <c r="D48" s="7">
        <v>28</v>
      </c>
      <c r="E48" s="7">
        <f t="shared" si="3"/>
        <v>56</v>
      </c>
      <c r="G48" s="7">
        <f t="shared" si="0"/>
        <v>351</v>
      </c>
    </row>
    <row r="49" spans="1:7">
      <c r="A49" s="12">
        <v>41541</v>
      </c>
      <c r="B49" s="7">
        <v>2</v>
      </c>
      <c r="C49" s="7" t="s">
        <v>375</v>
      </c>
      <c r="D49" s="7">
        <v>28</v>
      </c>
      <c r="E49" s="7">
        <f t="shared" si="3"/>
        <v>56</v>
      </c>
      <c r="G49" s="7">
        <f t="shared" si="0"/>
        <v>407</v>
      </c>
    </row>
    <row r="50" spans="1:7">
      <c r="A50" s="12">
        <v>41548</v>
      </c>
      <c r="B50" s="7">
        <v>1</v>
      </c>
      <c r="C50" s="7" t="s">
        <v>692</v>
      </c>
      <c r="D50" s="7">
        <v>155</v>
      </c>
      <c r="E50" s="7">
        <f t="shared" si="3"/>
        <v>155</v>
      </c>
      <c r="G50" s="7">
        <f t="shared" si="0"/>
        <v>562</v>
      </c>
    </row>
    <row r="51" spans="1:7">
      <c r="A51" s="12"/>
      <c r="B51" s="7">
        <v>1</v>
      </c>
      <c r="C51" s="7" t="s">
        <v>885</v>
      </c>
      <c r="D51" s="7">
        <v>135</v>
      </c>
      <c r="E51" s="7">
        <f t="shared" si="3"/>
        <v>135</v>
      </c>
      <c r="G51" s="7">
        <f t="shared" si="0"/>
        <v>697</v>
      </c>
    </row>
    <row r="52" spans="1:7">
      <c r="A52" s="12"/>
      <c r="B52" s="7">
        <v>1</v>
      </c>
      <c r="C52" s="7" t="s">
        <v>2617</v>
      </c>
      <c r="D52" s="7">
        <v>76</v>
      </c>
      <c r="E52" s="7">
        <f t="shared" si="3"/>
        <v>76</v>
      </c>
      <c r="G52" s="7">
        <f t="shared" si="0"/>
        <v>773</v>
      </c>
    </row>
    <row r="53" spans="1:7">
      <c r="A53" s="12"/>
      <c r="B53" s="7">
        <v>2</v>
      </c>
      <c r="C53" s="7" t="s">
        <v>693</v>
      </c>
      <c r="D53" s="7">
        <v>84</v>
      </c>
      <c r="E53" s="7">
        <f t="shared" si="3"/>
        <v>168</v>
      </c>
      <c r="G53" s="7">
        <f t="shared" si="0"/>
        <v>941</v>
      </c>
    </row>
    <row r="54" spans="1:7">
      <c r="A54" s="12"/>
      <c r="B54" s="7">
        <v>1</v>
      </c>
      <c r="C54" s="7" t="s">
        <v>2618</v>
      </c>
      <c r="D54" s="7">
        <v>30</v>
      </c>
      <c r="E54" s="7">
        <f t="shared" si="3"/>
        <v>30</v>
      </c>
      <c r="G54" s="7">
        <f t="shared" si="0"/>
        <v>971</v>
      </c>
    </row>
    <row r="55" spans="1:7">
      <c r="A55" s="12"/>
      <c r="B55" s="7">
        <v>1</v>
      </c>
      <c r="C55" s="7" t="s">
        <v>2392</v>
      </c>
      <c r="D55" s="7">
        <v>40</v>
      </c>
      <c r="E55" s="7">
        <f t="shared" si="3"/>
        <v>40</v>
      </c>
      <c r="G55" s="7">
        <f t="shared" si="0"/>
        <v>1011</v>
      </c>
    </row>
    <row r="56" spans="1:7">
      <c r="A56" s="12"/>
      <c r="B56" s="7">
        <v>1</v>
      </c>
      <c r="C56" s="7" t="s">
        <v>2619</v>
      </c>
      <c r="D56" s="7">
        <v>25</v>
      </c>
      <c r="E56" s="7">
        <f t="shared" si="3"/>
        <v>25</v>
      </c>
      <c r="G56" s="7">
        <f t="shared" si="0"/>
        <v>1036</v>
      </c>
    </row>
    <row r="57" spans="1:7">
      <c r="A57" s="12"/>
      <c r="C57" s="7" t="s">
        <v>1563</v>
      </c>
      <c r="G57" s="7">
        <f t="shared" si="0"/>
        <v>1036</v>
      </c>
    </row>
    <row r="58" spans="1:7">
      <c r="A58" s="12">
        <v>41552</v>
      </c>
      <c r="B58" s="7">
        <v>1.5</v>
      </c>
      <c r="C58" s="7" t="s">
        <v>375</v>
      </c>
      <c r="D58" s="7">
        <v>28</v>
      </c>
      <c r="E58" s="7">
        <f t="shared" si="3"/>
        <v>42</v>
      </c>
      <c r="G58" s="7">
        <f t="shared" si="0"/>
        <v>1078</v>
      </c>
    </row>
    <row r="59" spans="1:7">
      <c r="A59" s="12">
        <v>41554</v>
      </c>
      <c r="B59" s="7">
        <v>2</v>
      </c>
      <c r="C59" s="7" t="s">
        <v>375</v>
      </c>
      <c r="D59" s="7">
        <v>28</v>
      </c>
      <c r="E59" s="7">
        <f t="shared" si="3"/>
        <v>56</v>
      </c>
      <c r="G59" s="7">
        <f t="shared" si="0"/>
        <v>1134</v>
      </c>
    </row>
    <row r="60" spans="1:7">
      <c r="A60" s="12">
        <v>41562</v>
      </c>
      <c r="B60" s="22">
        <v>2</v>
      </c>
      <c r="C60" s="22" t="s">
        <v>1201</v>
      </c>
      <c r="D60" s="22">
        <v>28</v>
      </c>
      <c r="E60" s="22">
        <f t="shared" si="3"/>
        <v>56</v>
      </c>
      <c r="G60" s="7">
        <f t="shared" si="0"/>
        <v>1190</v>
      </c>
    </row>
    <row r="61" spans="1:7">
      <c r="A61" s="12">
        <v>41568</v>
      </c>
      <c r="B61" s="22">
        <v>2</v>
      </c>
      <c r="C61" s="22" t="s">
        <v>1201</v>
      </c>
      <c r="D61" s="22">
        <v>28</v>
      </c>
      <c r="E61" s="22">
        <f t="shared" si="3"/>
        <v>56</v>
      </c>
      <c r="G61" s="7">
        <f t="shared" si="0"/>
        <v>1246</v>
      </c>
    </row>
    <row r="62" spans="1:7">
      <c r="A62" s="12">
        <v>41570</v>
      </c>
      <c r="C62" s="22" t="s">
        <v>39</v>
      </c>
      <c r="E62" s="22">
        <f t="shared" si="3"/>
        <v>0</v>
      </c>
      <c r="F62" s="7">
        <v>1317.11</v>
      </c>
      <c r="G62" s="7">
        <f t="shared" si="0"/>
        <v>-71.1099999999999</v>
      </c>
    </row>
    <row r="63" spans="1:7">
      <c r="A63" s="12">
        <v>41575</v>
      </c>
      <c r="B63" s="22">
        <v>1</v>
      </c>
      <c r="C63" s="22" t="s">
        <v>375</v>
      </c>
      <c r="D63" s="22">
        <v>28</v>
      </c>
      <c r="E63" s="22">
        <f t="shared" si="3"/>
        <v>28</v>
      </c>
      <c r="G63" s="7">
        <f t="shared" si="0"/>
        <v>-43.1099999999999</v>
      </c>
    </row>
    <row r="64" spans="1:7">
      <c r="A64" s="12">
        <v>41576</v>
      </c>
      <c r="B64" s="22">
        <v>1</v>
      </c>
      <c r="C64" s="22" t="s">
        <v>1494</v>
      </c>
      <c r="D64" s="22">
        <v>18</v>
      </c>
      <c r="E64" s="22">
        <f t="shared" si="3"/>
        <v>18</v>
      </c>
      <c r="G64" s="7">
        <f t="shared" si="0"/>
        <v>-25.1099999999999</v>
      </c>
    </row>
    <row r="65" spans="1:7">
      <c r="A65" s="12">
        <v>41579</v>
      </c>
      <c r="B65" s="22">
        <v>2</v>
      </c>
      <c r="C65" s="22" t="s">
        <v>375</v>
      </c>
      <c r="D65" s="22">
        <v>28</v>
      </c>
      <c r="E65" s="22">
        <f t="shared" si="3"/>
        <v>56</v>
      </c>
      <c r="G65" s="7">
        <f t="shared" si="0"/>
        <v>30.8900000000001</v>
      </c>
    </row>
    <row r="66" spans="1:7">
      <c r="A66" s="12">
        <v>41583</v>
      </c>
      <c r="B66" s="22">
        <v>2</v>
      </c>
      <c r="C66" s="22" t="s">
        <v>375</v>
      </c>
      <c r="D66" s="22">
        <v>28</v>
      </c>
      <c r="E66" s="22">
        <f t="shared" si="3"/>
        <v>56</v>
      </c>
      <c r="G66" s="7">
        <f t="shared" si="0"/>
        <v>86.8900000000001</v>
      </c>
    </row>
    <row r="67" spans="1:7">
      <c r="A67" s="12">
        <v>41586</v>
      </c>
      <c r="C67" s="22" t="s">
        <v>2951</v>
      </c>
      <c r="F67" s="7">
        <v>264</v>
      </c>
      <c r="G67" s="7">
        <f t="shared" si="0"/>
        <v>-177.1099999999999</v>
      </c>
    </row>
    <row r="68" spans="1:7">
      <c r="G68" s="7">
        <f t="shared" si="0"/>
        <v>-177.1099999999999</v>
      </c>
    </row>
    <row r="69" spans="1:7">
      <c r="A69" s="12">
        <v>41586</v>
      </c>
      <c r="B69" s="22">
        <v>1</v>
      </c>
      <c r="C69" s="22" t="s">
        <v>827</v>
      </c>
      <c r="D69" s="22">
        <v>45</v>
      </c>
      <c r="E69" s="22">
        <f t="shared" ref="E69:E84" si="4">B69*D69</f>
        <v>45</v>
      </c>
      <c r="G69" s="7">
        <f t="shared" si="0"/>
        <v>-132.1099999999999</v>
      </c>
    </row>
    <row r="70" spans="1:7">
      <c r="B70" s="22">
        <v>6</v>
      </c>
      <c r="C70" s="22" t="s">
        <v>2974</v>
      </c>
      <c r="D70" s="22">
        <v>0.75</v>
      </c>
      <c r="E70" s="22">
        <f t="shared" si="4"/>
        <v>4.5</v>
      </c>
      <c r="G70" s="7">
        <f t="shared" ref="G70:G84" si="5">E70+G69-F70</f>
        <v>-127.6099999999999</v>
      </c>
    </row>
    <row r="71" spans="1:7">
      <c r="E71" s="22">
        <f t="shared" si="4"/>
        <v>0</v>
      </c>
      <c r="G71" s="7">
        <f t="shared" si="5"/>
        <v>-127.6099999999999</v>
      </c>
    </row>
    <row r="72" spans="1:7">
      <c r="A72" s="12">
        <v>41590</v>
      </c>
      <c r="B72" s="7">
        <v>2</v>
      </c>
      <c r="C72" s="22" t="s">
        <v>1201</v>
      </c>
      <c r="D72" s="7">
        <v>28</v>
      </c>
      <c r="E72" s="22">
        <f t="shared" si="4"/>
        <v>56</v>
      </c>
      <c r="G72" s="7">
        <f t="shared" si="5"/>
        <v>-71.6099999999999</v>
      </c>
    </row>
    <row r="73" spans="1:7">
      <c r="A73" s="12">
        <v>41599</v>
      </c>
      <c r="B73" s="22">
        <v>2</v>
      </c>
      <c r="C73" s="22" t="s">
        <v>1201</v>
      </c>
      <c r="D73" s="22">
        <v>28</v>
      </c>
      <c r="E73" s="22">
        <f t="shared" si="4"/>
        <v>56</v>
      </c>
      <c r="G73" s="7">
        <f t="shared" si="5"/>
        <v>-15.6099999999999</v>
      </c>
    </row>
    <row r="74" spans="1:7">
      <c r="A74" s="12">
        <v>41607</v>
      </c>
      <c r="B74" s="22">
        <v>2</v>
      </c>
      <c r="C74" s="22" t="s">
        <v>1201</v>
      </c>
      <c r="D74" s="22">
        <v>28</v>
      </c>
      <c r="E74" s="22">
        <f t="shared" si="4"/>
        <v>56</v>
      </c>
      <c r="G74" s="7">
        <f t="shared" si="5"/>
        <v>40.3900000000001</v>
      </c>
    </row>
    <row r="75" spans="1:7">
      <c r="E75" s="22">
        <f t="shared" si="4"/>
        <v>0</v>
      </c>
      <c r="G75" s="7">
        <f t="shared" si="5"/>
        <v>40.3900000000001</v>
      </c>
    </row>
    <row r="76" spans="1:7">
      <c r="A76" s="12">
        <v>41621</v>
      </c>
      <c r="B76" s="7">
        <v>1</v>
      </c>
      <c r="C76" s="7" t="s">
        <v>692</v>
      </c>
      <c r="D76" s="22">
        <v>170</v>
      </c>
      <c r="E76" s="22">
        <f t="shared" si="4"/>
        <v>170</v>
      </c>
      <c r="G76" s="7">
        <f t="shared" si="5"/>
        <v>210.3900000000001</v>
      </c>
    </row>
    <row r="77" spans="1:7">
      <c r="B77" s="7">
        <v>2</v>
      </c>
      <c r="C77" s="7" t="s">
        <v>693</v>
      </c>
      <c r="D77" s="22">
        <v>46</v>
      </c>
      <c r="E77" s="22">
        <f t="shared" si="4"/>
        <v>92</v>
      </c>
      <c r="G77" s="7">
        <f t="shared" si="5"/>
        <v>302.3900000000001</v>
      </c>
    </row>
    <row r="78" spans="1:7">
      <c r="B78" s="7">
        <v>1</v>
      </c>
      <c r="C78" s="7" t="s">
        <v>885</v>
      </c>
      <c r="D78" s="22">
        <v>145</v>
      </c>
      <c r="E78" s="22">
        <f t="shared" si="4"/>
        <v>145</v>
      </c>
      <c r="G78" s="7">
        <f t="shared" si="5"/>
        <v>447.3900000000001</v>
      </c>
    </row>
    <row r="79" spans="1:7">
      <c r="B79" s="7">
        <v>1</v>
      </c>
      <c r="C79" s="7" t="s">
        <v>2617</v>
      </c>
      <c r="D79" s="22">
        <v>80</v>
      </c>
      <c r="E79" s="22">
        <f t="shared" si="4"/>
        <v>80</v>
      </c>
      <c r="G79" s="7">
        <f t="shared" si="5"/>
        <v>527.3900000000001</v>
      </c>
    </row>
    <row r="80" spans="1:7">
      <c r="B80" s="22">
        <v>4</v>
      </c>
      <c r="C80" s="22" t="s">
        <v>1201</v>
      </c>
      <c r="D80" s="22">
        <v>112</v>
      </c>
      <c r="E80" s="22">
        <f t="shared" si="4"/>
        <v>448</v>
      </c>
      <c r="G80" s="7">
        <f t="shared" si="5"/>
        <v>975.3900000000001</v>
      </c>
    </row>
    <row r="81" spans="2:7">
      <c r="B81" s="7">
        <v>1.5</v>
      </c>
      <c r="C81" s="7" t="s">
        <v>2618</v>
      </c>
      <c r="D81" s="22">
        <v>45</v>
      </c>
      <c r="E81" s="22">
        <f t="shared" si="4"/>
        <v>67.5</v>
      </c>
      <c r="G81" s="7">
        <f t="shared" si="5"/>
        <v>1042.8900000000001</v>
      </c>
    </row>
    <row r="82" spans="2:7">
      <c r="B82" s="7">
        <v>1</v>
      </c>
      <c r="C82" s="7" t="s">
        <v>2392</v>
      </c>
      <c r="D82" s="22">
        <v>35</v>
      </c>
      <c r="E82" s="22">
        <f t="shared" si="4"/>
        <v>35</v>
      </c>
      <c r="G82" s="7">
        <f t="shared" si="5"/>
        <v>1077.8900000000001</v>
      </c>
    </row>
    <row r="83" spans="2:7">
      <c r="C83" s="7" t="s">
        <v>1563</v>
      </c>
      <c r="E83" s="22">
        <f t="shared" si="4"/>
        <v>0</v>
      </c>
      <c r="G83" s="7">
        <f t="shared" si="5"/>
        <v>1077.8900000000001</v>
      </c>
    </row>
    <row r="84" spans="2:7">
      <c r="E84" s="22">
        <f t="shared" si="4"/>
        <v>0</v>
      </c>
      <c r="G84" s="7">
        <f t="shared" si="5"/>
        <v>1077.8900000000001</v>
      </c>
    </row>
  </sheetData>
  <hyperlinks>
    <hyperlink ref="A1" location="INDICE!A1" display="INDICE"/>
  </hyperlinks>
  <pageMargins left="0.7" right="0.7" top="0.75" bottom="0.75" header="0.3" footer="0.3"/>
  <pageSetup paperSize="9" orientation="portrait" horizontalDpi="0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>
  <dimension ref="A1:G52"/>
  <sheetViews>
    <sheetView workbookViewId="0"/>
  </sheetViews>
  <sheetFormatPr baseColWidth="10" defaultRowHeight="15"/>
  <cols>
    <col min="1" max="1" width="15.5703125" customWidth="1"/>
    <col min="2" max="2" width="10.7109375" customWidth="1"/>
    <col min="3" max="3" width="20.7109375" customWidth="1"/>
    <col min="4" max="4" width="11.42578125" customWidth="1"/>
  </cols>
  <sheetData>
    <row r="1" spans="1:7">
      <c r="A1" s="2" t="s">
        <v>122</v>
      </c>
      <c r="B1" s="1"/>
      <c r="C1" s="1" t="s">
        <v>244</v>
      </c>
      <c r="D1" s="1"/>
      <c r="E1" s="1" t="s">
        <v>253</v>
      </c>
      <c r="F1" s="1"/>
      <c r="G1" s="1">
        <f>SUM(E4:E266)-SUM(F4:F266)</f>
        <v>3833.25</v>
      </c>
    </row>
    <row r="2" spans="1:7">
      <c r="A2" s="3" t="s">
        <v>254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259</v>
      </c>
      <c r="G2" s="3" t="s">
        <v>260</v>
      </c>
    </row>
    <row r="3" spans="1:7">
      <c r="A3" s="5"/>
      <c r="B3" s="1"/>
      <c r="C3" s="1"/>
      <c r="D3" s="1"/>
      <c r="E3" s="1"/>
      <c r="F3" s="1"/>
      <c r="G3" s="1"/>
    </row>
    <row r="4" spans="1:7">
      <c r="A4" s="6">
        <v>41321</v>
      </c>
      <c r="C4" t="s">
        <v>262</v>
      </c>
      <c r="E4">
        <v>0</v>
      </c>
      <c r="G4">
        <v>0</v>
      </c>
    </row>
    <row r="5" spans="1:7">
      <c r="A5" s="6">
        <v>41325</v>
      </c>
      <c r="B5">
        <v>1</v>
      </c>
      <c r="C5" t="s">
        <v>325</v>
      </c>
      <c r="D5">
        <v>30</v>
      </c>
      <c r="E5">
        <f>B5*D5</f>
        <v>30</v>
      </c>
      <c r="G5">
        <f>G4+E5-F5</f>
        <v>30</v>
      </c>
    </row>
    <row r="6" spans="1:7">
      <c r="A6" s="6">
        <v>41352</v>
      </c>
      <c r="B6">
        <v>5</v>
      </c>
      <c r="C6" t="s">
        <v>344</v>
      </c>
      <c r="D6">
        <v>25</v>
      </c>
      <c r="E6">
        <f t="shared" ref="E6:E52" si="0">B6*D6</f>
        <v>125</v>
      </c>
      <c r="G6">
        <f t="shared" ref="G6:G52" si="1">G5+E6-F6</f>
        <v>155</v>
      </c>
    </row>
    <row r="7" spans="1:7">
      <c r="B7">
        <v>1</v>
      </c>
      <c r="C7" t="s">
        <v>692</v>
      </c>
      <c r="D7">
        <v>88</v>
      </c>
      <c r="E7">
        <f t="shared" si="0"/>
        <v>88</v>
      </c>
      <c r="G7">
        <f t="shared" si="1"/>
        <v>243</v>
      </c>
    </row>
    <row r="8" spans="1:7">
      <c r="B8">
        <v>1</v>
      </c>
      <c r="C8" t="s">
        <v>693</v>
      </c>
      <c r="D8">
        <v>46</v>
      </c>
      <c r="E8">
        <f t="shared" si="0"/>
        <v>46</v>
      </c>
      <c r="G8">
        <f t="shared" si="1"/>
        <v>289</v>
      </c>
    </row>
    <row r="9" spans="1:7">
      <c r="B9">
        <v>1</v>
      </c>
      <c r="C9" t="s">
        <v>817</v>
      </c>
      <c r="D9">
        <v>112</v>
      </c>
      <c r="E9">
        <f t="shared" si="0"/>
        <v>112</v>
      </c>
      <c r="G9">
        <f t="shared" si="1"/>
        <v>401</v>
      </c>
    </row>
    <row r="10" spans="1:7">
      <c r="B10">
        <v>1</v>
      </c>
      <c r="C10" t="s">
        <v>818</v>
      </c>
      <c r="D10">
        <v>35</v>
      </c>
      <c r="E10">
        <f t="shared" si="0"/>
        <v>35</v>
      </c>
      <c r="G10">
        <f t="shared" si="1"/>
        <v>436</v>
      </c>
    </row>
    <row r="11" spans="1:7">
      <c r="B11">
        <v>0.5</v>
      </c>
      <c r="C11" t="s">
        <v>819</v>
      </c>
      <c r="D11">
        <v>35</v>
      </c>
      <c r="E11">
        <f t="shared" si="0"/>
        <v>17.5</v>
      </c>
      <c r="G11">
        <f t="shared" si="1"/>
        <v>453.5</v>
      </c>
    </row>
    <row r="12" spans="1:7">
      <c r="A12" s="6">
        <v>41363</v>
      </c>
      <c r="B12">
        <v>1</v>
      </c>
      <c r="C12" t="s">
        <v>381</v>
      </c>
      <c r="D12">
        <v>45</v>
      </c>
      <c r="E12">
        <f t="shared" si="0"/>
        <v>45</v>
      </c>
      <c r="G12">
        <f t="shared" si="1"/>
        <v>498.5</v>
      </c>
    </row>
    <row r="13" spans="1:7">
      <c r="B13">
        <v>1</v>
      </c>
      <c r="C13" t="s">
        <v>344</v>
      </c>
      <c r="D13">
        <v>25</v>
      </c>
      <c r="E13">
        <f t="shared" si="0"/>
        <v>25</v>
      </c>
      <c r="G13">
        <f t="shared" si="1"/>
        <v>523.5</v>
      </c>
    </row>
    <row r="14" spans="1:7">
      <c r="B14">
        <v>2.5</v>
      </c>
      <c r="C14" t="s">
        <v>703</v>
      </c>
      <c r="D14">
        <v>35</v>
      </c>
      <c r="E14">
        <f t="shared" si="0"/>
        <v>87.5</v>
      </c>
      <c r="G14">
        <f t="shared" si="1"/>
        <v>611</v>
      </c>
    </row>
    <row r="15" spans="1:7">
      <c r="A15" s="6">
        <v>41381</v>
      </c>
      <c r="B15">
        <v>2</v>
      </c>
      <c r="C15" t="s">
        <v>344</v>
      </c>
      <c r="D15">
        <v>25</v>
      </c>
      <c r="E15">
        <f t="shared" si="0"/>
        <v>50</v>
      </c>
      <c r="G15">
        <f t="shared" si="1"/>
        <v>661</v>
      </c>
    </row>
    <row r="16" spans="1:7">
      <c r="A16" s="6">
        <v>41393</v>
      </c>
      <c r="B16">
        <v>1</v>
      </c>
      <c r="C16" t="s">
        <v>1139</v>
      </c>
      <c r="D16">
        <v>52</v>
      </c>
      <c r="E16">
        <f t="shared" si="0"/>
        <v>52</v>
      </c>
      <c r="G16">
        <f t="shared" si="1"/>
        <v>713</v>
      </c>
    </row>
    <row r="17" spans="1:7">
      <c r="A17" s="6">
        <v>41396</v>
      </c>
      <c r="B17">
        <v>1</v>
      </c>
      <c r="C17" t="s">
        <v>344</v>
      </c>
      <c r="D17">
        <v>25</v>
      </c>
      <c r="E17">
        <f t="shared" si="0"/>
        <v>25</v>
      </c>
      <c r="G17">
        <f t="shared" si="1"/>
        <v>738</v>
      </c>
    </row>
    <row r="18" spans="1:7">
      <c r="B18">
        <v>1</v>
      </c>
      <c r="C18" t="s">
        <v>1140</v>
      </c>
      <c r="D18">
        <v>260</v>
      </c>
      <c r="E18">
        <f t="shared" si="0"/>
        <v>260</v>
      </c>
      <c r="G18">
        <f t="shared" si="1"/>
        <v>998</v>
      </c>
    </row>
    <row r="19" spans="1:7">
      <c r="A19" s="6">
        <v>41417</v>
      </c>
      <c r="B19">
        <v>4.5</v>
      </c>
      <c r="C19" t="s">
        <v>459</v>
      </c>
      <c r="D19">
        <v>30</v>
      </c>
      <c r="E19">
        <f t="shared" si="0"/>
        <v>135</v>
      </c>
      <c r="G19">
        <f t="shared" si="1"/>
        <v>1133</v>
      </c>
    </row>
    <row r="20" spans="1:7">
      <c r="B20">
        <v>1</v>
      </c>
      <c r="C20" t="s">
        <v>1411</v>
      </c>
      <c r="D20">
        <v>84</v>
      </c>
      <c r="E20">
        <f t="shared" si="0"/>
        <v>84</v>
      </c>
      <c r="G20">
        <f t="shared" si="1"/>
        <v>1217</v>
      </c>
    </row>
    <row r="21" spans="1:7">
      <c r="B21">
        <v>1</v>
      </c>
      <c r="C21" t="s">
        <v>1412</v>
      </c>
      <c r="D21">
        <v>52</v>
      </c>
      <c r="E21">
        <f t="shared" si="0"/>
        <v>52</v>
      </c>
      <c r="G21">
        <f t="shared" si="1"/>
        <v>1269</v>
      </c>
    </row>
    <row r="22" spans="1:7">
      <c r="B22">
        <v>1</v>
      </c>
      <c r="C22" t="s">
        <v>728</v>
      </c>
      <c r="D22">
        <v>88</v>
      </c>
      <c r="E22">
        <f t="shared" si="0"/>
        <v>88</v>
      </c>
      <c r="G22">
        <f t="shared" si="1"/>
        <v>1357</v>
      </c>
    </row>
    <row r="23" spans="1:7">
      <c r="B23">
        <v>0.75</v>
      </c>
      <c r="C23" t="s">
        <v>397</v>
      </c>
      <c r="D23">
        <v>45</v>
      </c>
      <c r="E23">
        <f t="shared" si="0"/>
        <v>33.75</v>
      </c>
      <c r="G23">
        <f t="shared" si="1"/>
        <v>1390.75</v>
      </c>
    </row>
    <row r="24" spans="1:7">
      <c r="A24" s="6">
        <v>41424</v>
      </c>
      <c r="B24">
        <v>1</v>
      </c>
      <c r="C24" t="s">
        <v>344</v>
      </c>
      <c r="D24">
        <v>25</v>
      </c>
      <c r="E24">
        <f t="shared" si="0"/>
        <v>25</v>
      </c>
      <c r="G24">
        <f t="shared" si="1"/>
        <v>1415.75</v>
      </c>
    </row>
    <row r="25" spans="1:7">
      <c r="A25" s="6">
        <v>41446</v>
      </c>
      <c r="B25">
        <v>6</v>
      </c>
      <c r="C25" t="s">
        <v>344</v>
      </c>
      <c r="D25">
        <v>25</v>
      </c>
      <c r="E25">
        <f t="shared" si="0"/>
        <v>150</v>
      </c>
      <c r="G25">
        <f t="shared" si="1"/>
        <v>1565.75</v>
      </c>
    </row>
    <row r="26" spans="1:7">
      <c r="B26">
        <v>1</v>
      </c>
      <c r="C26" t="s">
        <v>692</v>
      </c>
      <c r="D26">
        <v>84</v>
      </c>
      <c r="E26">
        <f t="shared" si="0"/>
        <v>84</v>
      </c>
      <c r="G26">
        <f t="shared" si="1"/>
        <v>1649.75</v>
      </c>
    </row>
    <row r="27" spans="1:7">
      <c r="B27">
        <v>1</v>
      </c>
      <c r="C27" t="s">
        <v>381</v>
      </c>
      <c r="D27">
        <v>45</v>
      </c>
      <c r="E27">
        <f t="shared" si="0"/>
        <v>45</v>
      </c>
      <c r="G27">
        <f t="shared" si="1"/>
        <v>1694.75</v>
      </c>
    </row>
    <row r="28" spans="1:7">
      <c r="C28" t="s">
        <v>806</v>
      </c>
      <c r="E28">
        <f t="shared" si="0"/>
        <v>0</v>
      </c>
      <c r="G28">
        <f t="shared" si="1"/>
        <v>1694.75</v>
      </c>
    </row>
    <row r="29" spans="1:7">
      <c r="A29" s="6">
        <v>41477</v>
      </c>
      <c r="B29">
        <v>2</v>
      </c>
      <c r="C29" t="s">
        <v>801</v>
      </c>
      <c r="D29">
        <v>68</v>
      </c>
      <c r="E29">
        <f t="shared" si="0"/>
        <v>136</v>
      </c>
      <c r="G29">
        <f t="shared" si="1"/>
        <v>1830.75</v>
      </c>
    </row>
    <row r="30" spans="1:7">
      <c r="A30" s="6">
        <v>41477</v>
      </c>
      <c r="B30">
        <v>1</v>
      </c>
      <c r="C30" t="s">
        <v>691</v>
      </c>
      <c r="D30">
        <v>694</v>
      </c>
      <c r="E30">
        <f t="shared" si="0"/>
        <v>694</v>
      </c>
      <c r="G30">
        <f t="shared" si="1"/>
        <v>2524.75</v>
      </c>
    </row>
    <row r="31" spans="1:7">
      <c r="C31" t="s">
        <v>2039</v>
      </c>
      <c r="E31">
        <f t="shared" si="0"/>
        <v>0</v>
      </c>
      <c r="G31">
        <f t="shared" si="1"/>
        <v>2524.75</v>
      </c>
    </row>
    <row r="32" spans="1:7">
      <c r="A32" s="6">
        <v>41540</v>
      </c>
      <c r="B32">
        <v>1</v>
      </c>
      <c r="C32" t="s">
        <v>2580</v>
      </c>
      <c r="D32">
        <v>81</v>
      </c>
      <c r="E32">
        <f t="shared" si="0"/>
        <v>81</v>
      </c>
      <c r="G32">
        <f t="shared" si="1"/>
        <v>2605.75</v>
      </c>
    </row>
    <row r="33" spans="1:7">
      <c r="A33" s="6">
        <v>41566</v>
      </c>
      <c r="B33">
        <v>5.5</v>
      </c>
      <c r="C33" t="s">
        <v>344</v>
      </c>
      <c r="D33">
        <v>25</v>
      </c>
      <c r="E33">
        <f t="shared" si="0"/>
        <v>137.5</v>
      </c>
      <c r="G33">
        <f t="shared" si="1"/>
        <v>2743.25</v>
      </c>
    </row>
    <row r="34" spans="1:7">
      <c r="B34">
        <v>1</v>
      </c>
      <c r="C34" t="s">
        <v>2108</v>
      </c>
      <c r="D34">
        <v>84</v>
      </c>
      <c r="E34">
        <f t="shared" si="0"/>
        <v>84</v>
      </c>
      <c r="G34">
        <f t="shared" si="1"/>
        <v>2827.25</v>
      </c>
    </row>
    <row r="35" spans="1:7">
      <c r="B35">
        <v>2</v>
      </c>
      <c r="C35" t="s">
        <v>495</v>
      </c>
      <c r="D35">
        <v>46</v>
      </c>
      <c r="E35">
        <f t="shared" si="0"/>
        <v>92</v>
      </c>
      <c r="G35">
        <f t="shared" si="1"/>
        <v>2919.25</v>
      </c>
    </row>
    <row r="36" spans="1:7">
      <c r="B36">
        <v>1</v>
      </c>
      <c r="C36" t="s">
        <v>381</v>
      </c>
      <c r="D36">
        <v>45</v>
      </c>
      <c r="E36">
        <f t="shared" si="0"/>
        <v>45</v>
      </c>
      <c r="G36">
        <f t="shared" si="1"/>
        <v>2964.25</v>
      </c>
    </row>
    <row r="37" spans="1:7">
      <c r="B37">
        <v>1</v>
      </c>
      <c r="C37" t="s">
        <v>819</v>
      </c>
      <c r="D37">
        <v>35</v>
      </c>
      <c r="E37">
        <f t="shared" si="0"/>
        <v>35</v>
      </c>
      <c r="G37">
        <f t="shared" si="1"/>
        <v>2999.25</v>
      </c>
    </row>
    <row r="38" spans="1:7">
      <c r="B38">
        <v>24</v>
      </c>
      <c r="C38" t="s">
        <v>2754</v>
      </c>
      <c r="D38">
        <v>7</v>
      </c>
      <c r="E38">
        <f t="shared" si="0"/>
        <v>168</v>
      </c>
      <c r="G38">
        <f t="shared" si="1"/>
        <v>3167.25</v>
      </c>
    </row>
    <row r="39" spans="1:7">
      <c r="B39">
        <v>1</v>
      </c>
      <c r="C39" t="s">
        <v>2812</v>
      </c>
      <c r="D39">
        <v>68</v>
      </c>
      <c r="E39">
        <f t="shared" si="0"/>
        <v>68</v>
      </c>
      <c r="G39">
        <f t="shared" si="1"/>
        <v>3235.25</v>
      </c>
    </row>
    <row r="40" spans="1:7">
      <c r="B40">
        <v>1</v>
      </c>
      <c r="C40" t="s">
        <v>2813</v>
      </c>
      <c r="D40">
        <v>84</v>
      </c>
      <c r="E40">
        <f t="shared" si="0"/>
        <v>84</v>
      </c>
      <c r="G40">
        <f t="shared" si="1"/>
        <v>3319.25</v>
      </c>
    </row>
    <row r="41" spans="1:7">
      <c r="A41" s="6">
        <v>41580</v>
      </c>
      <c r="B41">
        <v>5</v>
      </c>
      <c r="C41" t="s">
        <v>344</v>
      </c>
      <c r="D41">
        <v>25</v>
      </c>
      <c r="E41">
        <f t="shared" si="0"/>
        <v>125</v>
      </c>
      <c r="G41">
        <f t="shared" si="1"/>
        <v>3444.25</v>
      </c>
    </row>
    <row r="42" spans="1:7">
      <c r="B42">
        <v>1</v>
      </c>
      <c r="C42" t="s">
        <v>2920</v>
      </c>
      <c r="D42">
        <v>89</v>
      </c>
      <c r="E42">
        <f t="shared" si="0"/>
        <v>89</v>
      </c>
      <c r="G42">
        <f t="shared" si="1"/>
        <v>3533.25</v>
      </c>
    </row>
    <row r="43" spans="1:7">
      <c r="B43">
        <v>1</v>
      </c>
      <c r="C43" t="s">
        <v>381</v>
      </c>
      <c r="D43">
        <v>45</v>
      </c>
      <c r="E43">
        <f t="shared" si="0"/>
        <v>45</v>
      </c>
      <c r="G43">
        <f t="shared" si="1"/>
        <v>3578.25</v>
      </c>
    </row>
    <row r="44" spans="1:7">
      <c r="B44">
        <v>1</v>
      </c>
      <c r="C44" t="s">
        <v>2921</v>
      </c>
      <c r="D44">
        <v>35</v>
      </c>
      <c r="E44">
        <f t="shared" si="0"/>
        <v>35</v>
      </c>
      <c r="G44">
        <f t="shared" si="1"/>
        <v>3613.25</v>
      </c>
    </row>
    <row r="45" spans="1:7">
      <c r="B45">
        <v>1</v>
      </c>
      <c r="C45" t="s">
        <v>1039</v>
      </c>
      <c r="D45">
        <v>35</v>
      </c>
      <c r="E45">
        <f t="shared" si="0"/>
        <v>35</v>
      </c>
      <c r="G45">
        <f t="shared" si="1"/>
        <v>3648.25</v>
      </c>
    </row>
    <row r="46" spans="1:7">
      <c r="A46" s="6">
        <v>41605</v>
      </c>
      <c r="B46">
        <v>2</v>
      </c>
      <c r="C46" t="s">
        <v>344</v>
      </c>
      <c r="D46">
        <v>25</v>
      </c>
      <c r="E46">
        <f t="shared" si="0"/>
        <v>50</v>
      </c>
      <c r="G46">
        <f t="shared" si="1"/>
        <v>3698.25</v>
      </c>
    </row>
    <row r="47" spans="1:7">
      <c r="A47" s="6">
        <v>41626</v>
      </c>
      <c r="B47">
        <v>1.5</v>
      </c>
      <c r="C47" t="s">
        <v>344</v>
      </c>
      <c r="D47">
        <v>25</v>
      </c>
      <c r="E47">
        <f t="shared" si="0"/>
        <v>37.5</v>
      </c>
      <c r="G47">
        <f t="shared" si="1"/>
        <v>3735.75</v>
      </c>
    </row>
    <row r="48" spans="1:7">
      <c r="B48">
        <v>1.5</v>
      </c>
      <c r="C48" t="s">
        <v>3272</v>
      </c>
      <c r="D48">
        <v>35</v>
      </c>
      <c r="E48">
        <f t="shared" si="0"/>
        <v>52.5</v>
      </c>
      <c r="G48">
        <f t="shared" si="1"/>
        <v>3788.25</v>
      </c>
    </row>
    <row r="49" spans="2:7">
      <c r="B49">
        <v>1</v>
      </c>
      <c r="C49" t="s">
        <v>381</v>
      </c>
      <c r="D49">
        <v>45</v>
      </c>
      <c r="E49">
        <f t="shared" si="0"/>
        <v>45</v>
      </c>
      <c r="G49">
        <f t="shared" si="1"/>
        <v>3833.25</v>
      </c>
    </row>
    <row r="50" spans="2:7">
      <c r="E50">
        <f t="shared" si="0"/>
        <v>0</v>
      </c>
      <c r="G50">
        <f t="shared" si="1"/>
        <v>3833.25</v>
      </c>
    </row>
    <row r="51" spans="2:7">
      <c r="E51">
        <f t="shared" si="0"/>
        <v>0</v>
      </c>
      <c r="G51">
        <f t="shared" si="1"/>
        <v>3833.25</v>
      </c>
    </row>
    <row r="52" spans="2:7">
      <c r="E52">
        <f t="shared" si="0"/>
        <v>0</v>
      </c>
      <c r="G52">
        <f t="shared" si="1"/>
        <v>3833.25</v>
      </c>
    </row>
  </sheetData>
  <hyperlinks>
    <hyperlink ref="A1" location="INDICE!A1" display="INDIC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20"/>
  <sheetViews>
    <sheetView workbookViewId="0"/>
  </sheetViews>
  <sheetFormatPr baseColWidth="10" defaultRowHeight="15"/>
  <cols>
    <col min="2" max="7" width="11.42578125" customWidth="1"/>
  </cols>
  <sheetData>
    <row r="1" spans="1:7">
      <c r="A1" s="2" t="s">
        <v>122</v>
      </c>
      <c r="B1" s="1"/>
      <c r="C1" s="1" t="s">
        <v>102</v>
      </c>
      <c r="D1" s="1"/>
      <c r="E1" s="1" t="s">
        <v>253</v>
      </c>
      <c r="F1" s="1"/>
      <c r="G1" s="1">
        <f>SUM(E4:E270)-SUM(F4:F270)</f>
        <v>643.4</v>
      </c>
    </row>
    <row r="2" spans="1:7">
      <c r="A2" s="3" t="s">
        <v>254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259</v>
      </c>
      <c r="G2" s="3" t="s">
        <v>260</v>
      </c>
    </row>
    <row r="3" spans="1:7">
      <c r="A3" s="5"/>
      <c r="B3" s="1"/>
      <c r="C3" s="1"/>
      <c r="D3" s="1"/>
      <c r="E3" s="1"/>
      <c r="F3" s="1"/>
      <c r="G3" s="1"/>
    </row>
    <row r="4" spans="1:7">
      <c r="A4" s="6" t="s">
        <v>13</v>
      </c>
      <c r="C4" t="s">
        <v>262</v>
      </c>
      <c r="E4">
        <v>0</v>
      </c>
      <c r="G4">
        <f t="shared" ref="G4:G20" si="0">G3+E4-F4</f>
        <v>0</v>
      </c>
    </row>
    <row r="5" spans="1:7">
      <c r="A5" s="6">
        <v>41405</v>
      </c>
      <c r="B5">
        <v>1.5</v>
      </c>
      <c r="C5" t="s">
        <v>396</v>
      </c>
      <c r="D5">
        <v>40</v>
      </c>
      <c r="E5">
        <f t="shared" ref="E5:E20" si="1">B5*D5</f>
        <v>60</v>
      </c>
      <c r="F5">
        <v>60</v>
      </c>
      <c r="G5">
        <f t="shared" si="0"/>
        <v>0</v>
      </c>
    </row>
    <row r="6" spans="1:7">
      <c r="A6" s="6">
        <v>41425</v>
      </c>
      <c r="B6">
        <v>1.5</v>
      </c>
      <c r="C6" t="s">
        <v>396</v>
      </c>
      <c r="D6">
        <v>36</v>
      </c>
      <c r="E6">
        <f t="shared" si="1"/>
        <v>54</v>
      </c>
      <c r="G6">
        <f t="shared" si="0"/>
        <v>54</v>
      </c>
    </row>
    <row r="7" spans="1:7">
      <c r="C7" t="s">
        <v>577</v>
      </c>
      <c r="E7">
        <f t="shared" si="1"/>
        <v>0</v>
      </c>
      <c r="G7">
        <f t="shared" si="0"/>
        <v>54</v>
      </c>
    </row>
    <row r="8" spans="1:7">
      <c r="A8" s="6">
        <v>41438</v>
      </c>
      <c r="B8">
        <v>1</v>
      </c>
      <c r="C8" t="s">
        <v>1638</v>
      </c>
      <c r="D8">
        <v>36</v>
      </c>
      <c r="E8">
        <f t="shared" si="1"/>
        <v>36</v>
      </c>
      <c r="G8">
        <f t="shared" si="0"/>
        <v>90</v>
      </c>
    </row>
    <row r="9" spans="1:7">
      <c r="C9" t="s">
        <v>577</v>
      </c>
      <c r="E9">
        <f t="shared" si="1"/>
        <v>0</v>
      </c>
      <c r="G9">
        <f t="shared" si="0"/>
        <v>90</v>
      </c>
    </row>
    <row r="10" spans="1:7">
      <c r="C10" t="s">
        <v>909</v>
      </c>
      <c r="E10">
        <f t="shared" si="1"/>
        <v>0</v>
      </c>
      <c r="F10">
        <v>90</v>
      </c>
      <c r="G10">
        <f t="shared" si="0"/>
        <v>0</v>
      </c>
    </row>
    <row r="11" spans="1:7">
      <c r="A11" s="6">
        <v>41526</v>
      </c>
      <c r="B11">
        <v>2</v>
      </c>
      <c r="C11" t="s">
        <v>396</v>
      </c>
      <c r="D11">
        <v>40</v>
      </c>
      <c r="E11">
        <v>80</v>
      </c>
      <c r="G11">
        <f t="shared" si="0"/>
        <v>80</v>
      </c>
    </row>
    <row r="12" spans="1:7">
      <c r="A12" s="6">
        <v>41547</v>
      </c>
      <c r="B12">
        <v>1.5</v>
      </c>
      <c r="C12" t="s">
        <v>396</v>
      </c>
      <c r="D12">
        <v>40</v>
      </c>
      <c r="E12">
        <f t="shared" si="1"/>
        <v>60</v>
      </c>
      <c r="G12">
        <f>G11+E12-F12</f>
        <v>140</v>
      </c>
    </row>
    <row r="13" spans="1:7">
      <c r="A13" s="6">
        <v>41569</v>
      </c>
      <c r="B13">
        <v>1</v>
      </c>
      <c r="C13" t="s">
        <v>397</v>
      </c>
      <c r="D13">
        <v>44</v>
      </c>
      <c r="E13">
        <f t="shared" si="1"/>
        <v>44</v>
      </c>
      <c r="G13">
        <f t="shared" ref="G13:G17" si="2">G12+E13-F13</f>
        <v>184</v>
      </c>
    </row>
    <row r="14" spans="1:7">
      <c r="A14" s="6"/>
      <c r="B14">
        <v>0.3</v>
      </c>
      <c r="C14" t="s">
        <v>384</v>
      </c>
      <c r="D14">
        <v>13</v>
      </c>
      <c r="E14">
        <f t="shared" si="1"/>
        <v>3.9</v>
      </c>
      <c r="G14">
        <f t="shared" si="2"/>
        <v>187.9</v>
      </c>
    </row>
    <row r="15" spans="1:7">
      <c r="A15" s="6">
        <v>41576</v>
      </c>
      <c r="B15">
        <v>2</v>
      </c>
      <c r="C15" t="s">
        <v>396</v>
      </c>
      <c r="D15">
        <v>40</v>
      </c>
      <c r="E15">
        <f t="shared" si="1"/>
        <v>80</v>
      </c>
      <c r="G15">
        <f t="shared" si="2"/>
        <v>267.89999999999998</v>
      </c>
    </row>
    <row r="16" spans="1:7">
      <c r="A16" s="6">
        <v>41593</v>
      </c>
      <c r="B16">
        <v>4</v>
      </c>
      <c r="C16" t="s">
        <v>396</v>
      </c>
      <c r="D16">
        <v>40</v>
      </c>
      <c r="E16">
        <f t="shared" si="1"/>
        <v>160</v>
      </c>
      <c r="G16">
        <f t="shared" si="2"/>
        <v>427.9</v>
      </c>
    </row>
    <row r="17" spans="1:7">
      <c r="B17">
        <v>1</v>
      </c>
      <c r="C17" t="s">
        <v>846</v>
      </c>
      <c r="D17">
        <v>80</v>
      </c>
      <c r="E17">
        <f t="shared" si="1"/>
        <v>80</v>
      </c>
      <c r="G17">
        <f t="shared" si="2"/>
        <v>507.9</v>
      </c>
    </row>
    <row r="18" spans="1:7">
      <c r="B18">
        <v>1</v>
      </c>
      <c r="C18" t="s">
        <v>847</v>
      </c>
      <c r="D18">
        <v>55</v>
      </c>
      <c r="E18">
        <f t="shared" si="1"/>
        <v>55</v>
      </c>
      <c r="G18">
        <f t="shared" si="0"/>
        <v>562.9</v>
      </c>
    </row>
    <row r="19" spans="1:7">
      <c r="A19" s="6">
        <v>41620</v>
      </c>
      <c r="B19">
        <v>1</v>
      </c>
      <c r="C19" t="s">
        <v>396</v>
      </c>
      <c r="D19">
        <v>40</v>
      </c>
      <c r="E19">
        <f t="shared" si="1"/>
        <v>40</v>
      </c>
      <c r="G19">
        <f t="shared" si="0"/>
        <v>602.9</v>
      </c>
    </row>
    <row r="20" spans="1:7">
      <c r="B20">
        <v>0.9</v>
      </c>
      <c r="C20" t="s">
        <v>965</v>
      </c>
      <c r="D20">
        <v>45</v>
      </c>
      <c r="E20">
        <f t="shared" si="1"/>
        <v>40.5</v>
      </c>
      <c r="G20">
        <f t="shared" si="0"/>
        <v>643.4</v>
      </c>
    </row>
  </sheetData>
  <hyperlinks>
    <hyperlink ref="A1" location="INDICE!A1" display="INDICE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>
  <dimension ref="A1:G23"/>
  <sheetViews>
    <sheetView workbookViewId="0"/>
  </sheetViews>
  <sheetFormatPr baseColWidth="10" defaultRowHeight="15"/>
  <cols>
    <col min="1" max="1" width="15.5703125" customWidth="1"/>
    <col min="2" max="2" width="10.7109375" customWidth="1"/>
    <col min="3" max="3" width="20.7109375" customWidth="1"/>
    <col min="4" max="4" width="11.42578125" customWidth="1"/>
  </cols>
  <sheetData>
    <row r="1" spans="1:7">
      <c r="A1" s="2" t="s">
        <v>122</v>
      </c>
      <c r="B1" s="1"/>
      <c r="C1" s="1" t="s">
        <v>1531</v>
      </c>
      <c r="D1" s="1"/>
      <c r="E1" s="1" t="s">
        <v>253</v>
      </c>
      <c r="F1" s="1"/>
      <c r="G1" s="1">
        <f>SUM(E4:E262)-SUM(F4:F262)</f>
        <v>812</v>
      </c>
    </row>
    <row r="2" spans="1:7">
      <c r="A2" s="3" t="s">
        <v>254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259</v>
      </c>
      <c r="G2" s="3" t="s">
        <v>260</v>
      </c>
    </row>
    <row r="3" spans="1:7">
      <c r="A3" s="5"/>
      <c r="B3" s="1"/>
      <c r="C3" s="1"/>
      <c r="D3" s="1"/>
      <c r="E3" s="1"/>
      <c r="F3" s="1"/>
      <c r="G3" s="1"/>
    </row>
    <row r="4" spans="1:7">
      <c r="A4" s="6">
        <v>41321</v>
      </c>
      <c r="C4" t="s">
        <v>262</v>
      </c>
      <c r="E4">
        <v>2105.35</v>
      </c>
      <c r="G4">
        <v>2105.35</v>
      </c>
    </row>
    <row r="5" spans="1:7">
      <c r="E5">
        <f>B5*D5</f>
        <v>0</v>
      </c>
      <c r="G5">
        <f>G4+E5-F5</f>
        <v>2105.35</v>
      </c>
    </row>
    <row r="6" spans="1:7">
      <c r="A6" s="6">
        <v>41291</v>
      </c>
      <c r="B6">
        <v>1</v>
      </c>
      <c r="C6" t="s">
        <v>1501</v>
      </c>
      <c r="D6">
        <v>9</v>
      </c>
      <c r="E6">
        <f>B6*D6</f>
        <v>9</v>
      </c>
      <c r="G6">
        <f t="shared" ref="G6:G21" si="0">G5+E6-F6</f>
        <v>2114.35</v>
      </c>
    </row>
    <row r="7" spans="1:7">
      <c r="A7" s="6">
        <v>41299</v>
      </c>
      <c r="B7">
        <v>1</v>
      </c>
      <c r="C7" t="s">
        <v>1503</v>
      </c>
      <c r="D7">
        <v>95</v>
      </c>
      <c r="E7">
        <f>B7*D7</f>
        <v>95</v>
      </c>
      <c r="G7">
        <f t="shared" si="0"/>
        <v>2209.35</v>
      </c>
    </row>
    <row r="8" spans="1:7">
      <c r="A8" s="6">
        <v>41358</v>
      </c>
      <c r="B8">
        <v>1</v>
      </c>
      <c r="C8" t="s">
        <v>1508</v>
      </c>
      <c r="D8">
        <v>46</v>
      </c>
      <c r="E8">
        <f>B8*D8</f>
        <v>46</v>
      </c>
      <c r="G8">
        <f t="shared" si="0"/>
        <v>2255.35</v>
      </c>
    </row>
    <row r="9" spans="1:7">
      <c r="A9" s="6">
        <v>41432</v>
      </c>
      <c r="C9" t="s">
        <v>1574</v>
      </c>
      <c r="F9">
        <v>2255.35</v>
      </c>
      <c r="G9">
        <f t="shared" si="0"/>
        <v>0</v>
      </c>
    </row>
    <row r="10" spans="1:7">
      <c r="G10">
        <f t="shared" si="0"/>
        <v>0</v>
      </c>
    </row>
    <row r="11" spans="1:7">
      <c r="A11" s="6">
        <v>41451</v>
      </c>
      <c r="B11">
        <v>1</v>
      </c>
      <c r="C11" t="s">
        <v>1845</v>
      </c>
      <c r="D11">
        <v>12</v>
      </c>
      <c r="E11">
        <f t="shared" ref="E11:E18" si="1">B11*D11</f>
        <v>12</v>
      </c>
      <c r="G11">
        <f t="shared" si="0"/>
        <v>12</v>
      </c>
    </row>
    <row r="12" spans="1:7">
      <c r="A12" s="6">
        <v>41492</v>
      </c>
      <c r="B12">
        <v>1</v>
      </c>
      <c r="C12" t="s">
        <v>2199</v>
      </c>
      <c r="D12">
        <v>36</v>
      </c>
      <c r="E12">
        <f t="shared" si="1"/>
        <v>36</v>
      </c>
      <c r="G12">
        <f t="shared" si="0"/>
        <v>48</v>
      </c>
    </row>
    <row r="13" spans="1:7">
      <c r="A13" s="6">
        <v>41523</v>
      </c>
      <c r="B13">
        <v>1</v>
      </c>
      <c r="C13" t="s">
        <v>476</v>
      </c>
      <c r="D13">
        <v>390</v>
      </c>
      <c r="E13">
        <f t="shared" si="1"/>
        <v>390</v>
      </c>
      <c r="G13">
        <f t="shared" si="0"/>
        <v>438</v>
      </c>
    </row>
    <row r="14" spans="1:7">
      <c r="C14" t="s">
        <v>604</v>
      </c>
      <c r="E14">
        <f t="shared" si="1"/>
        <v>0</v>
      </c>
      <c r="G14">
        <f t="shared" si="0"/>
        <v>438</v>
      </c>
    </row>
    <row r="15" spans="1:7">
      <c r="A15" s="6">
        <v>41551</v>
      </c>
      <c r="B15">
        <v>1</v>
      </c>
      <c r="C15" t="s">
        <v>2544</v>
      </c>
      <c r="D15">
        <v>81</v>
      </c>
      <c r="E15">
        <f t="shared" si="1"/>
        <v>81</v>
      </c>
      <c r="G15">
        <f t="shared" si="0"/>
        <v>519</v>
      </c>
    </row>
    <row r="16" spans="1:7">
      <c r="A16" s="6">
        <v>41562</v>
      </c>
      <c r="B16">
        <v>1</v>
      </c>
      <c r="C16" t="s">
        <v>2739</v>
      </c>
      <c r="D16">
        <v>20</v>
      </c>
      <c r="E16">
        <f t="shared" si="1"/>
        <v>20</v>
      </c>
      <c r="G16">
        <f t="shared" si="0"/>
        <v>539</v>
      </c>
    </row>
    <row r="17" spans="1:7">
      <c r="A17" s="6">
        <v>41564</v>
      </c>
      <c r="B17">
        <v>2</v>
      </c>
      <c r="C17" t="s">
        <v>916</v>
      </c>
      <c r="D17">
        <v>89</v>
      </c>
      <c r="E17">
        <f t="shared" si="1"/>
        <v>178</v>
      </c>
      <c r="G17">
        <f t="shared" si="0"/>
        <v>717</v>
      </c>
    </row>
    <row r="18" spans="1:7">
      <c r="B18">
        <v>1</v>
      </c>
      <c r="C18" t="s">
        <v>2740</v>
      </c>
      <c r="D18">
        <v>95</v>
      </c>
      <c r="E18">
        <f t="shared" si="1"/>
        <v>95</v>
      </c>
      <c r="G18">
        <f t="shared" si="0"/>
        <v>812</v>
      </c>
    </row>
    <row r="19" spans="1:7">
      <c r="G19">
        <f t="shared" si="0"/>
        <v>812</v>
      </c>
    </row>
    <row r="20" spans="1:7">
      <c r="G20">
        <f t="shared" si="0"/>
        <v>812</v>
      </c>
    </row>
    <row r="21" spans="1:7">
      <c r="G21">
        <f t="shared" si="0"/>
        <v>812</v>
      </c>
    </row>
    <row r="23" spans="1:7">
      <c r="A23" s="6">
        <v>41614</v>
      </c>
      <c r="B23">
        <v>1</v>
      </c>
      <c r="C23" t="s">
        <v>3278</v>
      </c>
      <c r="D23">
        <v>98</v>
      </c>
    </row>
  </sheetData>
  <hyperlinks>
    <hyperlink ref="A1" location="INDICE!A1" display="INDICE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>
  <dimension ref="A1:G75"/>
  <sheetViews>
    <sheetView workbookViewId="0"/>
  </sheetViews>
  <sheetFormatPr baseColWidth="10" defaultRowHeight="15"/>
  <cols>
    <col min="1" max="1" width="11.85546875" customWidth="1"/>
    <col min="2" max="2" width="5.5703125" customWidth="1"/>
    <col min="3" max="3" width="22.7109375" customWidth="1"/>
    <col min="4" max="4" width="8.5703125" customWidth="1"/>
    <col min="5" max="5" width="7.7109375" customWidth="1"/>
    <col min="6" max="6" width="8.140625" customWidth="1"/>
    <col min="7" max="7" width="13" customWidth="1"/>
  </cols>
  <sheetData>
    <row r="1" spans="1:7">
      <c r="A1" s="2" t="s">
        <v>122</v>
      </c>
      <c r="B1" s="1"/>
      <c r="C1" s="1" t="s">
        <v>107</v>
      </c>
      <c r="D1" s="1"/>
      <c r="E1" s="1" t="s">
        <v>253</v>
      </c>
      <c r="F1" s="1"/>
      <c r="G1" s="1">
        <f>SUM(E4:E275)-SUM(F4:F275)</f>
        <v>6580.9999999999982</v>
      </c>
    </row>
    <row r="2" spans="1:7">
      <c r="A2" s="3" t="s">
        <v>254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259</v>
      </c>
      <c r="G2" s="3" t="s">
        <v>260</v>
      </c>
    </row>
    <row r="3" spans="1:7">
      <c r="A3" s="5"/>
      <c r="B3" s="1"/>
      <c r="C3" s="1"/>
      <c r="D3" s="1"/>
      <c r="E3" s="1"/>
      <c r="F3" s="1"/>
      <c r="G3" s="1"/>
    </row>
    <row r="4" spans="1:7">
      <c r="A4" s="6">
        <v>41321</v>
      </c>
      <c r="B4">
        <v>1</v>
      </c>
      <c r="C4" t="s">
        <v>262</v>
      </c>
      <c r="D4">
        <v>2374.9499999999998</v>
      </c>
      <c r="E4">
        <f>B4*D4</f>
        <v>2374.9499999999998</v>
      </c>
      <c r="G4">
        <f>G3+E4-F4</f>
        <v>2374.9499999999998</v>
      </c>
    </row>
    <row r="5" spans="1:7">
      <c r="A5" s="6">
        <v>41363</v>
      </c>
      <c r="B5">
        <v>1</v>
      </c>
      <c r="C5" t="s">
        <v>870</v>
      </c>
      <c r="D5">
        <v>30</v>
      </c>
      <c r="E5">
        <f t="shared" ref="E5:E48" si="0">B5*D5</f>
        <v>30</v>
      </c>
      <c r="G5">
        <f t="shared" ref="G5:G48" si="1">G4+E5-F5</f>
        <v>2404.9499999999998</v>
      </c>
    </row>
    <row r="6" spans="1:7">
      <c r="A6" s="6">
        <v>41365</v>
      </c>
      <c r="B6">
        <v>1</v>
      </c>
      <c r="C6" t="s">
        <v>871</v>
      </c>
      <c r="D6">
        <v>35</v>
      </c>
      <c r="E6">
        <f t="shared" si="0"/>
        <v>35</v>
      </c>
      <c r="G6">
        <f t="shared" si="1"/>
        <v>2439.9499999999998</v>
      </c>
    </row>
    <row r="7" spans="1:7">
      <c r="B7">
        <v>1</v>
      </c>
      <c r="C7" t="s">
        <v>872</v>
      </c>
      <c r="D7">
        <v>10</v>
      </c>
      <c r="E7">
        <f t="shared" si="0"/>
        <v>10</v>
      </c>
      <c r="G7">
        <f t="shared" si="1"/>
        <v>2449.9499999999998</v>
      </c>
    </row>
    <row r="8" spans="1:7">
      <c r="A8" s="6">
        <v>41379</v>
      </c>
      <c r="C8" t="s">
        <v>979</v>
      </c>
      <c r="E8">
        <f t="shared" si="0"/>
        <v>0</v>
      </c>
      <c r="F8">
        <v>1900</v>
      </c>
      <c r="G8">
        <f t="shared" si="1"/>
        <v>549.94999999999982</v>
      </c>
    </row>
    <row r="9" spans="1:7">
      <c r="C9" t="s">
        <v>980</v>
      </c>
      <c r="E9">
        <f t="shared" si="0"/>
        <v>0</v>
      </c>
      <c r="F9">
        <v>100</v>
      </c>
      <c r="G9">
        <f t="shared" si="1"/>
        <v>449.94999999999982</v>
      </c>
    </row>
    <row r="10" spans="1:7">
      <c r="A10" s="6">
        <v>41396</v>
      </c>
      <c r="B10">
        <v>1</v>
      </c>
      <c r="C10" t="s">
        <v>1160</v>
      </c>
      <c r="D10">
        <v>100</v>
      </c>
      <c r="E10">
        <f t="shared" si="0"/>
        <v>100</v>
      </c>
      <c r="G10">
        <f t="shared" si="1"/>
        <v>549.94999999999982</v>
      </c>
    </row>
    <row r="11" spans="1:7">
      <c r="A11" s="6">
        <v>41472</v>
      </c>
      <c r="B11">
        <v>1</v>
      </c>
      <c r="C11" t="s">
        <v>1981</v>
      </c>
      <c r="D11">
        <v>128</v>
      </c>
      <c r="E11">
        <f t="shared" si="0"/>
        <v>128</v>
      </c>
      <c r="G11">
        <f t="shared" si="1"/>
        <v>677.94999999999982</v>
      </c>
    </row>
    <row r="12" spans="1:7">
      <c r="A12" s="6">
        <v>41477</v>
      </c>
      <c r="B12">
        <v>2</v>
      </c>
      <c r="C12" t="s">
        <v>482</v>
      </c>
      <c r="D12">
        <v>25</v>
      </c>
      <c r="E12">
        <f t="shared" si="0"/>
        <v>50</v>
      </c>
      <c r="G12">
        <f t="shared" si="1"/>
        <v>727.94999999999982</v>
      </c>
    </row>
    <row r="13" spans="1:7">
      <c r="A13" s="6">
        <v>41486</v>
      </c>
      <c r="B13">
        <v>1</v>
      </c>
      <c r="C13" t="s">
        <v>1492</v>
      </c>
      <c r="D13">
        <v>26</v>
      </c>
      <c r="E13">
        <f t="shared" si="0"/>
        <v>26</v>
      </c>
      <c r="G13">
        <f t="shared" si="1"/>
        <v>753.94999999999982</v>
      </c>
    </row>
    <row r="14" spans="1:7">
      <c r="C14" t="s">
        <v>2201</v>
      </c>
      <c r="E14">
        <f t="shared" si="0"/>
        <v>0</v>
      </c>
      <c r="G14">
        <f t="shared" si="1"/>
        <v>753.94999999999982</v>
      </c>
    </row>
    <row r="15" spans="1:7">
      <c r="A15" s="6">
        <v>41500</v>
      </c>
      <c r="B15">
        <v>1</v>
      </c>
      <c r="C15" t="s">
        <v>2202</v>
      </c>
      <c r="D15">
        <v>168</v>
      </c>
      <c r="E15">
        <f t="shared" si="0"/>
        <v>168</v>
      </c>
      <c r="G15">
        <f t="shared" si="1"/>
        <v>921.94999999999982</v>
      </c>
    </row>
    <row r="16" spans="1:7">
      <c r="C16" t="s">
        <v>259</v>
      </c>
      <c r="E16">
        <f t="shared" si="0"/>
        <v>0</v>
      </c>
      <c r="F16">
        <v>200</v>
      </c>
      <c r="G16">
        <f t="shared" si="1"/>
        <v>721.94999999999982</v>
      </c>
    </row>
    <row r="17" spans="1:7">
      <c r="A17" s="6">
        <v>41519</v>
      </c>
      <c r="B17">
        <v>75</v>
      </c>
      <c r="C17" t="s">
        <v>2416</v>
      </c>
      <c r="D17">
        <v>0.35</v>
      </c>
      <c r="E17">
        <f t="shared" si="0"/>
        <v>26.25</v>
      </c>
      <c r="G17">
        <f t="shared" si="1"/>
        <v>748.19999999999982</v>
      </c>
    </row>
    <row r="18" spans="1:7">
      <c r="B18">
        <v>1</v>
      </c>
      <c r="C18" t="s">
        <v>2417</v>
      </c>
      <c r="D18">
        <v>29</v>
      </c>
      <c r="E18">
        <f t="shared" si="0"/>
        <v>29</v>
      </c>
      <c r="G18">
        <f t="shared" si="1"/>
        <v>777.19999999999982</v>
      </c>
    </row>
    <row r="19" spans="1:7">
      <c r="C19" t="s">
        <v>693</v>
      </c>
      <c r="E19">
        <f t="shared" si="0"/>
        <v>0</v>
      </c>
      <c r="G19">
        <f t="shared" si="1"/>
        <v>777.19999999999982</v>
      </c>
    </row>
    <row r="20" spans="1:7">
      <c r="B20">
        <v>1</v>
      </c>
      <c r="C20" t="s">
        <v>2418</v>
      </c>
      <c r="D20">
        <v>300</v>
      </c>
      <c r="E20">
        <f t="shared" si="0"/>
        <v>300</v>
      </c>
      <c r="G20">
        <f t="shared" si="1"/>
        <v>1077.1999999999998</v>
      </c>
    </row>
    <row r="21" spans="1:7">
      <c r="A21" s="6">
        <v>41537</v>
      </c>
      <c r="B21">
        <v>1</v>
      </c>
      <c r="C21" t="s">
        <v>1160</v>
      </c>
      <c r="D21">
        <v>120</v>
      </c>
      <c r="E21">
        <f t="shared" si="0"/>
        <v>120</v>
      </c>
      <c r="G21">
        <f t="shared" si="1"/>
        <v>1197.1999999999998</v>
      </c>
    </row>
    <row r="22" spans="1:7">
      <c r="A22" s="6">
        <v>41540</v>
      </c>
      <c r="B22">
        <v>1</v>
      </c>
      <c r="C22" t="s">
        <v>2741</v>
      </c>
      <c r="D22">
        <v>25</v>
      </c>
      <c r="E22">
        <f t="shared" si="0"/>
        <v>25</v>
      </c>
      <c r="G22">
        <f t="shared" si="1"/>
        <v>1222.1999999999998</v>
      </c>
    </row>
    <row r="23" spans="1:7">
      <c r="A23" s="6">
        <v>41537</v>
      </c>
      <c r="B23">
        <v>1</v>
      </c>
      <c r="C23" t="s">
        <v>2742</v>
      </c>
      <c r="D23">
        <v>128</v>
      </c>
      <c r="E23">
        <f t="shared" si="0"/>
        <v>128</v>
      </c>
      <c r="G23">
        <f t="shared" si="1"/>
        <v>1350.1999999999998</v>
      </c>
    </row>
    <row r="24" spans="1:7">
      <c r="A24" s="6">
        <v>41552</v>
      </c>
      <c r="B24">
        <v>1</v>
      </c>
      <c r="C24" t="s">
        <v>731</v>
      </c>
      <c r="D24">
        <v>258</v>
      </c>
      <c r="E24">
        <f t="shared" si="0"/>
        <v>258</v>
      </c>
      <c r="G24">
        <f t="shared" si="1"/>
        <v>1608.1999999999998</v>
      </c>
    </row>
    <row r="25" spans="1:7">
      <c r="A25" s="6">
        <v>41562</v>
      </c>
      <c r="B25">
        <v>1</v>
      </c>
      <c r="C25" t="s">
        <v>1160</v>
      </c>
      <c r="D25">
        <v>120</v>
      </c>
      <c r="E25">
        <f t="shared" si="0"/>
        <v>120</v>
      </c>
      <c r="G25">
        <f t="shared" si="1"/>
        <v>1728.1999999999998</v>
      </c>
    </row>
    <row r="26" spans="1:7">
      <c r="A26" s="6">
        <v>41570</v>
      </c>
      <c r="B26">
        <v>2</v>
      </c>
      <c r="C26" t="s">
        <v>375</v>
      </c>
      <c r="D26">
        <v>28</v>
      </c>
      <c r="E26">
        <f t="shared" si="0"/>
        <v>56</v>
      </c>
      <c r="G26">
        <f t="shared" si="1"/>
        <v>1784.1999999999998</v>
      </c>
    </row>
    <row r="27" spans="1:7">
      <c r="A27" s="6">
        <v>41571</v>
      </c>
      <c r="B27">
        <v>1</v>
      </c>
      <c r="C27" t="s">
        <v>2827</v>
      </c>
      <c r="D27">
        <v>542</v>
      </c>
      <c r="E27">
        <f t="shared" si="0"/>
        <v>542</v>
      </c>
      <c r="G27">
        <f t="shared" si="1"/>
        <v>2326.1999999999998</v>
      </c>
    </row>
    <row r="28" spans="1:7">
      <c r="A28" s="6">
        <v>41572</v>
      </c>
      <c r="B28">
        <v>1</v>
      </c>
      <c r="C28" t="s">
        <v>2137</v>
      </c>
      <c r="D28">
        <v>98</v>
      </c>
      <c r="E28">
        <f t="shared" si="0"/>
        <v>98</v>
      </c>
      <c r="G28">
        <f t="shared" si="1"/>
        <v>2424.1999999999998</v>
      </c>
    </row>
    <row r="29" spans="1:7">
      <c r="B29">
        <v>5</v>
      </c>
      <c r="C29" t="s">
        <v>1120</v>
      </c>
      <c r="D29">
        <v>12</v>
      </c>
      <c r="E29">
        <f t="shared" si="0"/>
        <v>60</v>
      </c>
      <c r="G29">
        <f t="shared" si="1"/>
        <v>2484.1999999999998</v>
      </c>
    </row>
    <row r="30" spans="1:7">
      <c r="A30" s="6">
        <v>41576</v>
      </c>
      <c r="B30">
        <v>1</v>
      </c>
      <c r="C30" t="s">
        <v>1640</v>
      </c>
      <c r="D30">
        <v>90</v>
      </c>
      <c r="E30">
        <f t="shared" si="0"/>
        <v>90</v>
      </c>
      <c r="G30">
        <f t="shared" si="1"/>
        <v>2574.1999999999998</v>
      </c>
    </row>
    <row r="31" spans="1:7">
      <c r="A31" s="6">
        <v>41583</v>
      </c>
      <c r="B31">
        <v>1</v>
      </c>
      <c r="C31" t="s">
        <v>2923</v>
      </c>
      <c r="D31">
        <v>203.4</v>
      </c>
      <c r="E31">
        <f t="shared" si="0"/>
        <v>203.4</v>
      </c>
      <c r="G31">
        <f t="shared" si="1"/>
        <v>2777.6</v>
      </c>
    </row>
    <row r="32" spans="1:7">
      <c r="A32" s="6">
        <v>41586</v>
      </c>
      <c r="C32" t="s">
        <v>2949</v>
      </c>
      <c r="F32">
        <v>2200</v>
      </c>
      <c r="G32">
        <f t="shared" si="1"/>
        <v>577.59999999999991</v>
      </c>
    </row>
    <row r="33" spans="1:7">
      <c r="A33" s="6">
        <v>41586</v>
      </c>
      <c r="C33" t="s">
        <v>2950</v>
      </c>
      <c r="F33">
        <v>600</v>
      </c>
      <c r="G33">
        <f t="shared" si="1"/>
        <v>-22.400000000000091</v>
      </c>
    </row>
    <row r="34" spans="1:7">
      <c r="A34" s="6">
        <v>41586</v>
      </c>
      <c r="B34">
        <v>1</v>
      </c>
      <c r="C34" t="s">
        <v>482</v>
      </c>
      <c r="D34">
        <v>42</v>
      </c>
      <c r="E34">
        <f t="shared" si="0"/>
        <v>42</v>
      </c>
      <c r="G34">
        <f t="shared" si="1"/>
        <v>19.599999999999909</v>
      </c>
    </row>
    <row r="35" spans="1:7">
      <c r="B35">
        <v>1</v>
      </c>
      <c r="C35" t="s">
        <v>1500</v>
      </c>
      <c r="D35">
        <v>120</v>
      </c>
      <c r="E35">
        <f t="shared" si="0"/>
        <v>120</v>
      </c>
      <c r="G35">
        <f t="shared" si="1"/>
        <v>139.59999999999991</v>
      </c>
    </row>
    <row r="36" spans="1:7">
      <c r="C36" t="s">
        <v>2791</v>
      </c>
      <c r="E36">
        <f t="shared" si="0"/>
        <v>0</v>
      </c>
      <c r="F36">
        <v>16.2</v>
      </c>
      <c r="G36">
        <f t="shared" si="1"/>
        <v>123.39999999999991</v>
      </c>
    </row>
    <row r="37" spans="1:7">
      <c r="A37" s="6">
        <v>41600</v>
      </c>
      <c r="B37">
        <v>1</v>
      </c>
      <c r="C37" t="s">
        <v>845</v>
      </c>
      <c r="D37">
        <v>189</v>
      </c>
      <c r="E37">
        <f t="shared" si="0"/>
        <v>189</v>
      </c>
      <c r="G37">
        <f>G36+E37-F38</f>
        <v>294.39999999999992</v>
      </c>
    </row>
    <row r="38" spans="1:7">
      <c r="A38" s="6"/>
      <c r="F38">
        <v>18</v>
      </c>
      <c r="G38">
        <f t="shared" ref="G38:G44" si="2">G37+E38-F39</f>
        <v>294.39999999999992</v>
      </c>
    </row>
    <row r="39" spans="1:7">
      <c r="A39" s="6">
        <v>41604</v>
      </c>
      <c r="B39">
        <v>1</v>
      </c>
      <c r="C39" t="s">
        <v>3158</v>
      </c>
      <c r="D39">
        <v>831</v>
      </c>
      <c r="E39">
        <f t="shared" si="0"/>
        <v>831</v>
      </c>
      <c r="G39">
        <f t="shared" si="2"/>
        <v>1125.3999999999999</v>
      </c>
    </row>
    <row r="40" spans="1:7">
      <c r="G40">
        <f t="shared" si="2"/>
        <v>1125.3999999999999</v>
      </c>
    </row>
    <row r="41" spans="1:7">
      <c r="B41">
        <v>1</v>
      </c>
      <c r="C41" t="s">
        <v>3159</v>
      </c>
      <c r="D41">
        <v>98</v>
      </c>
      <c r="E41">
        <f t="shared" si="0"/>
        <v>98</v>
      </c>
      <c r="G41">
        <f t="shared" si="2"/>
        <v>1223.3999999999999</v>
      </c>
    </row>
    <row r="42" spans="1:7">
      <c r="A42" s="6">
        <v>41605</v>
      </c>
      <c r="B42">
        <v>1</v>
      </c>
      <c r="C42" t="s">
        <v>845</v>
      </c>
      <c r="D42">
        <v>189</v>
      </c>
      <c r="E42">
        <f t="shared" si="0"/>
        <v>189</v>
      </c>
      <c r="G42">
        <f t="shared" si="2"/>
        <v>1394.3999999999999</v>
      </c>
    </row>
    <row r="43" spans="1:7">
      <c r="A43" s="6"/>
      <c r="C43" t="s">
        <v>716</v>
      </c>
      <c r="F43">
        <v>18</v>
      </c>
      <c r="G43">
        <f t="shared" si="2"/>
        <v>1394.3999999999999</v>
      </c>
    </row>
    <row r="44" spans="1:7">
      <c r="A44" s="6">
        <v>41606</v>
      </c>
      <c r="B44">
        <v>1</v>
      </c>
      <c r="C44" t="s">
        <v>3170</v>
      </c>
      <c r="D44">
        <v>400</v>
      </c>
      <c r="E44">
        <f t="shared" si="0"/>
        <v>400</v>
      </c>
      <c r="G44">
        <f t="shared" si="2"/>
        <v>1794.3999999999999</v>
      </c>
    </row>
    <row r="45" spans="1:7">
      <c r="G45">
        <f t="shared" ref="G45:G46" si="3">G44+E45-F46</f>
        <v>1794.3999999999999</v>
      </c>
    </row>
    <row r="46" spans="1:7">
      <c r="A46" s="6">
        <v>41611</v>
      </c>
      <c r="B46">
        <v>1</v>
      </c>
      <c r="C46" t="s">
        <v>3397</v>
      </c>
      <c r="D46">
        <v>380</v>
      </c>
      <c r="E46">
        <f t="shared" si="0"/>
        <v>380</v>
      </c>
      <c r="F46">
        <v>0</v>
      </c>
      <c r="G46">
        <f t="shared" si="3"/>
        <v>2136.3999999999996</v>
      </c>
    </row>
    <row r="47" spans="1:7">
      <c r="A47" s="6"/>
      <c r="C47" t="s">
        <v>716</v>
      </c>
      <c r="F47">
        <v>38</v>
      </c>
      <c r="G47">
        <f t="shared" si="1"/>
        <v>2098.3999999999996</v>
      </c>
    </row>
    <row r="48" spans="1:7">
      <c r="B48">
        <v>1</v>
      </c>
      <c r="C48" t="s">
        <v>693</v>
      </c>
      <c r="D48">
        <v>244</v>
      </c>
      <c r="E48">
        <f t="shared" si="0"/>
        <v>244</v>
      </c>
      <c r="G48">
        <f t="shared" si="1"/>
        <v>2342.3999999999996</v>
      </c>
    </row>
    <row r="49" spans="1:7">
      <c r="C49" t="s">
        <v>485</v>
      </c>
      <c r="G49">
        <f>G48+E49-F50</f>
        <v>2318.3999999999996</v>
      </c>
    </row>
    <row r="50" spans="1:7">
      <c r="C50" t="s">
        <v>878</v>
      </c>
      <c r="F50">
        <v>24</v>
      </c>
      <c r="G50">
        <f t="shared" ref="G50:G75" si="4">G49+E50-F51</f>
        <v>2318.3999999999996</v>
      </c>
    </row>
    <row r="51" spans="1:7">
      <c r="A51" s="6">
        <v>41618</v>
      </c>
      <c r="B51">
        <v>1</v>
      </c>
      <c r="C51" t="s">
        <v>3260</v>
      </c>
      <c r="D51">
        <v>204</v>
      </c>
      <c r="E51">
        <f t="shared" ref="E51" si="5">B51*D51</f>
        <v>204</v>
      </c>
      <c r="G51">
        <f t="shared" si="4"/>
        <v>2522.3999999999996</v>
      </c>
    </row>
    <row r="52" spans="1:7">
      <c r="E52">
        <f t="shared" ref="E52:E74" si="6">B52*D52</f>
        <v>0</v>
      </c>
      <c r="G52">
        <f t="shared" si="4"/>
        <v>2522.3999999999996</v>
      </c>
    </row>
    <row r="53" spans="1:7">
      <c r="A53" s="6">
        <v>41628</v>
      </c>
      <c r="B53">
        <v>1</v>
      </c>
      <c r="C53" t="s">
        <v>3392</v>
      </c>
      <c r="D53">
        <v>136</v>
      </c>
      <c r="E53">
        <f t="shared" si="6"/>
        <v>136</v>
      </c>
      <c r="G53">
        <f t="shared" si="4"/>
        <v>2658.3999999999996</v>
      </c>
    </row>
    <row r="54" spans="1:7">
      <c r="E54">
        <f t="shared" si="6"/>
        <v>0</v>
      </c>
      <c r="G54">
        <f t="shared" si="4"/>
        <v>2658.3999999999996</v>
      </c>
    </row>
    <row r="55" spans="1:7">
      <c r="A55" s="6">
        <v>41642</v>
      </c>
      <c r="B55">
        <v>1</v>
      </c>
      <c r="C55" t="s">
        <v>3393</v>
      </c>
      <c r="D55">
        <v>380</v>
      </c>
      <c r="E55">
        <f t="shared" si="6"/>
        <v>380</v>
      </c>
      <c r="G55">
        <f t="shared" si="4"/>
        <v>3038.3999999999996</v>
      </c>
    </row>
    <row r="56" spans="1:7">
      <c r="C56" t="s">
        <v>3394</v>
      </c>
      <c r="E56">
        <f t="shared" si="6"/>
        <v>0</v>
      </c>
      <c r="G56">
        <f t="shared" si="4"/>
        <v>3038.3999999999996</v>
      </c>
    </row>
    <row r="57" spans="1:7">
      <c r="A57" s="6">
        <v>41646</v>
      </c>
      <c r="B57">
        <v>1</v>
      </c>
      <c r="C57" t="s">
        <v>2248</v>
      </c>
      <c r="D57">
        <v>169</v>
      </c>
      <c r="E57">
        <f t="shared" si="6"/>
        <v>169</v>
      </c>
      <c r="G57">
        <f t="shared" si="4"/>
        <v>3207.3999999999996</v>
      </c>
    </row>
    <row r="58" spans="1:7">
      <c r="A58" s="6">
        <v>41283</v>
      </c>
      <c r="B58">
        <v>1</v>
      </c>
      <c r="C58" t="s">
        <v>3395</v>
      </c>
      <c r="D58">
        <v>107</v>
      </c>
      <c r="E58">
        <f t="shared" si="6"/>
        <v>107</v>
      </c>
      <c r="G58">
        <f t="shared" si="4"/>
        <v>3314.3999999999996</v>
      </c>
    </row>
    <row r="59" spans="1:7">
      <c r="B59">
        <v>1</v>
      </c>
      <c r="C59" t="s">
        <v>3396</v>
      </c>
      <c r="D59">
        <v>139</v>
      </c>
      <c r="E59">
        <f t="shared" si="6"/>
        <v>139</v>
      </c>
      <c r="G59">
        <f t="shared" si="4"/>
        <v>3453.3999999999996</v>
      </c>
    </row>
    <row r="60" spans="1:7">
      <c r="B60">
        <v>1</v>
      </c>
      <c r="C60" t="s">
        <v>982</v>
      </c>
      <c r="E60">
        <f t="shared" si="6"/>
        <v>0</v>
      </c>
      <c r="G60">
        <f t="shared" si="4"/>
        <v>3428.7999999999997</v>
      </c>
    </row>
    <row r="61" spans="1:7">
      <c r="C61" t="s">
        <v>878</v>
      </c>
      <c r="F61">
        <v>24.6</v>
      </c>
      <c r="G61">
        <f t="shared" si="4"/>
        <v>3428.7999999999997</v>
      </c>
    </row>
    <row r="62" spans="1:7">
      <c r="A62" s="6">
        <v>41650</v>
      </c>
      <c r="B62">
        <v>1</v>
      </c>
      <c r="C62" t="s">
        <v>353</v>
      </c>
      <c r="D62">
        <v>2396</v>
      </c>
      <c r="E62">
        <f t="shared" si="6"/>
        <v>2396</v>
      </c>
      <c r="G62">
        <f t="shared" si="4"/>
        <v>5585.1999999999989</v>
      </c>
    </row>
    <row r="63" spans="1:7">
      <c r="A63" s="6"/>
      <c r="C63" t="s">
        <v>878</v>
      </c>
      <c r="F63">
        <v>239.6</v>
      </c>
      <c r="G63">
        <f t="shared" si="4"/>
        <v>5585.1999999999989</v>
      </c>
    </row>
    <row r="64" spans="1:7">
      <c r="B64">
        <v>1</v>
      </c>
      <c r="C64" t="s">
        <v>3397</v>
      </c>
      <c r="D64">
        <v>380</v>
      </c>
      <c r="E64">
        <f t="shared" si="6"/>
        <v>380</v>
      </c>
      <c r="G64">
        <f t="shared" si="4"/>
        <v>5965.1999999999989</v>
      </c>
    </row>
    <row r="65" spans="1:7">
      <c r="E65">
        <f t="shared" si="6"/>
        <v>0</v>
      </c>
      <c r="G65">
        <f t="shared" si="4"/>
        <v>5965.1999999999989</v>
      </c>
    </row>
    <row r="66" spans="1:7">
      <c r="A66" s="6">
        <v>41649</v>
      </c>
      <c r="B66">
        <v>1</v>
      </c>
      <c r="C66" t="s">
        <v>1037</v>
      </c>
      <c r="D66">
        <v>370</v>
      </c>
      <c r="E66">
        <f t="shared" si="6"/>
        <v>370</v>
      </c>
      <c r="G66">
        <f t="shared" si="4"/>
        <v>6335.1999999999989</v>
      </c>
    </row>
    <row r="67" spans="1:7">
      <c r="B67">
        <v>1</v>
      </c>
      <c r="C67" t="s">
        <v>3416</v>
      </c>
      <c r="D67">
        <v>72</v>
      </c>
      <c r="E67">
        <f t="shared" si="6"/>
        <v>72</v>
      </c>
      <c r="G67">
        <f t="shared" si="4"/>
        <v>6407.1999999999989</v>
      </c>
    </row>
    <row r="68" spans="1:7">
      <c r="B68">
        <v>1</v>
      </c>
      <c r="C68" t="s">
        <v>3417</v>
      </c>
      <c r="D68">
        <v>110</v>
      </c>
      <c r="E68">
        <f t="shared" si="6"/>
        <v>110</v>
      </c>
      <c r="G68">
        <f t="shared" si="4"/>
        <v>6517.1999999999989</v>
      </c>
    </row>
    <row r="69" spans="1:7">
      <c r="B69">
        <v>1</v>
      </c>
      <c r="C69" t="s">
        <v>3418</v>
      </c>
      <c r="D69">
        <v>90</v>
      </c>
      <c r="E69">
        <f t="shared" si="6"/>
        <v>90</v>
      </c>
      <c r="G69">
        <f t="shared" si="4"/>
        <v>6542.9999999999991</v>
      </c>
    </row>
    <row r="70" spans="1:7">
      <c r="C70" t="s">
        <v>878</v>
      </c>
      <c r="E70">
        <f t="shared" si="6"/>
        <v>0</v>
      </c>
      <c r="F70">
        <v>64.2</v>
      </c>
      <c r="G70">
        <f t="shared" si="4"/>
        <v>6542.9999999999991</v>
      </c>
    </row>
    <row r="71" spans="1:7">
      <c r="E71">
        <f t="shared" si="6"/>
        <v>0</v>
      </c>
      <c r="G71">
        <f t="shared" si="4"/>
        <v>6542.9999999999991</v>
      </c>
    </row>
    <row r="72" spans="1:7">
      <c r="A72" s="6">
        <v>41653</v>
      </c>
      <c r="C72" t="s">
        <v>3414</v>
      </c>
      <c r="E72">
        <f t="shared" si="6"/>
        <v>0</v>
      </c>
      <c r="G72">
        <f t="shared" si="4"/>
        <v>6542.9999999999991</v>
      </c>
    </row>
    <row r="73" spans="1:7">
      <c r="C73" t="s">
        <v>3415</v>
      </c>
      <c r="E73">
        <f t="shared" si="6"/>
        <v>0</v>
      </c>
      <c r="G73">
        <f t="shared" si="4"/>
        <v>6542.9999999999991</v>
      </c>
    </row>
    <row r="74" spans="1:7">
      <c r="E74">
        <f t="shared" si="6"/>
        <v>0</v>
      </c>
      <c r="G74">
        <f t="shared" si="4"/>
        <v>6542.9999999999991</v>
      </c>
    </row>
    <row r="75" spans="1:7">
      <c r="G75">
        <f t="shared" si="4"/>
        <v>6542.9999999999991</v>
      </c>
    </row>
  </sheetData>
  <hyperlinks>
    <hyperlink ref="A1" location="INDICE!A1" display="INDICE"/>
  </hyperlinks>
  <pageMargins left="0.7" right="0.7" top="0.75" bottom="0.75" header="0.3" footer="0.3"/>
  <pageSetup paperSize="9" orientation="portrait" horizontalDpi="0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>
  <dimension ref="A1:G26"/>
  <sheetViews>
    <sheetView topLeftCell="A4" workbookViewId="0">
      <selection activeCell="G21" sqref="G21:G26"/>
    </sheetView>
  </sheetViews>
  <sheetFormatPr baseColWidth="10" defaultRowHeight="15"/>
  <cols>
    <col min="1" max="1" width="15.5703125" customWidth="1"/>
    <col min="2" max="2" width="10.7109375" customWidth="1"/>
    <col min="3" max="3" width="20.7109375" customWidth="1"/>
    <col min="4" max="4" width="11.42578125" customWidth="1"/>
  </cols>
  <sheetData>
    <row r="1" spans="1:7">
      <c r="A1" s="2" t="s">
        <v>122</v>
      </c>
      <c r="B1" s="1"/>
      <c r="C1" s="1" t="s">
        <v>1637</v>
      </c>
      <c r="D1" s="1"/>
      <c r="E1" s="1" t="s">
        <v>253</v>
      </c>
      <c r="F1" s="1"/>
      <c r="G1" s="1">
        <f>SUM(E4:E264)-SUM(F4:F264)</f>
        <v>641</v>
      </c>
    </row>
    <row r="2" spans="1:7">
      <c r="A2" s="3" t="s">
        <v>254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259</v>
      </c>
      <c r="G2" s="3" t="s">
        <v>260</v>
      </c>
    </row>
    <row r="3" spans="1:7">
      <c r="A3" s="5"/>
      <c r="B3" s="1"/>
      <c r="C3" s="1"/>
      <c r="D3" s="1"/>
      <c r="E3" s="1"/>
      <c r="F3" s="1"/>
      <c r="G3" s="1"/>
    </row>
    <row r="4" spans="1:7">
      <c r="A4" s="6">
        <v>41321</v>
      </c>
      <c r="C4" t="s">
        <v>262</v>
      </c>
      <c r="E4">
        <v>500</v>
      </c>
      <c r="G4">
        <v>500</v>
      </c>
    </row>
    <row r="5" spans="1:7">
      <c r="C5" t="s">
        <v>259</v>
      </c>
      <c r="E5">
        <f t="shared" ref="E5:E12" si="0">B5*D5</f>
        <v>0</v>
      </c>
      <c r="F5">
        <v>500</v>
      </c>
      <c r="G5">
        <f>G4+E5-F5</f>
        <v>0</v>
      </c>
    </row>
    <row r="6" spans="1:7">
      <c r="A6" s="6">
        <v>41438</v>
      </c>
      <c r="B6">
        <v>1</v>
      </c>
      <c r="C6" t="s">
        <v>1635</v>
      </c>
      <c r="D6">
        <v>84</v>
      </c>
      <c r="E6">
        <f t="shared" si="0"/>
        <v>84</v>
      </c>
      <c r="G6">
        <f t="shared" ref="G6:G26" si="1">G5+E6-F6</f>
        <v>84</v>
      </c>
    </row>
    <row r="7" spans="1:7">
      <c r="B7">
        <v>1</v>
      </c>
      <c r="C7" t="s">
        <v>1636</v>
      </c>
      <c r="D7">
        <v>128</v>
      </c>
      <c r="E7">
        <f t="shared" si="0"/>
        <v>128</v>
      </c>
      <c r="G7">
        <f t="shared" si="1"/>
        <v>212</v>
      </c>
    </row>
    <row r="8" spans="1:7">
      <c r="A8" s="6">
        <v>41488</v>
      </c>
      <c r="C8" t="s">
        <v>259</v>
      </c>
      <c r="E8">
        <f t="shared" si="0"/>
        <v>0</v>
      </c>
      <c r="F8">
        <v>212</v>
      </c>
      <c r="G8">
        <f t="shared" si="1"/>
        <v>0</v>
      </c>
    </row>
    <row r="9" spans="1:7">
      <c r="B9">
        <v>1</v>
      </c>
      <c r="C9" t="s">
        <v>2865</v>
      </c>
      <c r="D9">
        <v>1000</v>
      </c>
      <c r="E9">
        <f t="shared" si="0"/>
        <v>1000</v>
      </c>
      <c r="F9">
        <v>1000</v>
      </c>
      <c r="G9">
        <f t="shared" si="1"/>
        <v>0</v>
      </c>
    </row>
    <row r="10" spans="1:7">
      <c r="B10">
        <v>10</v>
      </c>
      <c r="C10" t="s">
        <v>2866</v>
      </c>
      <c r="D10">
        <v>28</v>
      </c>
      <c r="E10">
        <f t="shared" si="0"/>
        <v>280</v>
      </c>
      <c r="G10">
        <f t="shared" si="1"/>
        <v>280</v>
      </c>
    </row>
    <row r="11" spans="1:7">
      <c r="B11">
        <v>10</v>
      </c>
      <c r="C11" t="s">
        <v>2867</v>
      </c>
      <c r="D11">
        <v>22</v>
      </c>
      <c r="E11">
        <f t="shared" si="0"/>
        <v>220</v>
      </c>
      <c r="G11">
        <f t="shared" si="1"/>
        <v>500</v>
      </c>
    </row>
    <row r="12" spans="1:7">
      <c r="B12">
        <v>1</v>
      </c>
      <c r="C12" t="s">
        <v>317</v>
      </c>
      <c r="D12">
        <v>30</v>
      </c>
      <c r="E12">
        <f t="shared" si="0"/>
        <v>30</v>
      </c>
      <c r="G12">
        <f t="shared" si="1"/>
        <v>530</v>
      </c>
    </row>
    <row r="13" spans="1:7">
      <c r="F13">
        <v>550</v>
      </c>
      <c r="G13">
        <f t="shared" si="1"/>
        <v>-20</v>
      </c>
    </row>
    <row r="14" spans="1:7">
      <c r="A14" s="6">
        <v>41579</v>
      </c>
      <c r="B14">
        <v>1</v>
      </c>
      <c r="C14" t="s">
        <v>2868</v>
      </c>
      <c r="D14">
        <v>560</v>
      </c>
      <c r="E14">
        <f t="shared" ref="E14:E21" si="2">B14*D14</f>
        <v>560</v>
      </c>
      <c r="G14">
        <f t="shared" si="1"/>
        <v>540</v>
      </c>
    </row>
    <row r="15" spans="1:7">
      <c r="B15">
        <v>2</v>
      </c>
      <c r="C15" t="s">
        <v>2870</v>
      </c>
      <c r="D15">
        <v>38</v>
      </c>
      <c r="E15">
        <f t="shared" si="2"/>
        <v>76</v>
      </c>
      <c r="G15">
        <f t="shared" si="1"/>
        <v>616</v>
      </c>
    </row>
    <row r="16" spans="1:7">
      <c r="B16">
        <v>1</v>
      </c>
      <c r="C16" t="s">
        <v>2935</v>
      </c>
      <c r="E16">
        <f t="shared" si="2"/>
        <v>0</v>
      </c>
      <c r="G16">
        <f t="shared" si="1"/>
        <v>616</v>
      </c>
    </row>
    <row r="17" spans="1:7">
      <c r="B17">
        <v>1</v>
      </c>
      <c r="C17" t="s">
        <v>2869</v>
      </c>
      <c r="D17">
        <v>160</v>
      </c>
      <c r="E17">
        <f t="shared" si="2"/>
        <v>160</v>
      </c>
      <c r="G17">
        <f t="shared" si="1"/>
        <v>776</v>
      </c>
    </row>
    <row r="18" spans="1:7">
      <c r="A18" s="6">
        <v>41584</v>
      </c>
      <c r="B18">
        <v>20</v>
      </c>
      <c r="C18" t="s">
        <v>317</v>
      </c>
      <c r="D18">
        <v>28</v>
      </c>
      <c r="E18">
        <f t="shared" si="2"/>
        <v>560</v>
      </c>
      <c r="G18">
        <f t="shared" si="1"/>
        <v>1336</v>
      </c>
    </row>
    <row r="19" spans="1:7">
      <c r="B19">
        <v>10</v>
      </c>
      <c r="C19" t="s">
        <v>2398</v>
      </c>
      <c r="D19">
        <v>24</v>
      </c>
      <c r="E19">
        <f t="shared" si="2"/>
        <v>240</v>
      </c>
      <c r="G19">
        <f t="shared" si="1"/>
        <v>1576</v>
      </c>
    </row>
    <row r="20" spans="1:7">
      <c r="B20">
        <v>1</v>
      </c>
      <c r="C20" t="s">
        <v>1039</v>
      </c>
      <c r="D20">
        <v>35</v>
      </c>
      <c r="E20">
        <f t="shared" si="2"/>
        <v>35</v>
      </c>
      <c r="G20">
        <f t="shared" si="1"/>
        <v>1611</v>
      </c>
    </row>
    <row r="21" spans="1:7">
      <c r="A21" s="6">
        <v>41598</v>
      </c>
      <c r="B21">
        <v>1</v>
      </c>
      <c r="C21" t="s">
        <v>3303</v>
      </c>
      <c r="D21">
        <v>130</v>
      </c>
      <c r="E21">
        <f t="shared" si="2"/>
        <v>130</v>
      </c>
      <c r="G21" t="s">
        <v>3352</v>
      </c>
    </row>
    <row r="22" spans="1:7">
      <c r="A22" s="6">
        <v>41635</v>
      </c>
      <c r="C22" t="s">
        <v>259</v>
      </c>
      <c r="F22">
        <v>1100</v>
      </c>
      <c r="G22" t="e">
        <f t="shared" si="1"/>
        <v>#VALUE!</v>
      </c>
    </row>
    <row r="23" spans="1:7">
      <c r="G23" t="e">
        <f t="shared" si="1"/>
        <v>#VALUE!</v>
      </c>
    </row>
    <row r="24" spans="1:7">
      <c r="G24" t="e">
        <f t="shared" si="1"/>
        <v>#VALUE!</v>
      </c>
    </row>
    <row r="25" spans="1:7">
      <c r="G25" t="e">
        <f t="shared" si="1"/>
        <v>#VALUE!</v>
      </c>
    </row>
    <row r="26" spans="1:7">
      <c r="G26" t="e">
        <f t="shared" si="1"/>
        <v>#VALUE!</v>
      </c>
    </row>
  </sheetData>
  <hyperlinks>
    <hyperlink ref="A1" location="INDICE!A1" display="INDICE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>
  <dimension ref="A1:G92"/>
  <sheetViews>
    <sheetView workbookViewId="0"/>
  </sheetViews>
  <sheetFormatPr baseColWidth="10" defaultRowHeight="15"/>
  <cols>
    <col min="1" max="1" width="13.28515625" customWidth="1"/>
    <col min="2" max="2" width="5.42578125" customWidth="1"/>
    <col min="3" max="3" width="20.7109375" customWidth="1"/>
    <col min="4" max="4" width="7.5703125" customWidth="1"/>
    <col min="5" max="5" width="9.140625" customWidth="1"/>
    <col min="6" max="6" width="9.42578125" customWidth="1"/>
    <col min="7" max="7" width="12.5703125" customWidth="1"/>
  </cols>
  <sheetData>
    <row r="1" spans="1:7">
      <c r="A1" s="2" t="s">
        <v>122</v>
      </c>
      <c r="B1" s="1"/>
      <c r="C1" s="1" t="s">
        <v>83</v>
      </c>
      <c r="D1" s="1"/>
      <c r="E1" s="1" t="s">
        <v>253</v>
      </c>
      <c r="F1" s="1"/>
      <c r="G1" s="1">
        <f>SUM(E4:E273)-SUM(F4:F273)</f>
        <v>7228</v>
      </c>
    </row>
    <row r="2" spans="1:7">
      <c r="A2" s="3" t="s">
        <v>254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259</v>
      </c>
      <c r="G2" s="3" t="s">
        <v>260</v>
      </c>
    </row>
    <row r="3" spans="1:7">
      <c r="A3" s="5"/>
      <c r="B3" s="1"/>
      <c r="C3" s="1"/>
      <c r="D3" s="1"/>
      <c r="E3" s="1"/>
      <c r="F3" s="1"/>
      <c r="G3" s="1"/>
    </row>
    <row r="4" spans="1:7" hidden="1">
      <c r="A4" s="6">
        <v>41229</v>
      </c>
      <c r="C4" t="s">
        <v>262</v>
      </c>
      <c r="E4">
        <v>336</v>
      </c>
      <c r="G4">
        <f>G3+E4-F4</f>
        <v>336</v>
      </c>
    </row>
    <row r="5" spans="1:7" hidden="1">
      <c r="B5">
        <v>20</v>
      </c>
      <c r="C5" t="s">
        <v>498</v>
      </c>
      <c r="D5">
        <v>-15</v>
      </c>
      <c r="E5">
        <f>B5*D5</f>
        <v>-300</v>
      </c>
      <c r="G5">
        <f t="shared" ref="G5:G20" si="0">G4+E5-F5</f>
        <v>36</v>
      </c>
    </row>
    <row r="6" spans="1:7" hidden="1">
      <c r="B6">
        <v>2</v>
      </c>
      <c r="C6" t="s">
        <v>499</v>
      </c>
      <c r="D6">
        <v>-12</v>
      </c>
      <c r="E6">
        <f t="shared" ref="E6:E20" si="1">B6*D6</f>
        <v>-24</v>
      </c>
      <c r="G6">
        <f t="shared" si="0"/>
        <v>12</v>
      </c>
    </row>
    <row r="7" spans="1:7" hidden="1">
      <c r="B7">
        <v>1</v>
      </c>
      <c r="C7" t="s">
        <v>500</v>
      </c>
      <c r="D7">
        <v>-10</v>
      </c>
      <c r="E7">
        <f t="shared" si="1"/>
        <v>-10</v>
      </c>
      <c r="G7">
        <f t="shared" si="0"/>
        <v>2</v>
      </c>
    </row>
    <row r="8" spans="1:7" hidden="1">
      <c r="B8">
        <v>1</v>
      </c>
      <c r="C8" t="s">
        <v>501</v>
      </c>
      <c r="D8">
        <v>-2380</v>
      </c>
      <c r="E8">
        <f t="shared" si="1"/>
        <v>-2380</v>
      </c>
      <c r="G8">
        <f t="shared" si="0"/>
        <v>-2378</v>
      </c>
    </row>
    <row r="9" spans="1:7" hidden="1">
      <c r="A9" s="6">
        <v>41225</v>
      </c>
      <c r="B9">
        <v>1</v>
      </c>
      <c r="C9" t="s">
        <v>673</v>
      </c>
      <c r="D9">
        <v>69</v>
      </c>
      <c r="E9">
        <f t="shared" si="1"/>
        <v>69</v>
      </c>
      <c r="G9">
        <f t="shared" si="0"/>
        <v>-2309</v>
      </c>
    </row>
    <row r="10" spans="1:7" hidden="1">
      <c r="B10">
        <v>1</v>
      </c>
      <c r="C10" t="s">
        <v>669</v>
      </c>
      <c r="D10">
        <v>179</v>
      </c>
      <c r="E10">
        <f t="shared" si="1"/>
        <v>179</v>
      </c>
      <c r="G10">
        <f t="shared" si="0"/>
        <v>-2130</v>
      </c>
    </row>
    <row r="11" spans="1:7" hidden="1">
      <c r="B11">
        <v>7.5</v>
      </c>
      <c r="C11" t="s">
        <v>674</v>
      </c>
      <c r="D11">
        <v>48</v>
      </c>
      <c r="E11">
        <f t="shared" si="1"/>
        <v>360</v>
      </c>
      <c r="G11">
        <f t="shared" si="0"/>
        <v>-1770</v>
      </c>
    </row>
    <row r="12" spans="1:7" hidden="1">
      <c r="B12">
        <v>1</v>
      </c>
      <c r="C12" t="s">
        <v>675</v>
      </c>
      <c r="D12">
        <v>59</v>
      </c>
      <c r="E12">
        <f t="shared" si="1"/>
        <v>59</v>
      </c>
      <c r="G12">
        <f t="shared" si="0"/>
        <v>-1711</v>
      </c>
    </row>
    <row r="13" spans="1:7" hidden="1">
      <c r="B13">
        <v>1</v>
      </c>
      <c r="C13" t="s">
        <v>676</v>
      </c>
      <c r="D13">
        <v>98</v>
      </c>
      <c r="E13">
        <f t="shared" si="1"/>
        <v>98</v>
      </c>
      <c r="G13">
        <f t="shared" si="0"/>
        <v>-1613</v>
      </c>
    </row>
    <row r="14" spans="1:7" hidden="1">
      <c r="A14" s="6">
        <v>41345</v>
      </c>
      <c r="B14">
        <v>1</v>
      </c>
      <c r="C14" t="s">
        <v>677</v>
      </c>
      <c r="D14">
        <v>263</v>
      </c>
      <c r="E14">
        <f t="shared" si="1"/>
        <v>263</v>
      </c>
      <c r="G14">
        <f t="shared" si="0"/>
        <v>-1350</v>
      </c>
    </row>
    <row r="15" spans="1:7" hidden="1">
      <c r="B15">
        <v>1</v>
      </c>
      <c r="C15" t="s">
        <v>678</v>
      </c>
      <c r="D15">
        <v>940</v>
      </c>
      <c r="E15">
        <f t="shared" si="1"/>
        <v>940</v>
      </c>
      <c r="G15">
        <f t="shared" si="0"/>
        <v>-410</v>
      </c>
    </row>
    <row r="16" spans="1:7" hidden="1">
      <c r="A16" s="6">
        <v>41400</v>
      </c>
      <c r="B16">
        <v>1</v>
      </c>
      <c r="C16" t="s">
        <v>1146</v>
      </c>
      <c r="D16">
        <v>238</v>
      </c>
      <c r="E16">
        <f t="shared" si="1"/>
        <v>238</v>
      </c>
      <c r="G16">
        <f t="shared" si="0"/>
        <v>-172</v>
      </c>
    </row>
    <row r="17" spans="1:7" hidden="1">
      <c r="A17" s="6">
        <v>41379</v>
      </c>
      <c r="B17">
        <v>1</v>
      </c>
      <c r="C17" t="s">
        <v>1183</v>
      </c>
      <c r="D17">
        <v>285</v>
      </c>
      <c r="E17">
        <f t="shared" si="1"/>
        <v>285</v>
      </c>
      <c r="G17">
        <f t="shared" si="0"/>
        <v>113</v>
      </c>
    </row>
    <row r="18" spans="1:7" hidden="1">
      <c r="B18">
        <v>1</v>
      </c>
      <c r="C18" t="s">
        <v>1184</v>
      </c>
      <c r="D18">
        <v>57</v>
      </c>
      <c r="E18">
        <f t="shared" si="1"/>
        <v>57</v>
      </c>
      <c r="G18">
        <f t="shared" si="0"/>
        <v>170</v>
      </c>
    </row>
    <row r="19" spans="1:7" hidden="1">
      <c r="B19">
        <v>1</v>
      </c>
      <c r="C19" t="s">
        <v>363</v>
      </c>
      <c r="D19">
        <v>68</v>
      </c>
      <c r="E19">
        <f t="shared" si="1"/>
        <v>68</v>
      </c>
      <c r="G19">
        <f t="shared" si="0"/>
        <v>238</v>
      </c>
    </row>
    <row r="20" spans="1:7" hidden="1">
      <c r="B20">
        <v>1</v>
      </c>
      <c r="C20" t="s">
        <v>800</v>
      </c>
      <c r="D20">
        <v>78</v>
      </c>
      <c r="E20">
        <f t="shared" si="1"/>
        <v>78</v>
      </c>
      <c r="G20">
        <f t="shared" si="0"/>
        <v>316</v>
      </c>
    </row>
    <row r="21" spans="1:7" hidden="1">
      <c r="C21" t="s">
        <v>1488</v>
      </c>
      <c r="E21">
        <f t="shared" ref="E21:E29" si="2">B21*D21</f>
        <v>0</v>
      </c>
      <c r="G21">
        <f t="shared" ref="G21:G29" si="3">G20+E21-F21</f>
        <v>316</v>
      </c>
    </row>
    <row r="22" spans="1:7" hidden="1">
      <c r="A22" s="6">
        <v>41408</v>
      </c>
      <c r="B22">
        <v>9.5</v>
      </c>
      <c r="C22" t="s">
        <v>674</v>
      </c>
      <c r="D22">
        <v>25</v>
      </c>
      <c r="E22">
        <f t="shared" si="2"/>
        <v>237.5</v>
      </c>
      <c r="G22">
        <f t="shared" si="3"/>
        <v>553.5</v>
      </c>
    </row>
    <row r="23" spans="1:7" hidden="1">
      <c r="B23">
        <v>1</v>
      </c>
      <c r="C23" t="s">
        <v>675</v>
      </c>
      <c r="D23">
        <v>64</v>
      </c>
      <c r="E23">
        <f t="shared" si="2"/>
        <v>64</v>
      </c>
      <c r="G23">
        <f t="shared" si="3"/>
        <v>617.5</v>
      </c>
    </row>
    <row r="24" spans="1:7" hidden="1">
      <c r="B24">
        <v>1</v>
      </c>
      <c r="C24" t="s">
        <v>676</v>
      </c>
      <c r="D24">
        <v>68</v>
      </c>
      <c r="E24">
        <f t="shared" si="2"/>
        <v>68</v>
      </c>
      <c r="G24">
        <f t="shared" si="3"/>
        <v>685.5</v>
      </c>
    </row>
    <row r="25" spans="1:7" hidden="1">
      <c r="B25">
        <v>1</v>
      </c>
      <c r="C25" t="s">
        <v>1186</v>
      </c>
      <c r="D25">
        <v>198</v>
      </c>
      <c r="E25">
        <f t="shared" si="2"/>
        <v>198</v>
      </c>
      <c r="G25">
        <f t="shared" si="3"/>
        <v>883.5</v>
      </c>
    </row>
    <row r="26" spans="1:7" hidden="1">
      <c r="B26">
        <v>1</v>
      </c>
      <c r="C26" t="s">
        <v>669</v>
      </c>
      <c r="D26">
        <v>170</v>
      </c>
      <c r="E26">
        <f t="shared" si="2"/>
        <v>170</v>
      </c>
      <c r="G26">
        <f t="shared" si="3"/>
        <v>1053.5</v>
      </c>
    </row>
    <row r="27" spans="1:7" hidden="1">
      <c r="B27">
        <v>1</v>
      </c>
      <c r="C27" t="s">
        <v>1187</v>
      </c>
      <c r="D27">
        <v>103</v>
      </c>
      <c r="E27">
        <f t="shared" si="2"/>
        <v>103</v>
      </c>
      <c r="G27">
        <f t="shared" si="3"/>
        <v>1156.5</v>
      </c>
    </row>
    <row r="28" spans="1:7" hidden="1">
      <c r="B28">
        <v>1</v>
      </c>
      <c r="C28" t="s">
        <v>381</v>
      </c>
      <c r="D28">
        <v>40</v>
      </c>
      <c r="E28">
        <f t="shared" si="2"/>
        <v>40</v>
      </c>
      <c r="G28">
        <f t="shared" si="3"/>
        <v>1196.5</v>
      </c>
    </row>
    <row r="29" spans="1:7" hidden="1">
      <c r="A29" s="6"/>
      <c r="C29" t="s">
        <v>1489</v>
      </c>
      <c r="E29">
        <f t="shared" si="2"/>
        <v>0</v>
      </c>
      <c r="G29">
        <f t="shared" si="3"/>
        <v>1196.5</v>
      </c>
    </row>
    <row r="30" spans="1:7" hidden="1">
      <c r="A30" s="6">
        <v>41408</v>
      </c>
      <c r="B30">
        <v>1</v>
      </c>
      <c r="C30" t="s">
        <v>362</v>
      </c>
      <c r="D30">
        <v>70</v>
      </c>
      <c r="E30">
        <f>B30*D30</f>
        <v>70</v>
      </c>
      <c r="G30">
        <f>G29+E30-F30</f>
        <v>1266.5</v>
      </c>
    </row>
    <row r="31" spans="1:7" hidden="1">
      <c r="C31" t="s">
        <v>1188</v>
      </c>
      <c r="E31">
        <f t="shared" ref="E31:E58" si="4">B31*D31</f>
        <v>0</v>
      </c>
      <c r="G31">
        <f t="shared" ref="G31:G41" si="5">G30+E31-F31</f>
        <v>1266.5</v>
      </c>
    </row>
    <row r="32" spans="1:7" hidden="1">
      <c r="C32" t="s">
        <v>1189</v>
      </c>
      <c r="E32">
        <f t="shared" si="4"/>
        <v>0</v>
      </c>
      <c r="G32">
        <f t="shared" si="5"/>
        <v>1266.5</v>
      </c>
    </row>
    <row r="33" spans="1:7" hidden="1">
      <c r="C33" t="s">
        <v>1190</v>
      </c>
      <c r="E33">
        <f t="shared" si="4"/>
        <v>0</v>
      </c>
      <c r="G33">
        <f t="shared" si="5"/>
        <v>1266.5</v>
      </c>
    </row>
    <row r="34" spans="1:7" hidden="1">
      <c r="A34" s="6">
        <v>41508</v>
      </c>
      <c r="C34" t="s">
        <v>39</v>
      </c>
      <c r="E34">
        <f t="shared" si="4"/>
        <v>0</v>
      </c>
      <c r="F34">
        <v>2206</v>
      </c>
      <c r="G34">
        <f t="shared" si="5"/>
        <v>-939.5</v>
      </c>
    </row>
    <row r="35" spans="1:7" hidden="1">
      <c r="E35">
        <f t="shared" si="4"/>
        <v>0</v>
      </c>
      <c r="G35">
        <f t="shared" si="5"/>
        <v>-939.5</v>
      </c>
    </row>
    <row r="36" spans="1:7" hidden="1">
      <c r="B36">
        <v>48</v>
      </c>
      <c r="C36" t="s">
        <v>1081</v>
      </c>
      <c r="E36">
        <f t="shared" si="4"/>
        <v>0</v>
      </c>
      <c r="F36">
        <v>960</v>
      </c>
      <c r="G36">
        <f t="shared" si="5"/>
        <v>-1899.5</v>
      </c>
    </row>
    <row r="37" spans="1:7" hidden="1">
      <c r="B37">
        <v>1</v>
      </c>
      <c r="C37" t="s">
        <v>2548</v>
      </c>
      <c r="D37">
        <v>600</v>
      </c>
      <c r="E37">
        <f t="shared" si="4"/>
        <v>600</v>
      </c>
      <c r="G37">
        <f t="shared" si="5"/>
        <v>-1299.5</v>
      </c>
    </row>
    <row r="38" spans="1:7" hidden="1">
      <c r="B38">
        <v>1</v>
      </c>
      <c r="C38" t="s">
        <v>2549</v>
      </c>
      <c r="D38">
        <v>1200</v>
      </c>
      <c r="E38">
        <f t="shared" si="4"/>
        <v>1200</v>
      </c>
      <c r="G38">
        <f t="shared" si="5"/>
        <v>-99.5</v>
      </c>
    </row>
    <row r="39" spans="1:7" hidden="1">
      <c r="B39">
        <v>1</v>
      </c>
      <c r="C39" t="s">
        <v>428</v>
      </c>
      <c r="D39">
        <v>25</v>
      </c>
      <c r="E39">
        <f t="shared" si="4"/>
        <v>25</v>
      </c>
      <c r="G39">
        <f t="shared" si="5"/>
        <v>-74.5</v>
      </c>
    </row>
    <row r="40" spans="1:7" hidden="1">
      <c r="B40">
        <v>4</v>
      </c>
      <c r="C40" t="s">
        <v>1447</v>
      </c>
      <c r="D40">
        <v>500</v>
      </c>
      <c r="E40">
        <f t="shared" si="4"/>
        <v>2000</v>
      </c>
      <c r="G40">
        <f t="shared" si="5"/>
        <v>1925.5</v>
      </c>
    </row>
    <row r="41" spans="1:7" hidden="1">
      <c r="B41">
        <v>1</v>
      </c>
      <c r="C41" t="s">
        <v>459</v>
      </c>
      <c r="D41">
        <v>580</v>
      </c>
      <c r="E41">
        <f t="shared" si="4"/>
        <v>580</v>
      </c>
      <c r="G41">
        <f t="shared" si="5"/>
        <v>2505.5</v>
      </c>
    </row>
    <row r="42" spans="1:7" hidden="1">
      <c r="B42">
        <v>2</v>
      </c>
      <c r="C42" t="s">
        <v>2600</v>
      </c>
      <c r="D42">
        <v>243</v>
      </c>
      <c r="E42">
        <f>B42*D42</f>
        <v>486</v>
      </c>
      <c r="G42">
        <f>G41+E42-F42</f>
        <v>2991.5</v>
      </c>
    </row>
    <row r="43" spans="1:7">
      <c r="C43" t="s">
        <v>39</v>
      </c>
      <c r="F43">
        <v>1500</v>
      </c>
      <c r="G43">
        <f t="shared" ref="G43:G55" si="6">G42+E43-F43</f>
        <v>1491.5</v>
      </c>
    </row>
    <row r="44" spans="1:7">
      <c r="C44" t="s">
        <v>39</v>
      </c>
      <c r="F44">
        <v>1350</v>
      </c>
      <c r="G44">
        <f t="shared" si="6"/>
        <v>141.5</v>
      </c>
    </row>
    <row r="45" spans="1:7">
      <c r="G45">
        <f t="shared" si="6"/>
        <v>141.5</v>
      </c>
    </row>
    <row r="46" spans="1:7">
      <c r="B46">
        <v>2</v>
      </c>
      <c r="C46" t="s">
        <v>2601</v>
      </c>
      <c r="D46">
        <v>25</v>
      </c>
      <c r="E46">
        <f t="shared" si="4"/>
        <v>50</v>
      </c>
      <c r="G46">
        <f t="shared" si="6"/>
        <v>191.5</v>
      </c>
    </row>
    <row r="47" spans="1:7">
      <c r="B47">
        <v>1</v>
      </c>
      <c r="C47" t="s">
        <v>3324</v>
      </c>
      <c r="D47">
        <v>319</v>
      </c>
      <c r="E47">
        <f t="shared" si="4"/>
        <v>319</v>
      </c>
      <c r="G47">
        <f t="shared" si="6"/>
        <v>510.5</v>
      </c>
    </row>
    <row r="48" spans="1:7">
      <c r="B48">
        <v>1</v>
      </c>
      <c r="C48" t="s">
        <v>3325</v>
      </c>
      <c r="D48">
        <v>131</v>
      </c>
      <c r="E48">
        <f t="shared" si="4"/>
        <v>131</v>
      </c>
      <c r="G48">
        <f t="shared" si="6"/>
        <v>641.5</v>
      </c>
    </row>
    <row r="49" spans="1:7">
      <c r="G49">
        <f t="shared" si="6"/>
        <v>641.5</v>
      </c>
    </row>
    <row r="50" spans="1:7">
      <c r="A50" s="6">
        <v>41556</v>
      </c>
      <c r="B50">
        <v>2</v>
      </c>
      <c r="C50" t="s">
        <v>2759</v>
      </c>
      <c r="D50">
        <v>35</v>
      </c>
      <c r="E50">
        <f t="shared" si="4"/>
        <v>70</v>
      </c>
      <c r="G50">
        <f t="shared" si="6"/>
        <v>711.5</v>
      </c>
    </row>
    <row r="51" spans="1:7">
      <c r="C51" t="s">
        <v>2760</v>
      </c>
      <c r="E51">
        <f t="shared" si="4"/>
        <v>0</v>
      </c>
      <c r="G51">
        <f t="shared" si="6"/>
        <v>711.5</v>
      </c>
    </row>
    <row r="52" spans="1:7">
      <c r="A52" s="6">
        <v>41575</v>
      </c>
      <c r="B52">
        <v>2</v>
      </c>
      <c r="C52">
        <v>4352681</v>
      </c>
      <c r="D52">
        <v>503</v>
      </c>
      <c r="E52">
        <f t="shared" si="4"/>
        <v>1006</v>
      </c>
      <c r="G52">
        <f t="shared" si="6"/>
        <v>1717.5</v>
      </c>
    </row>
    <row r="53" spans="1:7">
      <c r="B53">
        <v>1</v>
      </c>
      <c r="C53" t="s">
        <v>1082</v>
      </c>
      <c r="D53">
        <v>49</v>
      </c>
      <c r="E53">
        <f t="shared" si="4"/>
        <v>49</v>
      </c>
      <c r="G53">
        <f t="shared" si="6"/>
        <v>1766.5</v>
      </c>
    </row>
    <row r="54" spans="1:7">
      <c r="A54" s="6">
        <v>41596</v>
      </c>
      <c r="B54">
        <v>10</v>
      </c>
      <c r="C54" t="s">
        <v>2398</v>
      </c>
      <c r="D54">
        <v>24</v>
      </c>
      <c r="E54">
        <f t="shared" si="4"/>
        <v>240</v>
      </c>
      <c r="G54">
        <f t="shared" si="6"/>
        <v>2006.5</v>
      </c>
    </row>
    <row r="55" spans="1:7">
      <c r="B55">
        <v>1</v>
      </c>
      <c r="C55" t="s">
        <v>2601</v>
      </c>
      <c r="D55">
        <v>25</v>
      </c>
      <c r="E55">
        <f t="shared" si="4"/>
        <v>25</v>
      </c>
      <c r="G55">
        <f t="shared" si="6"/>
        <v>2031.5</v>
      </c>
    </row>
    <row r="56" spans="1:7">
      <c r="B56">
        <v>1</v>
      </c>
      <c r="C56" t="s">
        <v>3071</v>
      </c>
      <c r="D56">
        <v>240</v>
      </c>
      <c r="E56">
        <f t="shared" si="4"/>
        <v>240</v>
      </c>
      <c r="G56">
        <f t="shared" ref="G56:G91" si="7">G55+E56-F56</f>
        <v>2271.5</v>
      </c>
    </row>
    <row r="57" spans="1:7">
      <c r="B57">
        <v>1</v>
      </c>
      <c r="C57" t="s">
        <v>3072</v>
      </c>
      <c r="D57">
        <v>165</v>
      </c>
      <c r="E57">
        <f t="shared" si="4"/>
        <v>165</v>
      </c>
      <c r="G57">
        <f t="shared" si="7"/>
        <v>2436.5</v>
      </c>
    </row>
    <row r="58" spans="1:7">
      <c r="E58">
        <f t="shared" si="4"/>
        <v>0</v>
      </c>
      <c r="G58">
        <f t="shared" si="7"/>
        <v>2436.5</v>
      </c>
    </row>
    <row r="59" spans="1:7">
      <c r="A59" s="6">
        <v>41599</v>
      </c>
      <c r="B59">
        <v>2</v>
      </c>
      <c r="C59" t="s">
        <v>2600</v>
      </c>
      <c r="D59">
        <v>243</v>
      </c>
      <c r="E59">
        <f t="shared" ref="E59:E92" si="8">B59*D59</f>
        <v>486</v>
      </c>
      <c r="G59">
        <f t="shared" si="7"/>
        <v>2922.5</v>
      </c>
    </row>
    <row r="60" spans="1:7">
      <c r="A60" s="6">
        <v>41599</v>
      </c>
      <c r="B60">
        <v>2</v>
      </c>
      <c r="C60" t="s">
        <v>2601</v>
      </c>
      <c r="D60">
        <v>25</v>
      </c>
      <c r="E60">
        <f t="shared" si="8"/>
        <v>50</v>
      </c>
      <c r="G60">
        <f t="shared" si="7"/>
        <v>2972.5</v>
      </c>
    </row>
    <row r="61" spans="1:7">
      <c r="G61">
        <f>G60+E43-F43</f>
        <v>1472.5</v>
      </c>
    </row>
    <row r="62" spans="1:7">
      <c r="G62">
        <f>G61+E44-F44</f>
        <v>122.5</v>
      </c>
    </row>
    <row r="63" spans="1:7">
      <c r="A63" s="6">
        <v>41601</v>
      </c>
      <c r="B63">
        <v>7.5</v>
      </c>
      <c r="C63" t="s">
        <v>1037</v>
      </c>
      <c r="D63">
        <v>85</v>
      </c>
      <c r="E63">
        <f t="shared" si="8"/>
        <v>637.5</v>
      </c>
      <c r="G63">
        <f t="shared" si="7"/>
        <v>760</v>
      </c>
    </row>
    <row r="64" spans="1:7">
      <c r="B64">
        <v>1</v>
      </c>
      <c r="C64" t="s">
        <v>1023</v>
      </c>
      <c r="D64">
        <v>78</v>
      </c>
      <c r="E64">
        <f t="shared" si="8"/>
        <v>78</v>
      </c>
      <c r="G64">
        <f t="shared" si="7"/>
        <v>838</v>
      </c>
    </row>
    <row r="65" spans="1:7">
      <c r="B65">
        <v>1</v>
      </c>
      <c r="C65" t="s">
        <v>2581</v>
      </c>
      <c r="D65">
        <v>240</v>
      </c>
      <c r="E65">
        <f t="shared" si="8"/>
        <v>240</v>
      </c>
      <c r="G65">
        <f t="shared" si="7"/>
        <v>1078</v>
      </c>
    </row>
    <row r="66" spans="1:7">
      <c r="B66">
        <v>1</v>
      </c>
      <c r="C66" t="s">
        <v>1798</v>
      </c>
      <c r="D66">
        <v>120</v>
      </c>
      <c r="E66">
        <f t="shared" si="8"/>
        <v>120</v>
      </c>
      <c r="G66">
        <f t="shared" si="7"/>
        <v>1198</v>
      </c>
    </row>
    <row r="67" spans="1:7">
      <c r="C67" t="s">
        <v>353</v>
      </c>
      <c r="G67">
        <f t="shared" si="7"/>
        <v>1198</v>
      </c>
    </row>
    <row r="68" spans="1:7">
      <c r="A68" s="6">
        <v>41611</v>
      </c>
      <c r="B68">
        <v>4.5</v>
      </c>
      <c r="C68" t="s">
        <v>1375</v>
      </c>
      <c r="D68">
        <v>35</v>
      </c>
      <c r="E68">
        <f t="shared" si="8"/>
        <v>157.5</v>
      </c>
      <c r="G68">
        <f t="shared" si="7"/>
        <v>1355.5</v>
      </c>
    </row>
    <row r="69" spans="1:7">
      <c r="B69">
        <v>1</v>
      </c>
      <c r="C69" t="s">
        <v>692</v>
      </c>
      <c r="D69">
        <v>68</v>
      </c>
      <c r="E69">
        <f t="shared" si="8"/>
        <v>68</v>
      </c>
      <c r="G69">
        <f t="shared" si="7"/>
        <v>1423.5</v>
      </c>
    </row>
    <row r="70" spans="1:7">
      <c r="B70">
        <v>1</v>
      </c>
      <c r="C70" t="s">
        <v>885</v>
      </c>
      <c r="D70">
        <v>135</v>
      </c>
      <c r="E70">
        <f t="shared" si="8"/>
        <v>135</v>
      </c>
      <c r="G70">
        <f t="shared" si="7"/>
        <v>1558.5</v>
      </c>
    </row>
    <row r="71" spans="1:7">
      <c r="B71">
        <v>1</v>
      </c>
      <c r="C71" t="s">
        <v>807</v>
      </c>
      <c r="D71">
        <v>98</v>
      </c>
      <c r="E71">
        <f t="shared" si="8"/>
        <v>98</v>
      </c>
      <c r="G71">
        <f t="shared" si="7"/>
        <v>1656.5</v>
      </c>
    </row>
    <row r="72" spans="1:7">
      <c r="B72">
        <v>1</v>
      </c>
      <c r="C72" t="s">
        <v>3165</v>
      </c>
      <c r="D72">
        <v>89</v>
      </c>
      <c r="E72">
        <f t="shared" si="8"/>
        <v>89</v>
      </c>
      <c r="G72">
        <f t="shared" si="7"/>
        <v>1745.5</v>
      </c>
    </row>
    <row r="73" spans="1:7">
      <c r="C73" t="s">
        <v>1188</v>
      </c>
      <c r="E73">
        <f t="shared" si="8"/>
        <v>0</v>
      </c>
      <c r="G73">
        <f t="shared" si="7"/>
        <v>1745.5</v>
      </c>
    </row>
    <row r="74" spans="1:7">
      <c r="C74" t="s">
        <v>3166</v>
      </c>
      <c r="E74">
        <f t="shared" si="8"/>
        <v>0</v>
      </c>
      <c r="G74">
        <f t="shared" si="7"/>
        <v>1745.5</v>
      </c>
    </row>
    <row r="75" spans="1:7">
      <c r="A75" s="6">
        <v>41619</v>
      </c>
      <c r="B75">
        <v>10</v>
      </c>
      <c r="C75" t="s">
        <v>459</v>
      </c>
      <c r="D75">
        <v>35</v>
      </c>
      <c r="E75">
        <f t="shared" si="8"/>
        <v>350</v>
      </c>
      <c r="G75">
        <f t="shared" si="7"/>
        <v>2095.5</v>
      </c>
    </row>
    <row r="76" spans="1:7">
      <c r="B76">
        <v>1</v>
      </c>
      <c r="C76" t="s">
        <v>3210</v>
      </c>
      <c r="D76">
        <v>89</v>
      </c>
      <c r="E76">
        <f t="shared" si="8"/>
        <v>89</v>
      </c>
      <c r="G76">
        <f t="shared" si="7"/>
        <v>2184.5</v>
      </c>
    </row>
    <row r="77" spans="1:7">
      <c r="B77">
        <v>1</v>
      </c>
      <c r="C77" t="s">
        <v>728</v>
      </c>
      <c r="D77">
        <v>93</v>
      </c>
      <c r="E77">
        <f t="shared" si="8"/>
        <v>93</v>
      </c>
      <c r="G77">
        <f t="shared" si="7"/>
        <v>2277.5</v>
      </c>
    </row>
    <row r="78" spans="1:7">
      <c r="B78">
        <v>1</v>
      </c>
      <c r="C78" t="s">
        <v>1848</v>
      </c>
      <c r="D78">
        <v>208</v>
      </c>
      <c r="E78">
        <f t="shared" si="8"/>
        <v>208</v>
      </c>
      <c r="G78">
        <f t="shared" si="7"/>
        <v>2485.5</v>
      </c>
    </row>
    <row r="79" spans="1:7">
      <c r="B79">
        <v>1</v>
      </c>
      <c r="C79" t="s">
        <v>722</v>
      </c>
      <c r="D79">
        <v>124</v>
      </c>
      <c r="E79">
        <f t="shared" si="8"/>
        <v>124</v>
      </c>
      <c r="G79">
        <f t="shared" si="7"/>
        <v>2609.5</v>
      </c>
    </row>
    <row r="80" spans="1:7">
      <c r="B80">
        <v>1</v>
      </c>
      <c r="C80" t="s">
        <v>3211</v>
      </c>
      <c r="D80">
        <v>289</v>
      </c>
      <c r="E80">
        <f t="shared" si="8"/>
        <v>289</v>
      </c>
      <c r="G80">
        <f t="shared" si="7"/>
        <v>2898.5</v>
      </c>
    </row>
    <row r="81" spans="1:7">
      <c r="A81" s="6">
        <v>41620</v>
      </c>
      <c r="C81" t="s">
        <v>3212</v>
      </c>
      <c r="F81">
        <v>141.5</v>
      </c>
      <c r="G81">
        <f t="shared" si="7"/>
        <v>2757</v>
      </c>
    </row>
    <row r="82" spans="1:7">
      <c r="G82">
        <f t="shared" si="7"/>
        <v>2757</v>
      </c>
    </row>
    <row r="83" spans="1:7">
      <c r="A83" s="6">
        <v>41627</v>
      </c>
      <c r="B83">
        <v>1</v>
      </c>
      <c r="C83" t="s">
        <v>3497</v>
      </c>
      <c r="D83">
        <v>605</v>
      </c>
      <c r="E83">
        <f t="shared" si="8"/>
        <v>605</v>
      </c>
      <c r="G83">
        <f t="shared" si="7"/>
        <v>3362</v>
      </c>
    </row>
    <row r="84" spans="1:7">
      <c r="B84">
        <v>20</v>
      </c>
      <c r="C84" t="s">
        <v>3494</v>
      </c>
      <c r="E84">
        <f t="shared" si="8"/>
        <v>0</v>
      </c>
      <c r="G84">
        <f t="shared" si="7"/>
        <v>3362</v>
      </c>
    </row>
    <row r="85" spans="1:7">
      <c r="B85">
        <v>1</v>
      </c>
      <c r="C85" t="s">
        <v>3495</v>
      </c>
      <c r="D85">
        <v>194</v>
      </c>
      <c r="E85">
        <f t="shared" si="8"/>
        <v>194</v>
      </c>
      <c r="G85">
        <f t="shared" si="7"/>
        <v>3556</v>
      </c>
    </row>
    <row r="86" spans="1:7">
      <c r="B86">
        <v>1</v>
      </c>
      <c r="C86">
        <v>4352681</v>
      </c>
      <c r="D86">
        <v>503</v>
      </c>
      <c r="E86">
        <f t="shared" si="8"/>
        <v>503</v>
      </c>
      <c r="G86">
        <f t="shared" si="7"/>
        <v>4059</v>
      </c>
    </row>
    <row r="87" spans="1:7">
      <c r="B87">
        <v>1</v>
      </c>
      <c r="C87" t="s">
        <v>3496</v>
      </c>
      <c r="D87">
        <v>319</v>
      </c>
      <c r="E87">
        <f t="shared" si="8"/>
        <v>319</v>
      </c>
      <c r="G87">
        <f t="shared" si="7"/>
        <v>4378</v>
      </c>
    </row>
    <row r="88" spans="1:7">
      <c r="E88">
        <f t="shared" si="8"/>
        <v>0</v>
      </c>
      <c r="G88">
        <f t="shared" si="7"/>
        <v>4378</v>
      </c>
    </row>
    <row r="89" spans="1:7">
      <c r="E89">
        <f t="shared" si="8"/>
        <v>0</v>
      </c>
      <c r="G89">
        <f t="shared" si="7"/>
        <v>4378</v>
      </c>
    </row>
    <row r="90" spans="1:7">
      <c r="E90">
        <f t="shared" si="8"/>
        <v>0</v>
      </c>
      <c r="G90">
        <f t="shared" si="7"/>
        <v>4378</v>
      </c>
    </row>
    <row r="91" spans="1:7">
      <c r="E91">
        <f t="shared" si="8"/>
        <v>0</v>
      </c>
      <c r="G91">
        <f t="shared" si="7"/>
        <v>4378</v>
      </c>
    </row>
    <row r="92" spans="1:7">
      <c r="E92">
        <f t="shared" si="8"/>
        <v>0</v>
      </c>
    </row>
  </sheetData>
  <hyperlinks>
    <hyperlink ref="A1" location="INDICE!A1" display="INDICE"/>
  </hyperlinks>
  <pageMargins left="0.7" right="0.7" top="0.75" bottom="0.75" header="0.3" footer="0.3"/>
  <pageSetup paperSize="9" orientation="portrait" horizontalDpi="0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>
  <dimension ref="A1:G41"/>
  <sheetViews>
    <sheetView workbookViewId="0"/>
  </sheetViews>
  <sheetFormatPr baseColWidth="10" defaultRowHeight="15"/>
  <cols>
    <col min="1" max="1" width="12.85546875" style="7" customWidth="1"/>
    <col min="2" max="2" width="5.5703125" style="7" customWidth="1"/>
    <col min="3" max="3" width="16.7109375" style="7" customWidth="1"/>
    <col min="4" max="4" width="7.28515625" style="7" customWidth="1"/>
    <col min="5" max="5" width="9.28515625" style="7" customWidth="1"/>
    <col min="6" max="6" width="11.42578125" style="7"/>
    <col min="7" max="7" width="12.42578125" style="7" customWidth="1"/>
    <col min="8" max="16384" width="11.42578125" style="7"/>
  </cols>
  <sheetData>
    <row r="1" spans="1:7">
      <c r="A1" s="9" t="s">
        <v>122</v>
      </c>
      <c r="C1" s="7" t="s">
        <v>209</v>
      </c>
      <c r="E1" s="7" t="s">
        <v>253</v>
      </c>
      <c r="G1" s="7">
        <f>SUM(E5:E269)-SUM(F5:F269)</f>
        <v>0</v>
      </c>
    </row>
    <row r="2" spans="1:7">
      <c r="A2" s="10" t="s">
        <v>254</v>
      </c>
      <c r="B2" s="10" t="s">
        <v>255</v>
      </c>
      <c r="C2" s="10" t="s">
        <v>256</v>
      </c>
      <c r="D2" s="10" t="s">
        <v>257</v>
      </c>
      <c r="E2" s="10" t="s">
        <v>258</v>
      </c>
      <c r="F2" s="10" t="s">
        <v>259</v>
      </c>
      <c r="G2" s="10" t="s">
        <v>260</v>
      </c>
    </row>
    <row r="3" spans="1:7">
      <c r="A3" s="11"/>
    </row>
    <row r="5" spans="1:7">
      <c r="A5" s="12">
        <v>41247</v>
      </c>
      <c r="B5" s="7">
        <v>4</v>
      </c>
      <c r="C5" s="7" t="s">
        <v>891</v>
      </c>
      <c r="D5" s="7">
        <v>25</v>
      </c>
      <c r="E5" s="7">
        <f>B5*D5</f>
        <v>100</v>
      </c>
      <c r="G5" s="7">
        <f>G4+E5-F5</f>
        <v>100</v>
      </c>
    </row>
    <row r="6" spans="1:7">
      <c r="A6" s="12"/>
      <c r="C6" s="7" t="s">
        <v>893</v>
      </c>
      <c r="E6" s="7">
        <f>B6*D6</f>
        <v>0</v>
      </c>
      <c r="G6" s="7">
        <f>G5+E6-F6</f>
        <v>100</v>
      </c>
    </row>
    <row r="7" spans="1:7">
      <c r="A7" s="12">
        <v>41325</v>
      </c>
      <c r="B7" s="7">
        <v>5</v>
      </c>
      <c r="C7" s="7" t="s">
        <v>323</v>
      </c>
      <c r="D7" s="7">
        <v>22</v>
      </c>
      <c r="E7" s="7">
        <f>B7*D7</f>
        <v>110</v>
      </c>
      <c r="G7" s="7">
        <f>G6+E7-F7</f>
        <v>210</v>
      </c>
    </row>
    <row r="8" spans="1:7">
      <c r="B8" s="7">
        <v>1</v>
      </c>
      <c r="C8" s="7" t="s">
        <v>324</v>
      </c>
      <c r="D8" s="7">
        <v>33</v>
      </c>
      <c r="E8" s="7">
        <f>B8*D8</f>
        <v>33</v>
      </c>
      <c r="G8" s="7">
        <f>G7+E8-F8</f>
        <v>243</v>
      </c>
    </row>
    <row r="9" spans="1:7">
      <c r="C9" s="7" t="s">
        <v>893</v>
      </c>
      <c r="E9" s="7">
        <f t="shared" ref="E9:E28" si="0">B9*D9</f>
        <v>0</v>
      </c>
      <c r="G9" s="7">
        <f>G8+E9-F9</f>
        <v>243</v>
      </c>
    </row>
    <row r="10" spans="1:7">
      <c r="A10" s="12">
        <v>41264</v>
      </c>
      <c r="B10" s="7">
        <v>4</v>
      </c>
      <c r="C10" s="7" t="s">
        <v>1086</v>
      </c>
      <c r="D10" s="7">
        <v>25</v>
      </c>
      <c r="E10" s="7">
        <f t="shared" si="0"/>
        <v>100</v>
      </c>
      <c r="G10" s="7">
        <f t="shared" ref="G10:G41" si="1">G9+E10-F10</f>
        <v>343</v>
      </c>
    </row>
    <row r="11" spans="1:7">
      <c r="A11" s="12"/>
      <c r="B11" s="7">
        <v>2</v>
      </c>
      <c r="C11" s="7" t="s">
        <v>420</v>
      </c>
      <c r="D11" s="7">
        <v>20</v>
      </c>
      <c r="E11" s="7">
        <f t="shared" si="0"/>
        <v>40</v>
      </c>
      <c r="G11" s="7">
        <f t="shared" si="1"/>
        <v>383</v>
      </c>
    </row>
    <row r="12" spans="1:7">
      <c r="A12" s="12"/>
      <c r="C12" s="7" t="s">
        <v>893</v>
      </c>
      <c r="E12" s="7">
        <f t="shared" si="0"/>
        <v>0</v>
      </c>
      <c r="G12" s="7">
        <f t="shared" si="1"/>
        <v>383</v>
      </c>
    </row>
    <row r="13" spans="1:7">
      <c r="A13" s="12">
        <v>41391</v>
      </c>
      <c r="B13" s="7">
        <v>5</v>
      </c>
      <c r="C13" s="7" t="s">
        <v>323</v>
      </c>
      <c r="D13" s="7">
        <v>22</v>
      </c>
      <c r="E13" s="7">
        <f t="shared" si="0"/>
        <v>110</v>
      </c>
      <c r="G13" s="7">
        <f t="shared" si="1"/>
        <v>493</v>
      </c>
    </row>
    <row r="14" spans="1:7">
      <c r="A14" s="12">
        <v>41361</v>
      </c>
      <c r="B14" s="7">
        <v>2</v>
      </c>
      <c r="C14" s="7" t="s">
        <v>1086</v>
      </c>
      <c r="D14" s="7">
        <v>25</v>
      </c>
      <c r="E14" s="7">
        <f t="shared" si="0"/>
        <v>50</v>
      </c>
      <c r="G14" s="7">
        <f t="shared" si="1"/>
        <v>543</v>
      </c>
    </row>
    <row r="15" spans="1:7">
      <c r="C15" s="7" t="s">
        <v>893</v>
      </c>
      <c r="E15" s="7">
        <f t="shared" si="0"/>
        <v>0</v>
      </c>
      <c r="G15" s="7">
        <f t="shared" si="1"/>
        <v>543</v>
      </c>
    </row>
    <row r="16" spans="1:7">
      <c r="A16" s="12">
        <v>41391</v>
      </c>
      <c r="B16" s="7">
        <v>5</v>
      </c>
      <c r="C16" s="7" t="s">
        <v>330</v>
      </c>
      <c r="D16" s="7">
        <v>27</v>
      </c>
      <c r="E16" s="7">
        <f t="shared" si="0"/>
        <v>135</v>
      </c>
      <c r="G16" s="7">
        <f t="shared" si="1"/>
        <v>678</v>
      </c>
    </row>
    <row r="17" spans="1:7">
      <c r="C17" s="7" t="s">
        <v>893</v>
      </c>
      <c r="E17" s="7">
        <f t="shared" si="0"/>
        <v>0</v>
      </c>
      <c r="G17" s="7">
        <f t="shared" si="1"/>
        <v>678</v>
      </c>
    </row>
    <row r="18" spans="1:7">
      <c r="C18" s="7" t="s">
        <v>1089</v>
      </c>
      <c r="G18" s="7">
        <f t="shared" si="1"/>
        <v>678</v>
      </c>
    </row>
    <row r="19" spans="1:7">
      <c r="G19" s="7">
        <f t="shared" si="1"/>
        <v>678</v>
      </c>
    </row>
    <row r="20" spans="1:7">
      <c r="A20" s="12">
        <v>41321</v>
      </c>
      <c r="C20" s="7" t="s">
        <v>262</v>
      </c>
      <c r="E20" s="7">
        <v>40</v>
      </c>
      <c r="G20" s="7">
        <f t="shared" si="1"/>
        <v>718</v>
      </c>
    </row>
    <row r="21" spans="1:7">
      <c r="A21" s="12">
        <v>41260</v>
      </c>
      <c r="B21" s="7">
        <v>1</v>
      </c>
      <c r="C21" s="7" t="s">
        <v>892</v>
      </c>
      <c r="D21" s="7">
        <v>60</v>
      </c>
      <c r="E21" s="7">
        <f t="shared" si="0"/>
        <v>60</v>
      </c>
      <c r="G21" s="7">
        <f t="shared" si="1"/>
        <v>778</v>
      </c>
    </row>
    <row r="22" spans="1:7">
      <c r="A22" s="12"/>
      <c r="B22" s="7">
        <v>1</v>
      </c>
      <c r="C22" s="7" t="s">
        <v>314</v>
      </c>
      <c r="D22" s="7">
        <v>40</v>
      </c>
      <c r="E22" s="7">
        <f t="shared" si="0"/>
        <v>40</v>
      </c>
      <c r="G22" s="7">
        <f t="shared" si="1"/>
        <v>818</v>
      </c>
    </row>
    <row r="23" spans="1:7">
      <c r="A23" s="12"/>
      <c r="C23" s="7" t="s">
        <v>1084</v>
      </c>
      <c r="E23" s="7">
        <f t="shared" si="0"/>
        <v>0</v>
      </c>
      <c r="G23" s="7">
        <f t="shared" si="1"/>
        <v>818</v>
      </c>
    </row>
    <row r="24" spans="1:7">
      <c r="A24" s="12">
        <v>41367</v>
      </c>
      <c r="B24" s="7">
        <v>1</v>
      </c>
      <c r="C24" s="7" t="s">
        <v>691</v>
      </c>
      <c r="D24" s="7">
        <v>375</v>
      </c>
      <c r="E24" s="7">
        <f t="shared" si="0"/>
        <v>375</v>
      </c>
      <c r="G24" s="7">
        <f t="shared" si="1"/>
        <v>1193</v>
      </c>
    </row>
    <row r="25" spans="1:7">
      <c r="A25" s="12"/>
      <c r="C25" s="7" t="s">
        <v>504</v>
      </c>
      <c r="E25" s="7">
        <f t="shared" si="0"/>
        <v>0</v>
      </c>
      <c r="G25" s="7">
        <f t="shared" si="1"/>
        <v>1193</v>
      </c>
    </row>
    <row r="26" spans="1:7">
      <c r="B26" s="7">
        <v>1</v>
      </c>
      <c r="C26" s="7" t="s">
        <v>691</v>
      </c>
      <c r="D26" s="7">
        <v>500</v>
      </c>
      <c r="E26" s="7">
        <f t="shared" si="0"/>
        <v>500</v>
      </c>
      <c r="G26" s="7">
        <f t="shared" si="1"/>
        <v>1693</v>
      </c>
    </row>
    <row r="27" spans="1:7">
      <c r="C27" s="7" t="s">
        <v>1085</v>
      </c>
      <c r="G27" s="7">
        <f t="shared" si="1"/>
        <v>1693</v>
      </c>
    </row>
    <row r="28" spans="1:7">
      <c r="A28" s="12">
        <v>41397</v>
      </c>
      <c r="B28" s="7">
        <v>5</v>
      </c>
      <c r="C28" s="7" t="s">
        <v>1087</v>
      </c>
      <c r="D28" s="7">
        <v>30</v>
      </c>
      <c r="E28" s="7">
        <f t="shared" si="0"/>
        <v>150</v>
      </c>
      <c r="G28" s="7">
        <f t="shared" si="1"/>
        <v>1843</v>
      </c>
    </row>
    <row r="29" spans="1:7">
      <c r="C29" s="7" t="s">
        <v>1088</v>
      </c>
      <c r="G29" s="7">
        <f t="shared" si="1"/>
        <v>1843</v>
      </c>
    </row>
    <row r="30" spans="1:7">
      <c r="A30" s="12">
        <v>41468</v>
      </c>
      <c r="C30" s="22" t="s">
        <v>521</v>
      </c>
      <c r="F30" s="7">
        <v>1843</v>
      </c>
      <c r="G30" s="7">
        <f t="shared" si="1"/>
        <v>0</v>
      </c>
    </row>
    <row r="31" spans="1:7">
      <c r="G31" s="7">
        <f t="shared" si="1"/>
        <v>0</v>
      </c>
    </row>
    <row r="32" spans="1:7">
      <c r="A32" s="12">
        <v>41503</v>
      </c>
      <c r="B32" s="7">
        <v>1</v>
      </c>
      <c r="C32" s="22" t="s">
        <v>1002</v>
      </c>
      <c r="D32" s="7">
        <v>35</v>
      </c>
      <c r="E32" s="7">
        <f t="shared" ref="E32:E39" si="2">B32*D32</f>
        <v>35</v>
      </c>
      <c r="G32" s="7">
        <f t="shared" si="1"/>
        <v>35</v>
      </c>
    </row>
    <row r="33" spans="1:7">
      <c r="B33" s="7">
        <v>1</v>
      </c>
      <c r="C33" s="22" t="s">
        <v>2248</v>
      </c>
      <c r="D33" s="7">
        <v>220</v>
      </c>
      <c r="E33" s="7">
        <f t="shared" si="2"/>
        <v>220</v>
      </c>
      <c r="G33" s="7">
        <f t="shared" si="1"/>
        <v>255</v>
      </c>
    </row>
    <row r="34" spans="1:7">
      <c r="B34" s="7">
        <v>1</v>
      </c>
      <c r="C34" s="22" t="s">
        <v>816</v>
      </c>
      <c r="D34" s="7">
        <v>50</v>
      </c>
      <c r="E34" s="7">
        <f t="shared" si="2"/>
        <v>50</v>
      </c>
      <c r="G34" s="7">
        <f t="shared" si="1"/>
        <v>305</v>
      </c>
    </row>
    <row r="35" spans="1:7">
      <c r="B35" s="22">
        <v>1</v>
      </c>
      <c r="C35" s="22" t="s">
        <v>397</v>
      </c>
      <c r="D35" s="7">
        <v>40</v>
      </c>
      <c r="E35" s="7">
        <f t="shared" si="2"/>
        <v>40</v>
      </c>
      <c r="G35" s="7">
        <f t="shared" si="1"/>
        <v>345</v>
      </c>
    </row>
    <row r="36" spans="1:7">
      <c r="B36" s="22">
        <v>1</v>
      </c>
      <c r="C36" s="22" t="s">
        <v>467</v>
      </c>
      <c r="D36" s="7">
        <v>27</v>
      </c>
      <c r="E36" s="7">
        <f t="shared" si="2"/>
        <v>27</v>
      </c>
      <c r="G36" s="7">
        <f t="shared" si="1"/>
        <v>372</v>
      </c>
    </row>
    <row r="37" spans="1:7">
      <c r="B37" s="22">
        <v>1</v>
      </c>
      <c r="C37" s="22" t="s">
        <v>2249</v>
      </c>
      <c r="D37" s="7">
        <v>1050</v>
      </c>
      <c r="E37" s="7">
        <f t="shared" si="2"/>
        <v>1050</v>
      </c>
      <c r="G37" s="7">
        <f t="shared" si="1"/>
        <v>1422</v>
      </c>
    </row>
    <row r="38" spans="1:7">
      <c r="G38" s="7">
        <f t="shared" si="1"/>
        <v>1422</v>
      </c>
    </row>
    <row r="39" spans="1:7">
      <c r="A39" s="12">
        <v>41552</v>
      </c>
      <c r="B39" s="22">
        <v>5</v>
      </c>
      <c r="C39" s="22" t="s">
        <v>1772</v>
      </c>
      <c r="D39" s="22">
        <v>24</v>
      </c>
      <c r="E39" s="7">
        <f t="shared" si="2"/>
        <v>120</v>
      </c>
      <c r="G39" s="7">
        <f t="shared" si="1"/>
        <v>1542</v>
      </c>
    </row>
    <row r="40" spans="1:7">
      <c r="A40" s="12">
        <v>41606</v>
      </c>
      <c r="C40" s="22" t="s">
        <v>521</v>
      </c>
      <c r="F40" s="7">
        <v>1542</v>
      </c>
      <c r="G40" s="7">
        <f t="shared" si="1"/>
        <v>0</v>
      </c>
    </row>
    <row r="41" spans="1:7">
      <c r="G41" s="7">
        <f t="shared" si="1"/>
        <v>0</v>
      </c>
    </row>
  </sheetData>
  <hyperlinks>
    <hyperlink ref="A1" location="INDICE!A1" display="INDICE"/>
  </hyperlinks>
  <pageMargins left="0.7" right="0.7" top="0.75" bottom="0.75" header="0.3" footer="0.3"/>
  <pageSetup paperSize="9" orientation="portrait" horizontalDpi="0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78" sqref="F78"/>
    </sheetView>
  </sheetViews>
  <sheetFormatPr baseColWidth="10" defaultRowHeight="15"/>
  <sheetData/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>
  <dimension ref="A1:G5"/>
  <sheetViews>
    <sheetView workbookViewId="0"/>
  </sheetViews>
  <sheetFormatPr baseColWidth="10" defaultRowHeight="15"/>
  <cols>
    <col min="1" max="1" width="15.5703125" customWidth="1"/>
    <col min="2" max="2" width="10.7109375" customWidth="1"/>
    <col min="3" max="3" width="20.7109375" customWidth="1"/>
    <col min="4" max="4" width="11.42578125" customWidth="1"/>
  </cols>
  <sheetData>
    <row r="1" spans="1:7">
      <c r="A1" s="2" t="s">
        <v>122</v>
      </c>
      <c r="B1" s="1"/>
      <c r="C1" s="1" t="s">
        <v>167</v>
      </c>
      <c r="D1" s="1"/>
      <c r="E1" s="1" t="s">
        <v>253</v>
      </c>
      <c r="F1" s="1"/>
      <c r="G1" s="1">
        <f>SUM(E4:E264)-SUM(F4:F264)</f>
        <v>0</v>
      </c>
    </row>
    <row r="2" spans="1:7">
      <c r="A2" s="3" t="s">
        <v>254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259</v>
      </c>
      <c r="G2" s="3" t="s">
        <v>260</v>
      </c>
    </row>
    <row r="3" spans="1:7">
      <c r="A3" s="5"/>
      <c r="B3" s="1"/>
      <c r="C3" s="1"/>
      <c r="D3" s="1"/>
      <c r="E3" s="1"/>
      <c r="F3" s="1"/>
      <c r="G3" s="1"/>
    </row>
    <row r="4" spans="1:7">
      <c r="A4" s="6">
        <v>41321</v>
      </c>
      <c r="C4" t="s">
        <v>262</v>
      </c>
      <c r="E4">
        <v>0</v>
      </c>
      <c r="G4">
        <v>0</v>
      </c>
    </row>
    <row r="5" spans="1:7">
      <c r="E5">
        <f>B5*D5</f>
        <v>0</v>
      </c>
      <c r="G5">
        <f>G4+E5-F5</f>
        <v>0</v>
      </c>
    </row>
  </sheetData>
  <hyperlinks>
    <hyperlink ref="A1" location="INDICE!A1" display="INDICE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>
  <dimension ref="A1:G22"/>
  <sheetViews>
    <sheetView workbookViewId="0"/>
  </sheetViews>
  <sheetFormatPr baseColWidth="10" defaultRowHeight="15"/>
  <cols>
    <col min="1" max="1" width="14.42578125" customWidth="1"/>
    <col min="2" max="2" width="5.5703125" customWidth="1"/>
    <col min="3" max="3" width="20.7109375" customWidth="1"/>
    <col min="4" max="4" width="11.42578125" customWidth="1"/>
    <col min="6" max="6" width="8.7109375" customWidth="1"/>
    <col min="7" max="7" width="13" customWidth="1"/>
  </cols>
  <sheetData>
    <row r="1" spans="1:7">
      <c r="A1" s="2" t="s">
        <v>122</v>
      </c>
      <c r="B1" s="1"/>
      <c r="C1" s="1" t="s">
        <v>30</v>
      </c>
      <c r="D1" s="1"/>
      <c r="E1" s="1" t="s">
        <v>253</v>
      </c>
      <c r="F1" s="1"/>
      <c r="G1" s="1">
        <f>SUM(E4:E264)-SUM(F4:F264)</f>
        <v>25.000000000000028</v>
      </c>
    </row>
    <row r="2" spans="1:7">
      <c r="A2" s="3" t="s">
        <v>254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259</v>
      </c>
      <c r="G2" s="3" t="s">
        <v>260</v>
      </c>
    </row>
    <row r="3" spans="1:7">
      <c r="A3" s="5"/>
      <c r="B3" s="1"/>
      <c r="C3" s="1"/>
      <c r="D3" s="1"/>
      <c r="E3" s="1"/>
      <c r="F3" s="1"/>
      <c r="G3" s="1"/>
    </row>
    <row r="4" spans="1:7">
      <c r="A4" s="6">
        <v>41321</v>
      </c>
      <c r="C4" t="s">
        <v>262</v>
      </c>
      <c r="E4">
        <v>0</v>
      </c>
      <c r="G4">
        <v>0</v>
      </c>
    </row>
    <row r="5" spans="1:7">
      <c r="A5" s="6">
        <v>41429</v>
      </c>
      <c r="B5">
        <v>5</v>
      </c>
      <c r="C5" t="s">
        <v>1551</v>
      </c>
      <c r="D5">
        <v>3.9</v>
      </c>
      <c r="E5">
        <f t="shared" ref="E5:E11" si="0">B5*D5</f>
        <v>19.5</v>
      </c>
      <c r="G5">
        <f t="shared" ref="G5:G11" si="1">G4+E5-F5</f>
        <v>19.5</v>
      </c>
    </row>
    <row r="6" spans="1:7">
      <c r="B6">
        <v>5</v>
      </c>
      <c r="C6" t="s">
        <v>1552</v>
      </c>
      <c r="D6">
        <v>7</v>
      </c>
      <c r="E6">
        <f t="shared" si="0"/>
        <v>35</v>
      </c>
      <c r="G6">
        <f t="shared" si="1"/>
        <v>54.5</v>
      </c>
    </row>
    <row r="7" spans="1:7">
      <c r="B7">
        <v>2</v>
      </c>
      <c r="C7" t="s">
        <v>1553</v>
      </c>
      <c r="D7">
        <v>11</v>
      </c>
      <c r="E7">
        <f t="shared" si="0"/>
        <v>22</v>
      </c>
      <c r="G7">
        <f t="shared" si="1"/>
        <v>76.5</v>
      </c>
    </row>
    <row r="8" spans="1:7">
      <c r="A8" s="6">
        <v>41480</v>
      </c>
      <c r="B8">
        <v>2</v>
      </c>
      <c r="C8" t="s">
        <v>1551</v>
      </c>
      <c r="D8">
        <v>3.9</v>
      </c>
      <c r="E8">
        <f t="shared" si="0"/>
        <v>7.8</v>
      </c>
      <c r="G8">
        <f t="shared" si="1"/>
        <v>84.3</v>
      </c>
    </row>
    <row r="9" spans="1:7">
      <c r="B9">
        <v>2</v>
      </c>
      <c r="C9" t="s">
        <v>1552</v>
      </c>
      <c r="D9">
        <v>7</v>
      </c>
      <c r="E9">
        <f t="shared" si="0"/>
        <v>14</v>
      </c>
      <c r="G9">
        <f t="shared" si="1"/>
        <v>98.3</v>
      </c>
    </row>
    <row r="10" spans="1:7">
      <c r="A10" s="6">
        <v>41514</v>
      </c>
      <c r="B10">
        <v>2</v>
      </c>
      <c r="C10" t="s">
        <v>1553</v>
      </c>
      <c r="D10">
        <v>11</v>
      </c>
      <c r="E10">
        <f t="shared" si="0"/>
        <v>22</v>
      </c>
      <c r="G10">
        <f t="shared" si="1"/>
        <v>120.3</v>
      </c>
    </row>
    <row r="11" spans="1:7">
      <c r="B11">
        <v>2</v>
      </c>
      <c r="C11" t="s">
        <v>2286</v>
      </c>
      <c r="D11">
        <v>7</v>
      </c>
      <c r="E11">
        <f t="shared" si="0"/>
        <v>14</v>
      </c>
      <c r="G11">
        <f t="shared" si="1"/>
        <v>134.30000000000001</v>
      </c>
    </row>
    <row r="12" spans="1:7">
      <c r="A12" s="6">
        <v>41515</v>
      </c>
      <c r="C12" t="s">
        <v>259</v>
      </c>
      <c r="F12">
        <v>134.4</v>
      </c>
      <c r="G12">
        <f t="shared" ref="G12:G17" si="2">G11+E12-F12</f>
        <v>-9.9999999999994316E-2</v>
      </c>
    </row>
    <row r="13" spans="1:7">
      <c r="A13" s="6">
        <v>41515</v>
      </c>
      <c r="B13">
        <v>6</v>
      </c>
      <c r="C13" t="s">
        <v>1551</v>
      </c>
      <c r="D13">
        <v>3.9</v>
      </c>
      <c r="E13">
        <f t="shared" ref="E13:E15" si="3">B13*D13</f>
        <v>23.4</v>
      </c>
      <c r="G13">
        <f t="shared" si="2"/>
        <v>23.300000000000004</v>
      </c>
    </row>
    <row r="14" spans="1:7">
      <c r="B14">
        <v>4</v>
      </c>
      <c r="C14" t="s">
        <v>1552</v>
      </c>
      <c r="D14">
        <v>7</v>
      </c>
      <c r="E14">
        <f t="shared" si="3"/>
        <v>28</v>
      </c>
      <c r="G14">
        <f t="shared" si="2"/>
        <v>51.300000000000004</v>
      </c>
    </row>
    <row r="15" spans="1:7">
      <c r="B15">
        <v>2</v>
      </c>
      <c r="C15" t="s">
        <v>1553</v>
      </c>
      <c r="D15">
        <v>11</v>
      </c>
      <c r="E15">
        <f t="shared" si="3"/>
        <v>22</v>
      </c>
      <c r="G15">
        <f t="shared" si="2"/>
        <v>73.300000000000011</v>
      </c>
    </row>
    <row r="16" spans="1:7">
      <c r="E16">
        <f>B16*D16</f>
        <v>0</v>
      </c>
      <c r="F16">
        <v>73.3</v>
      </c>
      <c r="G16">
        <f>G15+E16-F16</f>
        <v>0</v>
      </c>
    </row>
    <row r="17" spans="1:7">
      <c r="A17" s="6">
        <v>41513</v>
      </c>
      <c r="B17">
        <v>2</v>
      </c>
      <c r="C17" t="s">
        <v>1552</v>
      </c>
      <c r="D17">
        <v>7</v>
      </c>
      <c r="E17">
        <f t="shared" ref="E17:E19" si="4">B17*D17</f>
        <v>14</v>
      </c>
      <c r="G17">
        <f t="shared" si="2"/>
        <v>14</v>
      </c>
    </row>
    <row r="18" spans="1:7">
      <c r="B18">
        <v>1</v>
      </c>
      <c r="C18" t="s">
        <v>1553</v>
      </c>
      <c r="D18">
        <v>11</v>
      </c>
      <c r="E18">
        <f t="shared" si="4"/>
        <v>11</v>
      </c>
      <c r="G18">
        <f>G17+E18-F18</f>
        <v>25</v>
      </c>
    </row>
    <row r="19" spans="1:7">
      <c r="E19">
        <f t="shared" si="4"/>
        <v>0</v>
      </c>
      <c r="G19">
        <f t="shared" ref="G19:G22" si="5">G18+E19-F19</f>
        <v>25</v>
      </c>
    </row>
    <row r="20" spans="1:7">
      <c r="G20">
        <f t="shared" si="5"/>
        <v>25</v>
      </c>
    </row>
    <row r="21" spans="1:7">
      <c r="G21">
        <f t="shared" si="5"/>
        <v>25</v>
      </c>
    </row>
    <row r="22" spans="1:7">
      <c r="G22">
        <f t="shared" si="5"/>
        <v>25</v>
      </c>
    </row>
  </sheetData>
  <hyperlinks>
    <hyperlink ref="A1" location="INDICE!A1" display="INDICE"/>
  </hyperlinks>
  <pageMargins left="0.7" right="0.7" top="0.75" bottom="0.75" header="0.3" footer="0.3"/>
  <pageSetup paperSize="9" orientation="portrait" horizontalDpi="0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>
  <dimension ref="A1:G5"/>
  <sheetViews>
    <sheetView workbookViewId="0">
      <selection activeCell="F78" sqref="F78"/>
    </sheetView>
  </sheetViews>
  <sheetFormatPr baseColWidth="10" defaultRowHeight="15"/>
  <cols>
    <col min="1" max="1" width="15.5703125" customWidth="1"/>
    <col min="2" max="2" width="10.7109375" customWidth="1"/>
    <col min="3" max="3" width="20.7109375" customWidth="1"/>
    <col min="4" max="4" width="11.42578125" customWidth="1"/>
  </cols>
  <sheetData>
    <row r="1" spans="1:7">
      <c r="A1" s="2" t="s">
        <v>122</v>
      </c>
      <c r="B1" s="1"/>
      <c r="C1" s="1" t="s">
        <v>278</v>
      </c>
      <c r="D1" s="1"/>
      <c r="E1" s="1" t="s">
        <v>253</v>
      </c>
      <c r="F1" s="1"/>
      <c r="G1" s="1">
        <f>SUM(E4:E264)-SUM(F4:F264)</f>
        <v>455</v>
      </c>
    </row>
    <row r="2" spans="1:7">
      <c r="A2" s="3" t="s">
        <v>254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259</v>
      </c>
      <c r="G2" s="3" t="s">
        <v>260</v>
      </c>
    </row>
    <row r="3" spans="1:7">
      <c r="A3" s="5"/>
      <c r="B3" s="1"/>
      <c r="C3" s="1"/>
      <c r="D3" s="1"/>
      <c r="E3" s="1"/>
      <c r="F3" s="1"/>
      <c r="G3" s="1"/>
    </row>
    <row r="4" spans="1:7">
      <c r="A4" s="6">
        <v>41321</v>
      </c>
      <c r="C4" t="s">
        <v>262</v>
      </c>
    </row>
    <row r="5" spans="1:7">
      <c r="E5">
        <v>455</v>
      </c>
      <c r="G5">
        <f>G4+E5-F5</f>
        <v>455</v>
      </c>
    </row>
  </sheetData>
  <hyperlinks>
    <hyperlink ref="A1" location="INDICE!A1" display="INDICE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>
  <dimension ref="A1:H41"/>
  <sheetViews>
    <sheetView workbookViewId="0"/>
  </sheetViews>
  <sheetFormatPr baseColWidth="10" defaultRowHeight="15"/>
  <cols>
    <col min="1" max="1" width="15.5703125" customWidth="1"/>
    <col min="2" max="2" width="10.7109375" customWidth="1"/>
    <col min="3" max="3" width="22.7109375" customWidth="1"/>
    <col min="4" max="4" width="11.42578125" customWidth="1"/>
  </cols>
  <sheetData>
    <row r="1" spans="1:8">
      <c r="A1" s="2" t="s">
        <v>122</v>
      </c>
      <c r="B1" s="1"/>
      <c r="C1" s="1" t="s">
        <v>123</v>
      </c>
      <c r="D1" s="1"/>
      <c r="E1" s="1" t="s">
        <v>253</v>
      </c>
      <c r="F1" s="1"/>
      <c r="G1" s="1">
        <f>SUM(E4:E270)-SUM(F4:F270)</f>
        <v>401.05000000000018</v>
      </c>
      <c r="H1" t="s">
        <v>2807</v>
      </c>
    </row>
    <row r="2" spans="1:8">
      <c r="A2" s="3" t="s">
        <v>254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259</v>
      </c>
      <c r="G2" s="3" t="s">
        <v>260</v>
      </c>
    </row>
    <row r="3" spans="1:8">
      <c r="A3" s="5"/>
      <c r="B3" s="1"/>
      <c r="C3" s="1"/>
      <c r="D3" s="1"/>
      <c r="E3" s="1"/>
      <c r="F3" s="1"/>
      <c r="G3" s="1"/>
    </row>
    <row r="4" spans="1:8">
      <c r="A4" s="6">
        <v>41263</v>
      </c>
      <c r="C4" t="s">
        <v>262</v>
      </c>
      <c r="E4">
        <v>356.5</v>
      </c>
      <c r="G4">
        <v>356.5</v>
      </c>
    </row>
    <row r="5" spans="1:8">
      <c r="A5" s="6">
        <v>41277</v>
      </c>
      <c r="B5">
        <v>1</v>
      </c>
      <c r="C5" t="s">
        <v>871</v>
      </c>
      <c r="D5">
        <v>25</v>
      </c>
    </row>
    <row r="6" spans="1:8">
      <c r="A6" s="6">
        <v>40918</v>
      </c>
      <c r="B6">
        <v>1</v>
      </c>
      <c r="C6" t="s">
        <v>440</v>
      </c>
      <c r="E6">
        <f>B6*D6</f>
        <v>0</v>
      </c>
      <c r="G6">
        <f>G4+E6-F6</f>
        <v>356.5</v>
      </c>
    </row>
    <row r="7" spans="1:8">
      <c r="B7">
        <v>1</v>
      </c>
      <c r="C7" t="s">
        <v>441</v>
      </c>
      <c r="E7">
        <f t="shared" ref="E7:E37" si="0">B7*D7</f>
        <v>0</v>
      </c>
      <c r="G7">
        <f t="shared" ref="G7:G41" si="1">G6+E7-F7</f>
        <v>356.5</v>
      </c>
    </row>
    <row r="8" spans="1:8">
      <c r="B8">
        <v>1</v>
      </c>
      <c r="C8" t="s">
        <v>442</v>
      </c>
      <c r="E8">
        <f t="shared" si="0"/>
        <v>0</v>
      </c>
      <c r="G8">
        <f t="shared" si="1"/>
        <v>356.5</v>
      </c>
    </row>
    <row r="9" spans="1:8">
      <c r="B9">
        <v>1</v>
      </c>
      <c r="C9" t="s">
        <v>443</v>
      </c>
      <c r="E9">
        <f t="shared" si="0"/>
        <v>0</v>
      </c>
      <c r="G9">
        <f t="shared" si="1"/>
        <v>356.5</v>
      </c>
    </row>
    <row r="10" spans="1:8">
      <c r="C10" t="s">
        <v>444</v>
      </c>
      <c r="E10">
        <f t="shared" si="0"/>
        <v>0</v>
      </c>
      <c r="G10">
        <f t="shared" si="1"/>
        <v>356.5</v>
      </c>
    </row>
    <row r="11" spans="1:8">
      <c r="C11" t="s">
        <v>445</v>
      </c>
      <c r="E11">
        <f t="shared" si="0"/>
        <v>0</v>
      </c>
      <c r="G11">
        <f t="shared" si="1"/>
        <v>356.5</v>
      </c>
    </row>
    <row r="12" spans="1:8">
      <c r="C12" t="s">
        <v>446</v>
      </c>
      <c r="E12">
        <f t="shared" si="0"/>
        <v>0</v>
      </c>
      <c r="G12">
        <f t="shared" si="1"/>
        <v>356.5</v>
      </c>
    </row>
    <row r="13" spans="1:8">
      <c r="A13" s="6">
        <v>41347</v>
      </c>
      <c r="B13">
        <v>1</v>
      </c>
      <c r="C13" t="s">
        <v>691</v>
      </c>
      <c r="D13">
        <v>475</v>
      </c>
      <c r="E13">
        <f t="shared" si="0"/>
        <v>475</v>
      </c>
      <c r="G13">
        <f t="shared" si="1"/>
        <v>831.5</v>
      </c>
    </row>
    <row r="14" spans="1:8">
      <c r="F14">
        <v>600</v>
      </c>
      <c r="G14">
        <f t="shared" si="1"/>
        <v>231.5</v>
      </c>
    </row>
    <row r="15" spans="1:8">
      <c r="A15" s="6">
        <v>41351</v>
      </c>
      <c r="B15">
        <v>1</v>
      </c>
      <c r="C15" t="s">
        <v>691</v>
      </c>
      <c r="D15">
        <v>475</v>
      </c>
      <c r="E15">
        <f>B15*D15</f>
        <v>475</v>
      </c>
      <c r="G15">
        <f t="shared" si="1"/>
        <v>706.5</v>
      </c>
    </row>
    <row r="16" spans="1:8">
      <c r="A16" s="6">
        <v>41354</v>
      </c>
      <c r="B16">
        <v>3</v>
      </c>
      <c r="C16" t="s">
        <v>832</v>
      </c>
      <c r="D16">
        <v>65</v>
      </c>
      <c r="E16">
        <f t="shared" si="0"/>
        <v>195</v>
      </c>
      <c r="G16">
        <f t="shared" si="1"/>
        <v>901.5</v>
      </c>
    </row>
    <row r="17" spans="1:7">
      <c r="A17" s="6">
        <v>41376</v>
      </c>
      <c r="C17" t="s">
        <v>259</v>
      </c>
      <c r="E17">
        <f t="shared" si="0"/>
        <v>0</v>
      </c>
      <c r="F17">
        <v>450</v>
      </c>
      <c r="G17">
        <f t="shared" si="1"/>
        <v>451.5</v>
      </c>
    </row>
    <row r="18" spans="1:7">
      <c r="A18" s="6">
        <v>41418</v>
      </c>
      <c r="C18" t="s">
        <v>259</v>
      </c>
      <c r="E18">
        <f t="shared" si="0"/>
        <v>0</v>
      </c>
      <c r="F18">
        <v>276</v>
      </c>
      <c r="G18">
        <f t="shared" si="1"/>
        <v>175.5</v>
      </c>
    </row>
    <row r="19" spans="1:7">
      <c r="A19" s="6">
        <v>41422</v>
      </c>
      <c r="B19">
        <v>3</v>
      </c>
      <c r="C19" t="s">
        <v>1481</v>
      </c>
      <c r="D19">
        <v>30</v>
      </c>
      <c r="E19">
        <f t="shared" si="0"/>
        <v>90</v>
      </c>
      <c r="G19">
        <f t="shared" si="1"/>
        <v>265.5</v>
      </c>
    </row>
    <row r="20" spans="1:7">
      <c r="B20">
        <v>2</v>
      </c>
      <c r="C20" t="s">
        <v>757</v>
      </c>
      <c r="E20">
        <f t="shared" si="0"/>
        <v>0</v>
      </c>
      <c r="G20">
        <f t="shared" si="1"/>
        <v>265.5</v>
      </c>
    </row>
    <row r="21" spans="1:7">
      <c r="A21" s="6">
        <v>41426</v>
      </c>
      <c r="C21" t="s">
        <v>259</v>
      </c>
      <c r="E21">
        <f t="shared" si="0"/>
        <v>0</v>
      </c>
      <c r="F21">
        <v>70</v>
      </c>
      <c r="G21">
        <f t="shared" si="1"/>
        <v>195.5</v>
      </c>
    </row>
    <row r="22" spans="1:7">
      <c r="A22" s="6">
        <v>41435</v>
      </c>
      <c r="B22">
        <v>3</v>
      </c>
      <c r="C22" t="s">
        <v>1590</v>
      </c>
      <c r="E22">
        <f t="shared" si="0"/>
        <v>0</v>
      </c>
      <c r="G22">
        <f t="shared" si="1"/>
        <v>195.5</v>
      </c>
    </row>
    <row r="23" spans="1:7">
      <c r="C23" t="s">
        <v>1591</v>
      </c>
      <c r="E23">
        <f t="shared" si="0"/>
        <v>0</v>
      </c>
      <c r="G23">
        <f t="shared" si="1"/>
        <v>195.5</v>
      </c>
    </row>
    <row r="24" spans="1:7">
      <c r="A24" s="6">
        <v>41443</v>
      </c>
      <c r="B24">
        <v>1</v>
      </c>
      <c r="C24" t="s">
        <v>1750</v>
      </c>
      <c r="D24">
        <v>128</v>
      </c>
      <c r="E24">
        <f t="shared" si="0"/>
        <v>128</v>
      </c>
      <c r="G24">
        <f t="shared" si="1"/>
        <v>323.5</v>
      </c>
    </row>
    <row r="25" spans="1:7">
      <c r="B25">
        <v>1</v>
      </c>
      <c r="C25" t="s">
        <v>1789</v>
      </c>
      <c r="D25">
        <v>118</v>
      </c>
      <c r="E25">
        <f t="shared" si="0"/>
        <v>118</v>
      </c>
      <c r="G25">
        <f t="shared" si="1"/>
        <v>441.5</v>
      </c>
    </row>
    <row r="26" spans="1:7">
      <c r="B26">
        <v>1</v>
      </c>
      <c r="C26" t="s">
        <v>1790</v>
      </c>
      <c r="D26">
        <v>82</v>
      </c>
      <c r="E26">
        <f t="shared" si="0"/>
        <v>82</v>
      </c>
      <c r="G26">
        <f t="shared" si="1"/>
        <v>523.5</v>
      </c>
    </row>
    <row r="27" spans="1:7">
      <c r="B27">
        <v>1</v>
      </c>
      <c r="C27" t="s">
        <v>1791</v>
      </c>
      <c r="D27">
        <v>235</v>
      </c>
      <c r="E27">
        <f t="shared" si="0"/>
        <v>235</v>
      </c>
      <c r="G27">
        <f t="shared" si="1"/>
        <v>758.5</v>
      </c>
    </row>
    <row r="28" spans="1:7">
      <c r="C28" t="s">
        <v>259</v>
      </c>
      <c r="E28">
        <f t="shared" si="0"/>
        <v>0</v>
      </c>
      <c r="F28">
        <v>84.45</v>
      </c>
      <c r="G28">
        <f t="shared" si="1"/>
        <v>674.05</v>
      </c>
    </row>
    <row r="29" spans="1:7">
      <c r="A29" s="6">
        <v>41475</v>
      </c>
      <c r="C29" t="s">
        <v>259</v>
      </c>
      <c r="E29">
        <f t="shared" si="0"/>
        <v>0</v>
      </c>
      <c r="F29">
        <v>500</v>
      </c>
      <c r="G29">
        <f t="shared" si="1"/>
        <v>174.04999999999995</v>
      </c>
    </row>
    <row r="30" spans="1:7">
      <c r="E30">
        <f t="shared" si="0"/>
        <v>0</v>
      </c>
      <c r="F30">
        <v>92</v>
      </c>
      <c r="G30">
        <f t="shared" si="1"/>
        <v>82.049999999999955</v>
      </c>
    </row>
    <row r="31" spans="1:7">
      <c r="A31" s="6">
        <v>41486</v>
      </c>
      <c r="B31">
        <v>1</v>
      </c>
      <c r="C31" t="s">
        <v>2441</v>
      </c>
      <c r="D31">
        <v>55</v>
      </c>
      <c r="E31">
        <f t="shared" si="0"/>
        <v>55</v>
      </c>
      <c r="F31">
        <v>0</v>
      </c>
      <c r="G31">
        <f t="shared" si="1"/>
        <v>137.04999999999995</v>
      </c>
    </row>
    <row r="32" spans="1:7">
      <c r="C32" t="s">
        <v>2442</v>
      </c>
      <c r="E32">
        <f t="shared" si="0"/>
        <v>0</v>
      </c>
      <c r="G32">
        <f t="shared" si="1"/>
        <v>137.04999999999995</v>
      </c>
    </row>
    <row r="33" spans="1:7">
      <c r="A33" s="6">
        <v>41492</v>
      </c>
      <c r="B33">
        <v>1</v>
      </c>
      <c r="C33" t="s">
        <v>2443</v>
      </c>
      <c r="D33">
        <v>102</v>
      </c>
      <c r="E33">
        <f t="shared" si="0"/>
        <v>102</v>
      </c>
      <c r="G33">
        <f t="shared" si="1"/>
        <v>239.04999999999995</v>
      </c>
    </row>
    <row r="34" spans="1:7">
      <c r="C34" t="s">
        <v>2444</v>
      </c>
      <c r="E34">
        <f t="shared" si="0"/>
        <v>0</v>
      </c>
      <c r="G34">
        <f t="shared" si="1"/>
        <v>239.04999999999995</v>
      </c>
    </row>
    <row r="35" spans="1:7">
      <c r="E35">
        <f t="shared" si="0"/>
        <v>0</v>
      </c>
      <c r="G35">
        <f t="shared" si="1"/>
        <v>239.04999999999995</v>
      </c>
    </row>
    <row r="36" spans="1:7">
      <c r="A36" s="6">
        <v>41513</v>
      </c>
      <c r="B36">
        <v>2</v>
      </c>
      <c r="C36" t="s">
        <v>509</v>
      </c>
      <c r="D36">
        <v>81</v>
      </c>
      <c r="E36">
        <f t="shared" si="0"/>
        <v>162</v>
      </c>
      <c r="G36">
        <f t="shared" si="1"/>
        <v>401.04999999999995</v>
      </c>
    </row>
    <row r="37" spans="1:7">
      <c r="E37">
        <f t="shared" si="0"/>
        <v>0</v>
      </c>
      <c r="G37">
        <f t="shared" si="1"/>
        <v>401.04999999999995</v>
      </c>
    </row>
    <row r="38" spans="1:7">
      <c r="G38">
        <f t="shared" si="1"/>
        <v>401.04999999999995</v>
      </c>
    </row>
    <row r="39" spans="1:7">
      <c r="G39">
        <f t="shared" si="1"/>
        <v>401.04999999999995</v>
      </c>
    </row>
    <row r="40" spans="1:7">
      <c r="G40">
        <f t="shared" si="1"/>
        <v>401.04999999999995</v>
      </c>
    </row>
    <row r="41" spans="1:7">
      <c r="G41">
        <f t="shared" si="1"/>
        <v>401.04999999999995</v>
      </c>
    </row>
  </sheetData>
  <hyperlinks>
    <hyperlink ref="A1" location="INDICE!A1" display="INDIC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9"/>
  <sheetViews>
    <sheetView workbookViewId="0"/>
  </sheetViews>
  <sheetFormatPr baseColWidth="10" defaultRowHeight="15"/>
  <cols>
    <col min="3" max="3" width="19.5703125" customWidth="1"/>
    <col min="4" max="4" width="8" customWidth="1"/>
  </cols>
  <sheetData>
    <row r="1" spans="1:7">
      <c r="A1" s="2" t="s">
        <v>122</v>
      </c>
      <c r="B1" s="1"/>
      <c r="C1" s="1" t="s">
        <v>1263</v>
      </c>
      <c r="D1" s="1"/>
      <c r="E1" s="1" t="s">
        <v>253</v>
      </c>
      <c r="F1" s="1"/>
      <c r="G1" s="1">
        <f>SUM(E4:E264)-SUM(F4:F264)</f>
        <v>170</v>
      </c>
    </row>
    <row r="2" spans="1:7">
      <c r="A2" s="3" t="s">
        <v>254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259</v>
      </c>
      <c r="G2" s="3" t="s">
        <v>260</v>
      </c>
    </row>
    <row r="3" spans="1:7">
      <c r="A3" s="5"/>
      <c r="B3" s="1"/>
      <c r="C3" s="1"/>
      <c r="D3" s="1"/>
      <c r="E3" s="1"/>
      <c r="F3" s="1"/>
      <c r="G3" s="1"/>
    </row>
    <row r="4" spans="1:7">
      <c r="A4" s="6" t="s">
        <v>13</v>
      </c>
      <c r="B4">
        <v>1</v>
      </c>
      <c r="C4" t="s">
        <v>262</v>
      </c>
      <c r="E4">
        <v>0</v>
      </c>
      <c r="G4">
        <v>0</v>
      </c>
    </row>
    <row r="5" spans="1:7">
      <c r="A5" s="6">
        <v>41414</v>
      </c>
      <c r="B5">
        <v>1</v>
      </c>
      <c r="C5" t="s">
        <v>1267</v>
      </c>
      <c r="D5">
        <v>330</v>
      </c>
      <c r="E5">
        <f>B5*D5</f>
        <v>330</v>
      </c>
      <c r="F5">
        <v>0</v>
      </c>
      <c r="G5">
        <f>G4+E5-F5</f>
        <v>330</v>
      </c>
    </row>
    <row r="6" spans="1:7">
      <c r="A6" s="6">
        <v>41487</v>
      </c>
      <c r="C6" t="s">
        <v>909</v>
      </c>
      <c r="F6">
        <v>330</v>
      </c>
      <c r="G6">
        <f>G5+E6-F6</f>
        <v>0</v>
      </c>
    </row>
    <row r="7" spans="1:7">
      <c r="A7" s="6">
        <v>41409</v>
      </c>
      <c r="B7">
        <v>1</v>
      </c>
      <c r="C7" t="s">
        <v>2086</v>
      </c>
      <c r="D7">
        <v>170</v>
      </c>
      <c r="E7">
        <f>B7*D7</f>
        <v>170</v>
      </c>
      <c r="G7">
        <f>G6+E7-F7</f>
        <v>170</v>
      </c>
    </row>
    <row r="8" spans="1:7">
      <c r="G8">
        <f>G7+E8-F8</f>
        <v>170</v>
      </c>
    </row>
    <row r="9" spans="1:7">
      <c r="G9">
        <f>G8+E9-F9</f>
        <v>170</v>
      </c>
    </row>
  </sheetData>
  <hyperlinks>
    <hyperlink ref="A1" location="INDICE!A1" display="INDICE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>
  <dimension ref="A1:G76"/>
  <sheetViews>
    <sheetView workbookViewId="0"/>
  </sheetViews>
  <sheetFormatPr baseColWidth="10" defaultRowHeight="15"/>
  <cols>
    <col min="1" max="1" width="15.5703125" style="7" customWidth="1"/>
    <col min="2" max="2" width="5.5703125" style="7" customWidth="1"/>
    <col min="3" max="3" width="22.140625" style="7" customWidth="1"/>
    <col min="4" max="4" width="7" style="7" customWidth="1"/>
    <col min="5" max="5" width="8.85546875" style="7" customWidth="1"/>
    <col min="6" max="6" width="9" style="7" customWidth="1"/>
    <col min="7" max="16384" width="11.42578125" style="7"/>
  </cols>
  <sheetData>
    <row r="1" spans="1:7">
      <c r="A1" s="9" t="s">
        <v>122</v>
      </c>
      <c r="C1" s="7" t="s">
        <v>279</v>
      </c>
      <c r="E1" s="7" t="s">
        <v>253</v>
      </c>
      <c r="G1" s="7">
        <f>SUM(E4:E273)-SUM(F4:F273)</f>
        <v>1175.52</v>
      </c>
    </row>
    <row r="2" spans="1:7">
      <c r="A2" s="10" t="s">
        <v>254</v>
      </c>
      <c r="B2" s="10" t="s">
        <v>255</v>
      </c>
      <c r="C2" s="10" t="s">
        <v>256</v>
      </c>
      <c r="D2" s="10" t="s">
        <v>257</v>
      </c>
      <c r="E2" s="10" t="s">
        <v>258</v>
      </c>
      <c r="F2" s="10" t="s">
        <v>259</v>
      </c>
      <c r="G2" s="10" t="s">
        <v>260</v>
      </c>
    </row>
    <row r="3" spans="1:7">
      <c r="A3" s="11"/>
    </row>
    <row r="4" spans="1:7" hidden="1">
      <c r="A4" s="12">
        <v>41220</v>
      </c>
      <c r="C4" s="7" t="s">
        <v>262</v>
      </c>
      <c r="E4" s="7">
        <v>760.9</v>
      </c>
      <c r="G4" s="7">
        <v>760.9</v>
      </c>
    </row>
    <row r="5" spans="1:7" hidden="1">
      <c r="A5" s="12">
        <v>41234</v>
      </c>
      <c r="B5" s="7">
        <v>1</v>
      </c>
      <c r="C5" s="7" t="s">
        <v>1499</v>
      </c>
      <c r="D5" s="7">
        <v>21</v>
      </c>
      <c r="E5" s="7">
        <f>B5*D5</f>
        <v>21</v>
      </c>
      <c r="G5" s="7">
        <f>G4+E5-F5</f>
        <v>781.9</v>
      </c>
    </row>
    <row r="6" spans="1:7" hidden="1">
      <c r="A6" s="12">
        <v>41229</v>
      </c>
      <c r="B6" s="7">
        <v>2.5</v>
      </c>
      <c r="C6" s="7" t="s">
        <v>1049</v>
      </c>
      <c r="D6" s="7">
        <v>30</v>
      </c>
      <c r="E6" s="7">
        <f t="shared" ref="E6:E30" si="0">B6*D6</f>
        <v>75</v>
      </c>
      <c r="G6" s="7">
        <f t="shared" ref="G6:G30" si="1">G5+E6-F6</f>
        <v>856.9</v>
      </c>
    </row>
    <row r="7" spans="1:7" hidden="1">
      <c r="A7" s="12">
        <v>41280</v>
      </c>
      <c r="B7" s="7">
        <v>1</v>
      </c>
      <c r="C7" s="7" t="s">
        <v>1500</v>
      </c>
      <c r="D7" s="7">
        <v>35</v>
      </c>
      <c r="E7" s="7">
        <f t="shared" si="0"/>
        <v>35</v>
      </c>
      <c r="G7" s="7">
        <f t="shared" si="1"/>
        <v>891.9</v>
      </c>
    </row>
    <row r="8" spans="1:7" hidden="1">
      <c r="G8" s="7">
        <f t="shared" si="1"/>
        <v>891.9</v>
      </c>
    </row>
    <row r="9" spans="1:7" hidden="1">
      <c r="A9" s="12">
        <v>41299</v>
      </c>
      <c r="B9" s="7">
        <v>1</v>
      </c>
      <c r="C9" s="7" t="s">
        <v>1502</v>
      </c>
      <c r="D9" s="7">
        <v>35</v>
      </c>
      <c r="E9" s="7">
        <f t="shared" si="0"/>
        <v>35</v>
      </c>
      <c r="G9" s="7">
        <f t="shared" si="1"/>
        <v>926.9</v>
      </c>
    </row>
    <row r="10" spans="1:7" hidden="1">
      <c r="G10" s="7">
        <f t="shared" si="1"/>
        <v>926.9</v>
      </c>
    </row>
    <row r="11" spans="1:7" hidden="1">
      <c r="A11" s="12">
        <v>41319</v>
      </c>
      <c r="B11" s="7">
        <v>1</v>
      </c>
      <c r="C11" s="7" t="s">
        <v>1504</v>
      </c>
      <c r="D11" s="7">
        <v>105</v>
      </c>
      <c r="E11" s="7">
        <f t="shared" si="0"/>
        <v>105</v>
      </c>
      <c r="G11" s="7">
        <f t="shared" si="1"/>
        <v>1031.9000000000001</v>
      </c>
    </row>
    <row r="12" spans="1:7" hidden="1">
      <c r="C12" s="7" t="s">
        <v>1505</v>
      </c>
      <c r="E12" s="7">
        <f t="shared" si="0"/>
        <v>0</v>
      </c>
      <c r="G12" s="7">
        <f t="shared" si="1"/>
        <v>1031.9000000000001</v>
      </c>
    </row>
    <row r="13" spans="1:7" hidden="1">
      <c r="A13" s="12">
        <v>41320</v>
      </c>
      <c r="B13" s="7">
        <v>1</v>
      </c>
      <c r="C13" s="7" t="s">
        <v>1506</v>
      </c>
      <c r="D13" s="7">
        <v>23</v>
      </c>
      <c r="E13" s="7">
        <f t="shared" si="0"/>
        <v>23</v>
      </c>
      <c r="G13" s="7">
        <f t="shared" si="1"/>
        <v>1054.9000000000001</v>
      </c>
    </row>
    <row r="14" spans="1:7" hidden="1">
      <c r="B14" s="7">
        <v>1</v>
      </c>
      <c r="C14" s="7" t="s">
        <v>1507</v>
      </c>
      <c r="D14" s="7">
        <v>40</v>
      </c>
      <c r="E14" s="7">
        <f t="shared" si="0"/>
        <v>40</v>
      </c>
      <c r="G14" s="7">
        <f t="shared" si="1"/>
        <v>1094.9000000000001</v>
      </c>
    </row>
    <row r="15" spans="1:7" hidden="1">
      <c r="G15" s="7">
        <f t="shared" si="1"/>
        <v>1094.9000000000001</v>
      </c>
    </row>
    <row r="16" spans="1:7" hidden="1">
      <c r="A16" s="12">
        <v>41327</v>
      </c>
      <c r="B16" s="7">
        <v>2</v>
      </c>
      <c r="C16" s="7" t="s">
        <v>723</v>
      </c>
      <c r="D16" s="7">
        <v>9</v>
      </c>
      <c r="E16" s="7">
        <f t="shared" si="0"/>
        <v>18</v>
      </c>
      <c r="G16" s="7">
        <f t="shared" si="1"/>
        <v>1112.9000000000001</v>
      </c>
    </row>
    <row r="17" spans="1:7" hidden="1">
      <c r="A17" s="12">
        <v>41346</v>
      </c>
      <c r="B17" s="7">
        <v>2</v>
      </c>
      <c r="C17" s="7" t="s">
        <v>1509</v>
      </c>
      <c r="D17" s="7">
        <v>15</v>
      </c>
      <c r="E17" s="7">
        <f t="shared" si="0"/>
        <v>30</v>
      </c>
      <c r="G17" s="7">
        <f t="shared" si="1"/>
        <v>1142.9000000000001</v>
      </c>
    </row>
    <row r="18" spans="1:7" hidden="1">
      <c r="A18" s="12">
        <v>41411</v>
      </c>
      <c r="B18" s="7">
        <v>1</v>
      </c>
      <c r="C18" s="7" t="s">
        <v>1510</v>
      </c>
      <c r="D18" s="7">
        <v>63</v>
      </c>
      <c r="E18" s="7">
        <f t="shared" si="0"/>
        <v>63</v>
      </c>
      <c r="G18" s="7">
        <f t="shared" si="1"/>
        <v>1205.9000000000001</v>
      </c>
    </row>
    <row r="19" spans="1:7" hidden="1">
      <c r="C19" s="7" t="s">
        <v>1511</v>
      </c>
      <c r="E19" s="7">
        <f t="shared" si="0"/>
        <v>0</v>
      </c>
      <c r="G19" s="7">
        <f t="shared" si="1"/>
        <v>1205.9000000000001</v>
      </c>
    </row>
    <row r="20" spans="1:7" hidden="1">
      <c r="B20" s="7">
        <v>6</v>
      </c>
      <c r="C20" s="7" t="s">
        <v>1512</v>
      </c>
      <c r="D20" s="7">
        <v>3</v>
      </c>
      <c r="E20" s="7">
        <f t="shared" si="0"/>
        <v>18</v>
      </c>
      <c r="G20" s="7">
        <f t="shared" si="1"/>
        <v>1223.9000000000001</v>
      </c>
    </row>
    <row r="21" spans="1:7" hidden="1">
      <c r="A21" s="12">
        <v>41411</v>
      </c>
      <c r="B21" s="7">
        <v>1</v>
      </c>
      <c r="C21" s="7" t="s">
        <v>1513</v>
      </c>
      <c r="D21" s="7">
        <v>23</v>
      </c>
      <c r="E21" s="7">
        <f t="shared" si="0"/>
        <v>23</v>
      </c>
      <c r="G21" s="7">
        <f t="shared" si="1"/>
        <v>1246.9000000000001</v>
      </c>
    </row>
    <row r="22" spans="1:7" hidden="1">
      <c r="B22" s="7">
        <v>1</v>
      </c>
      <c r="C22" s="7" t="s">
        <v>1506</v>
      </c>
      <c r="D22" s="7">
        <v>25</v>
      </c>
      <c r="E22" s="7">
        <f t="shared" si="0"/>
        <v>25</v>
      </c>
      <c r="G22" s="7">
        <f t="shared" si="1"/>
        <v>1271.9000000000001</v>
      </c>
    </row>
    <row r="23" spans="1:7">
      <c r="A23" s="12">
        <v>41422</v>
      </c>
      <c r="B23" s="7">
        <v>2</v>
      </c>
      <c r="C23" s="7" t="s">
        <v>723</v>
      </c>
      <c r="D23" s="7">
        <v>9</v>
      </c>
      <c r="E23" s="7">
        <f t="shared" si="0"/>
        <v>18</v>
      </c>
      <c r="G23" s="7">
        <f t="shared" si="1"/>
        <v>1289.9000000000001</v>
      </c>
    </row>
    <row r="24" spans="1:7">
      <c r="A24" s="12">
        <v>41432</v>
      </c>
      <c r="C24" s="22" t="s">
        <v>1575</v>
      </c>
      <c r="E24" s="7">
        <f t="shared" si="0"/>
        <v>0</v>
      </c>
      <c r="F24" s="7">
        <v>1289.9000000000001</v>
      </c>
      <c r="G24" s="7">
        <f t="shared" si="1"/>
        <v>0</v>
      </c>
    </row>
    <row r="25" spans="1:7">
      <c r="E25" s="7">
        <f t="shared" si="0"/>
        <v>0</v>
      </c>
      <c r="G25" s="7">
        <f t="shared" si="1"/>
        <v>0</v>
      </c>
    </row>
    <row r="26" spans="1:7">
      <c r="A26" s="12">
        <v>41430</v>
      </c>
      <c r="B26" s="22">
        <v>5</v>
      </c>
      <c r="C26" s="22" t="s">
        <v>1620</v>
      </c>
      <c r="D26" s="22">
        <v>0.5</v>
      </c>
      <c r="E26" s="7">
        <f t="shared" si="0"/>
        <v>2.5</v>
      </c>
      <c r="G26" s="7">
        <f t="shared" si="1"/>
        <v>2.5</v>
      </c>
    </row>
    <row r="27" spans="1:7">
      <c r="B27" s="22">
        <v>10</v>
      </c>
      <c r="C27" s="22" t="s">
        <v>1621</v>
      </c>
      <c r="D27" s="22">
        <v>0.35</v>
      </c>
      <c r="E27" s="7">
        <f t="shared" si="0"/>
        <v>3.5</v>
      </c>
      <c r="G27" s="7">
        <f t="shared" si="1"/>
        <v>6</v>
      </c>
    </row>
    <row r="28" spans="1:7">
      <c r="A28" s="12">
        <v>41444</v>
      </c>
      <c r="B28" s="22">
        <v>1</v>
      </c>
      <c r="C28" s="22" t="s">
        <v>1787</v>
      </c>
      <c r="D28" s="22">
        <v>20</v>
      </c>
      <c r="E28" s="7">
        <f t="shared" si="0"/>
        <v>20</v>
      </c>
      <c r="G28" s="7">
        <f t="shared" si="1"/>
        <v>26</v>
      </c>
    </row>
    <row r="29" spans="1:7">
      <c r="A29" s="12">
        <v>41456</v>
      </c>
      <c r="B29" s="22">
        <v>4</v>
      </c>
      <c r="C29" s="22" t="s">
        <v>1620</v>
      </c>
      <c r="D29" s="22">
        <v>0.68</v>
      </c>
      <c r="E29" s="7">
        <f t="shared" si="0"/>
        <v>2.72</v>
      </c>
      <c r="G29" s="7">
        <f t="shared" si="1"/>
        <v>28.72</v>
      </c>
    </row>
    <row r="30" spans="1:7">
      <c r="B30" s="22">
        <v>10</v>
      </c>
      <c r="C30" s="22" t="s">
        <v>1788</v>
      </c>
      <c r="D30" s="22">
        <v>0.57999999999999996</v>
      </c>
      <c r="E30" s="22">
        <f t="shared" si="0"/>
        <v>5.8</v>
      </c>
      <c r="G30" s="7">
        <f t="shared" si="1"/>
        <v>34.519999999999996</v>
      </c>
    </row>
    <row r="31" spans="1:7">
      <c r="A31" s="12">
        <v>41485</v>
      </c>
      <c r="B31" s="22">
        <v>1</v>
      </c>
      <c r="C31" s="22" t="s">
        <v>1506</v>
      </c>
      <c r="D31" s="7">
        <v>25</v>
      </c>
      <c r="E31" s="22">
        <f>B31*D31</f>
        <v>25</v>
      </c>
      <c r="G31" s="7">
        <f>G30+E31-F31</f>
        <v>59.519999999999996</v>
      </c>
    </row>
    <row r="32" spans="1:7">
      <c r="A32" s="12">
        <v>41491</v>
      </c>
      <c r="B32" s="22">
        <v>1</v>
      </c>
      <c r="C32" s="22" t="s">
        <v>1108</v>
      </c>
      <c r="D32" s="7">
        <v>7</v>
      </c>
      <c r="E32" s="22">
        <f t="shared" ref="E32:E76" si="2">B32*D32</f>
        <v>7</v>
      </c>
      <c r="G32" s="7">
        <f t="shared" ref="G32:G54" si="3">G31+E32-F32</f>
        <v>66.52</v>
      </c>
    </row>
    <row r="33" spans="1:7">
      <c r="B33" s="22">
        <v>1</v>
      </c>
      <c r="C33" s="22" t="s">
        <v>1509</v>
      </c>
      <c r="D33" s="7">
        <v>18</v>
      </c>
      <c r="E33" s="22">
        <f t="shared" si="2"/>
        <v>18</v>
      </c>
      <c r="G33" s="7">
        <f t="shared" si="3"/>
        <v>84.52</v>
      </c>
    </row>
    <row r="34" spans="1:7">
      <c r="A34" s="12">
        <v>41496</v>
      </c>
      <c r="B34" s="22">
        <v>1</v>
      </c>
      <c r="C34" s="22" t="s">
        <v>2197</v>
      </c>
      <c r="D34" s="22">
        <v>23</v>
      </c>
      <c r="E34" s="22">
        <f t="shared" si="2"/>
        <v>23</v>
      </c>
      <c r="G34" s="7">
        <f t="shared" si="3"/>
        <v>107.52</v>
      </c>
    </row>
    <row r="35" spans="1:7">
      <c r="B35" s="22">
        <v>10</v>
      </c>
      <c r="C35" s="22" t="s">
        <v>2198</v>
      </c>
      <c r="D35" s="22">
        <v>0.57999999999999996</v>
      </c>
      <c r="E35" s="22">
        <f t="shared" si="2"/>
        <v>5.8</v>
      </c>
      <c r="G35" s="7">
        <f t="shared" si="3"/>
        <v>113.32</v>
      </c>
    </row>
    <row r="36" spans="1:7">
      <c r="A36" s="12">
        <v>41519</v>
      </c>
      <c r="B36" s="22">
        <v>1</v>
      </c>
      <c r="C36" s="22" t="s">
        <v>2387</v>
      </c>
      <c r="D36" s="22">
        <v>376.2</v>
      </c>
      <c r="E36" s="22">
        <f t="shared" si="2"/>
        <v>376.2</v>
      </c>
      <c r="G36" s="7">
        <f t="shared" si="3"/>
        <v>489.52</v>
      </c>
    </row>
    <row r="37" spans="1:7">
      <c r="A37" s="12">
        <v>41528</v>
      </c>
      <c r="B37" s="22">
        <v>20</v>
      </c>
      <c r="C37" s="22" t="s">
        <v>2551</v>
      </c>
      <c r="D37" s="22">
        <v>0.35</v>
      </c>
      <c r="E37" s="22">
        <f t="shared" si="2"/>
        <v>7</v>
      </c>
      <c r="G37" s="7">
        <f t="shared" si="3"/>
        <v>496.52</v>
      </c>
    </row>
    <row r="38" spans="1:7">
      <c r="B38" s="22">
        <v>20</v>
      </c>
      <c r="C38" s="22" t="s">
        <v>2552</v>
      </c>
      <c r="D38" s="22">
        <v>0.25</v>
      </c>
      <c r="E38" s="22">
        <f t="shared" si="2"/>
        <v>5</v>
      </c>
      <c r="G38" s="7">
        <f t="shared" si="3"/>
        <v>501.52</v>
      </c>
    </row>
    <row r="39" spans="1:7">
      <c r="B39" s="22">
        <v>10</v>
      </c>
      <c r="C39" s="22" t="s">
        <v>2553</v>
      </c>
      <c r="D39" s="22">
        <v>0.7</v>
      </c>
      <c r="E39" s="22">
        <f t="shared" si="2"/>
        <v>7</v>
      </c>
      <c r="G39" s="7">
        <f t="shared" si="3"/>
        <v>508.52</v>
      </c>
    </row>
    <row r="40" spans="1:7">
      <c r="B40" s="22">
        <v>1</v>
      </c>
      <c r="C40" s="22" t="s">
        <v>2554</v>
      </c>
      <c r="E40" s="22">
        <f t="shared" si="2"/>
        <v>0</v>
      </c>
      <c r="G40" s="7">
        <f t="shared" si="3"/>
        <v>508.52</v>
      </c>
    </row>
    <row r="41" spans="1:7">
      <c r="A41" s="12">
        <v>41555</v>
      </c>
      <c r="B41" s="22">
        <v>4</v>
      </c>
      <c r="C41" s="22" t="s">
        <v>2748</v>
      </c>
      <c r="D41" s="7">
        <v>53.75</v>
      </c>
      <c r="E41" s="22">
        <f t="shared" si="2"/>
        <v>215</v>
      </c>
      <c r="G41" s="7">
        <f t="shared" si="3"/>
        <v>723.52</v>
      </c>
    </row>
    <row r="42" spans="1:7">
      <c r="B42" s="22">
        <v>1</v>
      </c>
      <c r="C42" s="22" t="s">
        <v>2749</v>
      </c>
      <c r="D42" s="7">
        <v>49</v>
      </c>
      <c r="E42" s="22">
        <f t="shared" si="2"/>
        <v>49</v>
      </c>
      <c r="G42" s="7">
        <f t="shared" si="3"/>
        <v>772.52</v>
      </c>
    </row>
    <row r="43" spans="1:7">
      <c r="B43" s="22">
        <v>1</v>
      </c>
      <c r="C43" s="22" t="s">
        <v>694</v>
      </c>
      <c r="D43" s="7">
        <v>58</v>
      </c>
      <c r="E43" s="22">
        <f t="shared" si="2"/>
        <v>58</v>
      </c>
      <c r="G43" s="7">
        <f t="shared" si="3"/>
        <v>830.52</v>
      </c>
    </row>
    <row r="44" spans="1:7">
      <c r="B44" s="22"/>
      <c r="C44" s="22" t="s">
        <v>2750</v>
      </c>
      <c r="E44" s="22">
        <f t="shared" si="2"/>
        <v>0</v>
      </c>
      <c r="F44" s="7">
        <v>32</v>
      </c>
      <c r="G44" s="7">
        <f t="shared" si="3"/>
        <v>798.52</v>
      </c>
    </row>
    <row r="45" spans="1:7">
      <c r="B45" s="22"/>
      <c r="C45" s="22" t="s">
        <v>890</v>
      </c>
      <c r="E45" s="22">
        <f t="shared" si="2"/>
        <v>0</v>
      </c>
      <c r="G45" s="7">
        <f>G44+E45-F45</f>
        <v>798.52</v>
      </c>
    </row>
    <row r="46" spans="1:7">
      <c r="A46" s="12">
        <v>41554</v>
      </c>
      <c r="B46" s="22">
        <v>1</v>
      </c>
      <c r="C46" s="22" t="s">
        <v>1506</v>
      </c>
      <c r="D46" s="22">
        <v>26</v>
      </c>
      <c r="E46" s="22">
        <v>26</v>
      </c>
      <c r="G46" s="7">
        <f t="shared" ref="G46:G50" si="4">G45+E46-F46</f>
        <v>824.52</v>
      </c>
    </row>
    <row r="47" spans="1:7">
      <c r="A47" s="12">
        <v>41555</v>
      </c>
      <c r="B47" s="22">
        <v>1</v>
      </c>
      <c r="C47" s="22" t="s">
        <v>2751</v>
      </c>
      <c r="D47" s="22">
        <v>18</v>
      </c>
      <c r="E47" s="22">
        <f t="shared" si="2"/>
        <v>18</v>
      </c>
      <c r="G47" s="7">
        <f t="shared" si="4"/>
        <v>842.52</v>
      </c>
    </row>
    <row r="48" spans="1:7">
      <c r="B48" s="22"/>
      <c r="C48" s="22"/>
      <c r="E48" s="22">
        <f t="shared" si="2"/>
        <v>0</v>
      </c>
      <c r="G48" s="7">
        <f t="shared" si="4"/>
        <v>842.52</v>
      </c>
    </row>
    <row r="49" spans="1:7">
      <c r="B49" s="22"/>
      <c r="C49" s="22"/>
      <c r="E49" s="22">
        <f t="shared" si="2"/>
        <v>0</v>
      </c>
      <c r="G49" s="7">
        <f t="shared" si="4"/>
        <v>842.52</v>
      </c>
    </row>
    <row r="50" spans="1:7">
      <c r="A50" s="12">
        <v>41565</v>
      </c>
      <c r="B50" s="22">
        <v>1</v>
      </c>
      <c r="C50" s="22" t="s">
        <v>2716</v>
      </c>
      <c r="D50" s="7">
        <v>62</v>
      </c>
      <c r="E50" s="22">
        <f t="shared" si="2"/>
        <v>62</v>
      </c>
      <c r="G50" s="7">
        <f t="shared" si="4"/>
        <v>904.52</v>
      </c>
    </row>
    <row r="51" spans="1:7">
      <c r="C51" s="22" t="s">
        <v>1511</v>
      </c>
      <c r="E51" s="22">
        <f t="shared" si="2"/>
        <v>0</v>
      </c>
      <c r="G51" s="7">
        <f t="shared" si="3"/>
        <v>904.52</v>
      </c>
    </row>
    <row r="52" spans="1:7">
      <c r="A52" s="12">
        <v>41570</v>
      </c>
      <c r="B52" s="7">
        <v>1</v>
      </c>
      <c r="C52" s="22" t="s">
        <v>2944</v>
      </c>
      <c r="D52" s="7">
        <v>98</v>
      </c>
      <c r="E52" s="22">
        <f t="shared" si="2"/>
        <v>98</v>
      </c>
      <c r="G52" s="7">
        <f t="shared" si="3"/>
        <v>1002.52</v>
      </c>
    </row>
    <row r="53" spans="1:7">
      <c r="B53" s="7">
        <v>1</v>
      </c>
      <c r="C53" s="22" t="s">
        <v>2945</v>
      </c>
      <c r="D53" s="7">
        <v>75</v>
      </c>
      <c r="E53" s="22">
        <f t="shared" si="2"/>
        <v>75</v>
      </c>
      <c r="G53" s="7">
        <f t="shared" si="3"/>
        <v>1077.52</v>
      </c>
    </row>
    <row r="54" spans="1:7">
      <c r="A54" s="12">
        <v>41586</v>
      </c>
      <c r="B54" s="22">
        <v>1</v>
      </c>
      <c r="C54" s="22" t="s">
        <v>2970</v>
      </c>
      <c r="D54" s="22">
        <v>98</v>
      </c>
      <c r="E54" s="22">
        <f t="shared" si="2"/>
        <v>98</v>
      </c>
      <c r="G54" s="7">
        <f t="shared" si="3"/>
        <v>1175.52</v>
      </c>
    </row>
    <row r="55" spans="1:7">
      <c r="E55" s="22">
        <f t="shared" si="2"/>
        <v>0</v>
      </c>
    </row>
    <row r="56" spans="1:7">
      <c r="E56" s="22">
        <f t="shared" si="2"/>
        <v>0</v>
      </c>
    </row>
    <row r="57" spans="1:7">
      <c r="E57" s="22">
        <f t="shared" si="2"/>
        <v>0</v>
      </c>
    </row>
    <row r="58" spans="1:7">
      <c r="E58" s="22">
        <f t="shared" si="2"/>
        <v>0</v>
      </c>
    </row>
    <row r="59" spans="1:7">
      <c r="E59" s="22">
        <f t="shared" si="2"/>
        <v>0</v>
      </c>
    </row>
    <row r="60" spans="1:7">
      <c r="E60" s="22">
        <f t="shared" si="2"/>
        <v>0</v>
      </c>
    </row>
    <row r="61" spans="1:7">
      <c r="E61" s="22">
        <f t="shared" si="2"/>
        <v>0</v>
      </c>
    </row>
    <row r="62" spans="1:7">
      <c r="E62" s="22">
        <f t="shared" si="2"/>
        <v>0</v>
      </c>
    </row>
    <row r="63" spans="1:7">
      <c r="E63" s="22">
        <f t="shared" si="2"/>
        <v>0</v>
      </c>
    </row>
    <row r="64" spans="1:7">
      <c r="E64" s="22">
        <f t="shared" si="2"/>
        <v>0</v>
      </c>
    </row>
    <row r="65" spans="5:5">
      <c r="E65" s="22">
        <f t="shared" si="2"/>
        <v>0</v>
      </c>
    </row>
    <row r="66" spans="5:5">
      <c r="E66" s="22">
        <f t="shared" si="2"/>
        <v>0</v>
      </c>
    </row>
    <row r="67" spans="5:5">
      <c r="E67" s="22">
        <f t="shared" si="2"/>
        <v>0</v>
      </c>
    </row>
    <row r="68" spans="5:5">
      <c r="E68" s="22">
        <f t="shared" si="2"/>
        <v>0</v>
      </c>
    </row>
    <row r="69" spans="5:5">
      <c r="E69" s="22">
        <f t="shared" si="2"/>
        <v>0</v>
      </c>
    </row>
    <row r="70" spans="5:5">
      <c r="E70" s="22">
        <f t="shared" si="2"/>
        <v>0</v>
      </c>
    </row>
    <row r="71" spans="5:5">
      <c r="E71" s="22">
        <f t="shared" si="2"/>
        <v>0</v>
      </c>
    </row>
    <row r="72" spans="5:5">
      <c r="E72" s="22">
        <f t="shared" si="2"/>
        <v>0</v>
      </c>
    </row>
    <row r="73" spans="5:5">
      <c r="E73" s="22">
        <f t="shared" si="2"/>
        <v>0</v>
      </c>
    </row>
    <row r="74" spans="5:5">
      <c r="E74" s="22">
        <f t="shared" si="2"/>
        <v>0</v>
      </c>
    </row>
    <row r="75" spans="5:5">
      <c r="E75" s="22">
        <f t="shared" si="2"/>
        <v>0</v>
      </c>
    </row>
    <row r="76" spans="5:5">
      <c r="E76" s="22">
        <f t="shared" si="2"/>
        <v>0</v>
      </c>
    </row>
  </sheetData>
  <hyperlinks>
    <hyperlink ref="A1" location="INDICE!A1" display="INDICE"/>
  </hyperlinks>
  <pageMargins left="0.7" right="0.7" top="0.75" bottom="0.75" header="0.3" footer="0.3"/>
  <pageSetup paperSize="9" orientation="portrait" horizontalDpi="0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>
  <dimension ref="A1:H35"/>
  <sheetViews>
    <sheetView workbookViewId="0"/>
  </sheetViews>
  <sheetFormatPr baseColWidth="10" defaultRowHeight="15"/>
  <cols>
    <col min="1" max="1" width="15.5703125" customWidth="1"/>
    <col min="2" max="2" width="10.7109375" customWidth="1"/>
    <col min="3" max="3" width="20.7109375" customWidth="1"/>
    <col min="4" max="4" width="11.42578125" customWidth="1"/>
  </cols>
  <sheetData>
    <row r="1" spans="1:8">
      <c r="A1" s="2" t="s">
        <v>122</v>
      </c>
      <c r="B1" s="1"/>
      <c r="C1" s="1" t="s">
        <v>52</v>
      </c>
      <c r="D1" s="1"/>
      <c r="E1" s="1" t="s">
        <v>253</v>
      </c>
      <c r="F1" s="1"/>
      <c r="G1" s="1">
        <f>SUM(E4:E267)-SUM(F4:F267)</f>
        <v>943.69999999999982</v>
      </c>
    </row>
    <row r="2" spans="1:8">
      <c r="A2" s="3" t="s">
        <v>254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259</v>
      </c>
      <c r="G2" s="3" t="s">
        <v>260</v>
      </c>
    </row>
    <row r="3" spans="1:8" hidden="1">
      <c r="A3" s="5"/>
      <c r="B3" s="1"/>
      <c r="C3" s="1"/>
      <c r="D3" s="1"/>
      <c r="E3" s="1"/>
      <c r="F3" s="1"/>
      <c r="G3" s="1"/>
    </row>
    <row r="4" spans="1:8" hidden="1">
      <c r="A4" s="6">
        <v>41321</v>
      </c>
      <c r="C4" t="s">
        <v>262</v>
      </c>
      <c r="E4">
        <v>0</v>
      </c>
      <c r="G4">
        <v>0</v>
      </c>
    </row>
    <row r="5" spans="1:8" hidden="1">
      <c r="B5">
        <v>1</v>
      </c>
      <c r="C5" t="s">
        <v>679</v>
      </c>
      <c r="E5">
        <f t="shared" ref="E5:E29" si="0">B5*D5</f>
        <v>0</v>
      </c>
      <c r="G5">
        <f>G4+E5-F5</f>
        <v>0</v>
      </c>
    </row>
    <row r="6" spans="1:8" hidden="1">
      <c r="B6">
        <v>1</v>
      </c>
      <c r="C6" t="s">
        <v>822</v>
      </c>
      <c r="D6">
        <v>1059</v>
      </c>
      <c r="E6">
        <f t="shared" si="0"/>
        <v>1059</v>
      </c>
      <c r="F6">
        <v>1059</v>
      </c>
      <c r="G6">
        <f>G5+E6-F6</f>
        <v>0</v>
      </c>
      <c r="H6" s="6">
        <v>41375</v>
      </c>
    </row>
    <row r="7" spans="1:8" hidden="1">
      <c r="A7" s="6">
        <v>41345</v>
      </c>
      <c r="B7">
        <v>1</v>
      </c>
      <c r="C7" t="s">
        <v>726</v>
      </c>
      <c r="D7">
        <v>250</v>
      </c>
      <c r="E7">
        <f t="shared" si="0"/>
        <v>250</v>
      </c>
      <c r="F7">
        <v>250</v>
      </c>
      <c r="G7">
        <f t="shared" ref="G7:G35" si="1">G6+E7-F7</f>
        <v>0</v>
      </c>
      <c r="H7" s="6">
        <v>41375</v>
      </c>
    </row>
    <row r="8" spans="1:8" hidden="1">
      <c r="A8" s="6">
        <v>41353</v>
      </c>
      <c r="B8">
        <v>1</v>
      </c>
      <c r="C8" t="s">
        <v>823</v>
      </c>
      <c r="D8">
        <v>99</v>
      </c>
      <c r="E8">
        <f t="shared" si="0"/>
        <v>99</v>
      </c>
      <c r="F8">
        <v>99</v>
      </c>
      <c r="G8">
        <f t="shared" si="1"/>
        <v>0</v>
      </c>
    </row>
    <row r="9" spans="1:8" hidden="1">
      <c r="A9" s="6">
        <v>41368</v>
      </c>
      <c r="B9">
        <v>1</v>
      </c>
      <c r="C9" t="s">
        <v>921</v>
      </c>
      <c r="D9">
        <v>175</v>
      </c>
      <c r="E9">
        <f t="shared" si="0"/>
        <v>175</v>
      </c>
      <c r="F9">
        <v>175</v>
      </c>
      <c r="G9">
        <f t="shared" si="1"/>
        <v>0</v>
      </c>
      <c r="H9" s="6">
        <v>41408</v>
      </c>
    </row>
    <row r="10" spans="1:8" hidden="1">
      <c r="A10" s="6">
        <v>41365</v>
      </c>
      <c r="B10">
        <v>1</v>
      </c>
      <c r="C10" t="s">
        <v>945</v>
      </c>
      <c r="D10">
        <v>155</v>
      </c>
      <c r="E10">
        <f t="shared" si="0"/>
        <v>155</v>
      </c>
      <c r="F10">
        <v>155</v>
      </c>
      <c r="G10">
        <f t="shared" si="1"/>
        <v>0</v>
      </c>
      <c r="H10" s="6">
        <v>41408</v>
      </c>
    </row>
    <row r="11" spans="1:8" hidden="1">
      <c r="A11" s="6">
        <v>41377</v>
      </c>
      <c r="B11">
        <v>1</v>
      </c>
      <c r="C11" t="s">
        <v>1153</v>
      </c>
      <c r="D11">
        <v>262.5</v>
      </c>
      <c r="E11">
        <f t="shared" si="0"/>
        <v>262.5</v>
      </c>
      <c r="F11">
        <v>262.5</v>
      </c>
      <c r="G11">
        <f t="shared" si="1"/>
        <v>0</v>
      </c>
      <c r="H11" s="6">
        <v>41408</v>
      </c>
    </row>
    <row r="12" spans="1:8" hidden="1">
      <c r="A12" s="6">
        <v>41411</v>
      </c>
      <c r="B12">
        <v>1</v>
      </c>
      <c r="C12" t="s">
        <v>1160</v>
      </c>
      <c r="E12">
        <f t="shared" si="0"/>
        <v>0</v>
      </c>
      <c r="G12">
        <f t="shared" si="1"/>
        <v>0</v>
      </c>
    </row>
    <row r="13" spans="1:8" hidden="1">
      <c r="A13" s="6">
        <v>41429</v>
      </c>
      <c r="B13">
        <v>5</v>
      </c>
      <c r="C13" t="s">
        <v>1554</v>
      </c>
      <c r="D13">
        <v>35</v>
      </c>
      <c r="E13">
        <f t="shared" si="0"/>
        <v>175</v>
      </c>
      <c r="F13">
        <v>175</v>
      </c>
      <c r="G13">
        <f t="shared" si="1"/>
        <v>0</v>
      </c>
      <c r="H13" s="6">
        <v>41477</v>
      </c>
    </row>
    <row r="14" spans="1:8" hidden="1">
      <c r="A14" s="6"/>
      <c r="C14" t="s">
        <v>1652</v>
      </c>
      <c r="E14">
        <f t="shared" si="0"/>
        <v>0</v>
      </c>
      <c r="G14">
        <f t="shared" si="1"/>
        <v>0</v>
      </c>
    </row>
    <row r="15" spans="1:8" hidden="1">
      <c r="A15" s="6">
        <v>41429</v>
      </c>
      <c r="B15">
        <v>1</v>
      </c>
      <c r="C15" t="s">
        <v>1555</v>
      </c>
      <c r="D15">
        <v>165</v>
      </c>
      <c r="E15">
        <f t="shared" si="0"/>
        <v>165</v>
      </c>
      <c r="F15">
        <v>165</v>
      </c>
      <c r="G15">
        <f t="shared" si="1"/>
        <v>0</v>
      </c>
      <c r="H15" s="6">
        <v>41477</v>
      </c>
    </row>
    <row r="16" spans="1:8" hidden="1">
      <c r="C16" t="s">
        <v>1556</v>
      </c>
      <c r="E16">
        <f t="shared" si="0"/>
        <v>0</v>
      </c>
      <c r="G16">
        <f t="shared" si="1"/>
        <v>0</v>
      </c>
    </row>
    <row r="17" spans="1:8" hidden="1">
      <c r="A17" s="6">
        <v>41436</v>
      </c>
      <c r="B17">
        <v>1</v>
      </c>
      <c r="C17" t="s">
        <v>1654</v>
      </c>
      <c r="D17">
        <v>174</v>
      </c>
      <c r="E17">
        <f t="shared" si="0"/>
        <v>174</v>
      </c>
      <c r="F17">
        <v>174</v>
      </c>
      <c r="G17">
        <f t="shared" si="1"/>
        <v>0</v>
      </c>
      <c r="H17" s="6">
        <v>41477</v>
      </c>
    </row>
    <row r="18" spans="1:8" hidden="1">
      <c r="A18" s="6">
        <v>41439</v>
      </c>
      <c r="B18">
        <v>1</v>
      </c>
      <c r="C18" t="s">
        <v>1653</v>
      </c>
      <c r="D18">
        <v>127</v>
      </c>
      <c r="E18">
        <f t="shared" si="0"/>
        <v>127</v>
      </c>
      <c r="F18">
        <v>127</v>
      </c>
      <c r="G18">
        <f t="shared" si="1"/>
        <v>0</v>
      </c>
      <c r="H18" s="6">
        <v>41477</v>
      </c>
    </row>
    <row r="19" spans="1:8" hidden="1">
      <c r="A19" s="6">
        <v>41451</v>
      </c>
      <c r="B19">
        <v>1</v>
      </c>
      <c r="C19" t="s">
        <v>1846</v>
      </c>
      <c r="D19">
        <v>80</v>
      </c>
      <c r="E19">
        <f t="shared" si="0"/>
        <v>80</v>
      </c>
      <c r="F19">
        <v>80</v>
      </c>
      <c r="G19">
        <f t="shared" si="1"/>
        <v>0</v>
      </c>
      <c r="H19" s="6">
        <v>41477</v>
      </c>
    </row>
    <row r="20" spans="1:8" hidden="1">
      <c r="A20" s="6">
        <v>41453</v>
      </c>
      <c r="B20">
        <v>1</v>
      </c>
      <c r="C20" t="s">
        <v>1818</v>
      </c>
      <c r="D20">
        <v>189</v>
      </c>
      <c r="E20">
        <f t="shared" si="0"/>
        <v>189</v>
      </c>
      <c r="F20">
        <v>189</v>
      </c>
      <c r="G20">
        <f t="shared" si="1"/>
        <v>0</v>
      </c>
      <c r="H20" s="6">
        <v>41512</v>
      </c>
    </row>
    <row r="21" spans="1:8" hidden="1">
      <c r="A21" s="6">
        <v>41467</v>
      </c>
      <c r="B21">
        <v>1</v>
      </c>
      <c r="C21" t="s">
        <v>1922</v>
      </c>
      <c r="D21">
        <v>360</v>
      </c>
      <c r="E21">
        <f t="shared" si="0"/>
        <v>360</v>
      </c>
      <c r="F21">
        <v>360</v>
      </c>
      <c r="G21">
        <f t="shared" si="1"/>
        <v>0</v>
      </c>
      <c r="H21" s="6">
        <v>41512</v>
      </c>
    </row>
    <row r="22" spans="1:8" hidden="1">
      <c r="A22" s="6">
        <v>41489</v>
      </c>
      <c r="B22">
        <v>1</v>
      </c>
      <c r="C22" t="s">
        <v>2112</v>
      </c>
      <c r="D22">
        <v>210</v>
      </c>
      <c r="E22">
        <f t="shared" si="0"/>
        <v>210</v>
      </c>
      <c r="F22">
        <v>210</v>
      </c>
      <c r="G22">
        <f t="shared" si="1"/>
        <v>0</v>
      </c>
      <c r="H22" s="6">
        <v>41535</v>
      </c>
    </row>
    <row r="23" spans="1:8" hidden="1">
      <c r="A23" s="6">
        <v>41501</v>
      </c>
      <c r="B23">
        <v>1</v>
      </c>
      <c r="C23" t="s">
        <v>2244</v>
      </c>
      <c r="D23">
        <v>326</v>
      </c>
      <c r="E23">
        <f t="shared" si="0"/>
        <v>326</v>
      </c>
      <c r="F23">
        <v>326</v>
      </c>
      <c r="G23">
        <f t="shared" si="1"/>
        <v>0</v>
      </c>
      <c r="H23" s="6">
        <v>41535</v>
      </c>
    </row>
    <row r="24" spans="1:8">
      <c r="A24" s="6">
        <v>41506</v>
      </c>
      <c r="B24">
        <v>2</v>
      </c>
      <c r="C24" t="s">
        <v>496</v>
      </c>
      <c r="D24">
        <v>30</v>
      </c>
      <c r="E24">
        <f t="shared" si="0"/>
        <v>60</v>
      </c>
      <c r="G24">
        <f t="shared" si="1"/>
        <v>60</v>
      </c>
    </row>
    <row r="25" spans="1:8">
      <c r="B25">
        <v>2</v>
      </c>
      <c r="C25" t="s">
        <v>384</v>
      </c>
      <c r="D25">
        <v>40</v>
      </c>
      <c r="E25">
        <f t="shared" si="0"/>
        <v>80</v>
      </c>
      <c r="G25">
        <f t="shared" si="1"/>
        <v>140</v>
      </c>
    </row>
    <row r="26" spans="1:8">
      <c r="A26" s="6">
        <v>41564</v>
      </c>
      <c r="B26">
        <v>1</v>
      </c>
      <c r="C26" t="s">
        <v>2736</v>
      </c>
      <c r="D26">
        <v>585</v>
      </c>
      <c r="E26">
        <f t="shared" si="0"/>
        <v>585</v>
      </c>
      <c r="F26">
        <v>585</v>
      </c>
      <c r="G26">
        <f t="shared" si="1"/>
        <v>140</v>
      </c>
    </row>
    <row r="27" spans="1:8">
      <c r="A27" s="6">
        <v>41585</v>
      </c>
      <c r="B27">
        <v>1</v>
      </c>
      <c r="C27" t="s">
        <v>2956</v>
      </c>
      <c r="D27">
        <v>163.69999999999999</v>
      </c>
      <c r="E27">
        <f t="shared" si="0"/>
        <v>163.69999999999999</v>
      </c>
      <c r="G27">
        <f t="shared" si="1"/>
        <v>303.7</v>
      </c>
    </row>
    <row r="28" spans="1:8">
      <c r="A28" s="6">
        <v>41592</v>
      </c>
      <c r="B28">
        <v>1</v>
      </c>
      <c r="C28" t="s">
        <v>3066</v>
      </c>
      <c r="D28">
        <v>175</v>
      </c>
      <c r="E28">
        <f t="shared" si="0"/>
        <v>175</v>
      </c>
      <c r="F28">
        <v>175</v>
      </c>
      <c r="G28">
        <f t="shared" si="1"/>
        <v>303.7</v>
      </c>
    </row>
    <row r="29" spans="1:8">
      <c r="A29" s="6">
        <v>41617</v>
      </c>
      <c r="B29">
        <v>1</v>
      </c>
      <c r="C29" t="s">
        <v>3279</v>
      </c>
      <c r="D29">
        <v>296</v>
      </c>
      <c r="E29">
        <f t="shared" si="0"/>
        <v>296</v>
      </c>
      <c r="G29">
        <f t="shared" si="1"/>
        <v>599.70000000000005</v>
      </c>
    </row>
    <row r="30" spans="1:8">
      <c r="G30">
        <f t="shared" si="1"/>
        <v>599.70000000000005</v>
      </c>
    </row>
    <row r="31" spans="1:8">
      <c r="A31" s="6">
        <v>41647</v>
      </c>
      <c r="B31">
        <v>1</v>
      </c>
      <c r="C31" t="s">
        <v>3390</v>
      </c>
      <c r="D31">
        <v>344</v>
      </c>
      <c r="E31">
        <v>344</v>
      </c>
      <c r="G31">
        <f t="shared" si="1"/>
        <v>943.7</v>
      </c>
    </row>
    <row r="32" spans="1:8">
      <c r="G32">
        <f t="shared" si="1"/>
        <v>943.7</v>
      </c>
    </row>
    <row r="33" spans="7:7">
      <c r="G33">
        <f t="shared" si="1"/>
        <v>943.7</v>
      </c>
    </row>
    <row r="34" spans="7:7">
      <c r="G34">
        <f t="shared" si="1"/>
        <v>943.7</v>
      </c>
    </row>
    <row r="35" spans="7:7">
      <c r="G35">
        <f t="shared" si="1"/>
        <v>943.7</v>
      </c>
    </row>
  </sheetData>
  <hyperlinks>
    <hyperlink ref="A1" location="INDICE!A1" display="INDICE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>
  <dimension ref="A1:K126"/>
  <sheetViews>
    <sheetView zoomScale="115" zoomScaleNormal="115" workbookViewId="0"/>
  </sheetViews>
  <sheetFormatPr baseColWidth="10" defaultRowHeight="15"/>
  <cols>
    <col min="1" max="1" width="13.7109375" style="1" customWidth="1"/>
    <col min="2" max="2" width="5.42578125" style="1" customWidth="1"/>
    <col min="3" max="3" width="23.28515625" style="1" customWidth="1"/>
    <col min="4" max="4" width="9.140625" style="1" customWidth="1"/>
    <col min="5" max="5" width="7.28515625" style="38" customWidth="1"/>
    <col min="6" max="6" width="9.5703125" style="38" customWidth="1"/>
    <col min="7" max="7" width="9.28515625" style="1" customWidth="1"/>
    <col min="8" max="8" width="11.42578125" style="38"/>
    <col min="9" max="16384" width="11.42578125" style="1"/>
  </cols>
  <sheetData>
    <row r="1" spans="1:8">
      <c r="A1" s="2" t="s">
        <v>122</v>
      </c>
      <c r="C1" s="1" t="s">
        <v>280</v>
      </c>
      <c r="F1" s="38" t="s">
        <v>253</v>
      </c>
      <c r="H1" s="38">
        <f>SUM(F4:F296)-SUM(G4:G296)</f>
        <v>2683.8685999999998</v>
      </c>
    </row>
    <row r="2" spans="1:8">
      <c r="A2" s="3" t="s">
        <v>254</v>
      </c>
      <c r="B2" s="3" t="s">
        <v>255</v>
      </c>
      <c r="C2" s="3" t="s">
        <v>256</v>
      </c>
      <c r="D2" s="39" t="s">
        <v>257</v>
      </c>
      <c r="E2" s="66" t="s">
        <v>1972</v>
      </c>
      <c r="F2" s="39" t="s">
        <v>258</v>
      </c>
      <c r="G2" s="3" t="s">
        <v>259</v>
      </c>
      <c r="H2" s="39" t="s">
        <v>260</v>
      </c>
    </row>
    <row r="3" spans="1:8" ht="16.5" customHeight="1">
      <c r="A3" s="5"/>
    </row>
    <row r="4" spans="1:8" hidden="1">
      <c r="A4" s="36">
        <v>41321</v>
      </c>
      <c r="C4" s="1" t="s">
        <v>262</v>
      </c>
      <c r="F4" s="38">
        <v>0</v>
      </c>
      <c r="H4" s="38">
        <v>0</v>
      </c>
    </row>
    <row r="5" spans="1:8" hidden="1">
      <c r="A5" s="36">
        <v>41333</v>
      </c>
      <c r="B5" s="1">
        <v>2</v>
      </c>
      <c r="C5" s="1" t="s">
        <v>459</v>
      </c>
      <c r="E5" s="38">
        <v>0</v>
      </c>
      <c r="F5" s="38">
        <f>B5*E5</f>
        <v>0</v>
      </c>
      <c r="H5" s="38">
        <f t="shared" ref="H5:H73" si="0">H4+F5-G5</f>
        <v>0</v>
      </c>
    </row>
    <row r="6" spans="1:8" hidden="1">
      <c r="B6" s="1">
        <v>5</v>
      </c>
      <c r="C6" s="1" t="s">
        <v>460</v>
      </c>
      <c r="E6" s="38">
        <v>0</v>
      </c>
      <c r="F6" s="38">
        <f t="shared" ref="F6:F18" si="1">B6*E6</f>
        <v>0</v>
      </c>
      <c r="H6" s="38">
        <f t="shared" si="0"/>
        <v>0</v>
      </c>
    </row>
    <row r="7" spans="1:8" hidden="1">
      <c r="A7" s="36">
        <v>41334</v>
      </c>
      <c r="B7" s="1">
        <v>1</v>
      </c>
      <c r="C7" s="1" t="s">
        <v>461</v>
      </c>
      <c r="E7" s="38">
        <v>379.99</v>
      </c>
      <c r="F7" s="38">
        <f t="shared" si="1"/>
        <v>379.99</v>
      </c>
      <c r="H7" s="38">
        <f t="shared" si="0"/>
        <v>379.99</v>
      </c>
    </row>
    <row r="8" spans="1:8" hidden="1">
      <c r="A8" s="36">
        <v>41335</v>
      </c>
      <c r="B8" s="1">
        <v>1</v>
      </c>
      <c r="C8" s="1" t="s">
        <v>462</v>
      </c>
      <c r="E8" s="38">
        <v>382.99</v>
      </c>
      <c r="F8" s="38">
        <f t="shared" si="1"/>
        <v>382.99</v>
      </c>
      <c r="H8" s="38">
        <f t="shared" si="0"/>
        <v>762.98</v>
      </c>
    </row>
    <row r="9" spans="1:8" hidden="1">
      <c r="B9" s="1">
        <v>1</v>
      </c>
      <c r="C9" s="1" t="s">
        <v>463</v>
      </c>
      <c r="E9" s="38">
        <v>44.99</v>
      </c>
      <c r="F9" s="38">
        <f t="shared" si="1"/>
        <v>44.99</v>
      </c>
      <c r="H9" s="38">
        <f t="shared" si="0"/>
        <v>807.97</v>
      </c>
    </row>
    <row r="10" spans="1:8" hidden="1">
      <c r="B10" s="1">
        <v>1</v>
      </c>
      <c r="C10" s="1" t="s">
        <v>464</v>
      </c>
      <c r="E10" s="38">
        <v>103.49</v>
      </c>
      <c r="F10" s="38">
        <f t="shared" si="1"/>
        <v>103.49</v>
      </c>
      <c r="H10" s="38">
        <f t="shared" si="0"/>
        <v>911.46</v>
      </c>
    </row>
    <row r="11" spans="1:8" hidden="1">
      <c r="A11" s="36">
        <v>41373</v>
      </c>
      <c r="B11" s="1">
        <v>3</v>
      </c>
      <c r="C11" s="1" t="s">
        <v>375</v>
      </c>
      <c r="E11" s="38">
        <v>0</v>
      </c>
      <c r="F11" s="38">
        <f t="shared" si="1"/>
        <v>0</v>
      </c>
      <c r="H11" s="38">
        <f t="shared" si="0"/>
        <v>911.46</v>
      </c>
    </row>
    <row r="12" spans="1:8" hidden="1">
      <c r="C12" s="1" t="s">
        <v>944</v>
      </c>
      <c r="F12" s="38">
        <f t="shared" si="1"/>
        <v>0</v>
      </c>
      <c r="H12" s="38">
        <f t="shared" si="0"/>
        <v>911.46</v>
      </c>
    </row>
    <row r="13" spans="1:8" hidden="1">
      <c r="A13" s="36">
        <v>41384</v>
      </c>
      <c r="B13" s="1">
        <v>1</v>
      </c>
      <c r="C13" s="1" t="s">
        <v>1018</v>
      </c>
      <c r="E13" s="38">
        <v>957.98</v>
      </c>
      <c r="F13" s="38">
        <f t="shared" si="1"/>
        <v>957.98</v>
      </c>
      <c r="H13" s="38">
        <f t="shared" si="0"/>
        <v>1869.44</v>
      </c>
    </row>
    <row r="14" spans="1:8" hidden="1">
      <c r="B14" s="1">
        <v>1</v>
      </c>
      <c r="C14" s="1" t="s">
        <v>1019</v>
      </c>
      <c r="E14" s="38">
        <v>634</v>
      </c>
      <c r="F14" s="38">
        <f t="shared" si="1"/>
        <v>634</v>
      </c>
      <c r="H14" s="38">
        <f t="shared" si="0"/>
        <v>2503.44</v>
      </c>
    </row>
    <row r="15" spans="1:8" hidden="1">
      <c r="A15" s="36">
        <v>41386</v>
      </c>
      <c r="B15" s="1">
        <v>1</v>
      </c>
      <c r="C15" s="1" t="s">
        <v>1020</v>
      </c>
      <c r="E15" s="38">
        <v>396.99</v>
      </c>
      <c r="F15" s="38">
        <f t="shared" si="1"/>
        <v>396.99</v>
      </c>
      <c r="H15" s="38">
        <f t="shared" si="0"/>
        <v>2900.4300000000003</v>
      </c>
    </row>
    <row r="16" spans="1:8" hidden="1">
      <c r="B16" s="1">
        <v>1</v>
      </c>
      <c r="C16" s="1" t="s">
        <v>1021</v>
      </c>
      <c r="E16" s="38">
        <v>62.66</v>
      </c>
      <c r="F16" s="38">
        <f t="shared" si="1"/>
        <v>62.66</v>
      </c>
      <c r="H16" s="38">
        <f t="shared" si="0"/>
        <v>2963.09</v>
      </c>
    </row>
    <row r="17" spans="1:9" hidden="1">
      <c r="A17" s="36">
        <v>41403</v>
      </c>
      <c r="C17" s="1" t="s">
        <v>427</v>
      </c>
      <c r="G17" s="1">
        <v>2963.09</v>
      </c>
      <c r="H17" s="38">
        <f t="shared" si="0"/>
        <v>0</v>
      </c>
    </row>
    <row r="18" spans="1:9" hidden="1">
      <c r="A18" s="36">
        <v>41402</v>
      </c>
      <c r="B18" s="1">
        <v>1</v>
      </c>
      <c r="C18" s="1" t="s">
        <v>1121</v>
      </c>
      <c r="E18" s="38">
        <v>499.99</v>
      </c>
      <c r="F18" s="38">
        <f t="shared" si="1"/>
        <v>499.99</v>
      </c>
      <c r="H18" s="38">
        <f t="shared" si="0"/>
        <v>499.99</v>
      </c>
    </row>
    <row r="19" spans="1:9" hidden="1">
      <c r="C19" s="1" t="s">
        <v>1122</v>
      </c>
      <c r="E19" s="38">
        <v>876.97</v>
      </c>
      <c r="F19" s="38">
        <v>876.97</v>
      </c>
      <c r="H19" s="38">
        <f t="shared" si="0"/>
        <v>1376.96</v>
      </c>
    </row>
    <row r="20" spans="1:9" hidden="1">
      <c r="G20" s="1">
        <v>499.99</v>
      </c>
      <c r="H20" s="38">
        <f t="shared" si="0"/>
        <v>876.97</v>
      </c>
    </row>
    <row r="21" spans="1:9" hidden="1">
      <c r="G21" s="1">
        <v>876.97</v>
      </c>
      <c r="H21" s="38">
        <f t="shared" si="0"/>
        <v>0</v>
      </c>
    </row>
    <row r="22" spans="1:9" hidden="1">
      <c r="A22" s="36">
        <v>41421</v>
      </c>
      <c r="B22" s="1">
        <v>10.5</v>
      </c>
      <c r="C22" s="1" t="s">
        <v>459</v>
      </c>
      <c r="H22" s="38">
        <f t="shared" si="0"/>
        <v>0</v>
      </c>
      <c r="I22" s="1">
        <v>216.94</v>
      </c>
    </row>
    <row r="23" spans="1:9" hidden="1">
      <c r="B23" s="1">
        <v>1</v>
      </c>
      <c r="C23" s="1" t="s">
        <v>692</v>
      </c>
      <c r="H23" s="38">
        <f t="shared" si="0"/>
        <v>0</v>
      </c>
      <c r="I23" s="1">
        <v>70.239999999999995</v>
      </c>
    </row>
    <row r="24" spans="1:9" hidden="1">
      <c r="B24" s="1">
        <v>2</v>
      </c>
      <c r="C24" s="1" t="s">
        <v>693</v>
      </c>
      <c r="H24" s="38">
        <f t="shared" si="0"/>
        <v>0</v>
      </c>
      <c r="I24" s="1">
        <v>49.58</v>
      </c>
    </row>
    <row r="25" spans="1:9" hidden="1">
      <c r="B25" s="1">
        <v>1</v>
      </c>
      <c r="C25" s="1" t="s">
        <v>694</v>
      </c>
      <c r="H25" s="38">
        <f t="shared" si="0"/>
        <v>0</v>
      </c>
      <c r="I25" s="1">
        <v>140.49</v>
      </c>
    </row>
    <row r="26" spans="1:9" hidden="1">
      <c r="B26" s="1">
        <v>1</v>
      </c>
      <c r="C26" s="1" t="s">
        <v>381</v>
      </c>
      <c r="H26" s="38">
        <f t="shared" si="0"/>
        <v>0</v>
      </c>
      <c r="I26" s="1">
        <v>37.19</v>
      </c>
    </row>
    <row r="27" spans="1:9" hidden="1">
      <c r="B27" s="1">
        <v>2</v>
      </c>
      <c r="C27" s="1" t="s">
        <v>1549</v>
      </c>
      <c r="H27" s="38">
        <f t="shared" si="0"/>
        <v>0</v>
      </c>
      <c r="I27" s="1">
        <v>57.85</v>
      </c>
    </row>
    <row r="28" spans="1:9" hidden="1">
      <c r="B28" s="1">
        <v>2</v>
      </c>
      <c r="C28" s="1" t="s">
        <v>459</v>
      </c>
      <c r="H28" s="38">
        <f t="shared" si="0"/>
        <v>0</v>
      </c>
      <c r="I28" s="1">
        <v>41.32</v>
      </c>
    </row>
    <row r="29" spans="1:9" hidden="1">
      <c r="B29" s="1">
        <v>1</v>
      </c>
      <c r="C29" s="1" t="s">
        <v>1550</v>
      </c>
      <c r="E29" s="38">
        <v>742.46</v>
      </c>
      <c r="F29" s="38">
        <f>B29*E29</f>
        <v>742.46</v>
      </c>
      <c r="H29" s="38">
        <f t="shared" si="0"/>
        <v>742.46</v>
      </c>
    </row>
    <row r="30" spans="1:9" hidden="1">
      <c r="C30" s="1" t="s">
        <v>1529</v>
      </c>
      <c r="H30" s="38">
        <f t="shared" si="0"/>
        <v>742.46</v>
      </c>
    </row>
    <row r="31" spans="1:9" hidden="1">
      <c r="G31" s="1">
        <v>742.46</v>
      </c>
      <c r="H31" s="38">
        <f t="shared" si="0"/>
        <v>0</v>
      </c>
    </row>
    <row r="32" spans="1:9" s="33" customFormat="1" hidden="1">
      <c r="A32" s="34">
        <v>41346</v>
      </c>
      <c r="B32" s="33">
        <v>2</v>
      </c>
      <c r="C32" s="33" t="s">
        <v>459</v>
      </c>
      <c r="E32" s="59">
        <v>25</v>
      </c>
      <c r="F32" s="59">
        <f t="shared" ref="F32:F60" si="2">B32*E32</f>
        <v>50</v>
      </c>
      <c r="H32" s="38">
        <f t="shared" si="0"/>
        <v>50</v>
      </c>
    </row>
    <row r="33" spans="1:8" s="33" customFormat="1" hidden="1">
      <c r="B33" s="33">
        <v>2</v>
      </c>
      <c r="C33" s="33" t="s">
        <v>1528</v>
      </c>
      <c r="E33" s="59">
        <v>35</v>
      </c>
      <c r="F33" s="59">
        <f t="shared" si="2"/>
        <v>70</v>
      </c>
      <c r="H33" s="38">
        <f t="shared" si="0"/>
        <v>120</v>
      </c>
    </row>
    <row r="34" spans="1:8" s="33" customFormat="1" hidden="1">
      <c r="B34" s="33">
        <v>2</v>
      </c>
      <c r="C34" s="33" t="s">
        <v>801</v>
      </c>
      <c r="E34" s="59">
        <v>48</v>
      </c>
      <c r="F34" s="59">
        <f t="shared" si="2"/>
        <v>96</v>
      </c>
      <c r="H34" s="38">
        <f t="shared" si="0"/>
        <v>216</v>
      </c>
    </row>
    <row r="35" spans="1:8" s="33" customFormat="1" hidden="1">
      <c r="C35" s="33" t="s">
        <v>1529</v>
      </c>
      <c r="E35" s="59"/>
      <c r="F35" s="59">
        <f t="shared" si="2"/>
        <v>0</v>
      </c>
      <c r="H35" s="38">
        <f t="shared" si="0"/>
        <v>216</v>
      </c>
    </row>
    <row r="36" spans="1:8" s="33" customFormat="1" hidden="1">
      <c r="A36" s="34">
        <v>41347</v>
      </c>
      <c r="B36" s="33">
        <v>2</v>
      </c>
      <c r="C36" s="33" t="s">
        <v>459</v>
      </c>
      <c r="E36" s="59">
        <v>25</v>
      </c>
      <c r="F36" s="59">
        <f t="shared" si="2"/>
        <v>50</v>
      </c>
      <c r="H36" s="38">
        <f t="shared" si="0"/>
        <v>266</v>
      </c>
    </row>
    <row r="37" spans="1:8" s="33" customFormat="1" hidden="1">
      <c r="B37" s="33">
        <v>1</v>
      </c>
      <c r="C37" s="33" t="s">
        <v>1530</v>
      </c>
      <c r="E37" s="59">
        <v>35</v>
      </c>
      <c r="F37" s="59">
        <f t="shared" si="2"/>
        <v>35</v>
      </c>
      <c r="H37" s="38">
        <f t="shared" si="0"/>
        <v>301</v>
      </c>
    </row>
    <row r="38" spans="1:8" s="33" customFormat="1" hidden="1">
      <c r="A38" s="34">
        <v>41381</v>
      </c>
      <c r="B38" s="33">
        <v>3</v>
      </c>
      <c r="C38" s="33" t="s">
        <v>459</v>
      </c>
      <c r="E38" s="59">
        <v>25</v>
      </c>
      <c r="F38" s="59">
        <f t="shared" si="2"/>
        <v>75</v>
      </c>
      <c r="H38" s="38">
        <f t="shared" si="0"/>
        <v>376</v>
      </c>
    </row>
    <row r="39" spans="1:8" s="33" customFormat="1" hidden="1">
      <c r="C39" s="33" t="s">
        <v>944</v>
      </c>
      <c r="E39" s="59"/>
      <c r="F39" s="59">
        <f t="shared" si="2"/>
        <v>0</v>
      </c>
      <c r="H39" s="38">
        <f t="shared" si="0"/>
        <v>376</v>
      </c>
    </row>
    <row r="40" spans="1:8" s="33" customFormat="1" hidden="1">
      <c r="C40" s="33" t="s">
        <v>1193</v>
      </c>
      <c r="E40" s="59"/>
      <c r="F40" s="59">
        <f t="shared" si="2"/>
        <v>0</v>
      </c>
      <c r="H40" s="38">
        <f t="shared" si="0"/>
        <v>376</v>
      </c>
    </row>
    <row r="41" spans="1:8" s="33" customFormat="1" hidden="1">
      <c r="A41" s="34">
        <v>41400</v>
      </c>
      <c r="B41" s="33">
        <v>2</v>
      </c>
      <c r="C41" s="33" t="s">
        <v>459</v>
      </c>
      <c r="E41" s="59">
        <v>25</v>
      </c>
      <c r="F41" s="59">
        <f t="shared" si="2"/>
        <v>50</v>
      </c>
      <c r="H41" s="38">
        <f t="shared" si="0"/>
        <v>426</v>
      </c>
    </row>
    <row r="42" spans="1:8" s="33" customFormat="1" hidden="1">
      <c r="C42" s="33" t="s">
        <v>1193</v>
      </c>
      <c r="E42" s="59"/>
      <c r="F42" s="59">
        <f t="shared" si="2"/>
        <v>0</v>
      </c>
      <c r="H42" s="38">
        <f t="shared" si="0"/>
        <v>426</v>
      </c>
    </row>
    <row r="43" spans="1:8" s="33" customFormat="1" hidden="1">
      <c r="A43" s="34">
        <v>41401</v>
      </c>
      <c r="B43" s="33">
        <v>6</v>
      </c>
      <c r="C43" s="33" t="s">
        <v>459</v>
      </c>
      <c r="E43" s="59">
        <v>25</v>
      </c>
      <c r="F43" s="59">
        <f t="shared" si="2"/>
        <v>150</v>
      </c>
      <c r="H43" s="38">
        <f t="shared" si="0"/>
        <v>576</v>
      </c>
    </row>
    <row r="44" spans="1:8" s="33" customFormat="1" hidden="1">
      <c r="C44" s="33" t="s">
        <v>944</v>
      </c>
      <c r="E44" s="59"/>
      <c r="F44" s="59">
        <f t="shared" si="2"/>
        <v>0</v>
      </c>
      <c r="H44" s="38">
        <f t="shared" si="0"/>
        <v>576</v>
      </c>
    </row>
    <row r="45" spans="1:8" s="33" customFormat="1" hidden="1">
      <c r="C45" s="33" t="s">
        <v>1193</v>
      </c>
      <c r="E45" s="59"/>
      <c r="F45" s="59">
        <f t="shared" si="2"/>
        <v>0</v>
      </c>
      <c r="H45" s="38">
        <f t="shared" si="0"/>
        <v>576</v>
      </c>
    </row>
    <row r="46" spans="1:8" s="33" customFormat="1" hidden="1">
      <c r="A46" s="34">
        <v>41410</v>
      </c>
      <c r="B46" s="33">
        <v>4</v>
      </c>
      <c r="C46" s="33" t="s">
        <v>459</v>
      </c>
      <c r="E46" s="59">
        <v>25</v>
      </c>
      <c r="F46" s="59">
        <f t="shared" si="2"/>
        <v>100</v>
      </c>
      <c r="H46" s="38">
        <f t="shared" si="0"/>
        <v>676</v>
      </c>
    </row>
    <row r="47" spans="1:8" s="33" customFormat="1" hidden="1">
      <c r="C47" s="33" t="s">
        <v>944</v>
      </c>
      <c r="E47" s="59"/>
      <c r="F47" s="59">
        <f t="shared" si="2"/>
        <v>0</v>
      </c>
      <c r="H47" s="38">
        <f t="shared" si="0"/>
        <v>676</v>
      </c>
    </row>
    <row r="48" spans="1:8" s="33" customFormat="1" hidden="1">
      <c r="A48" s="34">
        <v>41414</v>
      </c>
      <c r="B48" s="33">
        <v>2.25</v>
      </c>
      <c r="C48" s="33" t="s">
        <v>459</v>
      </c>
      <c r="E48" s="59">
        <v>25</v>
      </c>
      <c r="F48" s="59">
        <f t="shared" si="2"/>
        <v>56.25</v>
      </c>
      <c r="H48" s="38">
        <f t="shared" si="0"/>
        <v>732.25</v>
      </c>
    </row>
    <row r="49" spans="1:8" s="33" customFormat="1" hidden="1">
      <c r="C49" s="33" t="s">
        <v>944</v>
      </c>
      <c r="E49" s="59"/>
      <c r="F49" s="59">
        <f t="shared" si="2"/>
        <v>0</v>
      </c>
      <c r="H49" s="38">
        <f t="shared" si="0"/>
        <v>732.25</v>
      </c>
    </row>
    <row r="50" spans="1:8" s="33" customFormat="1" hidden="1">
      <c r="A50" s="34">
        <v>41416</v>
      </c>
      <c r="B50" s="33">
        <v>3.5</v>
      </c>
      <c r="C50" s="33" t="s">
        <v>459</v>
      </c>
      <c r="E50" s="59">
        <v>25</v>
      </c>
      <c r="F50" s="59">
        <f t="shared" si="2"/>
        <v>87.5</v>
      </c>
      <c r="H50" s="38">
        <f t="shared" si="0"/>
        <v>819.75</v>
      </c>
    </row>
    <row r="51" spans="1:8" s="33" customFormat="1" hidden="1">
      <c r="C51" s="33" t="s">
        <v>944</v>
      </c>
      <c r="E51" s="59"/>
      <c r="F51" s="59">
        <f t="shared" si="2"/>
        <v>0</v>
      </c>
      <c r="H51" s="38">
        <f t="shared" si="0"/>
        <v>819.75</v>
      </c>
    </row>
    <row r="52" spans="1:8" s="33" customFormat="1" hidden="1">
      <c r="A52" s="34">
        <v>41418</v>
      </c>
      <c r="B52" s="33">
        <v>2</v>
      </c>
      <c r="C52" s="33" t="s">
        <v>459</v>
      </c>
      <c r="E52" s="59">
        <v>25</v>
      </c>
      <c r="F52" s="59">
        <f t="shared" si="2"/>
        <v>50</v>
      </c>
      <c r="H52" s="38">
        <f t="shared" si="0"/>
        <v>869.75</v>
      </c>
    </row>
    <row r="53" spans="1:8" s="33" customFormat="1" hidden="1">
      <c r="C53" s="33" t="s">
        <v>944</v>
      </c>
      <c r="E53" s="59"/>
      <c r="F53" s="59">
        <f t="shared" si="2"/>
        <v>0</v>
      </c>
      <c r="H53" s="38">
        <f t="shared" si="0"/>
        <v>869.75</v>
      </c>
    </row>
    <row r="54" spans="1:8" s="33" customFormat="1" hidden="1">
      <c r="A54" s="34">
        <v>41423</v>
      </c>
      <c r="B54" s="33">
        <v>2.25</v>
      </c>
      <c r="C54" s="33" t="s">
        <v>459</v>
      </c>
      <c r="E54" s="59">
        <v>25</v>
      </c>
      <c r="F54" s="59">
        <f t="shared" si="2"/>
        <v>56.25</v>
      </c>
      <c r="H54" s="38">
        <f t="shared" si="0"/>
        <v>926</v>
      </c>
    </row>
    <row r="55" spans="1:8" s="33" customFormat="1" hidden="1">
      <c r="C55" s="33" t="s">
        <v>944</v>
      </c>
      <c r="E55" s="59"/>
      <c r="F55" s="59">
        <f t="shared" si="2"/>
        <v>0</v>
      </c>
      <c r="H55" s="38">
        <f t="shared" si="0"/>
        <v>926</v>
      </c>
    </row>
    <row r="56" spans="1:8" s="33" customFormat="1" hidden="1">
      <c r="A56" s="34">
        <v>41428</v>
      </c>
      <c r="B56" s="33">
        <v>3</v>
      </c>
      <c r="C56" s="33" t="s">
        <v>459</v>
      </c>
      <c r="E56" s="59">
        <v>25</v>
      </c>
      <c r="F56" s="59">
        <f t="shared" si="2"/>
        <v>75</v>
      </c>
      <c r="H56" s="38">
        <f t="shared" si="0"/>
        <v>1001</v>
      </c>
    </row>
    <row r="57" spans="1:8" s="33" customFormat="1" hidden="1">
      <c r="E57" s="59"/>
      <c r="F57" s="59">
        <f t="shared" si="2"/>
        <v>0</v>
      </c>
      <c r="H57" s="38">
        <f t="shared" si="0"/>
        <v>1001</v>
      </c>
    </row>
    <row r="58" spans="1:8" s="33" customFormat="1" hidden="1">
      <c r="A58" s="34">
        <v>41430</v>
      </c>
      <c r="B58" s="33">
        <v>10</v>
      </c>
      <c r="C58" s="33" t="s">
        <v>459</v>
      </c>
      <c r="E58" s="59">
        <v>25</v>
      </c>
      <c r="F58" s="59">
        <f t="shared" si="2"/>
        <v>250</v>
      </c>
      <c r="H58" s="38">
        <f t="shared" si="0"/>
        <v>1251</v>
      </c>
    </row>
    <row r="59" spans="1:8" s="33" customFormat="1" hidden="1">
      <c r="C59" s="33" t="s">
        <v>1597</v>
      </c>
      <c r="E59" s="59"/>
      <c r="F59" s="59">
        <f t="shared" si="2"/>
        <v>0</v>
      </c>
      <c r="H59" s="38">
        <f t="shared" si="0"/>
        <v>1251</v>
      </c>
    </row>
    <row r="60" spans="1:8" s="33" customFormat="1" hidden="1">
      <c r="A60" s="34">
        <v>41431</v>
      </c>
      <c r="B60" s="33">
        <v>15</v>
      </c>
      <c r="C60" s="33" t="s">
        <v>1399</v>
      </c>
      <c r="E60" s="59">
        <v>30</v>
      </c>
      <c r="F60" s="59">
        <f t="shared" si="2"/>
        <v>450</v>
      </c>
      <c r="H60" s="38">
        <f t="shared" si="0"/>
        <v>1701</v>
      </c>
    </row>
    <row r="61" spans="1:8" s="33" customFormat="1" hidden="1">
      <c r="C61" s="33" t="s">
        <v>1598</v>
      </c>
      <c r="E61" s="59"/>
      <c r="F61" s="59">
        <f t="shared" ref="F61:F72" si="3">B61*E61</f>
        <v>0</v>
      </c>
      <c r="H61" s="38">
        <f t="shared" si="0"/>
        <v>1701</v>
      </c>
    </row>
    <row r="62" spans="1:8" s="33" customFormat="1" hidden="1">
      <c r="A62" s="34">
        <v>41435</v>
      </c>
      <c r="B62" s="33">
        <v>2</v>
      </c>
      <c r="C62" s="33" t="s">
        <v>459</v>
      </c>
      <c r="E62" s="59">
        <v>25</v>
      </c>
      <c r="F62" s="59">
        <f t="shared" si="3"/>
        <v>50</v>
      </c>
      <c r="H62" s="38">
        <f t="shared" si="0"/>
        <v>1751</v>
      </c>
    </row>
    <row r="63" spans="1:8" s="33" customFormat="1" hidden="1">
      <c r="C63" s="33" t="s">
        <v>1599</v>
      </c>
      <c r="E63" s="59"/>
      <c r="F63" s="59">
        <f t="shared" si="3"/>
        <v>0</v>
      </c>
      <c r="H63" s="38">
        <f t="shared" si="0"/>
        <v>1751</v>
      </c>
    </row>
    <row r="64" spans="1:8" hidden="1">
      <c r="A64" s="36">
        <v>41439</v>
      </c>
      <c r="B64" s="1">
        <v>1</v>
      </c>
      <c r="C64" s="31" t="s">
        <v>1615</v>
      </c>
      <c r="D64" s="31"/>
      <c r="F64" s="59">
        <f t="shared" si="3"/>
        <v>0</v>
      </c>
      <c r="G64" s="33"/>
      <c r="H64" s="38">
        <f t="shared" si="0"/>
        <v>1751</v>
      </c>
    </row>
    <row r="65" spans="1:8" hidden="1">
      <c r="A65" s="36">
        <v>41440</v>
      </c>
      <c r="B65" s="31">
        <v>1</v>
      </c>
      <c r="C65" s="31" t="s">
        <v>1616</v>
      </c>
      <c r="D65" s="31"/>
      <c r="F65" s="59">
        <f t="shared" si="3"/>
        <v>0</v>
      </c>
      <c r="G65" s="33"/>
      <c r="H65" s="38">
        <f t="shared" si="0"/>
        <v>1751</v>
      </c>
    </row>
    <row r="66" spans="1:8" hidden="1">
      <c r="F66" s="59">
        <f t="shared" si="3"/>
        <v>0</v>
      </c>
      <c r="G66" s="33"/>
      <c r="H66" s="38">
        <f t="shared" si="0"/>
        <v>1751</v>
      </c>
    </row>
    <row r="67" spans="1:8" hidden="1">
      <c r="A67" s="36">
        <v>41439</v>
      </c>
      <c r="B67" s="1">
        <v>3</v>
      </c>
      <c r="C67" s="1" t="s">
        <v>1037</v>
      </c>
      <c r="D67" s="1">
        <v>58.88</v>
      </c>
      <c r="E67" s="38">
        <f>D67+(D67*21%)</f>
        <v>71.244799999999998</v>
      </c>
      <c r="F67" s="59">
        <f>B67*E67</f>
        <v>213.73439999999999</v>
      </c>
      <c r="G67" s="33"/>
      <c r="H67" s="38">
        <f t="shared" si="0"/>
        <v>1964.7344000000001</v>
      </c>
    </row>
    <row r="68" spans="1:8" hidden="1">
      <c r="B68" s="1">
        <v>1</v>
      </c>
      <c r="C68" s="1" t="s">
        <v>692</v>
      </c>
      <c r="D68" s="1">
        <v>48.76</v>
      </c>
      <c r="E68" s="38">
        <f>D68+(D68*21%)</f>
        <v>58.999600000000001</v>
      </c>
      <c r="F68" s="59">
        <f>B68*E68</f>
        <v>58.999600000000001</v>
      </c>
      <c r="G68" s="33"/>
      <c r="H68" s="38">
        <f t="shared" si="0"/>
        <v>2023.7340000000002</v>
      </c>
    </row>
    <row r="69" spans="1:8" hidden="1">
      <c r="B69" s="1">
        <v>1</v>
      </c>
      <c r="C69" s="1" t="s">
        <v>694</v>
      </c>
      <c r="D69" s="1">
        <v>86.77</v>
      </c>
      <c r="E69" s="38">
        <f>D69+(D69*21%)</f>
        <v>104.99169999999999</v>
      </c>
      <c r="F69" s="59">
        <f>B69*E69</f>
        <v>104.99169999999999</v>
      </c>
      <c r="G69" s="33"/>
      <c r="H69" s="38">
        <f t="shared" si="0"/>
        <v>2128.7257</v>
      </c>
    </row>
    <row r="70" spans="1:8" hidden="1">
      <c r="B70" s="1">
        <v>1</v>
      </c>
      <c r="C70" s="1" t="s">
        <v>884</v>
      </c>
      <c r="D70" s="1">
        <v>47.1</v>
      </c>
      <c r="E70" s="38">
        <f>D70+(D70*21%)</f>
        <v>56.991</v>
      </c>
      <c r="F70" s="59">
        <f>B70*E70</f>
        <v>56.991</v>
      </c>
      <c r="G70" s="33"/>
      <c r="H70" s="38">
        <f t="shared" si="0"/>
        <v>2185.7166999999999</v>
      </c>
    </row>
    <row r="71" spans="1:8" hidden="1">
      <c r="C71" s="1" t="s">
        <v>1724</v>
      </c>
      <c r="F71" s="59">
        <f t="shared" si="3"/>
        <v>0</v>
      </c>
      <c r="G71" s="33"/>
      <c r="H71" s="38">
        <f t="shared" si="0"/>
        <v>2185.7166999999999</v>
      </c>
    </row>
    <row r="72" spans="1:8" hidden="1">
      <c r="C72" s="1" t="s">
        <v>1973</v>
      </c>
      <c r="F72" s="59">
        <f t="shared" si="3"/>
        <v>0</v>
      </c>
      <c r="G72" s="33"/>
      <c r="H72" s="38">
        <f t="shared" si="0"/>
        <v>2185.7166999999999</v>
      </c>
    </row>
    <row r="73" spans="1:8" hidden="1">
      <c r="A73" s="36">
        <v>41467</v>
      </c>
      <c r="B73" s="1">
        <v>8</v>
      </c>
      <c r="C73" s="1" t="s">
        <v>459</v>
      </c>
      <c r="D73" s="1">
        <v>20.66</v>
      </c>
      <c r="E73" s="38">
        <f>D73+(D73*21%)</f>
        <v>24.9986</v>
      </c>
      <c r="F73" s="59">
        <f>B73*E73</f>
        <v>199.9888</v>
      </c>
      <c r="G73" s="33"/>
      <c r="H73" s="38">
        <f t="shared" si="0"/>
        <v>2385.7055</v>
      </c>
    </row>
    <row r="74" spans="1:8" hidden="1">
      <c r="B74" s="1">
        <v>1</v>
      </c>
      <c r="C74" s="1" t="s">
        <v>1967</v>
      </c>
      <c r="D74" s="1">
        <v>61.15</v>
      </c>
      <c r="E74" s="38">
        <f>D74+(D74*21%)</f>
        <v>73.991500000000002</v>
      </c>
      <c r="F74" s="59">
        <f>B74*E74</f>
        <v>73.991500000000002</v>
      </c>
      <c r="G74" s="33"/>
      <c r="H74" s="38">
        <f t="shared" ref="H74:H126" si="4">H73+F74-G74</f>
        <v>2459.6970000000001</v>
      </c>
    </row>
    <row r="75" spans="1:8" hidden="1">
      <c r="B75" s="1">
        <v>1</v>
      </c>
      <c r="C75" s="1" t="s">
        <v>694</v>
      </c>
      <c r="D75" s="1">
        <v>71.069999999999993</v>
      </c>
      <c r="E75" s="38">
        <f>D75+(D75*21%)</f>
        <v>85.994699999999995</v>
      </c>
      <c r="F75" s="59">
        <f>B75*E75</f>
        <v>85.994699999999995</v>
      </c>
      <c r="G75" s="33"/>
      <c r="H75" s="38">
        <f t="shared" si="4"/>
        <v>2545.6917000000003</v>
      </c>
    </row>
    <row r="76" spans="1:8" hidden="1">
      <c r="B76" s="1">
        <v>1</v>
      </c>
      <c r="C76" s="1" t="s">
        <v>381</v>
      </c>
      <c r="D76" s="1">
        <v>37.19</v>
      </c>
      <c r="E76" s="38">
        <f>D76+(D76*21%)</f>
        <v>44.999899999999997</v>
      </c>
      <c r="F76" s="59">
        <f>B76*E76</f>
        <v>44.999899999999997</v>
      </c>
      <c r="G76" s="33"/>
      <c r="H76" s="38">
        <f t="shared" si="4"/>
        <v>2590.6916000000001</v>
      </c>
    </row>
    <row r="77" spans="1:8" hidden="1">
      <c r="B77" s="1">
        <v>5</v>
      </c>
      <c r="C77" s="1" t="s">
        <v>1968</v>
      </c>
      <c r="D77" s="1">
        <v>6.94</v>
      </c>
      <c r="E77" s="38">
        <f>D77+(D77*21%)</f>
        <v>8.3974000000000011</v>
      </c>
      <c r="F77" s="59">
        <f>B77*E77</f>
        <v>41.987000000000009</v>
      </c>
      <c r="G77" s="33"/>
      <c r="H77" s="38">
        <f t="shared" si="4"/>
        <v>2632.6786000000002</v>
      </c>
    </row>
    <row r="78" spans="1:8" hidden="1">
      <c r="C78" s="1" t="s">
        <v>1969</v>
      </c>
      <c r="F78" s="59"/>
      <c r="G78" s="33"/>
      <c r="H78" s="38">
        <f t="shared" si="4"/>
        <v>2632.6786000000002</v>
      </c>
    </row>
    <row r="79" spans="1:8" hidden="1">
      <c r="C79" s="1" t="s">
        <v>1970</v>
      </c>
      <c r="F79" s="59"/>
      <c r="G79" s="33"/>
      <c r="H79" s="38">
        <f t="shared" si="4"/>
        <v>2632.6786000000002</v>
      </c>
    </row>
    <row r="80" spans="1:8" hidden="1">
      <c r="C80" s="1" t="s">
        <v>1971</v>
      </c>
      <c r="F80" s="59"/>
      <c r="G80" s="33"/>
      <c r="H80" s="38">
        <f t="shared" si="4"/>
        <v>2632.6786000000002</v>
      </c>
    </row>
    <row r="81" spans="1:11" hidden="1">
      <c r="A81" s="36">
        <v>41467</v>
      </c>
      <c r="B81" s="1">
        <v>2</v>
      </c>
      <c r="C81" s="1" t="s">
        <v>459</v>
      </c>
      <c r="D81" s="1">
        <v>20.66</v>
      </c>
      <c r="E81" s="38">
        <v>25</v>
      </c>
      <c r="F81" s="59">
        <f>B81*E81</f>
        <v>50</v>
      </c>
      <c r="G81" s="33"/>
      <c r="H81" s="38">
        <f t="shared" si="4"/>
        <v>2682.6786000000002</v>
      </c>
    </row>
    <row r="82" spans="1:11" hidden="1">
      <c r="C82" s="1" t="s">
        <v>1966</v>
      </c>
      <c r="F82" s="59">
        <f>B82*E82</f>
        <v>0</v>
      </c>
      <c r="G82" s="33"/>
      <c r="H82" s="38">
        <f t="shared" si="4"/>
        <v>2682.6786000000002</v>
      </c>
    </row>
    <row r="83" spans="1:11">
      <c r="F83" s="59">
        <f>B83*E83</f>
        <v>0</v>
      </c>
      <c r="G83" s="33">
        <v>2682.68</v>
      </c>
      <c r="H83" s="38">
        <f t="shared" si="4"/>
        <v>-1.3999999996485712E-3</v>
      </c>
    </row>
    <row r="84" spans="1:11">
      <c r="H84" s="38">
        <f t="shared" si="4"/>
        <v>-1.3999999996485712E-3</v>
      </c>
    </row>
    <row r="85" spans="1:11">
      <c r="A85" s="36">
        <v>41450</v>
      </c>
      <c r="B85" s="1">
        <v>0.5</v>
      </c>
      <c r="C85" s="1" t="s">
        <v>1844</v>
      </c>
      <c r="D85" s="1">
        <v>31.4</v>
      </c>
      <c r="E85" s="38">
        <v>38</v>
      </c>
      <c r="F85" s="59">
        <f>B85*E85</f>
        <v>19</v>
      </c>
      <c r="G85" s="33">
        <v>19</v>
      </c>
      <c r="H85" s="38">
        <f t="shared" si="4"/>
        <v>-1.3999999996485712E-3</v>
      </c>
    </row>
    <row r="86" spans="1:11">
      <c r="F86" s="59">
        <f>B86*E86</f>
        <v>0</v>
      </c>
      <c r="G86" s="33"/>
      <c r="H86" s="38">
        <f t="shared" si="4"/>
        <v>-1.3999999996485712E-3</v>
      </c>
    </row>
    <row r="87" spans="1:11">
      <c r="A87" s="36">
        <v>41456</v>
      </c>
      <c r="B87" s="1">
        <v>4</v>
      </c>
      <c r="C87" s="1" t="s">
        <v>1927</v>
      </c>
      <c r="D87" s="1">
        <v>33.049999999999997</v>
      </c>
      <c r="E87" s="38">
        <v>40</v>
      </c>
      <c r="F87" s="59">
        <f>B87*E87</f>
        <v>160</v>
      </c>
      <c r="G87" s="33">
        <v>160</v>
      </c>
      <c r="H87" s="38">
        <f t="shared" si="4"/>
        <v>-1.3999999996485712E-3</v>
      </c>
    </row>
    <row r="88" spans="1:11">
      <c r="A88" s="36">
        <v>41459</v>
      </c>
      <c r="B88" s="1">
        <v>1</v>
      </c>
      <c r="C88" s="1" t="s">
        <v>2503</v>
      </c>
      <c r="D88" s="1">
        <v>49.99</v>
      </c>
      <c r="F88" s="59">
        <v>49.99</v>
      </c>
      <c r="G88" s="33">
        <v>49.99</v>
      </c>
      <c r="H88" s="38">
        <f t="shared" si="4"/>
        <v>-1.3999999996485712E-3</v>
      </c>
    </row>
    <row r="89" spans="1:11">
      <c r="A89" s="36">
        <v>41501</v>
      </c>
      <c r="B89" s="1">
        <v>1</v>
      </c>
      <c r="C89" s="1" t="s">
        <v>2277</v>
      </c>
      <c r="D89" s="1">
        <v>677.96</v>
      </c>
      <c r="F89" s="38">
        <v>677.96</v>
      </c>
      <c r="G89" s="38">
        <v>677.96</v>
      </c>
      <c r="H89" s="38">
        <f t="shared" si="4"/>
        <v>-1.3999999996485712E-3</v>
      </c>
      <c r="I89" s="36">
        <v>41556</v>
      </c>
    </row>
    <row r="90" spans="1:11">
      <c r="A90" s="36">
        <v>41506</v>
      </c>
      <c r="B90" s="1">
        <v>1</v>
      </c>
      <c r="C90" s="1" t="s">
        <v>2253</v>
      </c>
      <c r="D90" s="1">
        <v>953.97</v>
      </c>
      <c r="F90" s="1">
        <v>953.97</v>
      </c>
      <c r="G90" s="1">
        <v>953.97</v>
      </c>
      <c r="H90" s="38">
        <f t="shared" si="4"/>
        <v>-1.3999999996485712E-3</v>
      </c>
      <c r="I90" s="36">
        <v>41556</v>
      </c>
    </row>
    <row r="91" spans="1:11">
      <c r="B91" s="1">
        <v>1</v>
      </c>
      <c r="C91" s="1" t="s">
        <v>2254</v>
      </c>
      <c r="D91" s="1">
        <v>294.99</v>
      </c>
      <c r="F91" s="1">
        <v>294.99</v>
      </c>
      <c r="G91" s="1">
        <v>294.99</v>
      </c>
      <c r="H91" s="38">
        <f t="shared" si="4"/>
        <v>-1.3999999996485712E-3</v>
      </c>
      <c r="I91" s="36">
        <v>41556</v>
      </c>
    </row>
    <row r="92" spans="1:11">
      <c r="A92" s="36">
        <v>41533</v>
      </c>
      <c r="B92" s="1">
        <v>1</v>
      </c>
      <c r="C92" s="1" t="s">
        <v>2565</v>
      </c>
      <c r="D92" s="1">
        <v>111.99</v>
      </c>
      <c r="F92" s="38">
        <v>111.99</v>
      </c>
      <c r="G92" s="1">
        <v>111.99</v>
      </c>
      <c r="H92" s="38">
        <f t="shared" si="4"/>
        <v>-1.3999999996485712E-3</v>
      </c>
    </row>
    <row r="93" spans="1:11">
      <c r="H93" s="38">
        <f t="shared" si="4"/>
        <v>-1.3999999996485712E-3</v>
      </c>
    </row>
    <row r="94" spans="1:11">
      <c r="A94" s="36">
        <v>41562</v>
      </c>
      <c r="B94" s="1">
        <v>8</v>
      </c>
      <c r="C94" s="1" t="s">
        <v>2752</v>
      </c>
      <c r="D94" s="1">
        <v>37</v>
      </c>
      <c r="E94" s="1">
        <f>D94*B94</f>
        <v>296</v>
      </c>
      <c r="H94" s="38">
        <f t="shared" si="4"/>
        <v>-1.3999999996485712E-3</v>
      </c>
    </row>
    <row r="95" spans="1:11">
      <c r="B95" s="1">
        <v>6</v>
      </c>
      <c r="C95" s="1" t="s">
        <v>2753</v>
      </c>
      <c r="D95" s="1">
        <v>15</v>
      </c>
      <c r="E95" s="1">
        <f t="shared" ref="E95:E98" si="5">D95*B95</f>
        <v>90</v>
      </c>
      <c r="H95" s="38">
        <f t="shared" si="4"/>
        <v>-1.3999999996485712E-3</v>
      </c>
      <c r="K95" s="1">
        <v>1922</v>
      </c>
    </row>
    <row r="96" spans="1:11">
      <c r="B96" s="1">
        <v>12</v>
      </c>
      <c r="C96" s="1" t="s">
        <v>2754</v>
      </c>
      <c r="D96" s="1">
        <v>7</v>
      </c>
      <c r="E96" s="1">
        <f t="shared" si="5"/>
        <v>84</v>
      </c>
      <c r="F96" s="1"/>
      <c r="H96" s="38">
        <f t="shared" si="4"/>
        <v>-1.3999999996485712E-3</v>
      </c>
    </row>
    <row r="97" spans="1:8">
      <c r="C97" s="1" t="s">
        <v>2997</v>
      </c>
      <c r="E97" s="1"/>
      <c r="F97" s="38">
        <v>470</v>
      </c>
      <c r="G97" s="1">
        <v>470</v>
      </c>
      <c r="H97" s="38">
        <f t="shared" si="4"/>
        <v>-1.3999999996485712E-3</v>
      </c>
    </row>
    <row r="98" spans="1:8">
      <c r="A98" s="36">
        <v>41555</v>
      </c>
      <c r="B98" s="1">
        <v>0.4</v>
      </c>
      <c r="C98" s="1" t="s">
        <v>384</v>
      </c>
      <c r="D98" s="1">
        <v>40</v>
      </c>
      <c r="E98" s="1">
        <f t="shared" si="5"/>
        <v>16</v>
      </c>
      <c r="F98" s="38">
        <v>16</v>
      </c>
      <c r="H98" s="38">
        <f t="shared" si="4"/>
        <v>15.998600000000351</v>
      </c>
    </row>
    <row r="99" spans="1:8">
      <c r="H99" s="38">
        <f t="shared" si="4"/>
        <v>15.998600000000351</v>
      </c>
    </row>
    <row r="100" spans="1:8">
      <c r="A100" s="36">
        <v>41557</v>
      </c>
      <c r="B100" s="1">
        <v>9.5</v>
      </c>
      <c r="C100" s="1" t="s">
        <v>459</v>
      </c>
      <c r="D100" s="1">
        <v>235.53</v>
      </c>
      <c r="E100" s="38">
        <f>D100+(D100*21%)</f>
        <v>284.99130000000002</v>
      </c>
      <c r="H100" s="38">
        <f t="shared" si="4"/>
        <v>15.998600000000351</v>
      </c>
    </row>
    <row r="101" spans="1:8">
      <c r="B101" s="1">
        <v>1</v>
      </c>
      <c r="C101" s="1" t="s">
        <v>692</v>
      </c>
      <c r="D101" s="1">
        <v>73.55</v>
      </c>
      <c r="E101" s="38">
        <f t="shared" ref="E101:E107" si="6">D101+(D101*21%)</f>
        <v>88.995499999999993</v>
      </c>
      <c r="H101" s="38">
        <f t="shared" si="4"/>
        <v>15.998600000000351</v>
      </c>
    </row>
    <row r="102" spans="1:8">
      <c r="B102" s="1">
        <v>2</v>
      </c>
      <c r="C102" s="1" t="s">
        <v>693</v>
      </c>
      <c r="D102" s="1">
        <v>247.93</v>
      </c>
      <c r="E102" s="38">
        <f t="shared" si="6"/>
        <v>299.99529999999999</v>
      </c>
      <c r="H102" s="38">
        <f t="shared" si="4"/>
        <v>15.998600000000351</v>
      </c>
    </row>
    <row r="103" spans="1:8">
      <c r="B103" s="1">
        <v>1</v>
      </c>
      <c r="C103" s="1" t="s">
        <v>694</v>
      </c>
      <c r="D103" s="1">
        <v>61.15</v>
      </c>
      <c r="E103" s="38">
        <f t="shared" si="6"/>
        <v>73.991500000000002</v>
      </c>
      <c r="H103" s="38">
        <f t="shared" si="4"/>
        <v>15.998600000000351</v>
      </c>
    </row>
    <row r="104" spans="1:8">
      <c r="B104" s="1">
        <v>1</v>
      </c>
      <c r="C104" s="1" t="s">
        <v>2799</v>
      </c>
      <c r="D104" s="1">
        <v>28.09</v>
      </c>
      <c r="E104" s="38">
        <f t="shared" si="6"/>
        <v>33.988900000000001</v>
      </c>
      <c r="H104" s="38">
        <f t="shared" si="4"/>
        <v>15.998600000000351</v>
      </c>
    </row>
    <row r="105" spans="1:8">
      <c r="B105" s="1">
        <v>1</v>
      </c>
      <c r="C105" s="1" t="s">
        <v>381</v>
      </c>
      <c r="D105" s="1">
        <v>37.19</v>
      </c>
      <c r="E105" s="38">
        <f t="shared" si="6"/>
        <v>44.999899999999997</v>
      </c>
      <c r="H105" s="38">
        <f t="shared" si="4"/>
        <v>15.998600000000351</v>
      </c>
    </row>
    <row r="106" spans="1:8">
      <c r="B106" s="1">
        <v>1</v>
      </c>
      <c r="C106" s="1" t="s">
        <v>2798</v>
      </c>
      <c r="D106" s="1">
        <v>33.049999999999997</v>
      </c>
      <c r="E106" s="38">
        <f t="shared" si="6"/>
        <v>39.990499999999997</v>
      </c>
      <c r="H106" s="38">
        <f t="shared" si="4"/>
        <v>15.998600000000351</v>
      </c>
    </row>
    <row r="107" spans="1:8">
      <c r="B107" s="1">
        <v>1</v>
      </c>
      <c r="C107" s="1" t="s">
        <v>2618</v>
      </c>
      <c r="D107" s="1">
        <v>33.049999999999997</v>
      </c>
      <c r="E107" s="38">
        <f t="shared" si="6"/>
        <v>39.990499999999997</v>
      </c>
      <c r="H107" s="38">
        <f t="shared" si="4"/>
        <v>15.998600000000351</v>
      </c>
    </row>
    <row r="108" spans="1:8">
      <c r="C108" s="1" t="s">
        <v>1529</v>
      </c>
      <c r="H108" s="38">
        <f t="shared" si="4"/>
        <v>15.998600000000351</v>
      </c>
    </row>
    <row r="109" spans="1:8">
      <c r="C109" s="1" t="s">
        <v>2800</v>
      </c>
      <c r="F109" s="38">
        <v>906.94</v>
      </c>
      <c r="H109" s="38">
        <f t="shared" si="4"/>
        <v>922.93860000000041</v>
      </c>
    </row>
    <row r="110" spans="1:8">
      <c r="A110" s="36">
        <v>41575</v>
      </c>
      <c r="B110" s="1">
        <v>12</v>
      </c>
      <c r="C110" s="1" t="s">
        <v>375</v>
      </c>
      <c r="D110" s="1">
        <v>297.52</v>
      </c>
      <c r="E110" s="38">
        <f t="shared" ref="E110:E116" si="7">D110+(D110*21%)</f>
        <v>359.99919999999997</v>
      </c>
      <c r="H110" s="38">
        <f t="shared" si="4"/>
        <v>922.93860000000041</v>
      </c>
    </row>
    <row r="111" spans="1:8">
      <c r="B111" s="1">
        <v>1</v>
      </c>
      <c r="C111" s="1" t="s">
        <v>730</v>
      </c>
      <c r="D111" s="1">
        <v>142.13999999999999</v>
      </c>
      <c r="E111" s="38">
        <f t="shared" si="7"/>
        <v>171.98939999999999</v>
      </c>
      <c r="H111" s="38">
        <f t="shared" si="4"/>
        <v>922.93860000000041</v>
      </c>
    </row>
    <row r="112" spans="1:8">
      <c r="B112" s="1">
        <v>1</v>
      </c>
      <c r="C112" s="1" t="s">
        <v>731</v>
      </c>
      <c r="D112" s="1">
        <v>213.22</v>
      </c>
      <c r="E112" s="38">
        <f t="shared" si="7"/>
        <v>257.99619999999999</v>
      </c>
      <c r="H112" s="38">
        <f t="shared" si="4"/>
        <v>922.93860000000041</v>
      </c>
    </row>
    <row r="113" spans="1:8">
      <c r="B113" s="1">
        <v>1</v>
      </c>
      <c r="C113" s="1" t="s">
        <v>2910</v>
      </c>
      <c r="E113" s="38">
        <f t="shared" si="7"/>
        <v>0</v>
      </c>
      <c r="F113" s="38">
        <v>789.98</v>
      </c>
      <c r="G113" s="1">
        <v>789</v>
      </c>
      <c r="H113" s="38">
        <f t="shared" si="4"/>
        <v>923.91860000000042</v>
      </c>
    </row>
    <row r="114" spans="1:8">
      <c r="A114" s="36">
        <v>41575</v>
      </c>
      <c r="B114" s="1">
        <v>1</v>
      </c>
      <c r="C114" s="1" t="s">
        <v>715</v>
      </c>
      <c r="D114" s="1">
        <v>132.22999999999999</v>
      </c>
      <c r="E114" s="38">
        <f t="shared" si="7"/>
        <v>159.99829999999997</v>
      </c>
      <c r="H114" s="38">
        <f t="shared" si="4"/>
        <v>923.91860000000042</v>
      </c>
    </row>
    <row r="115" spans="1:8">
      <c r="B115" s="1">
        <v>1</v>
      </c>
      <c r="C115" s="1" t="s">
        <v>2911</v>
      </c>
      <c r="D115" s="1">
        <v>214.04</v>
      </c>
      <c r="E115" s="38">
        <f t="shared" si="7"/>
        <v>258.98840000000001</v>
      </c>
      <c r="H115" s="38">
        <f t="shared" si="4"/>
        <v>923.91860000000042</v>
      </c>
    </row>
    <row r="116" spans="1:8">
      <c r="B116" s="1">
        <v>1</v>
      </c>
      <c r="C116" s="1" t="s">
        <v>381</v>
      </c>
      <c r="D116" s="1">
        <v>41.32</v>
      </c>
      <c r="E116" s="38">
        <f t="shared" si="7"/>
        <v>49.997199999999999</v>
      </c>
      <c r="H116" s="38">
        <f t="shared" si="4"/>
        <v>923.91860000000042</v>
      </c>
    </row>
    <row r="117" spans="1:8">
      <c r="B117" s="1">
        <v>1</v>
      </c>
      <c r="C117" s="1" t="s">
        <v>2912</v>
      </c>
      <c r="F117" s="38">
        <v>468.98</v>
      </c>
      <c r="G117" s="1">
        <v>468.98</v>
      </c>
      <c r="H117" s="38">
        <f t="shared" si="4"/>
        <v>923.91860000000042</v>
      </c>
    </row>
    <row r="118" spans="1:8">
      <c r="H118" s="38">
        <f t="shared" si="4"/>
        <v>923.91860000000042</v>
      </c>
    </row>
    <row r="119" spans="1:8">
      <c r="C119" s="1" t="s">
        <v>2993</v>
      </c>
      <c r="F119" s="38">
        <v>391.99</v>
      </c>
      <c r="G119" s="1">
        <v>391.99</v>
      </c>
      <c r="H119" s="38">
        <f t="shared" si="4"/>
        <v>923.91860000000042</v>
      </c>
    </row>
    <row r="120" spans="1:8">
      <c r="H120" s="38">
        <f t="shared" si="4"/>
        <v>923.91860000000042</v>
      </c>
    </row>
    <row r="121" spans="1:8">
      <c r="C121" s="1" t="s">
        <v>2996</v>
      </c>
      <c r="F121" s="38">
        <v>111.99</v>
      </c>
      <c r="G121" s="1">
        <v>111.99</v>
      </c>
      <c r="H121" s="38">
        <f t="shared" si="4"/>
        <v>923.91860000000042</v>
      </c>
    </row>
    <row r="122" spans="1:8">
      <c r="C122" s="1" t="s">
        <v>2994</v>
      </c>
      <c r="F122" s="38">
        <v>625.98</v>
      </c>
      <c r="G122" s="1">
        <v>625.98</v>
      </c>
      <c r="H122" s="38">
        <f t="shared" si="4"/>
        <v>923.91860000000042</v>
      </c>
    </row>
    <row r="123" spans="1:8">
      <c r="C123" s="1" t="s">
        <v>2995</v>
      </c>
      <c r="F123" s="38">
        <v>679.98</v>
      </c>
      <c r="G123" s="1">
        <v>679.98</v>
      </c>
      <c r="H123" s="38">
        <f t="shared" si="4"/>
        <v>923.91860000000042</v>
      </c>
    </row>
    <row r="124" spans="1:8">
      <c r="A124" s="36">
        <v>41646</v>
      </c>
      <c r="B124" s="1">
        <v>1</v>
      </c>
      <c r="C124" s="1" t="s">
        <v>3452</v>
      </c>
      <c r="D124" s="1">
        <v>838.98</v>
      </c>
      <c r="E124" s="38">
        <v>838.98</v>
      </c>
      <c r="F124" s="38">
        <v>838.98</v>
      </c>
      <c r="H124" s="38">
        <f t="shared" si="4"/>
        <v>1762.8986000000004</v>
      </c>
    </row>
    <row r="125" spans="1:8">
      <c r="B125" s="1">
        <v>1</v>
      </c>
      <c r="C125" s="1" t="s">
        <v>3453</v>
      </c>
      <c r="D125" s="1">
        <v>920.97</v>
      </c>
      <c r="E125" s="38">
        <v>920.97</v>
      </c>
      <c r="F125" s="38">
        <v>920.97</v>
      </c>
      <c r="H125" s="38">
        <f t="shared" si="4"/>
        <v>2683.8686000000007</v>
      </c>
    </row>
    <row r="126" spans="1:8">
      <c r="H126" s="38">
        <f t="shared" si="4"/>
        <v>2683.8686000000007</v>
      </c>
    </row>
  </sheetData>
  <hyperlinks>
    <hyperlink ref="A1" location="INDICE!A1" display="INDICE"/>
  </hyperlinks>
  <pageMargins left="0.7" right="0.7" top="0.75" bottom="0.75" header="0.3" footer="0.3"/>
  <pageSetup orientation="portrait" horizontalDpi="4294967293" verticalDpi="0" r:id="rId1"/>
</worksheet>
</file>

<file path=xl/worksheets/sheet93.xml><?xml version="1.0" encoding="utf-8"?>
<worksheet xmlns="http://schemas.openxmlformats.org/spreadsheetml/2006/main" xmlns:r="http://schemas.openxmlformats.org/officeDocument/2006/relationships">
  <dimension ref="A1:I76"/>
  <sheetViews>
    <sheetView workbookViewId="0"/>
  </sheetViews>
  <sheetFormatPr baseColWidth="10" defaultRowHeight="15"/>
  <cols>
    <col min="1" max="1" width="13.7109375" style="7" customWidth="1"/>
    <col min="2" max="2" width="5.28515625" style="7" customWidth="1"/>
    <col min="3" max="3" width="19" style="7" customWidth="1"/>
    <col min="4" max="4" width="9.140625" style="26" customWidth="1"/>
    <col min="5" max="5" width="10.140625" style="26" customWidth="1"/>
    <col min="6" max="7" width="10.140625" style="7" customWidth="1"/>
    <col min="8" max="8" width="8.5703125" style="7" customWidth="1"/>
    <col min="9" max="9" width="12.7109375" style="7" customWidth="1"/>
    <col min="10" max="16384" width="11.42578125" style="7"/>
  </cols>
  <sheetData>
    <row r="1" spans="1:9">
      <c r="A1" s="9" t="s">
        <v>122</v>
      </c>
      <c r="C1" s="7" t="s">
        <v>49</v>
      </c>
      <c r="G1" s="7" t="s">
        <v>253</v>
      </c>
      <c r="I1" s="7">
        <f>SUM(G4:G268)-SUM(H4:H268)</f>
        <v>1304.9900000000007</v>
      </c>
    </row>
    <row r="2" spans="1:9">
      <c r="A2" s="10" t="s">
        <v>254</v>
      </c>
      <c r="B2" s="10" t="s">
        <v>255</v>
      </c>
      <c r="C2" s="10" t="s">
        <v>256</v>
      </c>
      <c r="D2" s="27" t="s">
        <v>1862</v>
      </c>
      <c r="E2" s="27" t="s">
        <v>1691</v>
      </c>
      <c r="F2" s="10" t="s">
        <v>257</v>
      </c>
      <c r="G2" s="10" t="s">
        <v>258</v>
      </c>
      <c r="H2" s="10" t="s">
        <v>259</v>
      </c>
      <c r="I2" s="10" t="s">
        <v>260</v>
      </c>
    </row>
    <row r="3" spans="1:9">
      <c r="A3" s="11"/>
    </row>
    <row r="4" spans="1:9" hidden="1">
      <c r="A4" s="12">
        <v>41321</v>
      </c>
      <c r="C4" s="7" t="s">
        <v>262</v>
      </c>
      <c r="G4" s="7">
        <v>0</v>
      </c>
      <c r="I4" s="7">
        <v>0</v>
      </c>
    </row>
    <row r="5" spans="1:9" hidden="1">
      <c r="A5" s="12">
        <v>41277</v>
      </c>
      <c r="B5" s="7">
        <v>1</v>
      </c>
      <c r="C5" s="7" t="s">
        <v>398</v>
      </c>
      <c r="F5" s="7">
        <v>68.989999999999995</v>
      </c>
      <c r="G5" s="7">
        <f>B5*F5</f>
        <v>68.989999999999995</v>
      </c>
      <c r="I5" s="7">
        <f t="shared" ref="I5:I10" si="0">I4+G5-H5</f>
        <v>68.989999999999995</v>
      </c>
    </row>
    <row r="6" spans="1:9" hidden="1">
      <c r="A6" s="12">
        <v>41330</v>
      </c>
      <c r="B6" s="7">
        <v>1</v>
      </c>
      <c r="C6" s="7" t="s">
        <v>399</v>
      </c>
      <c r="F6" s="7">
        <v>595.46</v>
      </c>
      <c r="G6" s="7">
        <f>B6*F6</f>
        <v>595.46</v>
      </c>
      <c r="I6" s="7">
        <f t="shared" si="0"/>
        <v>664.45</v>
      </c>
    </row>
    <row r="7" spans="1:9" hidden="1">
      <c r="B7" s="7">
        <v>1</v>
      </c>
      <c r="C7" s="7" t="s">
        <v>400</v>
      </c>
      <c r="F7" s="7">
        <v>232.47</v>
      </c>
      <c r="G7" s="7">
        <f>B7*F7</f>
        <v>232.47</v>
      </c>
      <c r="I7" s="7">
        <f t="shared" si="0"/>
        <v>896.92000000000007</v>
      </c>
    </row>
    <row r="8" spans="1:9" hidden="1">
      <c r="C8" s="7" t="s">
        <v>435</v>
      </c>
      <c r="G8" s="7">
        <f>B8*F8</f>
        <v>0</v>
      </c>
      <c r="H8" s="7">
        <v>896.92</v>
      </c>
      <c r="I8" s="7">
        <f t="shared" si="0"/>
        <v>0</v>
      </c>
    </row>
    <row r="9" spans="1:9" hidden="1">
      <c r="C9" s="7" t="s">
        <v>13</v>
      </c>
      <c r="F9" s="7">
        <v>0</v>
      </c>
      <c r="G9" s="7">
        <f t="shared" ref="G9:G20" si="1">B9*F9</f>
        <v>0</v>
      </c>
      <c r="I9" s="7">
        <f t="shared" si="0"/>
        <v>0</v>
      </c>
    </row>
    <row r="10" spans="1:9" hidden="1">
      <c r="A10" s="12">
        <v>41338</v>
      </c>
      <c r="B10" s="7">
        <v>1</v>
      </c>
      <c r="C10" s="7" t="s">
        <v>1290</v>
      </c>
      <c r="F10" s="7">
        <v>133.99</v>
      </c>
      <c r="G10" s="7">
        <f t="shared" si="1"/>
        <v>133.99</v>
      </c>
      <c r="I10" s="7">
        <f t="shared" si="0"/>
        <v>133.99</v>
      </c>
    </row>
    <row r="11" spans="1:9" hidden="1">
      <c r="A11" s="12">
        <v>41368</v>
      </c>
      <c r="B11" s="7">
        <v>1</v>
      </c>
      <c r="C11" s="7" t="s">
        <v>1239</v>
      </c>
      <c r="F11" s="7">
        <v>44.99</v>
      </c>
      <c r="G11" s="7">
        <f t="shared" si="1"/>
        <v>44.99</v>
      </c>
      <c r="I11" s="7">
        <f t="shared" ref="I11:I74" si="2">I10+G11-H11</f>
        <v>178.98000000000002</v>
      </c>
    </row>
    <row r="12" spans="1:9" hidden="1">
      <c r="A12" s="12">
        <v>41402</v>
      </c>
      <c r="B12" s="7">
        <v>1</v>
      </c>
      <c r="C12" s="7" t="s">
        <v>1291</v>
      </c>
      <c r="F12" s="7">
        <v>291.99</v>
      </c>
      <c r="G12" s="7">
        <f t="shared" si="1"/>
        <v>291.99</v>
      </c>
      <c r="I12" s="7">
        <f t="shared" si="2"/>
        <v>470.97</v>
      </c>
    </row>
    <row r="13" spans="1:9" hidden="1">
      <c r="A13" s="12">
        <v>41407</v>
      </c>
      <c r="B13" s="7">
        <v>1</v>
      </c>
      <c r="C13" s="7" t="s">
        <v>1292</v>
      </c>
      <c r="F13" s="7">
        <v>90.03</v>
      </c>
      <c r="G13" s="7">
        <f t="shared" si="1"/>
        <v>90.03</v>
      </c>
      <c r="I13" s="7">
        <f t="shared" si="2"/>
        <v>561</v>
      </c>
    </row>
    <row r="14" spans="1:9" hidden="1">
      <c r="A14" s="12">
        <v>41415</v>
      </c>
      <c r="B14" s="7">
        <v>1</v>
      </c>
      <c r="C14" s="7" t="s">
        <v>1293</v>
      </c>
      <c r="F14" s="7">
        <v>39.99</v>
      </c>
      <c r="G14" s="7">
        <f t="shared" si="1"/>
        <v>39.99</v>
      </c>
      <c r="I14" s="7">
        <f t="shared" si="2"/>
        <v>600.99</v>
      </c>
    </row>
    <row r="15" spans="1:9" hidden="1">
      <c r="A15" s="12">
        <v>41421</v>
      </c>
      <c r="B15" s="7">
        <v>1</v>
      </c>
      <c r="C15" s="7" t="s">
        <v>1482</v>
      </c>
      <c r="F15" s="7">
        <v>499.97</v>
      </c>
      <c r="G15" s="7">
        <f t="shared" si="1"/>
        <v>499.97</v>
      </c>
      <c r="I15" s="7">
        <f t="shared" si="2"/>
        <v>1100.96</v>
      </c>
    </row>
    <row r="16" spans="1:9" hidden="1">
      <c r="A16" s="12">
        <v>41429</v>
      </c>
      <c r="C16" s="22" t="s">
        <v>1582</v>
      </c>
      <c r="D16" s="65"/>
      <c r="E16" s="65"/>
      <c r="H16" s="7">
        <v>1100.96</v>
      </c>
      <c r="I16" s="7">
        <f t="shared" si="2"/>
        <v>0</v>
      </c>
    </row>
    <row r="17" spans="1:9" hidden="1">
      <c r="A17" s="12"/>
      <c r="C17" s="22"/>
      <c r="D17" s="65"/>
      <c r="E17" s="65"/>
      <c r="I17" s="7">
        <f t="shared" si="2"/>
        <v>0</v>
      </c>
    </row>
    <row r="18" spans="1:9" hidden="1">
      <c r="A18" s="12"/>
      <c r="B18" s="22">
        <v>1</v>
      </c>
      <c r="C18" s="22" t="s">
        <v>1848</v>
      </c>
      <c r="D18" s="65">
        <v>142.13999999999999</v>
      </c>
      <c r="E18" s="26">
        <f>D18+(D18*21%)</f>
        <v>171.98939999999999</v>
      </c>
      <c r="I18" s="7">
        <f t="shared" si="2"/>
        <v>0</v>
      </c>
    </row>
    <row r="19" spans="1:9" hidden="1">
      <c r="A19" s="12"/>
      <c r="B19" s="22">
        <v>1</v>
      </c>
      <c r="C19" s="22" t="s">
        <v>801</v>
      </c>
      <c r="D19" s="65">
        <v>47.93</v>
      </c>
      <c r="E19" s="26">
        <f>D19+(D19*21%)</f>
        <v>57.9953</v>
      </c>
      <c r="I19" s="7">
        <f t="shared" si="2"/>
        <v>0</v>
      </c>
    </row>
    <row r="20" spans="1:9" hidden="1">
      <c r="A20" s="12">
        <v>41432</v>
      </c>
      <c r="B20" s="22">
        <v>1</v>
      </c>
      <c r="C20" s="22" t="s">
        <v>1583</v>
      </c>
      <c r="D20" s="65"/>
      <c r="E20" s="65"/>
      <c r="F20" s="22">
        <v>229.98</v>
      </c>
      <c r="G20" s="7">
        <f t="shared" si="1"/>
        <v>229.98</v>
      </c>
      <c r="I20" s="7">
        <f t="shared" si="2"/>
        <v>229.98</v>
      </c>
    </row>
    <row r="21" spans="1:9" hidden="1">
      <c r="C21" s="22" t="s">
        <v>1847</v>
      </c>
      <c r="I21" s="7">
        <f t="shared" si="2"/>
        <v>229.98</v>
      </c>
    </row>
    <row r="22" spans="1:9" hidden="1">
      <c r="B22" s="22">
        <v>4.5</v>
      </c>
      <c r="C22" s="22" t="s">
        <v>330</v>
      </c>
      <c r="D22" s="26">
        <v>100.82</v>
      </c>
      <c r="E22" s="26">
        <f>D22+(D22*21%)</f>
        <v>121.9922</v>
      </c>
      <c r="I22" s="7">
        <f t="shared" si="2"/>
        <v>229.98</v>
      </c>
    </row>
    <row r="23" spans="1:9" hidden="1">
      <c r="B23" s="22">
        <v>1</v>
      </c>
      <c r="C23" s="22" t="s">
        <v>692</v>
      </c>
      <c r="D23" s="26">
        <v>39.659999999999997</v>
      </c>
      <c r="E23" s="26">
        <f>D23+(D23*21%)</f>
        <v>47.988599999999998</v>
      </c>
      <c r="I23" s="7">
        <f t="shared" si="2"/>
        <v>229.98</v>
      </c>
    </row>
    <row r="24" spans="1:9" hidden="1">
      <c r="B24" s="22">
        <v>1</v>
      </c>
      <c r="C24" s="22" t="s">
        <v>1739</v>
      </c>
      <c r="D24" s="26">
        <v>86.77</v>
      </c>
      <c r="E24" s="26">
        <f>D24+(D24*21%)</f>
        <v>104.99169999999999</v>
      </c>
      <c r="I24" s="7">
        <f t="shared" si="2"/>
        <v>229.98</v>
      </c>
    </row>
    <row r="25" spans="1:9" hidden="1">
      <c r="B25" s="22">
        <v>1</v>
      </c>
      <c r="C25" s="22" t="s">
        <v>1740</v>
      </c>
      <c r="D25" s="26">
        <v>56.19</v>
      </c>
      <c r="E25" s="26">
        <f>D25+(D25*21%)</f>
        <v>67.989899999999992</v>
      </c>
      <c r="I25" s="7">
        <f t="shared" si="2"/>
        <v>229.98</v>
      </c>
    </row>
    <row r="26" spans="1:9" hidden="1">
      <c r="A26" s="12">
        <v>41450</v>
      </c>
      <c r="B26" s="22">
        <v>1</v>
      </c>
      <c r="C26" s="22" t="s">
        <v>1741</v>
      </c>
      <c r="F26" s="7">
        <v>342.96</v>
      </c>
      <c r="G26" s="7">
        <f>B26*F26</f>
        <v>342.96</v>
      </c>
      <c r="I26" s="7">
        <f t="shared" si="2"/>
        <v>572.93999999999994</v>
      </c>
    </row>
    <row r="27" spans="1:9" hidden="1">
      <c r="C27" s="22" t="s">
        <v>1742</v>
      </c>
      <c r="I27" s="7">
        <f t="shared" si="2"/>
        <v>572.93999999999994</v>
      </c>
    </row>
    <row r="28" spans="1:9" hidden="1">
      <c r="B28" s="22">
        <v>2</v>
      </c>
      <c r="C28" s="22" t="s">
        <v>1849</v>
      </c>
      <c r="D28" s="26">
        <v>107.43</v>
      </c>
      <c r="E28" s="26">
        <f>D28+(D28*21%)</f>
        <v>129.99030000000002</v>
      </c>
      <c r="I28" s="7">
        <f t="shared" si="2"/>
        <v>572.93999999999994</v>
      </c>
    </row>
    <row r="29" spans="1:9" hidden="1">
      <c r="A29" s="12">
        <v>41444</v>
      </c>
      <c r="B29" s="22">
        <v>1</v>
      </c>
      <c r="C29" s="22" t="s">
        <v>1850</v>
      </c>
      <c r="F29" s="7">
        <v>129.99</v>
      </c>
      <c r="G29" s="7">
        <f>B29*F29</f>
        <v>129.99</v>
      </c>
      <c r="I29" s="7">
        <f t="shared" si="2"/>
        <v>702.93</v>
      </c>
    </row>
    <row r="30" spans="1:9" hidden="1">
      <c r="C30" s="22" t="s">
        <v>1847</v>
      </c>
      <c r="I30" s="7">
        <f t="shared" si="2"/>
        <v>702.93</v>
      </c>
    </row>
    <row r="31" spans="1:9" hidden="1">
      <c r="B31" s="22">
        <v>1</v>
      </c>
      <c r="C31" s="22" t="s">
        <v>330</v>
      </c>
      <c r="D31" s="26">
        <v>24.79</v>
      </c>
      <c r="E31" s="26">
        <f>D31+(D31*21%)</f>
        <v>29.995899999999999</v>
      </c>
      <c r="I31" s="7">
        <f t="shared" si="2"/>
        <v>702.93</v>
      </c>
    </row>
    <row r="32" spans="1:9" hidden="1">
      <c r="B32" s="22">
        <v>1</v>
      </c>
      <c r="C32" s="22" t="s">
        <v>801</v>
      </c>
      <c r="D32" s="26">
        <v>79.33</v>
      </c>
      <c r="E32" s="26">
        <f>D32+(D32*21%)</f>
        <v>95.9893</v>
      </c>
      <c r="I32" s="7">
        <f t="shared" si="2"/>
        <v>702.93</v>
      </c>
    </row>
    <row r="33" spans="1:9" hidden="1">
      <c r="B33" s="22">
        <v>1</v>
      </c>
      <c r="C33" s="22" t="s">
        <v>381</v>
      </c>
      <c r="D33" s="26">
        <v>8.26</v>
      </c>
      <c r="E33" s="26">
        <f>D33+(D33*21%)</f>
        <v>9.9946000000000002</v>
      </c>
      <c r="I33" s="7">
        <f t="shared" si="2"/>
        <v>702.93</v>
      </c>
    </row>
    <row r="34" spans="1:9" hidden="1">
      <c r="B34" s="22">
        <v>1</v>
      </c>
      <c r="C34" s="22" t="s">
        <v>1851</v>
      </c>
      <c r="D34" s="26">
        <v>53.71</v>
      </c>
      <c r="E34" s="26">
        <f>D34+(D34*21%)</f>
        <v>64.989100000000008</v>
      </c>
      <c r="I34" s="7">
        <f t="shared" si="2"/>
        <v>702.93</v>
      </c>
    </row>
    <row r="35" spans="1:9" hidden="1">
      <c r="B35" s="22">
        <v>1</v>
      </c>
      <c r="C35" s="22" t="s">
        <v>1852</v>
      </c>
      <c r="F35" s="7">
        <v>201</v>
      </c>
      <c r="G35" s="7">
        <v>201</v>
      </c>
      <c r="I35" s="7">
        <f t="shared" si="2"/>
        <v>903.93</v>
      </c>
    </row>
    <row r="36" spans="1:9" hidden="1">
      <c r="A36" s="12">
        <v>41466</v>
      </c>
      <c r="B36" s="22">
        <v>4</v>
      </c>
      <c r="C36" s="22" t="s">
        <v>330</v>
      </c>
      <c r="D36" s="26">
        <v>99.17</v>
      </c>
      <c r="E36" s="26">
        <f>D36+(D36*21%)</f>
        <v>119.9957</v>
      </c>
      <c r="I36" s="7">
        <f t="shared" si="2"/>
        <v>903.93</v>
      </c>
    </row>
    <row r="37" spans="1:9" hidden="1">
      <c r="B37" s="22">
        <v>1</v>
      </c>
      <c r="C37" s="22" t="s">
        <v>692</v>
      </c>
      <c r="D37" s="26">
        <v>45.45</v>
      </c>
      <c r="E37" s="26">
        <f>D37+(D37*21%)</f>
        <v>54.994500000000002</v>
      </c>
      <c r="I37" s="7">
        <f t="shared" si="2"/>
        <v>903.93</v>
      </c>
    </row>
    <row r="38" spans="1:9" hidden="1">
      <c r="B38" s="22">
        <v>1</v>
      </c>
      <c r="C38" s="22" t="s">
        <v>693</v>
      </c>
      <c r="D38" s="26">
        <v>122.31</v>
      </c>
      <c r="E38" s="26">
        <f>D38+(D38*21%)</f>
        <v>147.99510000000001</v>
      </c>
      <c r="I38" s="7">
        <f t="shared" si="2"/>
        <v>903.93</v>
      </c>
    </row>
    <row r="39" spans="1:9" hidden="1">
      <c r="B39" s="22">
        <v>1</v>
      </c>
      <c r="C39" s="22" t="s">
        <v>694</v>
      </c>
      <c r="D39" s="26">
        <v>61.15</v>
      </c>
      <c r="E39" s="26">
        <f>D39+(D39*21%)</f>
        <v>73.991500000000002</v>
      </c>
      <c r="I39" s="7">
        <f t="shared" si="2"/>
        <v>903.93</v>
      </c>
    </row>
    <row r="40" spans="1:9" hidden="1">
      <c r="B40" s="22">
        <v>1</v>
      </c>
      <c r="C40" s="22" t="s">
        <v>1885</v>
      </c>
      <c r="F40" s="7">
        <v>396.97</v>
      </c>
      <c r="G40" s="7">
        <v>396.97</v>
      </c>
      <c r="I40" s="7">
        <f t="shared" si="2"/>
        <v>1300.9000000000001</v>
      </c>
    </row>
    <row r="41" spans="1:9" hidden="1">
      <c r="A41" s="12">
        <v>41472</v>
      </c>
      <c r="C41" s="22" t="s">
        <v>427</v>
      </c>
      <c r="H41" s="7">
        <v>1300.9000000000001</v>
      </c>
      <c r="I41" s="7">
        <f t="shared" si="2"/>
        <v>0</v>
      </c>
    </row>
    <row r="42" spans="1:9" hidden="1">
      <c r="I42" s="7">
        <f t="shared" si="2"/>
        <v>0</v>
      </c>
    </row>
    <row r="43" spans="1:9" hidden="1">
      <c r="B43" s="22">
        <v>4</v>
      </c>
      <c r="C43" s="22" t="s">
        <v>330</v>
      </c>
      <c r="D43" s="26">
        <v>99.17</v>
      </c>
      <c r="E43" s="26">
        <f>D43+(D43*21%)</f>
        <v>119.9957</v>
      </c>
      <c r="I43" s="7">
        <f t="shared" si="2"/>
        <v>0</v>
      </c>
    </row>
    <row r="44" spans="1:9" hidden="1">
      <c r="B44" s="22">
        <v>1</v>
      </c>
      <c r="C44" s="22" t="s">
        <v>929</v>
      </c>
      <c r="D44" s="26">
        <v>70.290000000000006</v>
      </c>
      <c r="E44" s="26">
        <f t="shared" ref="E44:E56" si="3">D44+(D44*21%)</f>
        <v>85.050900000000013</v>
      </c>
      <c r="I44" s="7">
        <f t="shared" si="2"/>
        <v>0</v>
      </c>
    </row>
    <row r="45" spans="1:9" hidden="1">
      <c r="B45" s="22">
        <v>1</v>
      </c>
      <c r="C45" s="22" t="s">
        <v>392</v>
      </c>
      <c r="D45" s="26">
        <v>57.85</v>
      </c>
      <c r="E45" s="26">
        <f t="shared" si="3"/>
        <v>69.998500000000007</v>
      </c>
      <c r="I45" s="7">
        <f t="shared" si="2"/>
        <v>0</v>
      </c>
    </row>
    <row r="46" spans="1:9" hidden="1">
      <c r="F46" s="7">
        <v>275.05</v>
      </c>
      <c r="G46" s="7">
        <v>275.08999999999997</v>
      </c>
      <c r="I46" s="7">
        <f t="shared" si="2"/>
        <v>275.08999999999997</v>
      </c>
    </row>
    <row r="47" spans="1:9" hidden="1">
      <c r="A47" s="12">
        <v>41528</v>
      </c>
      <c r="B47" s="22">
        <v>1</v>
      </c>
      <c r="C47" s="22" t="s">
        <v>2486</v>
      </c>
      <c r="F47" s="7">
        <v>532.99</v>
      </c>
      <c r="G47" s="7">
        <v>532.99</v>
      </c>
      <c r="I47" s="7">
        <f t="shared" si="2"/>
        <v>808.07999999999993</v>
      </c>
    </row>
    <row r="48" spans="1:9" hidden="1">
      <c r="A48" s="12">
        <v>41534</v>
      </c>
      <c r="C48" s="22" t="s">
        <v>896</v>
      </c>
      <c r="H48" s="7">
        <v>808.08</v>
      </c>
      <c r="I48" s="7">
        <f t="shared" si="2"/>
        <v>0</v>
      </c>
    </row>
    <row r="49" spans="1:9" hidden="1">
      <c r="A49" s="12">
        <v>41539</v>
      </c>
      <c r="B49" s="22">
        <v>1</v>
      </c>
      <c r="C49" s="22" t="s">
        <v>1848</v>
      </c>
      <c r="D49" s="26">
        <v>154.54</v>
      </c>
      <c r="E49" s="26">
        <f t="shared" si="3"/>
        <v>186.99339999999998</v>
      </c>
      <c r="I49" s="7">
        <f t="shared" si="2"/>
        <v>0</v>
      </c>
    </row>
    <row r="50" spans="1:9" hidden="1">
      <c r="B50" s="22">
        <v>1</v>
      </c>
      <c r="C50" s="22" t="s">
        <v>722</v>
      </c>
      <c r="D50" s="26">
        <v>86.25</v>
      </c>
      <c r="E50" s="26">
        <f t="shared" si="3"/>
        <v>104.3625</v>
      </c>
      <c r="I50" s="7">
        <f t="shared" si="2"/>
        <v>0</v>
      </c>
    </row>
    <row r="51" spans="1:9" hidden="1">
      <c r="B51" s="22">
        <v>1</v>
      </c>
      <c r="C51" s="22" t="s">
        <v>2658</v>
      </c>
      <c r="D51" s="26">
        <v>196.69</v>
      </c>
      <c r="E51" s="26">
        <f t="shared" si="3"/>
        <v>237.9949</v>
      </c>
      <c r="I51" s="7">
        <f t="shared" si="2"/>
        <v>0</v>
      </c>
    </row>
    <row r="52" spans="1:9" hidden="1">
      <c r="C52" s="22" t="s">
        <v>2659</v>
      </c>
      <c r="F52" s="7">
        <v>529.35</v>
      </c>
      <c r="G52" s="7">
        <v>529.35</v>
      </c>
      <c r="I52" s="7">
        <f t="shared" si="2"/>
        <v>529.35</v>
      </c>
    </row>
    <row r="53" spans="1:9" hidden="1">
      <c r="A53" s="12">
        <v>41548</v>
      </c>
      <c r="B53" s="22">
        <v>4.5</v>
      </c>
      <c r="C53" s="22" t="s">
        <v>330</v>
      </c>
      <c r="D53" s="26">
        <v>111.57</v>
      </c>
      <c r="E53" s="26">
        <f t="shared" si="3"/>
        <v>134.99969999999999</v>
      </c>
      <c r="I53" s="7">
        <f t="shared" si="2"/>
        <v>529.35</v>
      </c>
    </row>
    <row r="54" spans="1:9" hidden="1">
      <c r="B54" s="22">
        <v>1</v>
      </c>
      <c r="C54" s="22" t="s">
        <v>1142</v>
      </c>
      <c r="D54" s="26">
        <v>47.93</v>
      </c>
      <c r="E54" s="26">
        <f t="shared" si="3"/>
        <v>57.9953</v>
      </c>
      <c r="I54" s="7">
        <f t="shared" si="2"/>
        <v>529.35</v>
      </c>
    </row>
    <row r="55" spans="1:9" hidden="1">
      <c r="B55" s="22">
        <v>1</v>
      </c>
      <c r="C55" s="22" t="s">
        <v>2660</v>
      </c>
      <c r="D55" s="26">
        <v>49.58</v>
      </c>
      <c r="E55" s="26">
        <f t="shared" si="3"/>
        <v>59.991799999999998</v>
      </c>
      <c r="I55" s="7">
        <f t="shared" si="2"/>
        <v>529.35</v>
      </c>
    </row>
    <row r="56" spans="1:9" hidden="1">
      <c r="B56" s="22">
        <v>1</v>
      </c>
      <c r="C56" s="22" t="s">
        <v>2661</v>
      </c>
      <c r="D56" s="26">
        <v>79.33</v>
      </c>
      <c r="E56" s="26">
        <f t="shared" si="3"/>
        <v>95.9893</v>
      </c>
      <c r="I56" s="7">
        <f t="shared" si="2"/>
        <v>529.35</v>
      </c>
    </row>
    <row r="57" spans="1:9" hidden="1">
      <c r="C57" s="22" t="s">
        <v>358</v>
      </c>
      <c r="F57" s="7">
        <v>348.97</v>
      </c>
      <c r="G57" s="7">
        <v>348.97</v>
      </c>
      <c r="I57" s="7">
        <f t="shared" si="2"/>
        <v>878.32</v>
      </c>
    </row>
    <row r="58" spans="1:9" hidden="1">
      <c r="C58" s="22" t="s">
        <v>2662</v>
      </c>
      <c r="I58" s="7">
        <f t="shared" si="2"/>
        <v>878.32</v>
      </c>
    </row>
    <row r="59" spans="1:9" hidden="1">
      <c r="I59" s="7">
        <f t="shared" si="2"/>
        <v>878.32</v>
      </c>
    </row>
    <row r="60" spans="1:9" hidden="1">
      <c r="B60" s="22">
        <v>4</v>
      </c>
      <c r="C60" s="22" t="s">
        <v>330</v>
      </c>
      <c r="D60" s="26">
        <v>99.17</v>
      </c>
      <c r="E60" s="26">
        <f t="shared" ref="E60:E63" si="4">D60+(D60*21%)</f>
        <v>119.9957</v>
      </c>
      <c r="I60" s="7">
        <f t="shared" si="2"/>
        <v>878.32</v>
      </c>
    </row>
    <row r="61" spans="1:9" hidden="1">
      <c r="B61" s="22">
        <v>1</v>
      </c>
      <c r="C61" s="22" t="s">
        <v>929</v>
      </c>
      <c r="D61" s="26">
        <v>57.85</v>
      </c>
      <c r="E61" s="26">
        <f t="shared" si="4"/>
        <v>69.998500000000007</v>
      </c>
      <c r="I61" s="7">
        <f t="shared" si="2"/>
        <v>878.32</v>
      </c>
    </row>
    <row r="62" spans="1:9" hidden="1">
      <c r="B62" s="22">
        <v>1</v>
      </c>
      <c r="C62" s="22" t="s">
        <v>392</v>
      </c>
      <c r="D62" s="26">
        <v>62.8</v>
      </c>
      <c r="E62" s="26">
        <f t="shared" si="4"/>
        <v>75.988</v>
      </c>
      <c r="I62" s="7">
        <f t="shared" si="2"/>
        <v>878.32</v>
      </c>
    </row>
    <row r="63" spans="1:9" hidden="1">
      <c r="B63" s="22">
        <v>1</v>
      </c>
      <c r="C63" s="22" t="s">
        <v>693</v>
      </c>
      <c r="D63" s="26">
        <v>105.78</v>
      </c>
      <c r="E63" s="26">
        <f t="shared" si="4"/>
        <v>127.99379999999999</v>
      </c>
      <c r="I63" s="7">
        <f t="shared" si="2"/>
        <v>878.32</v>
      </c>
    </row>
    <row r="64" spans="1:9" hidden="1">
      <c r="C64" s="22" t="s">
        <v>3039</v>
      </c>
      <c r="I64" s="7">
        <f t="shared" si="2"/>
        <v>878.32</v>
      </c>
    </row>
    <row r="65" spans="1:9" hidden="1">
      <c r="C65" s="22" t="s">
        <v>3040</v>
      </c>
      <c r="G65" s="7">
        <v>393.98</v>
      </c>
      <c r="I65" s="7">
        <f t="shared" si="2"/>
        <v>1272.3000000000002</v>
      </c>
    </row>
    <row r="66" spans="1:9" hidden="1">
      <c r="A66" s="12">
        <v>41596</v>
      </c>
      <c r="C66" s="22" t="s">
        <v>259</v>
      </c>
      <c r="H66" s="7">
        <v>1272.3</v>
      </c>
      <c r="I66" s="7">
        <f t="shared" si="2"/>
        <v>0</v>
      </c>
    </row>
    <row r="67" spans="1:9">
      <c r="A67" s="12">
        <v>41601</v>
      </c>
      <c r="B67" s="7">
        <v>20</v>
      </c>
      <c r="C67" s="22" t="s">
        <v>375</v>
      </c>
      <c r="D67" s="26">
        <f>E67/1.21</f>
        <v>495.86776859504135</v>
      </c>
      <c r="E67" s="26">
        <v>600</v>
      </c>
      <c r="I67" s="7">
        <f t="shared" si="2"/>
        <v>0</v>
      </c>
    </row>
    <row r="68" spans="1:9">
      <c r="B68" s="7">
        <v>1</v>
      </c>
      <c r="C68" s="22" t="s">
        <v>2108</v>
      </c>
      <c r="D68" s="26">
        <f t="shared" ref="D68:D71" si="5">E68/1.21</f>
        <v>136.36363636363637</v>
      </c>
      <c r="E68" s="26">
        <v>165</v>
      </c>
      <c r="I68" s="7">
        <f t="shared" si="2"/>
        <v>0</v>
      </c>
    </row>
    <row r="69" spans="1:9">
      <c r="B69" s="7">
        <v>2</v>
      </c>
      <c r="C69" s="22" t="s">
        <v>728</v>
      </c>
      <c r="D69" s="26">
        <f t="shared" si="5"/>
        <v>75.206611570247929</v>
      </c>
      <c r="E69" s="26">
        <v>91</v>
      </c>
      <c r="I69" s="7">
        <f t="shared" si="2"/>
        <v>0</v>
      </c>
    </row>
    <row r="70" spans="1:9">
      <c r="B70" s="22">
        <v>1</v>
      </c>
      <c r="C70" s="22" t="s">
        <v>381</v>
      </c>
      <c r="D70" s="26">
        <f t="shared" si="5"/>
        <v>37.190082644628099</v>
      </c>
      <c r="E70" s="26">
        <v>45</v>
      </c>
      <c r="I70" s="7">
        <f t="shared" si="2"/>
        <v>0</v>
      </c>
    </row>
    <row r="71" spans="1:9">
      <c r="B71" s="22">
        <v>2</v>
      </c>
      <c r="C71" s="22" t="s">
        <v>996</v>
      </c>
      <c r="D71" s="26">
        <f t="shared" si="5"/>
        <v>45.454545454545453</v>
      </c>
      <c r="E71" s="26">
        <v>55</v>
      </c>
      <c r="I71" s="7">
        <f t="shared" si="2"/>
        <v>0</v>
      </c>
    </row>
    <row r="72" spans="1:9">
      <c r="C72" s="22" t="s">
        <v>3484</v>
      </c>
      <c r="F72" s="26">
        <f>SUM(D67:D71)</f>
        <v>790.08264462809927</v>
      </c>
      <c r="G72" s="26">
        <f>SUM(E67:E71)</f>
        <v>956</v>
      </c>
      <c r="H72" s="26">
        <v>0</v>
      </c>
      <c r="I72" s="7">
        <f>I71+G72-H72</f>
        <v>956</v>
      </c>
    </row>
    <row r="73" spans="1:9">
      <c r="A73" s="12">
        <v>41646</v>
      </c>
      <c r="B73" s="22">
        <v>4.5</v>
      </c>
      <c r="C73" s="22" t="s">
        <v>1711</v>
      </c>
      <c r="D73" s="26">
        <v>141.32</v>
      </c>
      <c r="E73" s="26">
        <f>D73+(D73*21%)</f>
        <v>170.99719999999999</v>
      </c>
      <c r="I73" s="7">
        <f t="shared" si="2"/>
        <v>956</v>
      </c>
    </row>
    <row r="74" spans="1:9">
      <c r="B74" s="22">
        <v>1</v>
      </c>
      <c r="C74" s="22" t="s">
        <v>3475</v>
      </c>
      <c r="D74" s="26">
        <v>54.54</v>
      </c>
      <c r="E74" s="26">
        <f t="shared" ref="E74:E75" si="6">D74+(D74*21%)</f>
        <v>65.993399999999994</v>
      </c>
      <c r="I74" s="7">
        <f t="shared" si="2"/>
        <v>956</v>
      </c>
    </row>
    <row r="75" spans="1:9">
      <c r="B75" s="22">
        <v>1</v>
      </c>
      <c r="C75" s="22" t="s">
        <v>3474</v>
      </c>
      <c r="D75" s="26">
        <v>92.56</v>
      </c>
      <c r="E75" s="26">
        <f t="shared" si="6"/>
        <v>111.99760000000001</v>
      </c>
      <c r="I75" s="7">
        <f t="shared" ref="I75:I76" si="7">I74+G75-H75</f>
        <v>956</v>
      </c>
    </row>
    <row r="76" spans="1:9">
      <c r="B76" s="22">
        <v>1</v>
      </c>
      <c r="C76" s="22" t="s">
        <v>3476</v>
      </c>
      <c r="G76" s="7">
        <v>348.99</v>
      </c>
      <c r="I76" s="7">
        <f t="shared" si="7"/>
        <v>1304.99</v>
      </c>
    </row>
  </sheetData>
  <hyperlinks>
    <hyperlink ref="A1" location="INDICE!A1" display="INDICE"/>
  </hyperlinks>
  <pageMargins left="0.7" right="0.7" top="0.75" bottom="0.75" header="0.3" footer="0.3"/>
  <pageSetup paperSize="9" orientation="landscape" horizontalDpi="0" verticalDpi="0" r:id="rId1"/>
</worksheet>
</file>

<file path=xl/worksheets/sheet94.xml><?xml version="1.0" encoding="utf-8"?>
<worksheet xmlns="http://schemas.openxmlformats.org/spreadsheetml/2006/main" xmlns:r="http://schemas.openxmlformats.org/officeDocument/2006/relationships">
  <dimension ref="A1:G13"/>
  <sheetViews>
    <sheetView workbookViewId="0"/>
  </sheetViews>
  <sheetFormatPr baseColWidth="10" defaultRowHeight="15"/>
  <cols>
    <col min="1" max="1" width="15.5703125" customWidth="1"/>
    <col min="2" max="2" width="10.7109375" customWidth="1"/>
    <col min="3" max="3" width="20.7109375" customWidth="1"/>
    <col min="4" max="4" width="11.42578125" customWidth="1"/>
  </cols>
  <sheetData>
    <row r="1" spans="1:7">
      <c r="A1" s="2" t="s">
        <v>122</v>
      </c>
      <c r="B1" s="1"/>
      <c r="C1" s="1" t="s">
        <v>19</v>
      </c>
      <c r="D1" s="1"/>
      <c r="E1" s="1" t="s">
        <v>253</v>
      </c>
      <c r="F1" s="1"/>
      <c r="G1" s="1">
        <f>SUM(E4:E265)-SUM(F4:F265)</f>
        <v>409</v>
      </c>
    </row>
    <row r="2" spans="1:7">
      <c r="A2" s="3" t="s">
        <v>254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259</v>
      </c>
      <c r="G2" s="3" t="s">
        <v>260</v>
      </c>
    </row>
    <row r="3" spans="1:7">
      <c r="A3" s="5"/>
      <c r="B3" s="1"/>
      <c r="C3" s="1"/>
      <c r="D3" s="1"/>
      <c r="E3" s="1"/>
      <c r="F3" s="1"/>
      <c r="G3" s="1"/>
    </row>
    <row r="4" spans="1:7">
      <c r="A4" s="6">
        <v>41380</v>
      </c>
      <c r="C4" t="s">
        <v>691</v>
      </c>
      <c r="E4">
        <v>420</v>
      </c>
      <c r="G4">
        <f>G3+E4-F4</f>
        <v>420</v>
      </c>
    </row>
    <row r="5" spans="1:7">
      <c r="A5" s="6"/>
      <c r="F5">
        <v>420</v>
      </c>
      <c r="G5">
        <f t="shared" ref="G5:G13" si="0">G4+E5-F5</f>
        <v>0</v>
      </c>
    </row>
    <row r="6" spans="1:7">
      <c r="A6" s="6">
        <v>41446</v>
      </c>
      <c r="B6">
        <v>4</v>
      </c>
      <c r="C6" t="s">
        <v>1141</v>
      </c>
      <c r="E6">
        <v>270</v>
      </c>
      <c r="G6">
        <f t="shared" si="0"/>
        <v>270</v>
      </c>
    </row>
    <row r="7" spans="1:7">
      <c r="B7">
        <v>1</v>
      </c>
      <c r="C7" t="s">
        <v>1671</v>
      </c>
      <c r="E7">
        <v>61</v>
      </c>
      <c r="G7">
        <f t="shared" si="0"/>
        <v>331</v>
      </c>
    </row>
    <row r="8" spans="1:7">
      <c r="B8">
        <v>1</v>
      </c>
      <c r="C8" t="s">
        <v>1672</v>
      </c>
      <c r="E8">
        <v>78</v>
      </c>
      <c r="G8">
        <f t="shared" si="0"/>
        <v>409</v>
      </c>
    </row>
    <row r="9" spans="1:7">
      <c r="A9" s="6"/>
      <c r="G9">
        <f t="shared" si="0"/>
        <v>409</v>
      </c>
    </row>
    <row r="10" spans="1:7">
      <c r="C10" t="s">
        <v>3353</v>
      </c>
      <c r="G10">
        <f t="shared" si="0"/>
        <v>409</v>
      </c>
    </row>
    <row r="11" spans="1:7">
      <c r="G11">
        <f t="shared" si="0"/>
        <v>409</v>
      </c>
    </row>
    <row r="12" spans="1:7">
      <c r="G12">
        <f t="shared" si="0"/>
        <v>409</v>
      </c>
    </row>
    <row r="13" spans="1:7">
      <c r="G13">
        <f t="shared" si="0"/>
        <v>409</v>
      </c>
    </row>
  </sheetData>
  <hyperlinks>
    <hyperlink ref="A1" location="INDICE!A1" display="INDICE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>
  <dimension ref="A1:G53"/>
  <sheetViews>
    <sheetView workbookViewId="0"/>
  </sheetViews>
  <sheetFormatPr baseColWidth="10" defaultRowHeight="15"/>
  <cols>
    <col min="1" max="1" width="15.5703125" customWidth="1"/>
    <col min="2" max="2" width="10.7109375" customWidth="1"/>
    <col min="3" max="3" width="20.7109375" customWidth="1"/>
    <col min="4" max="4" width="11.42578125" customWidth="1"/>
  </cols>
  <sheetData>
    <row r="1" spans="1:7">
      <c r="A1" s="2" t="s">
        <v>122</v>
      </c>
      <c r="B1" s="1"/>
      <c r="C1" s="1" t="s">
        <v>281</v>
      </c>
      <c r="D1" s="1"/>
      <c r="E1" s="1" t="s">
        <v>253</v>
      </c>
      <c r="F1" s="1"/>
      <c r="G1" s="1">
        <f>SUM(E4:E265)-SUM(F4:F265)</f>
        <v>2953.75</v>
      </c>
    </row>
    <row r="2" spans="1:7">
      <c r="A2" s="3" t="s">
        <v>254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259</v>
      </c>
      <c r="G2" s="3" t="s">
        <v>260</v>
      </c>
    </row>
    <row r="3" spans="1:7">
      <c r="A3" s="5"/>
      <c r="B3" s="1"/>
      <c r="C3" s="1"/>
      <c r="D3" s="1"/>
      <c r="E3" s="1"/>
      <c r="F3" s="1"/>
      <c r="G3" s="1"/>
    </row>
    <row r="4" spans="1:7">
      <c r="A4" s="6">
        <v>41321</v>
      </c>
      <c r="C4" t="s">
        <v>262</v>
      </c>
      <c r="E4">
        <v>1540.75</v>
      </c>
      <c r="G4">
        <v>1540.75</v>
      </c>
    </row>
    <row r="5" spans="1:7">
      <c r="A5" s="6">
        <v>41348</v>
      </c>
      <c r="B5">
        <v>1</v>
      </c>
      <c r="C5" t="s">
        <v>751</v>
      </c>
      <c r="D5">
        <v>475</v>
      </c>
      <c r="E5">
        <f>B5*D5</f>
        <v>475</v>
      </c>
      <c r="G5">
        <f>G4+E5-F5</f>
        <v>2015.75</v>
      </c>
    </row>
    <row r="6" spans="1:7">
      <c r="A6" s="6">
        <v>41358</v>
      </c>
      <c r="B6">
        <v>2</v>
      </c>
      <c r="C6" t="s">
        <v>329</v>
      </c>
      <c r="D6">
        <v>24</v>
      </c>
      <c r="E6">
        <f t="shared" ref="E6:E52" si="0">B6*D6</f>
        <v>48</v>
      </c>
      <c r="G6">
        <f t="shared" ref="G6:G53" si="1">G5+E6-F6</f>
        <v>2063.75</v>
      </c>
    </row>
    <row r="7" spans="1:7">
      <c r="A7" s="6">
        <v>41368</v>
      </c>
      <c r="B7">
        <v>1</v>
      </c>
      <c r="C7" t="s">
        <v>1162</v>
      </c>
      <c r="D7">
        <v>100</v>
      </c>
      <c r="E7">
        <f t="shared" si="0"/>
        <v>100</v>
      </c>
      <c r="G7">
        <f t="shared" si="1"/>
        <v>2163.75</v>
      </c>
    </row>
    <row r="8" spans="1:7">
      <c r="B8">
        <v>1</v>
      </c>
      <c r="C8" t="s">
        <v>1163</v>
      </c>
      <c r="E8">
        <f t="shared" si="0"/>
        <v>0</v>
      </c>
      <c r="G8">
        <f t="shared" si="1"/>
        <v>2163.75</v>
      </c>
    </row>
    <row r="9" spans="1:7">
      <c r="B9">
        <v>1.5</v>
      </c>
      <c r="C9" t="s">
        <v>329</v>
      </c>
      <c r="D9">
        <v>26</v>
      </c>
      <c r="E9">
        <f t="shared" si="0"/>
        <v>39</v>
      </c>
      <c r="G9">
        <f t="shared" si="1"/>
        <v>2202.75</v>
      </c>
    </row>
    <row r="10" spans="1:7">
      <c r="B10">
        <v>1</v>
      </c>
      <c r="C10" t="s">
        <v>1164</v>
      </c>
      <c r="D10">
        <v>10</v>
      </c>
      <c r="E10">
        <f t="shared" si="0"/>
        <v>10</v>
      </c>
      <c r="G10">
        <f t="shared" si="1"/>
        <v>2212.75</v>
      </c>
    </row>
    <row r="11" spans="1:7">
      <c r="A11" s="6">
        <v>41384</v>
      </c>
      <c r="B11">
        <v>1</v>
      </c>
      <c r="C11" t="s">
        <v>1165</v>
      </c>
      <c r="D11">
        <v>75</v>
      </c>
      <c r="E11">
        <f t="shared" si="0"/>
        <v>75</v>
      </c>
      <c r="G11">
        <f t="shared" si="1"/>
        <v>2287.75</v>
      </c>
    </row>
    <row r="12" spans="1:7">
      <c r="B12">
        <v>5</v>
      </c>
      <c r="C12" t="s">
        <v>460</v>
      </c>
      <c r="D12">
        <v>12</v>
      </c>
      <c r="E12">
        <f t="shared" si="0"/>
        <v>60</v>
      </c>
      <c r="G12">
        <f t="shared" si="1"/>
        <v>2347.75</v>
      </c>
    </row>
    <row r="13" spans="1:7">
      <c r="B13">
        <v>1</v>
      </c>
      <c r="C13" t="s">
        <v>482</v>
      </c>
      <c r="D13">
        <v>30</v>
      </c>
      <c r="E13">
        <f t="shared" si="0"/>
        <v>30</v>
      </c>
      <c r="G13">
        <f t="shared" si="1"/>
        <v>2377.75</v>
      </c>
    </row>
    <row r="14" spans="1:7">
      <c r="B14">
        <v>1</v>
      </c>
      <c r="C14" t="s">
        <v>1166</v>
      </c>
      <c r="D14">
        <v>85</v>
      </c>
      <c r="E14">
        <f t="shared" si="0"/>
        <v>85</v>
      </c>
      <c r="G14">
        <f t="shared" si="1"/>
        <v>2462.75</v>
      </c>
    </row>
    <row r="15" spans="1:7">
      <c r="A15" s="6">
        <v>41398</v>
      </c>
      <c r="B15">
        <v>1</v>
      </c>
      <c r="C15" t="s">
        <v>1162</v>
      </c>
      <c r="D15">
        <v>100</v>
      </c>
      <c r="E15">
        <f t="shared" si="0"/>
        <v>100</v>
      </c>
      <c r="G15">
        <f t="shared" si="1"/>
        <v>2562.75</v>
      </c>
    </row>
    <row r="16" spans="1:7">
      <c r="B16">
        <v>2</v>
      </c>
      <c r="C16" t="s">
        <v>329</v>
      </c>
      <c r="D16">
        <v>26</v>
      </c>
      <c r="E16">
        <f t="shared" si="0"/>
        <v>52</v>
      </c>
      <c r="G16">
        <f t="shared" si="1"/>
        <v>2614.75</v>
      </c>
    </row>
    <row r="17" spans="1:7">
      <c r="A17" s="6">
        <v>41401</v>
      </c>
      <c r="B17">
        <v>1</v>
      </c>
      <c r="C17" t="s">
        <v>1167</v>
      </c>
      <c r="D17">
        <v>25</v>
      </c>
      <c r="E17">
        <f t="shared" si="0"/>
        <v>25</v>
      </c>
      <c r="G17">
        <f t="shared" si="1"/>
        <v>2639.75</v>
      </c>
    </row>
    <row r="18" spans="1:7">
      <c r="B18">
        <v>1</v>
      </c>
      <c r="C18" t="s">
        <v>1168</v>
      </c>
      <c r="D18">
        <v>25</v>
      </c>
      <c r="E18">
        <f t="shared" si="0"/>
        <v>25</v>
      </c>
      <c r="G18">
        <f t="shared" si="1"/>
        <v>2664.75</v>
      </c>
    </row>
    <row r="19" spans="1:7">
      <c r="C19" t="s">
        <v>1369</v>
      </c>
      <c r="E19">
        <f t="shared" si="0"/>
        <v>0</v>
      </c>
      <c r="F19">
        <v>80</v>
      </c>
      <c r="G19">
        <f t="shared" si="1"/>
        <v>2584.75</v>
      </c>
    </row>
    <row r="20" spans="1:7">
      <c r="C20" t="s">
        <v>1370</v>
      </c>
      <c r="E20">
        <f t="shared" si="0"/>
        <v>0</v>
      </c>
      <c r="F20">
        <v>50</v>
      </c>
      <c r="G20">
        <f t="shared" si="1"/>
        <v>2534.75</v>
      </c>
    </row>
    <row r="21" spans="1:7">
      <c r="C21" t="s">
        <v>1371</v>
      </c>
      <c r="E21">
        <f t="shared" si="0"/>
        <v>0</v>
      </c>
      <c r="F21">
        <v>50</v>
      </c>
      <c r="G21">
        <f t="shared" si="1"/>
        <v>2484.75</v>
      </c>
    </row>
    <row r="22" spans="1:7">
      <c r="B22">
        <v>2</v>
      </c>
      <c r="C22" t="s">
        <v>329</v>
      </c>
      <c r="D22">
        <v>26</v>
      </c>
      <c r="E22">
        <f t="shared" si="0"/>
        <v>52</v>
      </c>
      <c r="G22">
        <f t="shared" si="1"/>
        <v>2536.75</v>
      </c>
    </row>
    <row r="23" spans="1:7">
      <c r="A23" s="6">
        <v>41456</v>
      </c>
      <c r="C23" t="s">
        <v>1805</v>
      </c>
      <c r="E23">
        <f t="shared" si="0"/>
        <v>0</v>
      </c>
      <c r="F23">
        <v>70</v>
      </c>
      <c r="G23">
        <f t="shared" si="1"/>
        <v>2466.75</v>
      </c>
    </row>
    <row r="24" spans="1:7">
      <c r="A24" s="6">
        <v>41439</v>
      </c>
      <c r="B24">
        <v>1</v>
      </c>
      <c r="C24" t="s">
        <v>428</v>
      </c>
      <c r="D24">
        <v>30</v>
      </c>
      <c r="E24">
        <f t="shared" si="0"/>
        <v>30</v>
      </c>
      <c r="G24">
        <f t="shared" si="1"/>
        <v>2496.75</v>
      </c>
    </row>
    <row r="25" spans="1:7">
      <c r="B25">
        <v>1</v>
      </c>
      <c r="C25" t="s">
        <v>482</v>
      </c>
      <c r="D25">
        <v>30</v>
      </c>
      <c r="E25">
        <f t="shared" si="0"/>
        <v>30</v>
      </c>
      <c r="G25">
        <f t="shared" si="1"/>
        <v>2526.75</v>
      </c>
    </row>
    <row r="26" spans="1:7">
      <c r="B26">
        <v>1</v>
      </c>
      <c r="C26" t="s">
        <v>1899</v>
      </c>
      <c r="D26">
        <v>63</v>
      </c>
      <c r="E26">
        <f t="shared" si="0"/>
        <v>63</v>
      </c>
      <c r="G26">
        <f t="shared" si="1"/>
        <v>2589.75</v>
      </c>
    </row>
    <row r="27" spans="1:7">
      <c r="A27" s="6">
        <v>41467</v>
      </c>
      <c r="B27">
        <v>2</v>
      </c>
      <c r="C27" t="s">
        <v>329</v>
      </c>
      <c r="D27">
        <v>26</v>
      </c>
      <c r="E27">
        <f t="shared" si="0"/>
        <v>52</v>
      </c>
      <c r="G27">
        <f t="shared" si="1"/>
        <v>2641.75</v>
      </c>
    </row>
    <row r="28" spans="1:7">
      <c r="C28" t="s">
        <v>2275</v>
      </c>
      <c r="F28">
        <v>70</v>
      </c>
      <c r="G28">
        <f t="shared" si="1"/>
        <v>2571.75</v>
      </c>
    </row>
    <row r="29" spans="1:7">
      <c r="A29" s="6">
        <v>41492</v>
      </c>
      <c r="B29">
        <v>1</v>
      </c>
      <c r="C29" t="s">
        <v>2434</v>
      </c>
      <c r="D29">
        <v>25</v>
      </c>
      <c r="E29">
        <f t="shared" si="0"/>
        <v>25</v>
      </c>
      <c r="G29">
        <f t="shared" si="1"/>
        <v>2596.75</v>
      </c>
    </row>
    <row r="30" spans="1:7">
      <c r="B30">
        <v>1</v>
      </c>
      <c r="C30" t="s">
        <v>2435</v>
      </c>
      <c r="D30">
        <v>68</v>
      </c>
      <c r="E30">
        <f t="shared" si="0"/>
        <v>68</v>
      </c>
      <c r="G30">
        <f t="shared" si="1"/>
        <v>2664.75</v>
      </c>
    </row>
    <row r="31" spans="1:7">
      <c r="B31">
        <v>1</v>
      </c>
      <c r="C31" t="s">
        <v>2436</v>
      </c>
      <c r="D31">
        <v>63</v>
      </c>
      <c r="E31">
        <f t="shared" si="0"/>
        <v>63</v>
      </c>
      <c r="G31">
        <f t="shared" si="1"/>
        <v>2727.75</v>
      </c>
    </row>
    <row r="32" spans="1:7">
      <c r="B32">
        <v>1</v>
      </c>
      <c r="C32" t="s">
        <v>2437</v>
      </c>
      <c r="D32">
        <v>30</v>
      </c>
      <c r="E32">
        <f t="shared" si="0"/>
        <v>30</v>
      </c>
      <c r="G32">
        <f t="shared" si="1"/>
        <v>2757.75</v>
      </c>
    </row>
    <row r="33" spans="1:7">
      <c r="B33">
        <v>1</v>
      </c>
      <c r="C33" t="s">
        <v>2438</v>
      </c>
      <c r="D33">
        <v>116</v>
      </c>
      <c r="E33">
        <f t="shared" si="0"/>
        <v>116</v>
      </c>
      <c r="G33">
        <f t="shared" si="1"/>
        <v>2873.75</v>
      </c>
    </row>
    <row r="34" spans="1:7">
      <c r="B34">
        <v>1</v>
      </c>
      <c r="C34" t="s">
        <v>2439</v>
      </c>
      <c r="D34">
        <v>70</v>
      </c>
      <c r="E34">
        <f t="shared" si="0"/>
        <v>70</v>
      </c>
      <c r="G34">
        <f t="shared" si="1"/>
        <v>2943.75</v>
      </c>
    </row>
    <row r="35" spans="1:7">
      <c r="E35">
        <f t="shared" si="0"/>
        <v>0</v>
      </c>
      <c r="F35">
        <v>200</v>
      </c>
      <c r="G35">
        <f t="shared" si="1"/>
        <v>2743.75</v>
      </c>
    </row>
    <row r="36" spans="1:7">
      <c r="A36" s="6">
        <v>41529</v>
      </c>
      <c r="B36">
        <v>2</v>
      </c>
      <c r="C36" t="s">
        <v>1399</v>
      </c>
      <c r="D36">
        <v>30</v>
      </c>
      <c r="E36">
        <f t="shared" si="0"/>
        <v>60</v>
      </c>
      <c r="G36">
        <f t="shared" si="1"/>
        <v>2803.75</v>
      </c>
    </row>
    <row r="37" spans="1:7">
      <c r="C37" t="s">
        <v>2761</v>
      </c>
      <c r="E37">
        <f t="shared" si="0"/>
        <v>0</v>
      </c>
      <c r="G37">
        <f t="shared" si="1"/>
        <v>2803.75</v>
      </c>
    </row>
    <row r="38" spans="1:7">
      <c r="C38" t="s">
        <v>2762</v>
      </c>
      <c r="E38">
        <f t="shared" si="0"/>
        <v>0</v>
      </c>
      <c r="G38">
        <f t="shared" si="1"/>
        <v>2803.75</v>
      </c>
    </row>
    <row r="39" spans="1:7">
      <c r="C39" t="s">
        <v>2763</v>
      </c>
      <c r="E39">
        <f t="shared" si="0"/>
        <v>0</v>
      </c>
      <c r="G39">
        <f t="shared" si="1"/>
        <v>2803.75</v>
      </c>
    </row>
    <row r="40" spans="1:7">
      <c r="E40">
        <f t="shared" si="0"/>
        <v>0</v>
      </c>
      <c r="G40">
        <f t="shared" si="1"/>
        <v>2803.75</v>
      </c>
    </row>
    <row r="41" spans="1:7">
      <c r="A41" s="6">
        <v>41579</v>
      </c>
      <c r="B41">
        <v>2</v>
      </c>
      <c r="C41" t="s">
        <v>329</v>
      </c>
      <c r="D41">
        <v>30</v>
      </c>
      <c r="E41">
        <f t="shared" si="0"/>
        <v>60</v>
      </c>
      <c r="G41">
        <f t="shared" si="1"/>
        <v>2863.75</v>
      </c>
    </row>
    <row r="42" spans="1:7">
      <c r="A42" s="6">
        <v>41596</v>
      </c>
      <c r="B42">
        <v>1</v>
      </c>
      <c r="C42" t="s">
        <v>329</v>
      </c>
      <c r="D42">
        <v>30</v>
      </c>
      <c r="E42">
        <f t="shared" si="0"/>
        <v>30</v>
      </c>
      <c r="G42">
        <f t="shared" si="1"/>
        <v>2893.75</v>
      </c>
    </row>
    <row r="43" spans="1:7">
      <c r="A43" s="6">
        <v>41604</v>
      </c>
      <c r="B43">
        <v>2</v>
      </c>
      <c r="C43" t="s">
        <v>329</v>
      </c>
      <c r="D43">
        <v>30</v>
      </c>
    </row>
    <row r="44" spans="1:7">
      <c r="A44" s="6">
        <v>41613</v>
      </c>
      <c r="C44" t="s">
        <v>1369</v>
      </c>
      <c r="E44">
        <f t="shared" si="0"/>
        <v>0</v>
      </c>
      <c r="G44">
        <f>G42+E44-F44</f>
        <v>2893.75</v>
      </c>
    </row>
    <row r="45" spans="1:7">
      <c r="E45">
        <f t="shared" si="0"/>
        <v>0</v>
      </c>
      <c r="G45">
        <f t="shared" si="1"/>
        <v>2893.75</v>
      </c>
    </row>
    <row r="46" spans="1:7">
      <c r="A46" s="6">
        <v>41620</v>
      </c>
      <c r="B46">
        <v>2</v>
      </c>
      <c r="C46" t="s">
        <v>1399</v>
      </c>
      <c r="D46">
        <v>30</v>
      </c>
      <c r="E46">
        <f t="shared" si="0"/>
        <v>60</v>
      </c>
      <c r="G46">
        <f t="shared" si="1"/>
        <v>2953.75</v>
      </c>
    </row>
    <row r="47" spans="1:7">
      <c r="E47">
        <f t="shared" si="0"/>
        <v>0</v>
      </c>
      <c r="G47">
        <f t="shared" si="1"/>
        <v>2953.75</v>
      </c>
    </row>
    <row r="48" spans="1:7">
      <c r="E48">
        <f t="shared" si="0"/>
        <v>0</v>
      </c>
      <c r="G48">
        <f t="shared" si="1"/>
        <v>2953.75</v>
      </c>
    </row>
    <row r="49" spans="5:7">
      <c r="E49">
        <f t="shared" si="0"/>
        <v>0</v>
      </c>
      <c r="G49">
        <f t="shared" si="1"/>
        <v>2953.75</v>
      </c>
    </row>
    <row r="50" spans="5:7">
      <c r="E50">
        <f t="shared" si="0"/>
        <v>0</v>
      </c>
      <c r="G50">
        <f t="shared" si="1"/>
        <v>2953.75</v>
      </c>
    </row>
    <row r="51" spans="5:7">
      <c r="E51">
        <f t="shared" si="0"/>
        <v>0</v>
      </c>
      <c r="G51">
        <f t="shared" si="1"/>
        <v>2953.75</v>
      </c>
    </row>
    <row r="52" spans="5:7">
      <c r="E52">
        <f t="shared" si="0"/>
        <v>0</v>
      </c>
      <c r="G52">
        <f t="shared" si="1"/>
        <v>2953.75</v>
      </c>
    </row>
    <row r="53" spans="5:7">
      <c r="G53">
        <f t="shared" si="1"/>
        <v>2953.75</v>
      </c>
    </row>
  </sheetData>
  <hyperlinks>
    <hyperlink ref="A1" location="INDICE!A1" display="INDICE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>
  <dimension ref="A1:G10"/>
  <sheetViews>
    <sheetView workbookViewId="0"/>
  </sheetViews>
  <sheetFormatPr baseColWidth="10" defaultRowHeight="15"/>
  <cols>
    <col min="1" max="1" width="15.5703125" customWidth="1"/>
    <col min="2" max="2" width="10.7109375" customWidth="1"/>
    <col min="3" max="3" width="20.7109375" customWidth="1"/>
    <col min="4" max="4" width="11.42578125" customWidth="1"/>
  </cols>
  <sheetData>
    <row r="1" spans="1:7">
      <c r="A1" s="2" t="s">
        <v>122</v>
      </c>
      <c r="B1" s="1"/>
      <c r="C1" s="1" t="s">
        <v>282</v>
      </c>
      <c r="D1" s="1"/>
      <c r="E1" s="1" t="s">
        <v>253</v>
      </c>
      <c r="F1" s="1"/>
      <c r="G1" s="1">
        <f>SUM(E4:E264)-SUM(F4:F264)</f>
        <v>476.5</v>
      </c>
    </row>
    <row r="2" spans="1:7">
      <c r="A2" s="3" t="s">
        <v>254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259</v>
      </c>
      <c r="G2" s="3" t="s">
        <v>260</v>
      </c>
    </row>
    <row r="3" spans="1:7">
      <c r="A3" s="5"/>
      <c r="B3" s="1"/>
      <c r="C3" s="1"/>
      <c r="D3" s="1"/>
      <c r="E3" s="1"/>
      <c r="F3" s="1"/>
      <c r="G3" s="1"/>
    </row>
    <row r="4" spans="1:7">
      <c r="A4" s="6">
        <v>41321</v>
      </c>
      <c r="C4" t="s">
        <v>262</v>
      </c>
      <c r="E4">
        <v>0</v>
      </c>
      <c r="G4">
        <v>0</v>
      </c>
    </row>
    <row r="5" spans="1:7">
      <c r="A5" s="6">
        <v>41580</v>
      </c>
      <c r="B5">
        <v>4.5</v>
      </c>
      <c r="C5" t="s">
        <v>330</v>
      </c>
      <c r="D5">
        <v>33</v>
      </c>
      <c r="E5">
        <f>B5*D5</f>
        <v>148.5</v>
      </c>
      <c r="G5">
        <f>G4+E5-F5</f>
        <v>148.5</v>
      </c>
    </row>
    <row r="6" spans="1:7">
      <c r="B6">
        <v>1</v>
      </c>
      <c r="C6" t="s">
        <v>1411</v>
      </c>
      <c r="D6">
        <v>79</v>
      </c>
      <c r="E6">
        <f t="shared" ref="E6:E9" si="0">B6*D6</f>
        <v>79</v>
      </c>
      <c r="G6">
        <f t="shared" ref="G6:G10" si="1">G5+E6-F6</f>
        <v>227.5</v>
      </c>
    </row>
    <row r="7" spans="1:7">
      <c r="B7">
        <v>1</v>
      </c>
      <c r="C7" t="s">
        <v>2853</v>
      </c>
      <c r="D7">
        <v>90</v>
      </c>
      <c r="E7">
        <f t="shared" si="0"/>
        <v>90</v>
      </c>
      <c r="G7">
        <f t="shared" si="1"/>
        <v>317.5</v>
      </c>
    </row>
    <row r="8" spans="1:7">
      <c r="B8">
        <v>1</v>
      </c>
      <c r="C8" t="s">
        <v>2938</v>
      </c>
      <c r="D8">
        <v>119</v>
      </c>
      <c r="E8">
        <f t="shared" si="0"/>
        <v>119</v>
      </c>
      <c r="G8">
        <f t="shared" si="1"/>
        <v>436.5</v>
      </c>
    </row>
    <row r="9" spans="1:7">
      <c r="A9" s="6">
        <v>41585</v>
      </c>
      <c r="B9">
        <v>1</v>
      </c>
      <c r="C9" t="s">
        <v>397</v>
      </c>
      <c r="D9">
        <v>40</v>
      </c>
      <c r="E9">
        <f t="shared" si="0"/>
        <v>40</v>
      </c>
      <c r="G9">
        <f t="shared" si="1"/>
        <v>476.5</v>
      </c>
    </row>
    <row r="10" spans="1:7">
      <c r="G10">
        <f t="shared" si="1"/>
        <v>476.5</v>
      </c>
    </row>
  </sheetData>
  <hyperlinks>
    <hyperlink ref="A1" location="INDICE!A1" display="INDICE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>
  <dimension ref="A1:G29"/>
  <sheetViews>
    <sheetView workbookViewId="0"/>
  </sheetViews>
  <sheetFormatPr baseColWidth="10" defaultRowHeight="15"/>
  <cols>
    <col min="1" max="1" width="13.5703125" style="7" customWidth="1"/>
    <col min="2" max="2" width="5.42578125" style="7" customWidth="1"/>
    <col min="3" max="3" width="20.7109375" style="7" customWidth="1"/>
    <col min="4" max="4" width="11.42578125" style="7" customWidth="1"/>
    <col min="5" max="5" width="11.42578125" style="7"/>
    <col min="6" max="6" width="8.85546875" style="7" customWidth="1"/>
    <col min="7" max="7" width="13.28515625" style="7" customWidth="1"/>
    <col min="8" max="16384" width="11.42578125" style="7"/>
  </cols>
  <sheetData>
    <row r="1" spans="1:7">
      <c r="A1" s="9" t="s">
        <v>2261</v>
      </c>
      <c r="C1" s="7" t="s">
        <v>21</v>
      </c>
      <c r="E1" s="7" t="s">
        <v>253</v>
      </c>
      <c r="G1" s="7">
        <f>SUM(E4:E265)-SUM(F4:F265)</f>
        <v>2303.9500000000025</v>
      </c>
    </row>
    <row r="2" spans="1:7">
      <c r="A2" s="10" t="s">
        <v>254</v>
      </c>
      <c r="B2" s="10" t="s">
        <v>255</v>
      </c>
      <c r="C2" s="10" t="s">
        <v>256</v>
      </c>
      <c r="D2" s="10" t="s">
        <v>257</v>
      </c>
      <c r="E2" s="10" t="s">
        <v>258</v>
      </c>
      <c r="F2" s="10" t="s">
        <v>259</v>
      </c>
      <c r="G2" s="10" t="s">
        <v>260</v>
      </c>
    </row>
    <row r="3" spans="1:7">
      <c r="A3" s="11"/>
    </row>
    <row r="4" spans="1:7" hidden="1">
      <c r="A4" s="12">
        <v>41288</v>
      </c>
      <c r="B4" s="7">
        <v>1</v>
      </c>
      <c r="C4" s="7" t="s">
        <v>670</v>
      </c>
      <c r="D4" s="7">
        <v>1319.99</v>
      </c>
      <c r="E4" s="7">
        <f>B4*D4</f>
        <v>1319.99</v>
      </c>
      <c r="F4" s="22">
        <v>1319.99</v>
      </c>
      <c r="G4" s="7">
        <f>G3+E4-F4</f>
        <v>0</v>
      </c>
    </row>
    <row r="5" spans="1:7" hidden="1">
      <c r="A5" s="12">
        <v>41299</v>
      </c>
      <c r="B5" s="7">
        <v>1</v>
      </c>
      <c r="C5" s="7" t="s">
        <v>671</v>
      </c>
      <c r="D5" s="7">
        <v>749.99</v>
      </c>
      <c r="E5" s="7">
        <f t="shared" ref="E5:E28" si="0">B5*D5</f>
        <v>749.99</v>
      </c>
      <c r="F5" s="22">
        <v>749.99</v>
      </c>
      <c r="G5" s="7">
        <f t="shared" ref="G5:G29" si="1">G4+E5-F5</f>
        <v>0</v>
      </c>
    </row>
    <row r="6" spans="1:7" hidden="1">
      <c r="A6" s="12">
        <v>41311</v>
      </c>
      <c r="B6" s="7">
        <v>1</v>
      </c>
      <c r="C6" s="7" t="s">
        <v>672</v>
      </c>
      <c r="D6" s="7">
        <v>429.99</v>
      </c>
      <c r="E6" s="7">
        <f t="shared" si="0"/>
        <v>429.99</v>
      </c>
      <c r="F6" s="22">
        <v>429.99</v>
      </c>
      <c r="G6" s="7">
        <f t="shared" si="1"/>
        <v>0</v>
      </c>
    </row>
    <row r="7" spans="1:7" hidden="1">
      <c r="A7" s="12">
        <v>41326</v>
      </c>
      <c r="B7" s="7">
        <v>1</v>
      </c>
      <c r="C7" s="7" t="s">
        <v>305</v>
      </c>
      <c r="D7" s="7">
        <v>255.99</v>
      </c>
      <c r="E7" s="7">
        <f t="shared" si="0"/>
        <v>255.99</v>
      </c>
      <c r="G7" s="7">
        <f t="shared" si="1"/>
        <v>255.99</v>
      </c>
    </row>
    <row r="8" spans="1:7" hidden="1">
      <c r="A8" s="12">
        <v>41346</v>
      </c>
      <c r="B8" s="22">
        <v>1</v>
      </c>
      <c r="C8" s="22" t="s">
        <v>680</v>
      </c>
      <c r="D8" s="22">
        <v>3899.99</v>
      </c>
      <c r="E8" s="7">
        <f t="shared" si="0"/>
        <v>3899.99</v>
      </c>
      <c r="G8" s="7">
        <f t="shared" si="1"/>
        <v>4155.9799999999996</v>
      </c>
    </row>
    <row r="9" spans="1:7" hidden="1">
      <c r="A9" s="12">
        <v>41353</v>
      </c>
      <c r="B9" s="22">
        <v>1</v>
      </c>
      <c r="C9" s="22" t="s">
        <v>749</v>
      </c>
      <c r="D9" s="22">
        <v>255.99</v>
      </c>
      <c r="E9" s="7">
        <f t="shared" si="0"/>
        <v>255.99</v>
      </c>
      <c r="G9" s="7">
        <f t="shared" si="1"/>
        <v>4411.9699999999993</v>
      </c>
    </row>
    <row r="10" spans="1:7" hidden="1">
      <c r="A10" s="12">
        <v>41359</v>
      </c>
      <c r="B10" s="22">
        <v>1</v>
      </c>
      <c r="C10" s="22" t="s">
        <v>862</v>
      </c>
      <c r="D10" s="22">
        <v>524.99</v>
      </c>
      <c r="E10" s="7">
        <f t="shared" si="0"/>
        <v>524.99</v>
      </c>
      <c r="G10" s="7">
        <f t="shared" si="1"/>
        <v>4936.9599999999991</v>
      </c>
    </row>
    <row r="11" spans="1:7" hidden="1">
      <c r="E11" s="7">
        <f t="shared" si="0"/>
        <v>0</v>
      </c>
      <c r="F11" s="7">
        <v>4937</v>
      </c>
      <c r="G11" s="7">
        <f t="shared" si="1"/>
        <v>-4.0000000000873115E-2</v>
      </c>
    </row>
    <row r="12" spans="1:7" hidden="1">
      <c r="A12" s="12">
        <v>41403</v>
      </c>
      <c r="B12" s="22">
        <v>1</v>
      </c>
      <c r="C12" s="22" t="s">
        <v>1128</v>
      </c>
      <c r="D12" s="22">
        <v>805.99</v>
      </c>
      <c r="E12" s="7">
        <f t="shared" si="0"/>
        <v>805.99</v>
      </c>
      <c r="F12" s="22">
        <v>805.96</v>
      </c>
      <c r="G12" s="7">
        <f t="shared" si="1"/>
        <v>-1.00000000009004E-2</v>
      </c>
    </row>
    <row r="13" spans="1:7" hidden="1">
      <c r="A13" s="12">
        <v>41473</v>
      </c>
      <c r="B13" s="22">
        <v>1</v>
      </c>
      <c r="C13" s="67" t="s">
        <v>1983</v>
      </c>
      <c r="D13" s="22">
        <v>4599</v>
      </c>
      <c r="E13" s="7">
        <f t="shared" si="0"/>
        <v>4599</v>
      </c>
      <c r="G13" s="7">
        <f>G12+E13-F14</f>
        <v>-1.0000000001127773E-2</v>
      </c>
    </row>
    <row r="14" spans="1:7" hidden="1">
      <c r="A14" s="12"/>
      <c r="B14" s="22"/>
      <c r="C14" s="70">
        <v>41519</v>
      </c>
      <c r="D14" s="22"/>
      <c r="F14" s="22">
        <v>4599</v>
      </c>
    </row>
    <row r="15" spans="1:7" hidden="1">
      <c r="A15" s="12">
        <v>41508</v>
      </c>
      <c r="B15" s="22">
        <v>1</v>
      </c>
      <c r="C15" s="22" t="s">
        <v>2262</v>
      </c>
      <c r="D15" s="22">
        <v>227.98</v>
      </c>
      <c r="E15" s="22">
        <f t="shared" si="0"/>
        <v>227.98</v>
      </c>
      <c r="G15" s="7">
        <f>G13+E15-F15</f>
        <v>227.96999999999886</v>
      </c>
    </row>
    <row r="16" spans="1:7" hidden="1">
      <c r="A16" s="12" t="s">
        <v>13</v>
      </c>
      <c r="B16" s="22" t="s">
        <v>13</v>
      </c>
      <c r="C16" s="22" t="s">
        <v>13</v>
      </c>
      <c r="E16" s="22"/>
      <c r="G16" s="7">
        <f t="shared" si="1"/>
        <v>227.96999999999886</v>
      </c>
    </row>
    <row r="17" spans="1:7" hidden="1">
      <c r="A17" s="12">
        <v>41529</v>
      </c>
      <c r="B17" s="22">
        <v>1</v>
      </c>
      <c r="C17" s="22" t="s">
        <v>2520</v>
      </c>
      <c r="D17" s="22">
        <v>308.99</v>
      </c>
      <c r="E17" s="22">
        <f t="shared" si="0"/>
        <v>308.99</v>
      </c>
      <c r="G17" s="7">
        <f t="shared" si="1"/>
        <v>536.9599999999989</v>
      </c>
    </row>
    <row r="18" spans="1:7" hidden="1">
      <c r="A18" s="12">
        <v>41536</v>
      </c>
      <c r="B18" s="22">
        <v>1</v>
      </c>
      <c r="C18" s="22" t="s">
        <v>2532</v>
      </c>
      <c r="D18" s="22">
        <v>379.98</v>
      </c>
      <c r="E18" s="22">
        <f t="shared" si="0"/>
        <v>379.98</v>
      </c>
      <c r="G18" s="7">
        <f t="shared" si="1"/>
        <v>916.93999999999892</v>
      </c>
    </row>
    <row r="19" spans="1:7" hidden="1">
      <c r="B19" s="22">
        <v>1</v>
      </c>
      <c r="C19" s="22" t="s">
        <v>2533</v>
      </c>
      <c r="D19" s="22">
        <v>791.98</v>
      </c>
      <c r="E19" s="22">
        <f t="shared" si="0"/>
        <v>791.98</v>
      </c>
      <c r="G19" s="7">
        <f t="shared" si="1"/>
        <v>1708.9199999999989</v>
      </c>
    </row>
    <row r="20" spans="1:7" hidden="1">
      <c r="A20" s="12">
        <v>41578</v>
      </c>
      <c r="C20" s="22" t="s">
        <v>1016</v>
      </c>
      <c r="E20" s="22">
        <f t="shared" si="0"/>
        <v>0</v>
      </c>
      <c r="F20" s="7">
        <v>1708.92</v>
      </c>
      <c r="G20" s="7">
        <f t="shared" si="1"/>
        <v>0</v>
      </c>
    </row>
    <row r="21" spans="1:7" hidden="1">
      <c r="E21" s="22">
        <f t="shared" si="0"/>
        <v>0</v>
      </c>
      <c r="G21" s="7">
        <f t="shared" si="1"/>
        <v>0</v>
      </c>
    </row>
    <row r="22" spans="1:7">
      <c r="A22" s="12">
        <v>41583</v>
      </c>
      <c r="B22" s="22">
        <v>1</v>
      </c>
      <c r="C22" s="22" t="s">
        <v>2888</v>
      </c>
      <c r="D22" s="22">
        <v>569.99</v>
      </c>
      <c r="E22" s="22">
        <f t="shared" si="0"/>
        <v>569.99</v>
      </c>
      <c r="G22" s="7">
        <f t="shared" si="1"/>
        <v>569.99</v>
      </c>
    </row>
    <row r="23" spans="1:7">
      <c r="A23" s="12">
        <v>41600</v>
      </c>
      <c r="B23" s="22">
        <v>1</v>
      </c>
      <c r="C23" s="22" t="s">
        <v>3150</v>
      </c>
      <c r="D23" s="22">
        <v>749.99</v>
      </c>
      <c r="E23" s="22">
        <f t="shared" si="0"/>
        <v>749.99</v>
      </c>
      <c r="F23" s="22">
        <v>1319.98</v>
      </c>
      <c r="G23" s="7">
        <f t="shared" si="1"/>
        <v>0</v>
      </c>
    </row>
    <row r="24" spans="1:7">
      <c r="A24" s="12">
        <v>41611</v>
      </c>
      <c r="B24" s="22">
        <v>1</v>
      </c>
      <c r="C24" s="22" t="s">
        <v>3144</v>
      </c>
      <c r="D24" s="22">
        <v>209.99</v>
      </c>
      <c r="E24" s="22">
        <f t="shared" si="0"/>
        <v>209.99</v>
      </c>
      <c r="G24" s="7">
        <f t="shared" si="1"/>
        <v>209.99</v>
      </c>
    </row>
    <row r="25" spans="1:7">
      <c r="A25" s="12">
        <v>41612</v>
      </c>
      <c r="B25" s="22">
        <v>1</v>
      </c>
      <c r="C25" s="22" t="s">
        <v>3145</v>
      </c>
      <c r="D25" s="22">
        <v>419.99</v>
      </c>
      <c r="E25" s="22">
        <f t="shared" si="0"/>
        <v>419.99</v>
      </c>
      <c r="G25" s="7">
        <f t="shared" si="1"/>
        <v>629.98</v>
      </c>
    </row>
    <row r="26" spans="1:7">
      <c r="A26" s="12">
        <v>41618</v>
      </c>
      <c r="B26" s="22">
        <v>1</v>
      </c>
      <c r="C26" s="22" t="s">
        <v>3197</v>
      </c>
      <c r="D26" s="22">
        <v>88.99</v>
      </c>
      <c r="E26" s="22">
        <f t="shared" si="0"/>
        <v>88.99</v>
      </c>
      <c r="G26" s="7">
        <f t="shared" si="1"/>
        <v>718.97</v>
      </c>
    </row>
    <row r="27" spans="1:7">
      <c r="A27" s="12">
        <v>41618</v>
      </c>
      <c r="B27" s="22">
        <v>1</v>
      </c>
      <c r="C27" s="22" t="s">
        <v>3198</v>
      </c>
      <c r="D27" s="22">
        <v>1119.99</v>
      </c>
      <c r="E27" s="22">
        <f t="shared" si="0"/>
        <v>1119.99</v>
      </c>
      <c r="G27" s="7">
        <f t="shared" si="1"/>
        <v>1838.96</v>
      </c>
    </row>
    <row r="28" spans="1:7">
      <c r="A28" s="12">
        <v>41653</v>
      </c>
      <c r="B28" s="22">
        <v>1</v>
      </c>
      <c r="C28" s="22" t="s">
        <v>3419</v>
      </c>
      <c r="D28" s="22">
        <v>464.99</v>
      </c>
      <c r="E28" s="22">
        <f t="shared" si="0"/>
        <v>464.99</v>
      </c>
      <c r="G28" s="7">
        <f t="shared" si="1"/>
        <v>2303.9499999999998</v>
      </c>
    </row>
    <row r="29" spans="1:7">
      <c r="G29" s="7">
        <f t="shared" si="1"/>
        <v>2303.9499999999998</v>
      </c>
    </row>
  </sheetData>
  <hyperlinks>
    <hyperlink ref="A1" location="INDICE!A1" display="INDICE"/>
  </hyperlinks>
  <pageMargins left="0.7" right="0.7" top="0.75" bottom="0.75" header="0.3" footer="0.3"/>
  <pageSetup paperSize="9" orientation="portrait" horizontalDpi="0" verticalDpi="0" r:id="rId1"/>
</worksheet>
</file>

<file path=xl/worksheets/sheet98.xml><?xml version="1.0" encoding="utf-8"?>
<worksheet xmlns="http://schemas.openxmlformats.org/spreadsheetml/2006/main" xmlns:r="http://schemas.openxmlformats.org/officeDocument/2006/relationships">
  <dimension ref="A1:H37"/>
  <sheetViews>
    <sheetView workbookViewId="0"/>
  </sheetViews>
  <sheetFormatPr baseColWidth="10" defaultRowHeight="15"/>
  <cols>
    <col min="1" max="1" width="15.5703125" customWidth="1"/>
    <col min="2" max="2" width="10.7109375" customWidth="1"/>
    <col min="3" max="3" width="20.7109375" customWidth="1"/>
    <col min="4" max="4" width="11.42578125" customWidth="1"/>
  </cols>
  <sheetData>
    <row r="1" spans="1:8">
      <c r="A1" s="2" t="s">
        <v>122</v>
      </c>
      <c r="B1" s="1"/>
      <c r="C1" s="1" t="s">
        <v>92</v>
      </c>
      <c r="D1" s="1"/>
      <c r="E1" s="1" t="s">
        <v>253</v>
      </c>
      <c r="F1" s="1"/>
      <c r="G1" s="1">
        <f>SUM(E4:E254)-SUM(F4:F259)</f>
        <v>6012.17</v>
      </c>
    </row>
    <row r="2" spans="1:8">
      <c r="A2" s="3" t="s">
        <v>254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259</v>
      </c>
      <c r="G2" s="3" t="s">
        <v>260</v>
      </c>
    </row>
    <row r="3" spans="1:8">
      <c r="A3" s="5"/>
      <c r="B3" s="1"/>
      <c r="C3" s="1"/>
      <c r="D3" s="1"/>
      <c r="E3" s="1"/>
      <c r="F3" s="1"/>
      <c r="G3" s="1"/>
    </row>
    <row r="4" spans="1:8">
      <c r="A4" s="6">
        <v>41321</v>
      </c>
      <c r="B4">
        <v>1</v>
      </c>
      <c r="C4" t="s">
        <v>1564</v>
      </c>
      <c r="E4">
        <v>70</v>
      </c>
      <c r="G4">
        <v>70</v>
      </c>
    </row>
    <row r="5" spans="1:8">
      <c r="A5" s="6"/>
      <c r="B5">
        <v>1</v>
      </c>
      <c r="C5" t="s">
        <v>1563</v>
      </c>
      <c r="E5">
        <v>1782</v>
      </c>
      <c r="G5">
        <f>G4+E5-F5</f>
        <v>1852</v>
      </c>
    </row>
    <row r="6" spans="1:8">
      <c r="A6" s="6">
        <v>41326</v>
      </c>
      <c r="B6">
        <v>1</v>
      </c>
      <c r="C6" t="s">
        <v>308</v>
      </c>
      <c r="D6">
        <v>90</v>
      </c>
      <c r="E6">
        <f>B6*D6</f>
        <v>90</v>
      </c>
      <c r="G6">
        <f>G5+E6-F6</f>
        <v>1942</v>
      </c>
    </row>
    <row r="7" spans="1:8">
      <c r="A7" s="34">
        <v>41310</v>
      </c>
      <c r="B7">
        <v>1</v>
      </c>
      <c r="C7" s="33">
        <v>81853412</v>
      </c>
      <c r="D7" s="59"/>
      <c r="E7" s="59">
        <v>3100</v>
      </c>
      <c r="G7">
        <f t="shared" ref="G7:G24" si="0">G6+E7-F7</f>
        <v>5042</v>
      </c>
      <c r="H7" s="1" t="s">
        <v>434</v>
      </c>
    </row>
    <row r="8" spans="1:8">
      <c r="A8" s="34"/>
      <c r="C8" s="33"/>
      <c r="D8" s="59"/>
      <c r="E8" s="59">
        <v>100</v>
      </c>
      <c r="G8">
        <f t="shared" si="0"/>
        <v>5142</v>
      </c>
    </row>
    <row r="9" spans="1:8">
      <c r="A9" s="36">
        <v>41329</v>
      </c>
      <c r="B9">
        <v>1</v>
      </c>
      <c r="C9" s="1">
        <v>81853420</v>
      </c>
      <c r="D9" s="1"/>
      <c r="E9" s="1">
        <v>2500</v>
      </c>
      <c r="G9">
        <f t="shared" si="0"/>
        <v>7642</v>
      </c>
      <c r="H9" s="1" t="s">
        <v>952</v>
      </c>
    </row>
    <row r="10" spans="1:8">
      <c r="A10" s="36"/>
      <c r="C10" s="1"/>
      <c r="D10" s="1"/>
      <c r="E10" s="1">
        <v>70</v>
      </c>
      <c r="G10">
        <f t="shared" si="0"/>
        <v>7712</v>
      </c>
    </row>
    <row r="11" spans="1:8">
      <c r="A11" s="34">
        <v>41343</v>
      </c>
      <c r="B11">
        <v>1</v>
      </c>
      <c r="C11" s="33">
        <v>81853421</v>
      </c>
      <c r="D11" s="59"/>
      <c r="E11" s="59">
        <v>1800</v>
      </c>
      <c r="G11">
        <f t="shared" si="0"/>
        <v>9512</v>
      </c>
      <c r="H11" s="33" t="s">
        <v>988</v>
      </c>
    </row>
    <row r="12" spans="1:8">
      <c r="A12" s="34"/>
      <c r="C12" s="33"/>
      <c r="D12" s="59"/>
      <c r="E12" s="59">
        <v>50</v>
      </c>
      <c r="G12">
        <f t="shared" si="0"/>
        <v>9562</v>
      </c>
    </row>
    <row r="13" spans="1:8">
      <c r="A13" s="34">
        <v>41348</v>
      </c>
      <c r="B13">
        <v>1</v>
      </c>
      <c r="C13" s="33">
        <v>81853422</v>
      </c>
      <c r="D13" s="59"/>
      <c r="E13" s="59">
        <v>1800</v>
      </c>
      <c r="G13">
        <f t="shared" si="0"/>
        <v>11362</v>
      </c>
      <c r="H13" s="33" t="s">
        <v>436</v>
      </c>
    </row>
    <row r="14" spans="1:8">
      <c r="A14" s="34"/>
      <c r="C14" s="33"/>
      <c r="D14" s="59"/>
      <c r="E14" s="59">
        <v>70</v>
      </c>
      <c r="G14">
        <f t="shared" si="0"/>
        <v>11432</v>
      </c>
      <c r="H14" s="33"/>
    </row>
    <row r="15" spans="1:8">
      <c r="A15" s="36">
        <v>41355</v>
      </c>
      <c r="B15">
        <v>1</v>
      </c>
      <c r="C15" s="1">
        <v>81853428</v>
      </c>
      <c r="D15" s="1"/>
      <c r="E15" s="1">
        <v>1500</v>
      </c>
      <c r="G15">
        <f t="shared" si="0"/>
        <v>12932</v>
      </c>
      <c r="H15" t="s">
        <v>434</v>
      </c>
    </row>
    <row r="16" spans="1:8">
      <c r="A16" s="36"/>
      <c r="C16" s="1"/>
      <c r="D16" s="1"/>
      <c r="E16" s="1">
        <v>100</v>
      </c>
      <c r="G16">
        <f t="shared" si="0"/>
        <v>13032</v>
      </c>
    </row>
    <row r="17" spans="1:8">
      <c r="A17" s="34">
        <v>41359</v>
      </c>
      <c r="B17">
        <v>1</v>
      </c>
      <c r="C17" s="33">
        <v>81853426</v>
      </c>
      <c r="D17" s="59"/>
      <c r="E17" s="59">
        <v>2000</v>
      </c>
      <c r="G17">
        <f t="shared" si="0"/>
        <v>15032</v>
      </c>
      <c r="H17" s="33" t="s">
        <v>952</v>
      </c>
    </row>
    <row r="18" spans="1:8">
      <c r="A18" s="34"/>
      <c r="C18" s="33"/>
      <c r="D18" s="59"/>
      <c r="E18" s="59">
        <v>80</v>
      </c>
      <c r="G18">
        <f t="shared" si="0"/>
        <v>15112</v>
      </c>
    </row>
    <row r="19" spans="1:8">
      <c r="A19" s="34">
        <v>41366</v>
      </c>
      <c r="B19">
        <v>1</v>
      </c>
      <c r="C19" s="33">
        <v>81853425</v>
      </c>
      <c r="D19" s="59"/>
      <c r="E19" s="59">
        <v>1900</v>
      </c>
      <c r="G19">
        <f t="shared" si="0"/>
        <v>17012</v>
      </c>
      <c r="H19" s="33" t="s">
        <v>952</v>
      </c>
    </row>
    <row r="20" spans="1:8">
      <c r="C20" t="s">
        <v>1566</v>
      </c>
      <c r="E20" s="60">
        <v>100</v>
      </c>
      <c r="G20">
        <f t="shared" si="0"/>
        <v>17112</v>
      </c>
    </row>
    <row r="21" spans="1:8">
      <c r="G21">
        <f t="shared" si="0"/>
        <v>17112</v>
      </c>
    </row>
    <row r="22" spans="1:8">
      <c r="C22" t="s">
        <v>906</v>
      </c>
      <c r="F22">
        <v>3899.83</v>
      </c>
      <c r="G22">
        <f t="shared" si="0"/>
        <v>13212.17</v>
      </c>
    </row>
    <row r="23" spans="1:8">
      <c r="C23" t="s">
        <v>1565</v>
      </c>
      <c r="F23">
        <v>9200</v>
      </c>
      <c r="G23">
        <f t="shared" si="0"/>
        <v>4012.17</v>
      </c>
    </row>
    <row r="24" spans="1:8">
      <c r="C24" t="s">
        <v>985</v>
      </c>
      <c r="E24">
        <v>2000</v>
      </c>
      <c r="G24">
        <f t="shared" si="0"/>
        <v>6012.17</v>
      </c>
    </row>
    <row r="31" spans="1:8">
      <c r="B31" s="7"/>
      <c r="C31" s="7"/>
      <c r="D31" s="7"/>
      <c r="E31" s="7"/>
      <c r="F31" s="7"/>
      <c r="G31" s="7"/>
      <c r="H31" s="7"/>
    </row>
    <row r="32" spans="1:8">
      <c r="B32" s="7"/>
      <c r="C32" s="7"/>
      <c r="D32" s="7"/>
      <c r="E32" s="7"/>
      <c r="F32" s="7"/>
      <c r="G32" s="7"/>
      <c r="H32" s="7"/>
    </row>
    <row r="33" spans="2:8">
      <c r="B33" s="7"/>
      <c r="C33" s="7"/>
      <c r="D33" s="7"/>
      <c r="E33" s="7"/>
      <c r="F33" s="7"/>
      <c r="G33" s="7"/>
      <c r="H33" s="7"/>
    </row>
    <row r="34" spans="2:8">
      <c r="B34" s="7"/>
      <c r="C34" s="7"/>
      <c r="D34" s="7"/>
      <c r="E34" s="7"/>
      <c r="F34" s="7"/>
      <c r="G34" s="7"/>
      <c r="H34" s="7"/>
    </row>
    <row r="35" spans="2:8">
      <c r="B35" s="7"/>
      <c r="C35" s="7"/>
      <c r="D35" s="7"/>
      <c r="E35" s="7"/>
      <c r="F35" s="7"/>
      <c r="G35" s="7"/>
      <c r="H35" s="7"/>
    </row>
    <row r="36" spans="2:8">
      <c r="B36" s="7"/>
      <c r="C36" s="7"/>
      <c r="D36" s="7"/>
      <c r="E36" s="7"/>
      <c r="F36" s="7"/>
      <c r="G36" s="7"/>
      <c r="H36" s="7"/>
    </row>
    <row r="37" spans="2:8">
      <c r="B37" s="7"/>
      <c r="C37" s="7"/>
      <c r="D37" s="7"/>
      <c r="E37" s="7"/>
      <c r="F37" s="7"/>
      <c r="G37" s="7"/>
      <c r="H37" s="7"/>
    </row>
  </sheetData>
  <sortState ref="C20:H25">
    <sortCondition ref="D20:D25"/>
  </sortState>
  <hyperlinks>
    <hyperlink ref="A1" location="INDICE!A1" display="INDICE"/>
  </hyperlink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>
  <dimension ref="A1:I45"/>
  <sheetViews>
    <sheetView workbookViewId="0"/>
  </sheetViews>
  <sheetFormatPr baseColWidth="10" defaultRowHeight="15"/>
  <cols>
    <col min="1" max="1" width="15.5703125" customWidth="1"/>
    <col min="2" max="2" width="10.7109375" customWidth="1"/>
    <col min="3" max="3" width="23.7109375" customWidth="1"/>
    <col min="4" max="4" width="11.42578125" customWidth="1"/>
  </cols>
  <sheetData>
    <row r="1" spans="1:9">
      <c r="A1" s="2" t="s">
        <v>122</v>
      </c>
      <c r="B1" s="1"/>
      <c r="C1" s="1" t="s">
        <v>124</v>
      </c>
      <c r="D1" s="1"/>
      <c r="E1" s="1" t="s">
        <v>253</v>
      </c>
      <c r="F1" s="1"/>
      <c r="G1" s="1">
        <f>SUM(E4:E267)-SUM(F4:F267)</f>
        <v>1597</v>
      </c>
      <c r="H1" s="62" t="s">
        <v>1594</v>
      </c>
      <c r="I1" s="62"/>
    </row>
    <row r="2" spans="1:9">
      <c r="A2" s="3" t="s">
        <v>254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259</v>
      </c>
      <c r="G2" s="3" t="s">
        <v>260</v>
      </c>
    </row>
    <row r="3" spans="1:9">
      <c r="A3" s="5"/>
      <c r="B3" s="1"/>
      <c r="C3" s="1"/>
      <c r="D3" s="1"/>
      <c r="E3" s="1"/>
      <c r="F3" s="1"/>
      <c r="G3" s="1"/>
    </row>
    <row r="4" spans="1:9">
      <c r="A4" s="6">
        <v>41321</v>
      </c>
      <c r="C4" t="s">
        <v>262</v>
      </c>
      <c r="E4">
        <v>1201</v>
      </c>
      <c r="G4">
        <v>1201</v>
      </c>
    </row>
    <row r="5" spans="1:9">
      <c r="A5" s="6">
        <v>41320</v>
      </c>
      <c r="B5">
        <v>1</v>
      </c>
      <c r="C5" t="s">
        <v>309</v>
      </c>
      <c r="D5">
        <v>25</v>
      </c>
      <c r="E5">
        <f t="shared" ref="E5:E13" si="0">B5*D5</f>
        <v>25</v>
      </c>
      <c r="G5">
        <f>G4+E5-F5</f>
        <v>1226</v>
      </c>
    </row>
    <row r="6" spans="1:9">
      <c r="B6">
        <v>1</v>
      </c>
      <c r="C6" t="s">
        <v>310</v>
      </c>
      <c r="D6">
        <v>25</v>
      </c>
      <c r="E6">
        <f t="shared" si="0"/>
        <v>25</v>
      </c>
      <c r="G6">
        <f>G5+E6-F6</f>
        <v>1251</v>
      </c>
    </row>
    <row r="7" spans="1:9">
      <c r="B7">
        <v>1</v>
      </c>
      <c r="C7" t="s">
        <v>311</v>
      </c>
      <c r="D7">
        <v>96</v>
      </c>
      <c r="E7">
        <f t="shared" si="0"/>
        <v>96</v>
      </c>
      <c r="G7">
        <f>G6+E7-F7</f>
        <v>1347</v>
      </c>
    </row>
    <row r="8" spans="1:9">
      <c r="B8">
        <v>1</v>
      </c>
      <c r="C8" t="s">
        <v>312</v>
      </c>
      <c r="D8">
        <v>65</v>
      </c>
      <c r="E8">
        <f t="shared" si="0"/>
        <v>65</v>
      </c>
      <c r="G8">
        <f>G7+E8-F8</f>
        <v>1412</v>
      </c>
    </row>
    <row r="9" spans="1:9">
      <c r="A9" s="6">
        <v>41338</v>
      </c>
      <c r="C9" t="s">
        <v>259</v>
      </c>
      <c r="E9">
        <f t="shared" si="0"/>
        <v>0</v>
      </c>
      <c r="F9">
        <v>500</v>
      </c>
      <c r="G9">
        <f>G8+E9-F9</f>
        <v>912</v>
      </c>
    </row>
    <row r="10" spans="1:9">
      <c r="A10" s="6">
        <v>41375</v>
      </c>
      <c r="B10">
        <v>2</v>
      </c>
      <c r="C10" t="s">
        <v>839</v>
      </c>
      <c r="D10">
        <v>40</v>
      </c>
      <c r="E10">
        <f t="shared" si="0"/>
        <v>80</v>
      </c>
      <c r="G10">
        <f t="shared" ref="G10:G45" si="1">G9+E10-F10</f>
        <v>992</v>
      </c>
    </row>
    <row r="11" spans="1:9">
      <c r="B11">
        <v>1</v>
      </c>
      <c r="C11" t="s">
        <v>420</v>
      </c>
      <c r="D11">
        <v>20</v>
      </c>
      <c r="E11">
        <f t="shared" si="0"/>
        <v>20</v>
      </c>
      <c r="G11">
        <f t="shared" si="1"/>
        <v>1012</v>
      </c>
    </row>
    <row r="12" spans="1:9">
      <c r="B12">
        <v>2</v>
      </c>
      <c r="C12" t="s">
        <v>309</v>
      </c>
      <c r="D12">
        <v>25</v>
      </c>
      <c r="E12">
        <f t="shared" si="0"/>
        <v>50</v>
      </c>
      <c r="G12">
        <f t="shared" si="1"/>
        <v>1062</v>
      </c>
    </row>
    <row r="13" spans="1:9">
      <c r="B13">
        <v>1</v>
      </c>
      <c r="C13" t="s">
        <v>962</v>
      </c>
      <c r="D13">
        <v>68</v>
      </c>
      <c r="E13">
        <f t="shared" si="0"/>
        <v>68</v>
      </c>
      <c r="G13">
        <f t="shared" si="1"/>
        <v>1130</v>
      </c>
    </row>
    <row r="14" spans="1:9">
      <c r="C14" t="s">
        <v>259</v>
      </c>
      <c r="F14">
        <v>600</v>
      </c>
      <c r="G14">
        <f t="shared" si="1"/>
        <v>530</v>
      </c>
    </row>
    <row r="15" spans="1:9">
      <c r="C15" t="s">
        <v>1013</v>
      </c>
      <c r="F15">
        <v>530</v>
      </c>
      <c r="G15">
        <f t="shared" si="1"/>
        <v>0</v>
      </c>
    </row>
    <row r="16" spans="1:9">
      <c r="A16" s="6">
        <v>41384</v>
      </c>
      <c r="B16">
        <v>0.5</v>
      </c>
      <c r="C16" t="s">
        <v>843</v>
      </c>
      <c r="D16">
        <v>20</v>
      </c>
      <c r="E16">
        <f t="shared" ref="E16:E28" si="2">B16*D16</f>
        <v>10</v>
      </c>
      <c r="G16">
        <f t="shared" si="1"/>
        <v>10</v>
      </c>
    </row>
    <row r="17" spans="1:7">
      <c r="B17">
        <v>1</v>
      </c>
      <c r="C17" t="s">
        <v>1096</v>
      </c>
      <c r="D17">
        <v>74</v>
      </c>
      <c r="E17">
        <f t="shared" si="2"/>
        <v>74</v>
      </c>
      <c r="G17">
        <f t="shared" si="1"/>
        <v>84</v>
      </c>
    </row>
    <row r="18" spans="1:7">
      <c r="E18">
        <f t="shared" si="2"/>
        <v>0</v>
      </c>
      <c r="G18">
        <f t="shared" si="1"/>
        <v>84</v>
      </c>
    </row>
    <row r="19" spans="1:7">
      <c r="A19" s="6">
        <v>41400</v>
      </c>
      <c r="B19">
        <v>1</v>
      </c>
      <c r="C19" t="s">
        <v>839</v>
      </c>
      <c r="D19">
        <v>45</v>
      </c>
      <c r="E19">
        <f t="shared" si="2"/>
        <v>45</v>
      </c>
      <c r="G19">
        <f t="shared" si="1"/>
        <v>129</v>
      </c>
    </row>
    <row r="20" spans="1:7">
      <c r="B20">
        <v>1</v>
      </c>
      <c r="C20" t="s">
        <v>1097</v>
      </c>
      <c r="D20">
        <v>34</v>
      </c>
      <c r="E20">
        <f t="shared" si="2"/>
        <v>34</v>
      </c>
      <c r="G20">
        <f t="shared" si="1"/>
        <v>163</v>
      </c>
    </row>
    <row r="21" spans="1:7">
      <c r="A21" s="6">
        <v>41466</v>
      </c>
      <c r="C21" t="s">
        <v>259</v>
      </c>
      <c r="F21">
        <v>200</v>
      </c>
      <c r="G21">
        <f t="shared" si="1"/>
        <v>-37</v>
      </c>
    </row>
    <row r="22" spans="1:7">
      <c r="A22" s="6">
        <v>41422</v>
      </c>
      <c r="B22">
        <v>2</v>
      </c>
      <c r="C22" t="s">
        <v>1438</v>
      </c>
      <c r="D22">
        <v>48</v>
      </c>
      <c r="E22">
        <f t="shared" si="2"/>
        <v>96</v>
      </c>
      <c r="G22">
        <f t="shared" si="1"/>
        <v>59</v>
      </c>
    </row>
    <row r="23" spans="1:7">
      <c r="B23">
        <v>1</v>
      </c>
      <c r="C23" t="s">
        <v>1439</v>
      </c>
      <c r="D23">
        <v>94</v>
      </c>
      <c r="E23">
        <f t="shared" si="2"/>
        <v>94</v>
      </c>
      <c r="G23">
        <f t="shared" si="1"/>
        <v>153</v>
      </c>
    </row>
    <row r="24" spans="1:7">
      <c r="B24">
        <v>1</v>
      </c>
      <c r="C24" t="s">
        <v>1440</v>
      </c>
      <c r="D24">
        <v>18</v>
      </c>
      <c r="E24">
        <f t="shared" si="2"/>
        <v>18</v>
      </c>
      <c r="G24">
        <f t="shared" si="1"/>
        <v>171</v>
      </c>
    </row>
    <row r="25" spans="1:7">
      <c r="C25" t="s">
        <v>1441</v>
      </c>
      <c r="E25">
        <f t="shared" si="2"/>
        <v>0</v>
      </c>
      <c r="G25">
        <f t="shared" si="1"/>
        <v>171</v>
      </c>
    </row>
    <row r="26" spans="1:7">
      <c r="A26" s="6">
        <v>41432</v>
      </c>
      <c r="B26">
        <v>1.5</v>
      </c>
      <c r="C26" t="s">
        <v>1049</v>
      </c>
      <c r="D26">
        <v>40</v>
      </c>
      <c r="E26">
        <f t="shared" si="2"/>
        <v>60</v>
      </c>
      <c r="G26">
        <f t="shared" si="1"/>
        <v>231</v>
      </c>
    </row>
    <row r="27" spans="1:7">
      <c r="B27">
        <v>1</v>
      </c>
      <c r="C27" t="s">
        <v>839</v>
      </c>
      <c r="D27">
        <v>45</v>
      </c>
      <c r="E27">
        <f t="shared" si="2"/>
        <v>45</v>
      </c>
      <c r="G27">
        <f t="shared" si="1"/>
        <v>276</v>
      </c>
    </row>
    <row r="28" spans="1:7">
      <c r="A28" s="6">
        <v>41463</v>
      </c>
      <c r="B28">
        <v>1</v>
      </c>
      <c r="C28" t="s">
        <v>397</v>
      </c>
      <c r="D28">
        <v>40</v>
      </c>
      <c r="E28">
        <f t="shared" si="2"/>
        <v>40</v>
      </c>
      <c r="G28">
        <f t="shared" si="1"/>
        <v>316</v>
      </c>
    </row>
    <row r="29" spans="1:7">
      <c r="G29">
        <f t="shared" si="1"/>
        <v>316</v>
      </c>
    </row>
    <row r="30" spans="1:7">
      <c r="A30" s="6">
        <v>41466</v>
      </c>
      <c r="B30">
        <v>1</v>
      </c>
      <c r="C30" t="s">
        <v>1896</v>
      </c>
      <c r="D30">
        <v>55</v>
      </c>
      <c r="E30">
        <v>55</v>
      </c>
      <c r="G30">
        <f t="shared" si="1"/>
        <v>371</v>
      </c>
    </row>
    <row r="31" spans="1:7">
      <c r="C31" t="s">
        <v>1312</v>
      </c>
      <c r="G31">
        <f t="shared" si="1"/>
        <v>371</v>
      </c>
    </row>
    <row r="32" spans="1:7">
      <c r="A32" s="6">
        <v>41502</v>
      </c>
      <c r="B32">
        <v>3</v>
      </c>
      <c r="C32" t="s">
        <v>2259</v>
      </c>
      <c r="D32">
        <v>89</v>
      </c>
      <c r="E32">
        <f t="shared" ref="E32:E43" si="3">B32*D32</f>
        <v>267</v>
      </c>
      <c r="G32">
        <f t="shared" si="1"/>
        <v>638</v>
      </c>
    </row>
    <row r="33" spans="1:7">
      <c r="B33">
        <v>1</v>
      </c>
      <c r="C33" t="s">
        <v>3064</v>
      </c>
      <c r="D33">
        <v>50</v>
      </c>
      <c r="E33">
        <f t="shared" si="3"/>
        <v>50</v>
      </c>
      <c r="G33">
        <f t="shared" si="1"/>
        <v>688</v>
      </c>
    </row>
    <row r="34" spans="1:7">
      <c r="E34">
        <f t="shared" si="3"/>
        <v>0</v>
      </c>
      <c r="G34">
        <f t="shared" si="1"/>
        <v>688</v>
      </c>
    </row>
    <row r="35" spans="1:7">
      <c r="A35" s="6">
        <v>41232</v>
      </c>
      <c r="B35">
        <v>2</v>
      </c>
      <c r="C35" t="s">
        <v>839</v>
      </c>
      <c r="D35">
        <v>45</v>
      </c>
      <c r="E35">
        <f t="shared" si="3"/>
        <v>90</v>
      </c>
      <c r="G35">
        <f t="shared" si="1"/>
        <v>778</v>
      </c>
    </row>
    <row r="36" spans="1:7">
      <c r="B36">
        <v>0.2</v>
      </c>
      <c r="C36" t="s">
        <v>3090</v>
      </c>
      <c r="D36">
        <v>40</v>
      </c>
      <c r="E36">
        <f t="shared" si="3"/>
        <v>8</v>
      </c>
      <c r="G36">
        <f t="shared" si="1"/>
        <v>786</v>
      </c>
    </row>
    <row r="37" spans="1:7">
      <c r="A37" s="6">
        <v>41239</v>
      </c>
      <c r="B37">
        <v>2</v>
      </c>
      <c r="C37" t="s">
        <v>3273</v>
      </c>
      <c r="D37">
        <v>28</v>
      </c>
      <c r="E37">
        <f t="shared" si="3"/>
        <v>56</v>
      </c>
      <c r="G37">
        <f t="shared" si="1"/>
        <v>842</v>
      </c>
    </row>
    <row r="38" spans="1:7">
      <c r="B38">
        <v>1</v>
      </c>
      <c r="C38" t="s">
        <v>818</v>
      </c>
      <c r="D38">
        <v>45</v>
      </c>
      <c r="E38">
        <f t="shared" si="3"/>
        <v>45</v>
      </c>
      <c r="G38">
        <f t="shared" si="1"/>
        <v>887</v>
      </c>
    </row>
    <row r="39" spans="1:7">
      <c r="A39" s="6">
        <v>41614</v>
      </c>
      <c r="B39">
        <v>5</v>
      </c>
      <c r="C39" t="s">
        <v>459</v>
      </c>
      <c r="D39">
        <v>30</v>
      </c>
      <c r="E39">
        <f t="shared" si="3"/>
        <v>150</v>
      </c>
      <c r="G39">
        <f t="shared" si="1"/>
        <v>1037</v>
      </c>
    </row>
    <row r="40" spans="1:7">
      <c r="B40">
        <v>1</v>
      </c>
      <c r="C40" t="s">
        <v>3185</v>
      </c>
      <c r="D40">
        <v>143</v>
      </c>
      <c r="E40">
        <f t="shared" si="3"/>
        <v>143</v>
      </c>
      <c r="G40">
        <f t="shared" si="1"/>
        <v>1180</v>
      </c>
    </row>
    <row r="41" spans="1:7">
      <c r="B41">
        <v>1</v>
      </c>
      <c r="C41" t="s">
        <v>3187</v>
      </c>
      <c r="D41">
        <v>58</v>
      </c>
      <c r="E41">
        <f t="shared" si="3"/>
        <v>58</v>
      </c>
      <c r="G41">
        <f t="shared" si="1"/>
        <v>1238</v>
      </c>
    </row>
    <row r="42" spans="1:7">
      <c r="B42">
        <v>1</v>
      </c>
      <c r="C42" t="s">
        <v>3186</v>
      </c>
      <c r="D42">
        <v>359</v>
      </c>
      <c r="E42">
        <f t="shared" si="3"/>
        <v>359</v>
      </c>
      <c r="G42">
        <f t="shared" si="1"/>
        <v>1597</v>
      </c>
    </row>
    <row r="43" spans="1:7">
      <c r="E43">
        <f t="shared" si="3"/>
        <v>0</v>
      </c>
      <c r="G43">
        <f t="shared" si="1"/>
        <v>1597</v>
      </c>
    </row>
    <row r="44" spans="1:7">
      <c r="G44">
        <f t="shared" si="1"/>
        <v>1597</v>
      </c>
    </row>
    <row r="45" spans="1:7">
      <c r="G45">
        <f t="shared" si="1"/>
        <v>1597</v>
      </c>
    </row>
  </sheetData>
  <hyperlinks>
    <hyperlink ref="A1" location="INDICE!A1" display="INDIC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195</vt:i4>
      </vt:variant>
    </vt:vector>
  </HeadingPairs>
  <TitlesOfParts>
    <vt:vector size="195" baseType="lpstr">
      <vt:lpstr>Hoja142</vt:lpstr>
      <vt:lpstr>Hoja146</vt:lpstr>
      <vt:lpstr>Hoja147</vt:lpstr>
      <vt:lpstr>Hoja151</vt:lpstr>
      <vt:lpstr>Hoja152</vt:lpstr>
      <vt:lpstr>Hoja153</vt:lpstr>
      <vt:lpstr>Hoja154</vt:lpstr>
      <vt:lpstr>Hoja155</vt:lpstr>
      <vt:lpstr>Hoja158</vt:lpstr>
      <vt:lpstr>Hoja156</vt:lpstr>
      <vt:lpstr>Hoja159</vt:lpstr>
      <vt:lpstr>Hoja160</vt:lpstr>
      <vt:lpstr>Hoja161</vt:lpstr>
      <vt:lpstr>Hoja162</vt:lpstr>
      <vt:lpstr>Hoja163</vt:lpstr>
      <vt:lpstr>Hoja164</vt:lpstr>
      <vt:lpstr>Hoja165</vt:lpstr>
      <vt:lpstr>Hoja179</vt:lpstr>
      <vt:lpstr>Hoja181</vt:lpstr>
      <vt:lpstr>Hoja180</vt:lpstr>
      <vt:lpstr>Hoja182</vt:lpstr>
      <vt:lpstr>Hoja183</vt:lpstr>
      <vt:lpstr>Hoja184</vt:lpstr>
      <vt:lpstr>Hoja185</vt:lpstr>
      <vt:lpstr>Hoja186</vt:lpstr>
      <vt:lpstr>Hoja187</vt:lpstr>
      <vt:lpstr>Hoja188</vt:lpstr>
      <vt:lpstr>Hoja189</vt:lpstr>
      <vt:lpstr>Hoja190</vt:lpstr>
      <vt:lpstr>Hoja193</vt:lpstr>
      <vt:lpstr>Hoja191</vt:lpstr>
      <vt:lpstr>INDICE</vt:lpstr>
      <vt:lpstr>Hoja2</vt:lpstr>
      <vt:lpstr>Hoja4</vt:lpstr>
      <vt:lpstr>Hoja3</vt:lpstr>
      <vt:lpstr>Hoja5</vt:lpstr>
      <vt:lpstr>Hoja6</vt:lpstr>
      <vt:lpstr>Hoja7</vt:lpstr>
      <vt:lpstr>Hoja8</vt:lpstr>
      <vt:lpstr>Hoja9</vt:lpstr>
      <vt:lpstr>Hoja10</vt:lpstr>
      <vt:lpstr>Hoja11</vt:lpstr>
      <vt:lpstr>Hoja12</vt:lpstr>
      <vt:lpstr>Hoja13</vt:lpstr>
      <vt:lpstr>Hoja14</vt:lpstr>
      <vt:lpstr>Hoja15</vt:lpstr>
      <vt:lpstr>Hoja16</vt:lpstr>
      <vt:lpstr>Hoja17</vt:lpstr>
      <vt:lpstr>Hoja18</vt:lpstr>
      <vt:lpstr>Hoja19</vt:lpstr>
      <vt:lpstr>Hoja20</vt:lpstr>
      <vt:lpstr>Hoja21</vt:lpstr>
      <vt:lpstr>Hoja22</vt:lpstr>
      <vt:lpstr>Hoja23</vt:lpstr>
      <vt:lpstr>Hoja24</vt:lpstr>
      <vt:lpstr>Hoja25</vt:lpstr>
      <vt:lpstr>Hoja26</vt:lpstr>
      <vt:lpstr>Hoja27</vt:lpstr>
      <vt:lpstr>Hoja28</vt:lpstr>
      <vt:lpstr>Hoja29</vt:lpstr>
      <vt:lpstr>Hoja30</vt:lpstr>
      <vt:lpstr>Hoja31</vt:lpstr>
      <vt:lpstr>Hoja32</vt:lpstr>
      <vt:lpstr>Hoja33</vt:lpstr>
      <vt:lpstr>Hoja34</vt:lpstr>
      <vt:lpstr>Hoja35</vt:lpstr>
      <vt:lpstr>Hoja36</vt:lpstr>
      <vt:lpstr>Hoja37</vt:lpstr>
      <vt:lpstr>Hoja38</vt:lpstr>
      <vt:lpstr>Hoja39</vt:lpstr>
      <vt:lpstr>Hoja40</vt:lpstr>
      <vt:lpstr>Hoja41</vt:lpstr>
      <vt:lpstr>Hoja42</vt:lpstr>
      <vt:lpstr>Hoja43</vt:lpstr>
      <vt:lpstr>Hoja44</vt:lpstr>
      <vt:lpstr>Hoja45</vt:lpstr>
      <vt:lpstr>Hoja46</vt:lpstr>
      <vt:lpstr>Hoja47</vt:lpstr>
      <vt:lpstr>Hoja48</vt:lpstr>
      <vt:lpstr>Hoja49</vt:lpstr>
      <vt:lpstr>Hoja53</vt:lpstr>
      <vt:lpstr>Hoja52</vt:lpstr>
      <vt:lpstr>Hoja51</vt:lpstr>
      <vt:lpstr>Hoja50</vt:lpstr>
      <vt:lpstr>Hoja1</vt:lpstr>
      <vt:lpstr>Hoja54</vt:lpstr>
      <vt:lpstr>Hoja55</vt:lpstr>
      <vt:lpstr>Hoja56</vt:lpstr>
      <vt:lpstr>Hoja57</vt:lpstr>
      <vt:lpstr>Hoja58</vt:lpstr>
      <vt:lpstr>Hoja59</vt:lpstr>
      <vt:lpstr>Hoja60</vt:lpstr>
      <vt:lpstr>Hoja61</vt:lpstr>
      <vt:lpstr>Hoja62</vt:lpstr>
      <vt:lpstr>Hoja63</vt:lpstr>
      <vt:lpstr>Hoja64</vt:lpstr>
      <vt:lpstr>Hoja65</vt:lpstr>
      <vt:lpstr>Hoja66</vt:lpstr>
      <vt:lpstr>Hoja67</vt:lpstr>
      <vt:lpstr>Hoja68</vt:lpstr>
      <vt:lpstr>Hoja69</vt:lpstr>
      <vt:lpstr>Hoja70</vt:lpstr>
      <vt:lpstr>Hoja71</vt:lpstr>
      <vt:lpstr>Hoja72</vt:lpstr>
      <vt:lpstr>Hoja73</vt:lpstr>
      <vt:lpstr>Hoja74</vt:lpstr>
      <vt:lpstr>Hoja75</vt:lpstr>
      <vt:lpstr>Hoja76</vt:lpstr>
      <vt:lpstr>Hoja77</vt:lpstr>
      <vt:lpstr>Hoja78</vt:lpstr>
      <vt:lpstr>Hoja79</vt:lpstr>
      <vt:lpstr>Hoja80</vt:lpstr>
      <vt:lpstr>Hoja81</vt:lpstr>
      <vt:lpstr>Hoja82</vt:lpstr>
      <vt:lpstr>Hoja83</vt:lpstr>
      <vt:lpstr>Hoja84</vt:lpstr>
      <vt:lpstr>Hoja85</vt:lpstr>
      <vt:lpstr>Hoja86</vt:lpstr>
      <vt:lpstr>Hoja87</vt:lpstr>
      <vt:lpstr>Hoja88</vt:lpstr>
      <vt:lpstr>Hoja89</vt:lpstr>
      <vt:lpstr>Hoja90</vt:lpstr>
      <vt:lpstr>Hoja91</vt:lpstr>
      <vt:lpstr>Hoja92</vt:lpstr>
      <vt:lpstr>Hoja93</vt:lpstr>
      <vt:lpstr>Hoja94</vt:lpstr>
      <vt:lpstr>Hoja95</vt:lpstr>
      <vt:lpstr>Hoja96</vt:lpstr>
      <vt:lpstr>Hoja97</vt:lpstr>
      <vt:lpstr>Hoja98</vt:lpstr>
      <vt:lpstr>Hoja99</vt:lpstr>
      <vt:lpstr>Hoja100</vt:lpstr>
      <vt:lpstr>Hoja101</vt:lpstr>
      <vt:lpstr>Hoja102</vt:lpstr>
      <vt:lpstr>Hoja103</vt:lpstr>
      <vt:lpstr>Hoja104</vt:lpstr>
      <vt:lpstr>Hoja105</vt:lpstr>
      <vt:lpstr>Hoja106</vt:lpstr>
      <vt:lpstr>Hoja107</vt:lpstr>
      <vt:lpstr>Hoja108</vt:lpstr>
      <vt:lpstr>Hoja109</vt:lpstr>
      <vt:lpstr>Hoja110</vt:lpstr>
      <vt:lpstr>Hoja111</vt:lpstr>
      <vt:lpstr>Hoja112</vt:lpstr>
      <vt:lpstr>Hoja113</vt:lpstr>
      <vt:lpstr>Hoja114</vt:lpstr>
      <vt:lpstr>Hoja115</vt:lpstr>
      <vt:lpstr>Hoja116</vt:lpstr>
      <vt:lpstr>Hoja117</vt:lpstr>
      <vt:lpstr>Hoja118</vt:lpstr>
      <vt:lpstr>Hoja119</vt:lpstr>
      <vt:lpstr>Hoja120</vt:lpstr>
      <vt:lpstr>Hoja121</vt:lpstr>
      <vt:lpstr>Hoja122</vt:lpstr>
      <vt:lpstr>Hoja123</vt:lpstr>
      <vt:lpstr>Hoja124</vt:lpstr>
      <vt:lpstr>Hoja125</vt:lpstr>
      <vt:lpstr>Hoja126</vt:lpstr>
      <vt:lpstr>Hoja127</vt:lpstr>
      <vt:lpstr>Hoja128</vt:lpstr>
      <vt:lpstr>Hoja129</vt:lpstr>
      <vt:lpstr>Hoja130</vt:lpstr>
      <vt:lpstr>Hoja131</vt:lpstr>
      <vt:lpstr>Hoja132</vt:lpstr>
      <vt:lpstr>Hoja133</vt:lpstr>
      <vt:lpstr>Hoja134</vt:lpstr>
      <vt:lpstr>Hoja135</vt:lpstr>
      <vt:lpstr>Hoja136</vt:lpstr>
      <vt:lpstr>Hoja137</vt:lpstr>
      <vt:lpstr>Hoja138</vt:lpstr>
      <vt:lpstr>Hoja139</vt:lpstr>
      <vt:lpstr>Hoja140</vt:lpstr>
      <vt:lpstr>Hoja148</vt:lpstr>
      <vt:lpstr>Hoja143</vt:lpstr>
      <vt:lpstr>Hoja144</vt:lpstr>
      <vt:lpstr>Hoja157</vt:lpstr>
      <vt:lpstr>Hoja150</vt:lpstr>
      <vt:lpstr>Hoja149</vt:lpstr>
      <vt:lpstr>Hoja145</vt:lpstr>
      <vt:lpstr>Hoja166</vt:lpstr>
      <vt:lpstr>Hoja167</vt:lpstr>
      <vt:lpstr>Hoja168</vt:lpstr>
      <vt:lpstr>Hoja169</vt:lpstr>
      <vt:lpstr>Hoja170</vt:lpstr>
      <vt:lpstr>Hoja171</vt:lpstr>
      <vt:lpstr>Hoja172</vt:lpstr>
      <vt:lpstr>Hoja173</vt:lpstr>
      <vt:lpstr>Hoja174</vt:lpstr>
      <vt:lpstr>Hoja175</vt:lpstr>
      <vt:lpstr>Hoja176</vt:lpstr>
      <vt:lpstr>Hoja177</vt:lpstr>
      <vt:lpstr>Hoja178</vt:lpstr>
      <vt:lpstr>Hoja141</vt:lpstr>
      <vt:lpstr>Hoja192</vt:lpstr>
      <vt:lpstr>Hoja194</vt:lpstr>
    </vt:vector>
  </TitlesOfParts>
  <Company>HARD-NET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LASA SEBASTIAN</dc:creator>
  <cp:lastModifiedBy>Usuario</cp:lastModifiedBy>
  <cp:lastPrinted>2014-01-15T18:50:51Z</cp:lastPrinted>
  <dcterms:created xsi:type="dcterms:W3CDTF">2013-02-16T12:09:50Z</dcterms:created>
  <dcterms:modified xsi:type="dcterms:W3CDTF">2014-01-16T13:08:36Z</dcterms:modified>
</cp:coreProperties>
</file>