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8680" yWindow="-50" windowWidth="29040" windowHeight="15720"/>
  </bookViews>
  <sheets>
    <sheet name="MATRIZ CONTRATOS (2)" sheetId="1" r:id="rId1"/>
    <sheet name="MATRIZ CONTRATOS" sheetId="2" r:id="rId2"/>
    <sheet name="SÍNTESE" sheetId="3" r:id="rId3"/>
    <sheet name="INDICADORES" sheetId="4" r:id="rId4"/>
    <sheet name="COORDENADAS MUNÍCIPIOS" sheetId="5" r:id="rId5"/>
  </sheets>
  <definedNames>
    <definedName name="_FilterDatabase" localSheetId="1" hidden="1">'MATRIZ CONTRATOS'!$C$7:$AI$7</definedName>
    <definedName name="_FilterDatabase" localSheetId="0" hidden="1">'MATRIZ CONTRATOS (2)'!$C$7:$AI$7</definedName>
  </definedNames>
  <calcPr calcId="145621"/>
</workbook>
</file>

<file path=xl/calcChain.xml><?xml version="1.0" encoding="utf-8"?>
<calcChain xmlns="http://schemas.openxmlformats.org/spreadsheetml/2006/main">
  <c r="H25" i="3" l="1"/>
  <c r="M25" i="3" s="1"/>
  <c r="G25" i="3"/>
  <c r="G24" i="3"/>
  <c r="G23" i="3"/>
  <c r="G22" i="3"/>
  <c r="G21" i="3"/>
  <c r="H20" i="3"/>
  <c r="M20" i="3" s="1"/>
  <c r="G20" i="3"/>
  <c r="G19" i="3"/>
  <c r="G18" i="3"/>
  <c r="G17" i="3"/>
  <c r="G16" i="3"/>
  <c r="G15" i="3"/>
  <c r="G14" i="3"/>
  <c r="G13" i="3"/>
  <c r="G12" i="3"/>
  <c r="G11" i="3"/>
  <c r="F8" i="3"/>
  <c r="AL424" i="2"/>
  <c r="AK424" i="2"/>
  <c r="AG424" i="2"/>
  <c r="AE424" i="2"/>
  <c r="AC424" i="2"/>
  <c r="AA424" i="2"/>
  <c r="Y424" i="2"/>
  <c r="W424" i="2"/>
  <c r="U424" i="2"/>
  <c r="S424" i="2"/>
  <c r="Q424" i="2"/>
  <c r="O424" i="2"/>
  <c r="M424" i="2"/>
  <c r="K424" i="2"/>
  <c r="I424" i="2"/>
  <c r="G424" i="2"/>
  <c r="E424" i="2"/>
  <c r="AL423" i="2"/>
  <c r="AK423" i="2"/>
  <c r="AG423" i="2"/>
  <c r="AE423" i="2"/>
  <c r="AC423" i="2"/>
  <c r="AA423" i="2"/>
  <c r="Y423" i="2"/>
  <c r="W423" i="2"/>
  <c r="U423" i="2"/>
  <c r="S423" i="2"/>
  <c r="Q423" i="2"/>
  <c r="O423" i="2"/>
  <c r="M423" i="2"/>
  <c r="K423" i="2"/>
  <c r="I423" i="2"/>
  <c r="G423" i="2"/>
  <c r="E423" i="2"/>
  <c r="AL422" i="2"/>
  <c r="AK422" i="2"/>
  <c r="AG422" i="2"/>
  <c r="AE422" i="2"/>
  <c r="AC422" i="2"/>
  <c r="AA422" i="2"/>
  <c r="Y422" i="2"/>
  <c r="W422" i="2"/>
  <c r="U422" i="2"/>
  <c r="S422" i="2"/>
  <c r="Q422" i="2"/>
  <c r="O422" i="2"/>
  <c r="M422" i="2"/>
  <c r="K422" i="2"/>
  <c r="I422" i="2"/>
  <c r="G422" i="2"/>
  <c r="E422" i="2"/>
  <c r="AL421" i="2"/>
  <c r="AK421" i="2"/>
  <c r="AG421" i="2"/>
  <c r="AE421" i="2"/>
  <c r="AC421" i="2"/>
  <c r="AA421" i="2"/>
  <c r="Y421" i="2"/>
  <c r="W421" i="2"/>
  <c r="U421" i="2"/>
  <c r="S421" i="2"/>
  <c r="Q421" i="2"/>
  <c r="O421" i="2"/>
  <c r="M421" i="2"/>
  <c r="K421" i="2"/>
  <c r="I421" i="2"/>
  <c r="G421" i="2"/>
  <c r="E421" i="2"/>
  <c r="AL420" i="2"/>
  <c r="AK420" i="2"/>
  <c r="AG420" i="2"/>
  <c r="AE420" i="2"/>
  <c r="AC420" i="2"/>
  <c r="AA420" i="2"/>
  <c r="Y420" i="2"/>
  <c r="W420" i="2"/>
  <c r="U420" i="2"/>
  <c r="S420" i="2"/>
  <c r="Q420" i="2"/>
  <c r="O420" i="2"/>
  <c r="M420" i="2"/>
  <c r="K420" i="2"/>
  <c r="I420" i="2"/>
  <c r="G420" i="2"/>
  <c r="E420" i="2"/>
  <c r="AL419" i="2"/>
  <c r="AK419" i="2"/>
  <c r="AG419" i="2"/>
  <c r="AE419" i="2"/>
  <c r="AC419" i="2"/>
  <c r="AA419" i="2"/>
  <c r="Y419" i="2"/>
  <c r="W419" i="2"/>
  <c r="U419" i="2"/>
  <c r="S419" i="2"/>
  <c r="Q419" i="2"/>
  <c r="O419" i="2"/>
  <c r="M419" i="2"/>
  <c r="K419" i="2"/>
  <c r="I419" i="2"/>
  <c r="G419" i="2"/>
  <c r="E419" i="2"/>
  <c r="AL418" i="2"/>
  <c r="AK418" i="2"/>
  <c r="AG418" i="2"/>
  <c r="AE418" i="2"/>
  <c r="AC418" i="2"/>
  <c r="AA418" i="2"/>
  <c r="Y418" i="2"/>
  <c r="W418" i="2"/>
  <c r="U418" i="2"/>
  <c r="S418" i="2"/>
  <c r="Q418" i="2"/>
  <c r="O418" i="2"/>
  <c r="M418" i="2"/>
  <c r="K418" i="2"/>
  <c r="I418" i="2"/>
  <c r="G418" i="2"/>
  <c r="E418" i="2"/>
  <c r="AL417" i="2"/>
  <c r="AK417" i="2"/>
  <c r="AG417" i="2"/>
  <c r="AE417" i="2"/>
  <c r="AC417" i="2"/>
  <c r="AA417" i="2"/>
  <c r="Y417" i="2"/>
  <c r="W417" i="2"/>
  <c r="U417" i="2"/>
  <c r="S417" i="2"/>
  <c r="Q417" i="2"/>
  <c r="O417" i="2"/>
  <c r="M417" i="2"/>
  <c r="K417" i="2"/>
  <c r="I417" i="2"/>
  <c r="G417" i="2"/>
  <c r="E417" i="2"/>
  <c r="AL416" i="2"/>
  <c r="AK416" i="2"/>
  <c r="AG416" i="2"/>
  <c r="AE416" i="2"/>
  <c r="AC416" i="2"/>
  <c r="AA416" i="2"/>
  <c r="Y416" i="2"/>
  <c r="W416" i="2"/>
  <c r="U416" i="2"/>
  <c r="S416" i="2"/>
  <c r="Q416" i="2"/>
  <c r="O416" i="2"/>
  <c r="M416" i="2"/>
  <c r="K416" i="2"/>
  <c r="I416" i="2"/>
  <c r="G416" i="2"/>
  <c r="E416" i="2"/>
  <c r="AL415" i="2"/>
  <c r="AK415" i="2"/>
  <c r="AG415" i="2"/>
  <c r="AE415" i="2"/>
  <c r="AC415" i="2"/>
  <c r="AA415" i="2"/>
  <c r="Y415" i="2"/>
  <c r="W415" i="2"/>
  <c r="U415" i="2"/>
  <c r="S415" i="2"/>
  <c r="Q415" i="2"/>
  <c r="O415" i="2"/>
  <c r="M415" i="2"/>
  <c r="K415" i="2"/>
  <c r="I415" i="2"/>
  <c r="G415" i="2"/>
  <c r="E415" i="2"/>
  <c r="AL414" i="2"/>
  <c r="AK414" i="2"/>
  <c r="AG414" i="2"/>
  <c r="AE414" i="2"/>
  <c r="AC414" i="2"/>
  <c r="AA414" i="2"/>
  <c r="Y414" i="2"/>
  <c r="W414" i="2"/>
  <c r="U414" i="2"/>
  <c r="S414" i="2"/>
  <c r="Q414" i="2"/>
  <c r="O414" i="2"/>
  <c r="M414" i="2"/>
  <c r="K414" i="2"/>
  <c r="I414" i="2"/>
  <c r="G414" i="2"/>
  <c r="E414" i="2"/>
  <c r="AL413" i="2"/>
  <c r="AK413" i="2"/>
  <c r="AG413" i="2"/>
  <c r="AE413" i="2"/>
  <c r="AC413" i="2"/>
  <c r="AA413" i="2"/>
  <c r="Y413" i="2"/>
  <c r="W413" i="2"/>
  <c r="U413" i="2"/>
  <c r="S413" i="2"/>
  <c r="Q413" i="2"/>
  <c r="O413" i="2"/>
  <c r="M413" i="2"/>
  <c r="K413" i="2"/>
  <c r="I413" i="2"/>
  <c r="G413" i="2"/>
  <c r="E413" i="2"/>
  <c r="AL412" i="2"/>
  <c r="AK412" i="2"/>
  <c r="AG412" i="2"/>
  <c r="AE412" i="2"/>
  <c r="AC412" i="2"/>
  <c r="AA412" i="2"/>
  <c r="Y412" i="2"/>
  <c r="W412" i="2"/>
  <c r="U412" i="2"/>
  <c r="S412" i="2"/>
  <c r="Q412" i="2"/>
  <c r="O412" i="2"/>
  <c r="M412" i="2"/>
  <c r="K412" i="2"/>
  <c r="I412" i="2"/>
  <c r="G412" i="2"/>
  <c r="E412" i="2"/>
  <c r="AL411" i="2"/>
  <c r="AK411" i="2"/>
  <c r="AG411" i="2"/>
  <c r="AE411" i="2"/>
  <c r="AC411" i="2"/>
  <c r="AA411" i="2"/>
  <c r="Y411" i="2"/>
  <c r="W411" i="2"/>
  <c r="U411" i="2"/>
  <c r="S411" i="2"/>
  <c r="Q411" i="2"/>
  <c r="O411" i="2"/>
  <c r="M411" i="2"/>
  <c r="K411" i="2"/>
  <c r="I411" i="2"/>
  <c r="G411" i="2"/>
  <c r="E411" i="2"/>
  <c r="AL410" i="2"/>
  <c r="AK410" i="2"/>
  <c r="AG410" i="2"/>
  <c r="AE410" i="2"/>
  <c r="AC410" i="2"/>
  <c r="AA410" i="2"/>
  <c r="Y410" i="2"/>
  <c r="W410" i="2"/>
  <c r="U410" i="2"/>
  <c r="S410" i="2"/>
  <c r="Q410" i="2"/>
  <c r="O410" i="2"/>
  <c r="M410" i="2"/>
  <c r="K410" i="2"/>
  <c r="I410" i="2"/>
  <c r="G410" i="2"/>
  <c r="E410" i="2"/>
  <c r="AL409" i="2"/>
  <c r="AK409" i="2"/>
  <c r="AG409" i="2"/>
  <c r="AE409" i="2"/>
  <c r="AC409" i="2"/>
  <c r="AA409" i="2"/>
  <c r="Y409" i="2"/>
  <c r="W409" i="2"/>
  <c r="U409" i="2"/>
  <c r="S409" i="2"/>
  <c r="Q409" i="2"/>
  <c r="O409" i="2"/>
  <c r="M409" i="2"/>
  <c r="K409" i="2"/>
  <c r="I409" i="2"/>
  <c r="G409" i="2"/>
  <c r="E409" i="2"/>
  <c r="AL408" i="2"/>
  <c r="AK408" i="2"/>
  <c r="AG408" i="2"/>
  <c r="AE408" i="2"/>
  <c r="AC408" i="2"/>
  <c r="AA408" i="2"/>
  <c r="Y408" i="2"/>
  <c r="W408" i="2"/>
  <c r="U408" i="2"/>
  <c r="S408" i="2"/>
  <c r="Q408" i="2"/>
  <c r="O408" i="2"/>
  <c r="M408" i="2"/>
  <c r="K408" i="2"/>
  <c r="I408" i="2"/>
  <c r="G408" i="2"/>
  <c r="E408" i="2"/>
  <c r="AL407" i="2"/>
  <c r="AK407" i="2"/>
  <c r="AG407" i="2"/>
  <c r="AE407" i="2"/>
  <c r="AC407" i="2"/>
  <c r="AA407" i="2"/>
  <c r="Y407" i="2"/>
  <c r="W407" i="2"/>
  <c r="U407" i="2"/>
  <c r="S407" i="2"/>
  <c r="Q407" i="2"/>
  <c r="O407" i="2"/>
  <c r="M407" i="2"/>
  <c r="K407" i="2"/>
  <c r="I407" i="2"/>
  <c r="G407" i="2"/>
  <c r="E407" i="2"/>
  <c r="AL406" i="2"/>
  <c r="AK406" i="2"/>
  <c r="AG406" i="2"/>
  <c r="AE406" i="2"/>
  <c r="AC406" i="2"/>
  <c r="AA406" i="2"/>
  <c r="Y406" i="2"/>
  <c r="W406" i="2"/>
  <c r="U406" i="2"/>
  <c r="S406" i="2"/>
  <c r="Q406" i="2"/>
  <c r="O406" i="2"/>
  <c r="M406" i="2"/>
  <c r="K406" i="2"/>
  <c r="I406" i="2"/>
  <c r="G406" i="2"/>
  <c r="E406" i="2"/>
  <c r="AL405" i="2"/>
  <c r="AK405" i="2"/>
  <c r="AG405" i="2"/>
  <c r="AE405" i="2"/>
  <c r="AC405" i="2"/>
  <c r="AA405" i="2"/>
  <c r="Y405" i="2"/>
  <c r="W405" i="2"/>
  <c r="U405" i="2"/>
  <c r="S405" i="2"/>
  <c r="Q405" i="2"/>
  <c r="O405" i="2"/>
  <c r="M405" i="2"/>
  <c r="K405" i="2"/>
  <c r="I405" i="2"/>
  <c r="G405" i="2"/>
  <c r="E405" i="2"/>
  <c r="AL404" i="2"/>
  <c r="AK404" i="2"/>
  <c r="AG404" i="2"/>
  <c r="AE404" i="2"/>
  <c r="AC404" i="2"/>
  <c r="AA404" i="2"/>
  <c r="Y404" i="2"/>
  <c r="W404" i="2"/>
  <c r="U404" i="2"/>
  <c r="S404" i="2"/>
  <c r="Q404" i="2"/>
  <c r="O404" i="2"/>
  <c r="M404" i="2"/>
  <c r="K404" i="2"/>
  <c r="I404" i="2"/>
  <c r="G404" i="2"/>
  <c r="E404" i="2"/>
  <c r="AL403" i="2"/>
  <c r="AK403" i="2"/>
  <c r="AG403" i="2"/>
  <c r="AE403" i="2"/>
  <c r="AC403" i="2"/>
  <c r="AA403" i="2"/>
  <c r="Y403" i="2"/>
  <c r="W403" i="2"/>
  <c r="U403" i="2"/>
  <c r="S403" i="2"/>
  <c r="Q403" i="2"/>
  <c r="O403" i="2"/>
  <c r="M403" i="2"/>
  <c r="K403" i="2"/>
  <c r="I403" i="2"/>
  <c r="G403" i="2"/>
  <c r="E403" i="2"/>
  <c r="AL402" i="2"/>
  <c r="AK402" i="2"/>
  <c r="AG402" i="2"/>
  <c r="AE402" i="2"/>
  <c r="AC402" i="2"/>
  <c r="AA402" i="2"/>
  <c r="Y402" i="2"/>
  <c r="W402" i="2"/>
  <c r="U402" i="2"/>
  <c r="S402" i="2"/>
  <c r="Q402" i="2"/>
  <c r="O402" i="2"/>
  <c r="M402" i="2"/>
  <c r="K402" i="2"/>
  <c r="I402" i="2"/>
  <c r="G402" i="2"/>
  <c r="E402" i="2"/>
  <c r="AL401" i="2"/>
  <c r="AK401" i="2"/>
  <c r="AG401" i="2"/>
  <c r="AE401" i="2"/>
  <c r="AC401" i="2"/>
  <c r="AA401" i="2"/>
  <c r="Y401" i="2"/>
  <c r="W401" i="2"/>
  <c r="U401" i="2"/>
  <c r="S401" i="2"/>
  <c r="Q401" i="2"/>
  <c r="O401" i="2"/>
  <c r="M401" i="2"/>
  <c r="K401" i="2"/>
  <c r="I401" i="2"/>
  <c r="G401" i="2"/>
  <c r="E401" i="2"/>
  <c r="AL400" i="2"/>
  <c r="AK400" i="2"/>
  <c r="AG400" i="2"/>
  <c r="AE400" i="2"/>
  <c r="AC400" i="2"/>
  <c r="AA400" i="2"/>
  <c r="Y400" i="2"/>
  <c r="W400" i="2"/>
  <c r="U400" i="2"/>
  <c r="S400" i="2"/>
  <c r="Q400" i="2"/>
  <c r="O400" i="2"/>
  <c r="M400" i="2"/>
  <c r="K400" i="2"/>
  <c r="I400" i="2"/>
  <c r="G400" i="2"/>
  <c r="E400" i="2"/>
  <c r="AL399" i="2"/>
  <c r="AK399" i="2"/>
  <c r="AG399" i="2"/>
  <c r="AE399" i="2"/>
  <c r="AC399" i="2"/>
  <c r="AA399" i="2"/>
  <c r="Y399" i="2"/>
  <c r="W399" i="2"/>
  <c r="U399" i="2"/>
  <c r="S399" i="2"/>
  <c r="Q399" i="2"/>
  <c r="O399" i="2"/>
  <c r="M399" i="2"/>
  <c r="K399" i="2"/>
  <c r="I399" i="2"/>
  <c r="G399" i="2"/>
  <c r="E399" i="2"/>
  <c r="AL398" i="2"/>
  <c r="AK398" i="2"/>
  <c r="AG398" i="2"/>
  <c r="AE398" i="2"/>
  <c r="AC398" i="2"/>
  <c r="AA398" i="2"/>
  <c r="Y398" i="2"/>
  <c r="W398" i="2"/>
  <c r="U398" i="2"/>
  <c r="S398" i="2"/>
  <c r="Q398" i="2"/>
  <c r="O398" i="2"/>
  <c r="M398" i="2"/>
  <c r="K398" i="2"/>
  <c r="I398" i="2"/>
  <c r="G398" i="2"/>
  <c r="E398" i="2"/>
  <c r="AL397" i="2"/>
  <c r="AK397" i="2"/>
  <c r="AG397" i="2"/>
  <c r="AE397" i="2"/>
  <c r="AC397" i="2"/>
  <c r="AA397" i="2"/>
  <c r="Y397" i="2"/>
  <c r="W397" i="2"/>
  <c r="U397" i="2"/>
  <c r="S397" i="2"/>
  <c r="Q397" i="2"/>
  <c r="O397" i="2"/>
  <c r="M397" i="2"/>
  <c r="K397" i="2"/>
  <c r="I397" i="2"/>
  <c r="G397" i="2"/>
  <c r="E397" i="2"/>
  <c r="AL396" i="2"/>
  <c r="AK396" i="2"/>
  <c r="AG396" i="2"/>
  <c r="AE396" i="2"/>
  <c r="AC396" i="2"/>
  <c r="AA396" i="2"/>
  <c r="Y396" i="2"/>
  <c r="W396" i="2"/>
  <c r="U396" i="2"/>
  <c r="S396" i="2"/>
  <c r="Q396" i="2"/>
  <c r="O396" i="2"/>
  <c r="M396" i="2"/>
  <c r="K396" i="2"/>
  <c r="I396" i="2"/>
  <c r="G396" i="2"/>
  <c r="E396" i="2"/>
  <c r="AL395" i="2"/>
  <c r="AK395" i="2"/>
  <c r="AG395" i="2"/>
  <c r="AE395" i="2"/>
  <c r="AC395" i="2"/>
  <c r="AA395" i="2"/>
  <c r="Y395" i="2"/>
  <c r="W395" i="2"/>
  <c r="U395" i="2"/>
  <c r="S395" i="2"/>
  <c r="Q395" i="2"/>
  <c r="O395" i="2"/>
  <c r="M395" i="2"/>
  <c r="K395" i="2"/>
  <c r="I395" i="2"/>
  <c r="G395" i="2"/>
  <c r="E395" i="2"/>
  <c r="AL394" i="2"/>
  <c r="AK394" i="2"/>
  <c r="AG394" i="2"/>
  <c r="AE394" i="2"/>
  <c r="AC394" i="2"/>
  <c r="AA394" i="2"/>
  <c r="Y394" i="2"/>
  <c r="W394" i="2"/>
  <c r="U394" i="2"/>
  <c r="S394" i="2"/>
  <c r="Q394" i="2"/>
  <c r="O394" i="2"/>
  <c r="M394" i="2"/>
  <c r="K394" i="2"/>
  <c r="I394" i="2"/>
  <c r="G394" i="2"/>
  <c r="E394" i="2"/>
  <c r="AL393" i="2"/>
  <c r="AK393" i="2"/>
  <c r="AG393" i="2"/>
  <c r="AE393" i="2"/>
  <c r="AC393" i="2"/>
  <c r="AA393" i="2"/>
  <c r="Y393" i="2"/>
  <c r="W393" i="2"/>
  <c r="U393" i="2"/>
  <c r="S393" i="2"/>
  <c r="Q393" i="2"/>
  <c r="O393" i="2"/>
  <c r="M393" i="2"/>
  <c r="K393" i="2"/>
  <c r="I393" i="2"/>
  <c r="G393" i="2"/>
  <c r="E393" i="2"/>
  <c r="AL392" i="2"/>
  <c r="AK392" i="2"/>
  <c r="AG392" i="2"/>
  <c r="AE392" i="2"/>
  <c r="AC392" i="2"/>
  <c r="AA392" i="2"/>
  <c r="Y392" i="2"/>
  <c r="W392" i="2"/>
  <c r="U392" i="2"/>
  <c r="S392" i="2"/>
  <c r="Q392" i="2"/>
  <c r="O392" i="2"/>
  <c r="M392" i="2"/>
  <c r="K392" i="2"/>
  <c r="I392" i="2"/>
  <c r="G392" i="2"/>
  <c r="E392" i="2"/>
  <c r="AL391" i="2"/>
  <c r="AK391" i="2"/>
  <c r="AG391" i="2"/>
  <c r="AE391" i="2"/>
  <c r="AC391" i="2"/>
  <c r="AA391" i="2"/>
  <c r="Y391" i="2"/>
  <c r="W391" i="2"/>
  <c r="U391" i="2"/>
  <c r="S391" i="2"/>
  <c r="Q391" i="2"/>
  <c r="O391" i="2"/>
  <c r="M391" i="2"/>
  <c r="K391" i="2"/>
  <c r="I391" i="2"/>
  <c r="G391" i="2"/>
  <c r="E391" i="2"/>
  <c r="AL390" i="2"/>
  <c r="AK390" i="2"/>
  <c r="AG390" i="2"/>
  <c r="AE390" i="2"/>
  <c r="AC390" i="2"/>
  <c r="AA390" i="2"/>
  <c r="Y390" i="2"/>
  <c r="W390" i="2"/>
  <c r="U390" i="2"/>
  <c r="S390" i="2"/>
  <c r="Q390" i="2"/>
  <c r="O390" i="2"/>
  <c r="M390" i="2"/>
  <c r="K390" i="2"/>
  <c r="I390" i="2"/>
  <c r="G390" i="2"/>
  <c r="E390" i="2"/>
  <c r="AL389" i="2"/>
  <c r="AK389" i="2"/>
  <c r="AG389" i="2"/>
  <c r="AE389" i="2"/>
  <c r="AC389" i="2"/>
  <c r="AA389" i="2"/>
  <c r="Y389" i="2"/>
  <c r="W389" i="2"/>
  <c r="U389" i="2"/>
  <c r="S389" i="2"/>
  <c r="Q389" i="2"/>
  <c r="O389" i="2"/>
  <c r="M389" i="2"/>
  <c r="K389" i="2"/>
  <c r="I389" i="2"/>
  <c r="G389" i="2"/>
  <c r="E389" i="2"/>
  <c r="AL388" i="2"/>
  <c r="AK388" i="2"/>
  <c r="AG388" i="2"/>
  <c r="AE388" i="2"/>
  <c r="AC388" i="2"/>
  <c r="AA388" i="2"/>
  <c r="Y388" i="2"/>
  <c r="W388" i="2"/>
  <c r="U388" i="2"/>
  <c r="S388" i="2"/>
  <c r="Q388" i="2"/>
  <c r="O388" i="2"/>
  <c r="M388" i="2"/>
  <c r="K388" i="2"/>
  <c r="I388" i="2"/>
  <c r="G388" i="2"/>
  <c r="E388" i="2"/>
  <c r="AL387" i="2"/>
  <c r="AK387" i="2"/>
  <c r="AG387" i="2"/>
  <c r="AE387" i="2"/>
  <c r="AC387" i="2"/>
  <c r="AA387" i="2"/>
  <c r="Y387" i="2"/>
  <c r="W387" i="2"/>
  <c r="U387" i="2"/>
  <c r="S387" i="2"/>
  <c r="Q387" i="2"/>
  <c r="O387" i="2"/>
  <c r="M387" i="2"/>
  <c r="K387" i="2"/>
  <c r="I387" i="2"/>
  <c r="G387" i="2"/>
  <c r="E387" i="2"/>
  <c r="AL386" i="2"/>
  <c r="AK386" i="2"/>
  <c r="AG386" i="2"/>
  <c r="AE386" i="2"/>
  <c r="AC386" i="2"/>
  <c r="AA386" i="2"/>
  <c r="Y386" i="2"/>
  <c r="W386" i="2"/>
  <c r="U386" i="2"/>
  <c r="S386" i="2"/>
  <c r="Q386" i="2"/>
  <c r="O386" i="2"/>
  <c r="M386" i="2"/>
  <c r="K386" i="2"/>
  <c r="I386" i="2"/>
  <c r="G386" i="2"/>
  <c r="E386" i="2"/>
  <c r="AL385" i="2"/>
  <c r="AK385" i="2"/>
  <c r="AG385" i="2"/>
  <c r="AE385" i="2"/>
  <c r="AC385" i="2"/>
  <c r="AA385" i="2"/>
  <c r="Y385" i="2"/>
  <c r="W385" i="2"/>
  <c r="U385" i="2"/>
  <c r="S385" i="2"/>
  <c r="Q385" i="2"/>
  <c r="O385" i="2"/>
  <c r="M385" i="2"/>
  <c r="K385" i="2"/>
  <c r="I385" i="2"/>
  <c r="G385" i="2"/>
  <c r="E385" i="2"/>
  <c r="AL384" i="2"/>
  <c r="AK384" i="2"/>
  <c r="AG384" i="2"/>
  <c r="AE384" i="2"/>
  <c r="AC384" i="2"/>
  <c r="AA384" i="2"/>
  <c r="Y384" i="2"/>
  <c r="W384" i="2"/>
  <c r="U384" i="2"/>
  <c r="S384" i="2"/>
  <c r="Q384" i="2"/>
  <c r="O384" i="2"/>
  <c r="M384" i="2"/>
  <c r="K384" i="2"/>
  <c r="I384" i="2"/>
  <c r="G384" i="2"/>
  <c r="E384" i="2"/>
  <c r="AL383" i="2"/>
  <c r="AK383" i="2"/>
  <c r="AG383" i="2"/>
  <c r="AE383" i="2"/>
  <c r="AC383" i="2"/>
  <c r="AA383" i="2"/>
  <c r="Y383" i="2"/>
  <c r="W383" i="2"/>
  <c r="U383" i="2"/>
  <c r="S383" i="2"/>
  <c r="Q383" i="2"/>
  <c r="O383" i="2"/>
  <c r="M383" i="2"/>
  <c r="K383" i="2"/>
  <c r="I383" i="2"/>
  <c r="G383" i="2"/>
  <c r="E383" i="2"/>
  <c r="AL382" i="2"/>
  <c r="AK382" i="2"/>
  <c r="AG382" i="2"/>
  <c r="AE382" i="2"/>
  <c r="AC382" i="2"/>
  <c r="AA382" i="2"/>
  <c r="Y382" i="2"/>
  <c r="W382" i="2"/>
  <c r="U382" i="2"/>
  <c r="S382" i="2"/>
  <c r="Q382" i="2"/>
  <c r="O382" i="2"/>
  <c r="M382" i="2"/>
  <c r="K382" i="2"/>
  <c r="I382" i="2"/>
  <c r="G382" i="2"/>
  <c r="E382" i="2"/>
  <c r="AL381" i="2"/>
  <c r="AK381" i="2"/>
  <c r="AG381" i="2"/>
  <c r="AE381" i="2"/>
  <c r="AC381" i="2"/>
  <c r="AA381" i="2"/>
  <c r="Y381" i="2"/>
  <c r="W381" i="2"/>
  <c r="U381" i="2"/>
  <c r="S381" i="2"/>
  <c r="Q381" i="2"/>
  <c r="O381" i="2"/>
  <c r="M381" i="2"/>
  <c r="K381" i="2"/>
  <c r="I381" i="2"/>
  <c r="G381" i="2"/>
  <c r="E381" i="2"/>
  <c r="AL380" i="2"/>
  <c r="AK380" i="2"/>
  <c r="AG380" i="2"/>
  <c r="AE380" i="2"/>
  <c r="AC380" i="2"/>
  <c r="AA380" i="2"/>
  <c r="Y380" i="2"/>
  <c r="W380" i="2"/>
  <c r="U380" i="2"/>
  <c r="S380" i="2"/>
  <c r="Q380" i="2"/>
  <c r="O380" i="2"/>
  <c r="M380" i="2"/>
  <c r="K380" i="2"/>
  <c r="I380" i="2"/>
  <c r="G380" i="2"/>
  <c r="E380" i="2"/>
  <c r="AL379" i="2"/>
  <c r="AK379" i="2"/>
  <c r="AG379" i="2"/>
  <c r="AE379" i="2"/>
  <c r="AC379" i="2"/>
  <c r="AA379" i="2"/>
  <c r="Y379" i="2"/>
  <c r="W379" i="2"/>
  <c r="U379" i="2"/>
  <c r="S379" i="2"/>
  <c r="Q379" i="2"/>
  <c r="O379" i="2"/>
  <c r="M379" i="2"/>
  <c r="K379" i="2"/>
  <c r="I379" i="2"/>
  <c r="G379" i="2"/>
  <c r="E379" i="2"/>
  <c r="AL378" i="2"/>
  <c r="AK378" i="2"/>
  <c r="AG378" i="2"/>
  <c r="AE378" i="2"/>
  <c r="AC378" i="2"/>
  <c r="AA378" i="2"/>
  <c r="Y378" i="2"/>
  <c r="W378" i="2"/>
  <c r="U378" i="2"/>
  <c r="S378" i="2"/>
  <c r="Q378" i="2"/>
  <c r="O378" i="2"/>
  <c r="M378" i="2"/>
  <c r="K378" i="2"/>
  <c r="I378" i="2"/>
  <c r="G378" i="2"/>
  <c r="E378" i="2"/>
  <c r="AL377" i="2"/>
  <c r="AK377" i="2"/>
  <c r="AG377" i="2"/>
  <c r="AE377" i="2"/>
  <c r="AC377" i="2"/>
  <c r="AA377" i="2"/>
  <c r="Y377" i="2"/>
  <c r="W377" i="2"/>
  <c r="U377" i="2"/>
  <c r="S377" i="2"/>
  <c r="Q377" i="2"/>
  <c r="O377" i="2"/>
  <c r="M377" i="2"/>
  <c r="K377" i="2"/>
  <c r="I377" i="2"/>
  <c r="G377" i="2"/>
  <c r="E377" i="2"/>
  <c r="AL376" i="2"/>
  <c r="AK376" i="2"/>
  <c r="AG376" i="2"/>
  <c r="AE376" i="2"/>
  <c r="AC376" i="2"/>
  <c r="AA376" i="2"/>
  <c r="Y376" i="2"/>
  <c r="W376" i="2"/>
  <c r="U376" i="2"/>
  <c r="S376" i="2"/>
  <c r="Q376" i="2"/>
  <c r="O376" i="2"/>
  <c r="M376" i="2"/>
  <c r="K376" i="2"/>
  <c r="I376" i="2"/>
  <c r="G376" i="2"/>
  <c r="E376" i="2"/>
  <c r="AL375" i="2"/>
  <c r="AK375" i="2"/>
  <c r="AG375" i="2"/>
  <c r="AE375" i="2"/>
  <c r="AC375" i="2"/>
  <c r="AA375" i="2"/>
  <c r="Y375" i="2"/>
  <c r="W375" i="2"/>
  <c r="U375" i="2"/>
  <c r="S375" i="2"/>
  <c r="Q375" i="2"/>
  <c r="O375" i="2"/>
  <c r="M375" i="2"/>
  <c r="K375" i="2"/>
  <c r="I375" i="2"/>
  <c r="G375" i="2"/>
  <c r="E375" i="2"/>
  <c r="AL374" i="2"/>
  <c r="AK374" i="2"/>
  <c r="AG374" i="2"/>
  <c r="AE374" i="2"/>
  <c r="AC374" i="2"/>
  <c r="AA374" i="2"/>
  <c r="Y374" i="2"/>
  <c r="W374" i="2"/>
  <c r="U374" i="2"/>
  <c r="S374" i="2"/>
  <c r="Q374" i="2"/>
  <c r="O374" i="2"/>
  <c r="M374" i="2"/>
  <c r="K374" i="2"/>
  <c r="I374" i="2"/>
  <c r="G374" i="2"/>
  <c r="E374" i="2"/>
  <c r="AL373" i="2"/>
  <c r="AK373" i="2"/>
  <c r="AG373" i="2"/>
  <c r="AE373" i="2"/>
  <c r="AC373" i="2"/>
  <c r="AA373" i="2"/>
  <c r="Y373" i="2"/>
  <c r="W373" i="2"/>
  <c r="U373" i="2"/>
  <c r="S373" i="2"/>
  <c r="Q373" i="2"/>
  <c r="O373" i="2"/>
  <c r="M373" i="2"/>
  <c r="K373" i="2"/>
  <c r="I373" i="2"/>
  <c r="G373" i="2"/>
  <c r="E373" i="2"/>
  <c r="AL372" i="2"/>
  <c r="AK372" i="2"/>
  <c r="AG372" i="2"/>
  <c r="AE372" i="2"/>
  <c r="AC372" i="2"/>
  <c r="AA372" i="2"/>
  <c r="Y372" i="2"/>
  <c r="W372" i="2"/>
  <c r="U372" i="2"/>
  <c r="S372" i="2"/>
  <c r="Q372" i="2"/>
  <c r="O372" i="2"/>
  <c r="M372" i="2"/>
  <c r="K372" i="2"/>
  <c r="I372" i="2"/>
  <c r="G372" i="2"/>
  <c r="E372" i="2"/>
  <c r="AL371" i="2"/>
  <c r="AK371" i="2"/>
  <c r="AG371" i="2"/>
  <c r="AE371" i="2"/>
  <c r="AC371" i="2"/>
  <c r="AA371" i="2"/>
  <c r="Y371" i="2"/>
  <c r="W371" i="2"/>
  <c r="U371" i="2"/>
  <c r="S371" i="2"/>
  <c r="Q371" i="2"/>
  <c r="O371" i="2"/>
  <c r="M371" i="2"/>
  <c r="K371" i="2"/>
  <c r="I371" i="2"/>
  <c r="G371" i="2"/>
  <c r="E371" i="2"/>
  <c r="AL370" i="2"/>
  <c r="AK370" i="2"/>
  <c r="AG370" i="2"/>
  <c r="AE370" i="2"/>
  <c r="AC370" i="2"/>
  <c r="AA370" i="2"/>
  <c r="Y370" i="2"/>
  <c r="W370" i="2"/>
  <c r="U370" i="2"/>
  <c r="S370" i="2"/>
  <c r="Q370" i="2"/>
  <c r="O370" i="2"/>
  <c r="M370" i="2"/>
  <c r="K370" i="2"/>
  <c r="I370" i="2"/>
  <c r="G370" i="2"/>
  <c r="E370" i="2"/>
  <c r="AL369" i="2"/>
  <c r="AK369" i="2"/>
  <c r="AG369" i="2"/>
  <c r="AE369" i="2"/>
  <c r="AC369" i="2"/>
  <c r="AA369" i="2"/>
  <c r="Y369" i="2"/>
  <c r="W369" i="2"/>
  <c r="U369" i="2"/>
  <c r="S369" i="2"/>
  <c r="Q369" i="2"/>
  <c r="O369" i="2"/>
  <c r="M369" i="2"/>
  <c r="K369" i="2"/>
  <c r="I369" i="2"/>
  <c r="G369" i="2"/>
  <c r="E369" i="2"/>
  <c r="AL368" i="2"/>
  <c r="AK368" i="2"/>
  <c r="AG368" i="2"/>
  <c r="AE368" i="2"/>
  <c r="AC368" i="2"/>
  <c r="AA368" i="2"/>
  <c r="Y368" i="2"/>
  <c r="W368" i="2"/>
  <c r="U368" i="2"/>
  <c r="S368" i="2"/>
  <c r="Q368" i="2"/>
  <c r="O368" i="2"/>
  <c r="M368" i="2"/>
  <c r="K368" i="2"/>
  <c r="I368" i="2"/>
  <c r="G368" i="2"/>
  <c r="E368" i="2"/>
  <c r="AL367" i="2"/>
  <c r="AK367" i="2"/>
  <c r="AG367" i="2"/>
  <c r="AE367" i="2"/>
  <c r="AC367" i="2"/>
  <c r="AA367" i="2"/>
  <c r="Y367" i="2"/>
  <c r="W367" i="2"/>
  <c r="U367" i="2"/>
  <c r="S367" i="2"/>
  <c r="Q367" i="2"/>
  <c r="O367" i="2"/>
  <c r="M367" i="2"/>
  <c r="K367" i="2"/>
  <c r="I367" i="2"/>
  <c r="G367" i="2"/>
  <c r="E367" i="2"/>
  <c r="AL366" i="2"/>
  <c r="AK366" i="2"/>
  <c r="AG366" i="2"/>
  <c r="AE366" i="2"/>
  <c r="AC366" i="2"/>
  <c r="AA366" i="2"/>
  <c r="Y366" i="2"/>
  <c r="W366" i="2"/>
  <c r="U366" i="2"/>
  <c r="S366" i="2"/>
  <c r="Q366" i="2"/>
  <c r="O366" i="2"/>
  <c r="M366" i="2"/>
  <c r="K366" i="2"/>
  <c r="I366" i="2"/>
  <c r="G366" i="2"/>
  <c r="E366" i="2"/>
  <c r="AL365" i="2"/>
  <c r="AK365" i="2"/>
  <c r="AG365" i="2"/>
  <c r="AE365" i="2"/>
  <c r="AC365" i="2"/>
  <c r="AA365" i="2"/>
  <c r="Y365" i="2"/>
  <c r="W365" i="2"/>
  <c r="U365" i="2"/>
  <c r="S365" i="2"/>
  <c r="Q365" i="2"/>
  <c r="O365" i="2"/>
  <c r="M365" i="2"/>
  <c r="K365" i="2"/>
  <c r="I365" i="2"/>
  <c r="G365" i="2"/>
  <c r="E365" i="2"/>
  <c r="AL364" i="2"/>
  <c r="AK364" i="2"/>
  <c r="AG364" i="2"/>
  <c r="AE364" i="2"/>
  <c r="AC364" i="2"/>
  <c r="AA364" i="2"/>
  <c r="Y364" i="2"/>
  <c r="W364" i="2"/>
  <c r="U364" i="2"/>
  <c r="S364" i="2"/>
  <c r="Q364" i="2"/>
  <c r="O364" i="2"/>
  <c r="M364" i="2"/>
  <c r="K364" i="2"/>
  <c r="I364" i="2"/>
  <c r="G364" i="2"/>
  <c r="E364" i="2"/>
  <c r="AL363" i="2"/>
  <c r="AK363" i="2"/>
  <c r="AG363" i="2"/>
  <c r="AE363" i="2"/>
  <c r="AC363" i="2"/>
  <c r="AA363" i="2"/>
  <c r="Y363" i="2"/>
  <c r="W363" i="2"/>
  <c r="U363" i="2"/>
  <c r="S363" i="2"/>
  <c r="Q363" i="2"/>
  <c r="O363" i="2"/>
  <c r="M363" i="2"/>
  <c r="K363" i="2"/>
  <c r="I363" i="2"/>
  <c r="G363" i="2"/>
  <c r="E363" i="2"/>
  <c r="AL362" i="2"/>
  <c r="AK362" i="2"/>
  <c r="AG362" i="2"/>
  <c r="AE362" i="2"/>
  <c r="AC362" i="2"/>
  <c r="AA362" i="2"/>
  <c r="Y362" i="2"/>
  <c r="W362" i="2"/>
  <c r="U362" i="2"/>
  <c r="S362" i="2"/>
  <c r="Q362" i="2"/>
  <c r="O362" i="2"/>
  <c r="M362" i="2"/>
  <c r="K362" i="2"/>
  <c r="I362" i="2"/>
  <c r="G362" i="2"/>
  <c r="E362" i="2"/>
  <c r="AL361" i="2"/>
  <c r="AK361" i="2"/>
  <c r="AG361" i="2"/>
  <c r="AE361" i="2"/>
  <c r="AC361" i="2"/>
  <c r="AA361" i="2"/>
  <c r="Y361" i="2"/>
  <c r="W361" i="2"/>
  <c r="U361" i="2"/>
  <c r="S361" i="2"/>
  <c r="Q361" i="2"/>
  <c r="O361" i="2"/>
  <c r="M361" i="2"/>
  <c r="K361" i="2"/>
  <c r="I361" i="2"/>
  <c r="G361" i="2"/>
  <c r="E361" i="2"/>
  <c r="AL360" i="2"/>
  <c r="AK360" i="2"/>
  <c r="AG360" i="2"/>
  <c r="AE360" i="2"/>
  <c r="AC360" i="2"/>
  <c r="AA360" i="2"/>
  <c r="Y360" i="2"/>
  <c r="W360" i="2"/>
  <c r="U360" i="2"/>
  <c r="S360" i="2"/>
  <c r="Q360" i="2"/>
  <c r="O360" i="2"/>
  <c r="M360" i="2"/>
  <c r="K360" i="2"/>
  <c r="I360" i="2"/>
  <c r="G360" i="2"/>
  <c r="E360" i="2"/>
  <c r="AL359" i="2"/>
  <c r="AK359" i="2"/>
  <c r="AG359" i="2"/>
  <c r="AE359" i="2"/>
  <c r="AC359" i="2"/>
  <c r="AA359" i="2"/>
  <c r="Y359" i="2"/>
  <c r="W359" i="2"/>
  <c r="U359" i="2"/>
  <c r="S359" i="2"/>
  <c r="Q359" i="2"/>
  <c r="O359" i="2"/>
  <c r="M359" i="2"/>
  <c r="K359" i="2"/>
  <c r="I359" i="2"/>
  <c r="G359" i="2"/>
  <c r="E359" i="2"/>
  <c r="AL358" i="2"/>
  <c r="AK358" i="2"/>
  <c r="AG358" i="2"/>
  <c r="AE358" i="2"/>
  <c r="AC358" i="2"/>
  <c r="AA358" i="2"/>
  <c r="Y358" i="2"/>
  <c r="W358" i="2"/>
  <c r="U358" i="2"/>
  <c r="S358" i="2"/>
  <c r="Q358" i="2"/>
  <c r="O358" i="2"/>
  <c r="M358" i="2"/>
  <c r="K358" i="2"/>
  <c r="I358" i="2"/>
  <c r="G358" i="2"/>
  <c r="E358" i="2"/>
  <c r="AL357" i="2"/>
  <c r="AK357" i="2"/>
  <c r="AG357" i="2"/>
  <c r="AE357" i="2"/>
  <c r="AC357" i="2"/>
  <c r="AA357" i="2"/>
  <c r="Y357" i="2"/>
  <c r="W357" i="2"/>
  <c r="U357" i="2"/>
  <c r="S357" i="2"/>
  <c r="Q357" i="2"/>
  <c r="O357" i="2"/>
  <c r="M357" i="2"/>
  <c r="K357" i="2"/>
  <c r="I357" i="2"/>
  <c r="G357" i="2"/>
  <c r="E357" i="2"/>
  <c r="AL356" i="2"/>
  <c r="AK356" i="2"/>
  <c r="AG356" i="2"/>
  <c r="AE356" i="2"/>
  <c r="AC356" i="2"/>
  <c r="AA356" i="2"/>
  <c r="Y356" i="2"/>
  <c r="W356" i="2"/>
  <c r="U356" i="2"/>
  <c r="S356" i="2"/>
  <c r="Q356" i="2"/>
  <c r="O356" i="2"/>
  <c r="M356" i="2"/>
  <c r="K356" i="2"/>
  <c r="I356" i="2"/>
  <c r="G356" i="2"/>
  <c r="E356" i="2"/>
  <c r="AL355" i="2"/>
  <c r="AK355" i="2"/>
  <c r="AG355" i="2"/>
  <c r="AE355" i="2"/>
  <c r="AC355" i="2"/>
  <c r="AA355" i="2"/>
  <c r="Y355" i="2"/>
  <c r="W355" i="2"/>
  <c r="U355" i="2"/>
  <c r="S355" i="2"/>
  <c r="Q355" i="2"/>
  <c r="O355" i="2"/>
  <c r="M355" i="2"/>
  <c r="K355" i="2"/>
  <c r="I355" i="2"/>
  <c r="G355" i="2"/>
  <c r="E355" i="2"/>
  <c r="AL354" i="2"/>
  <c r="AK354" i="2"/>
  <c r="AG354" i="2"/>
  <c r="AE354" i="2"/>
  <c r="AC354" i="2"/>
  <c r="AA354" i="2"/>
  <c r="Y354" i="2"/>
  <c r="W354" i="2"/>
  <c r="U354" i="2"/>
  <c r="S354" i="2"/>
  <c r="Q354" i="2"/>
  <c r="O354" i="2"/>
  <c r="M354" i="2"/>
  <c r="K354" i="2"/>
  <c r="I354" i="2"/>
  <c r="G354" i="2"/>
  <c r="E354" i="2"/>
  <c r="AL353" i="2"/>
  <c r="AK353" i="2"/>
  <c r="AG353" i="2"/>
  <c r="AE353" i="2"/>
  <c r="AC353" i="2"/>
  <c r="AA353" i="2"/>
  <c r="Y353" i="2"/>
  <c r="W353" i="2"/>
  <c r="U353" i="2"/>
  <c r="S353" i="2"/>
  <c r="Q353" i="2"/>
  <c r="O353" i="2"/>
  <c r="M353" i="2"/>
  <c r="K353" i="2"/>
  <c r="I353" i="2"/>
  <c r="G353" i="2"/>
  <c r="E353" i="2"/>
  <c r="AL352" i="2"/>
  <c r="AK352" i="2"/>
  <c r="AG352" i="2"/>
  <c r="AE352" i="2"/>
  <c r="AC352" i="2"/>
  <c r="AA352" i="2"/>
  <c r="Y352" i="2"/>
  <c r="W352" i="2"/>
  <c r="U352" i="2"/>
  <c r="S352" i="2"/>
  <c r="Q352" i="2"/>
  <c r="O352" i="2"/>
  <c r="M352" i="2"/>
  <c r="K352" i="2"/>
  <c r="I352" i="2"/>
  <c r="G352" i="2"/>
  <c r="E352" i="2"/>
  <c r="AL351" i="2"/>
  <c r="AK351" i="2"/>
  <c r="AG351" i="2"/>
  <c r="AE351" i="2"/>
  <c r="AC351" i="2"/>
  <c r="AA351" i="2"/>
  <c r="Y351" i="2"/>
  <c r="W351" i="2"/>
  <c r="U351" i="2"/>
  <c r="S351" i="2"/>
  <c r="Q351" i="2"/>
  <c r="O351" i="2"/>
  <c r="M351" i="2"/>
  <c r="K351" i="2"/>
  <c r="I351" i="2"/>
  <c r="G351" i="2"/>
  <c r="E351" i="2"/>
  <c r="AL350" i="2"/>
  <c r="AK350" i="2"/>
  <c r="AG350" i="2"/>
  <c r="AE350" i="2"/>
  <c r="AC350" i="2"/>
  <c r="AA350" i="2"/>
  <c r="Y350" i="2"/>
  <c r="W350" i="2"/>
  <c r="U350" i="2"/>
  <c r="S350" i="2"/>
  <c r="Q350" i="2"/>
  <c r="O350" i="2"/>
  <c r="M350" i="2"/>
  <c r="K350" i="2"/>
  <c r="I350" i="2"/>
  <c r="G350" i="2"/>
  <c r="E350" i="2"/>
  <c r="AL349" i="2"/>
  <c r="AK349" i="2"/>
  <c r="AG349" i="2"/>
  <c r="AE349" i="2"/>
  <c r="AC349" i="2"/>
  <c r="AA349" i="2"/>
  <c r="Y349" i="2"/>
  <c r="W349" i="2"/>
  <c r="U349" i="2"/>
  <c r="S349" i="2"/>
  <c r="Q349" i="2"/>
  <c r="O349" i="2"/>
  <c r="M349" i="2"/>
  <c r="K349" i="2"/>
  <c r="I349" i="2"/>
  <c r="G349" i="2"/>
  <c r="E349" i="2"/>
  <c r="AL348" i="2"/>
  <c r="AK348" i="2"/>
  <c r="AG348" i="2"/>
  <c r="AE348" i="2"/>
  <c r="AC348" i="2"/>
  <c r="AA348" i="2"/>
  <c r="Y348" i="2"/>
  <c r="W348" i="2"/>
  <c r="U348" i="2"/>
  <c r="S348" i="2"/>
  <c r="Q348" i="2"/>
  <c r="O348" i="2"/>
  <c r="M348" i="2"/>
  <c r="K348" i="2"/>
  <c r="I348" i="2"/>
  <c r="G348" i="2"/>
  <c r="E348" i="2"/>
  <c r="AL347" i="2"/>
  <c r="AK347" i="2"/>
  <c r="AG347" i="2"/>
  <c r="AE347" i="2"/>
  <c r="AC347" i="2"/>
  <c r="AA347" i="2"/>
  <c r="Y347" i="2"/>
  <c r="W347" i="2"/>
  <c r="U347" i="2"/>
  <c r="S347" i="2"/>
  <c r="Q347" i="2"/>
  <c r="O347" i="2"/>
  <c r="M347" i="2"/>
  <c r="K347" i="2"/>
  <c r="I347" i="2"/>
  <c r="G347" i="2"/>
  <c r="E347" i="2"/>
  <c r="AL346" i="2"/>
  <c r="AK346" i="2"/>
  <c r="AG346" i="2"/>
  <c r="AE346" i="2"/>
  <c r="AC346" i="2"/>
  <c r="AA346" i="2"/>
  <c r="Y346" i="2"/>
  <c r="W346" i="2"/>
  <c r="U346" i="2"/>
  <c r="S346" i="2"/>
  <c r="Q346" i="2"/>
  <c r="O346" i="2"/>
  <c r="M346" i="2"/>
  <c r="K346" i="2"/>
  <c r="I346" i="2"/>
  <c r="G346" i="2"/>
  <c r="E346" i="2"/>
  <c r="AL345" i="2"/>
  <c r="AK345" i="2"/>
  <c r="AG345" i="2"/>
  <c r="AE345" i="2"/>
  <c r="AC345" i="2"/>
  <c r="AA345" i="2"/>
  <c r="Y345" i="2"/>
  <c r="W345" i="2"/>
  <c r="U345" i="2"/>
  <c r="S345" i="2"/>
  <c r="Q345" i="2"/>
  <c r="O345" i="2"/>
  <c r="M345" i="2"/>
  <c r="K345" i="2"/>
  <c r="I345" i="2"/>
  <c r="G345" i="2"/>
  <c r="E345" i="2"/>
  <c r="AL344" i="2"/>
  <c r="AK344" i="2"/>
  <c r="AG344" i="2"/>
  <c r="AE344" i="2"/>
  <c r="AC344" i="2"/>
  <c r="AA344" i="2"/>
  <c r="Y344" i="2"/>
  <c r="W344" i="2"/>
  <c r="U344" i="2"/>
  <c r="S344" i="2"/>
  <c r="Q344" i="2"/>
  <c r="O344" i="2"/>
  <c r="M344" i="2"/>
  <c r="K344" i="2"/>
  <c r="I344" i="2"/>
  <c r="G344" i="2"/>
  <c r="E344" i="2"/>
  <c r="AL343" i="2"/>
  <c r="AK343" i="2"/>
  <c r="AG343" i="2"/>
  <c r="AE343" i="2"/>
  <c r="AC343" i="2"/>
  <c r="AA343" i="2"/>
  <c r="Y343" i="2"/>
  <c r="W343" i="2"/>
  <c r="U343" i="2"/>
  <c r="S343" i="2"/>
  <c r="Q343" i="2"/>
  <c r="O343" i="2"/>
  <c r="M343" i="2"/>
  <c r="K343" i="2"/>
  <c r="I343" i="2"/>
  <c r="G343" i="2"/>
  <c r="E343" i="2"/>
  <c r="AL342" i="2"/>
  <c r="AK342" i="2"/>
  <c r="AG342" i="2"/>
  <c r="AE342" i="2"/>
  <c r="AC342" i="2"/>
  <c r="AA342" i="2"/>
  <c r="Y342" i="2"/>
  <c r="W342" i="2"/>
  <c r="U342" i="2"/>
  <c r="S342" i="2"/>
  <c r="Q342" i="2"/>
  <c r="O342" i="2"/>
  <c r="M342" i="2"/>
  <c r="K342" i="2"/>
  <c r="I342" i="2"/>
  <c r="G342" i="2"/>
  <c r="E342" i="2"/>
  <c r="AL341" i="2"/>
  <c r="AK341" i="2"/>
  <c r="AG341" i="2"/>
  <c r="AE341" i="2"/>
  <c r="AC341" i="2"/>
  <c r="AA341" i="2"/>
  <c r="Y341" i="2"/>
  <c r="W341" i="2"/>
  <c r="U341" i="2"/>
  <c r="S341" i="2"/>
  <c r="Q341" i="2"/>
  <c r="O341" i="2"/>
  <c r="M341" i="2"/>
  <c r="K341" i="2"/>
  <c r="I341" i="2"/>
  <c r="G341" i="2"/>
  <c r="E341" i="2"/>
  <c r="AL340" i="2"/>
  <c r="AK340" i="2"/>
  <c r="AG340" i="2"/>
  <c r="AE340" i="2"/>
  <c r="AC340" i="2"/>
  <c r="AA340" i="2"/>
  <c r="Y340" i="2"/>
  <c r="W340" i="2"/>
  <c r="U340" i="2"/>
  <c r="S340" i="2"/>
  <c r="Q340" i="2"/>
  <c r="O340" i="2"/>
  <c r="M340" i="2"/>
  <c r="K340" i="2"/>
  <c r="I340" i="2"/>
  <c r="G340" i="2"/>
  <c r="E340" i="2"/>
  <c r="AL339" i="2"/>
  <c r="AK339" i="2"/>
  <c r="AG339" i="2"/>
  <c r="AE339" i="2"/>
  <c r="AC339" i="2"/>
  <c r="AA339" i="2"/>
  <c r="Y339" i="2"/>
  <c r="W339" i="2"/>
  <c r="U339" i="2"/>
  <c r="S339" i="2"/>
  <c r="Q339" i="2"/>
  <c r="O339" i="2"/>
  <c r="M339" i="2"/>
  <c r="K339" i="2"/>
  <c r="I339" i="2"/>
  <c r="G339" i="2"/>
  <c r="E339" i="2"/>
  <c r="AL338" i="2"/>
  <c r="AK338" i="2"/>
  <c r="AG338" i="2"/>
  <c r="AE338" i="2"/>
  <c r="AC338" i="2"/>
  <c r="AA338" i="2"/>
  <c r="Y338" i="2"/>
  <c r="W338" i="2"/>
  <c r="U338" i="2"/>
  <c r="S338" i="2"/>
  <c r="Q338" i="2"/>
  <c r="O338" i="2"/>
  <c r="M338" i="2"/>
  <c r="K338" i="2"/>
  <c r="I338" i="2"/>
  <c r="G338" i="2"/>
  <c r="E338" i="2"/>
  <c r="AL337" i="2"/>
  <c r="AK337" i="2"/>
  <c r="AG337" i="2"/>
  <c r="AE337" i="2"/>
  <c r="AC337" i="2"/>
  <c r="AA337" i="2"/>
  <c r="Y337" i="2"/>
  <c r="W337" i="2"/>
  <c r="U337" i="2"/>
  <c r="S337" i="2"/>
  <c r="Q337" i="2"/>
  <c r="O337" i="2"/>
  <c r="M337" i="2"/>
  <c r="K337" i="2"/>
  <c r="I337" i="2"/>
  <c r="G337" i="2"/>
  <c r="E337" i="2"/>
  <c r="AL336" i="2"/>
  <c r="AK336" i="2"/>
  <c r="AG336" i="2"/>
  <c r="AE336" i="2"/>
  <c r="AC336" i="2"/>
  <c r="AA336" i="2"/>
  <c r="Y336" i="2"/>
  <c r="W336" i="2"/>
  <c r="U336" i="2"/>
  <c r="S336" i="2"/>
  <c r="Q336" i="2"/>
  <c r="O336" i="2"/>
  <c r="M336" i="2"/>
  <c r="K336" i="2"/>
  <c r="I336" i="2"/>
  <c r="G336" i="2"/>
  <c r="E336" i="2"/>
  <c r="AL335" i="2"/>
  <c r="AK335" i="2"/>
  <c r="AG335" i="2"/>
  <c r="AE335" i="2"/>
  <c r="AC335" i="2"/>
  <c r="AA335" i="2"/>
  <c r="Y335" i="2"/>
  <c r="W335" i="2"/>
  <c r="U335" i="2"/>
  <c r="S335" i="2"/>
  <c r="Q335" i="2"/>
  <c r="O335" i="2"/>
  <c r="M335" i="2"/>
  <c r="K335" i="2"/>
  <c r="I335" i="2"/>
  <c r="G335" i="2"/>
  <c r="E335" i="2"/>
  <c r="AL334" i="2"/>
  <c r="AK334" i="2"/>
  <c r="AG334" i="2"/>
  <c r="AE334" i="2"/>
  <c r="AC334" i="2"/>
  <c r="AA334" i="2"/>
  <c r="Y334" i="2"/>
  <c r="W334" i="2"/>
  <c r="U334" i="2"/>
  <c r="S334" i="2"/>
  <c r="Q334" i="2"/>
  <c r="O334" i="2"/>
  <c r="M334" i="2"/>
  <c r="K334" i="2"/>
  <c r="I334" i="2"/>
  <c r="G334" i="2"/>
  <c r="E334" i="2"/>
  <c r="AL333" i="2"/>
  <c r="AK333" i="2"/>
  <c r="AG333" i="2"/>
  <c r="AE333" i="2"/>
  <c r="AC333" i="2"/>
  <c r="AA333" i="2"/>
  <c r="Y333" i="2"/>
  <c r="W333" i="2"/>
  <c r="U333" i="2"/>
  <c r="S333" i="2"/>
  <c r="Q333" i="2"/>
  <c r="O333" i="2"/>
  <c r="M333" i="2"/>
  <c r="K333" i="2"/>
  <c r="I333" i="2"/>
  <c r="G333" i="2"/>
  <c r="E333" i="2"/>
  <c r="AL332" i="2"/>
  <c r="AK332" i="2"/>
  <c r="AG332" i="2"/>
  <c r="AE332" i="2"/>
  <c r="AC332" i="2"/>
  <c r="AA332" i="2"/>
  <c r="Y332" i="2"/>
  <c r="W332" i="2"/>
  <c r="U332" i="2"/>
  <c r="S332" i="2"/>
  <c r="Q332" i="2"/>
  <c r="O332" i="2"/>
  <c r="M332" i="2"/>
  <c r="K332" i="2"/>
  <c r="I332" i="2"/>
  <c r="G332" i="2"/>
  <c r="E332" i="2"/>
  <c r="AL331" i="2"/>
  <c r="AK331" i="2"/>
  <c r="AG331" i="2"/>
  <c r="AE331" i="2"/>
  <c r="AC331" i="2"/>
  <c r="AA331" i="2"/>
  <c r="Y331" i="2"/>
  <c r="W331" i="2"/>
  <c r="U331" i="2"/>
  <c r="S331" i="2"/>
  <c r="Q331" i="2"/>
  <c r="O331" i="2"/>
  <c r="M331" i="2"/>
  <c r="K331" i="2"/>
  <c r="I331" i="2"/>
  <c r="G331" i="2"/>
  <c r="E331" i="2"/>
  <c r="AL330" i="2"/>
  <c r="AK330" i="2"/>
  <c r="AG330" i="2"/>
  <c r="AE330" i="2"/>
  <c r="AC330" i="2"/>
  <c r="AA330" i="2"/>
  <c r="Y330" i="2"/>
  <c r="W330" i="2"/>
  <c r="U330" i="2"/>
  <c r="S330" i="2"/>
  <c r="Q330" i="2"/>
  <c r="O330" i="2"/>
  <c r="M330" i="2"/>
  <c r="K330" i="2"/>
  <c r="I330" i="2"/>
  <c r="G330" i="2"/>
  <c r="E330" i="2"/>
  <c r="AL329" i="2"/>
  <c r="AK329" i="2"/>
  <c r="AG329" i="2"/>
  <c r="AE329" i="2"/>
  <c r="AC329" i="2"/>
  <c r="AA329" i="2"/>
  <c r="Y329" i="2"/>
  <c r="W329" i="2"/>
  <c r="U329" i="2"/>
  <c r="S329" i="2"/>
  <c r="Q329" i="2"/>
  <c r="O329" i="2"/>
  <c r="M329" i="2"/>
  <c r="K329" i="2"/>
  <c r="I329" i="2"/>
  <c r="G329" i="2"/>
  <c r="E329" i="2"/>
  <c r="AL328" i="2"/>
  <c r="AK328" i="2"/>
  <c r="AG328" i="2"/>
  <c r="AE328" i="2"/>
  <c r="AC328" i="2"/>
  <c r="AA328" i="2"/>
  <c r="Y328" i="2"/>
  <c r="W328" i="2"/>
  <c r="U328" i="2"/>
  <c r="S328" i="2"/>
  <c r="Q328" i="2"/>
  <c r="O328" i="2"/>
  <c r="M328" i="2"/>
  <c r="K328" i="2"/>
  <c r="I328" i="2"/>
  <c r="G328" i="2"/>
  <c r="E328" i="2"/>
  <c r="AL327" i="2"/>
  <c r="AK327" i="2"/>
  <c r="AG327" i="2"/>
  <c r="AE327" i="2"/>
  <c r="AC327" i="2"/>
  <c r="AA327" i="2"/>
  <c r="Y327" i="2"/>
  <c r="W327" i="2"/>
  <c r="U327" i="2"/>
  <c r="S327" i="2"/>
  <c r="Q327" i="2"/>
  <c r="O327" i="2"/>
  <c r="M327" i="2"/>
  <c r="K327" i="2"/>
  <c r="I327" i="2"/>
  <c r="G327" i="2"/>
  <c r="E327" i="2"/>
  <c r="AL326" i="2"/>
  <c r="AK326" i="2"/>
  <c r="AG326" i="2"/>
  <c r="AE326" i="2"/>
  <c r="AC326" i="2"/>
  <c r="AA326" i="2"/>
  <c r="Y326" i="2"/>
  <c r="W326" i="2"/>
  <c r="U326" i="2"/>
  <c r="S326" i="2"/>
  <c r="Q326" i="2"/>
  <c r="O326" i="2"/>
  <c r="M326" i="2"/>
  <c r="K326" i="2"/>
  <c r="I326" i="2"/>
  <c r="G326" i="2"/>
  <c r="E326" i="2"/>
  <c r="AL325" i="2"/>
  <c r="AK325" i="2"/>
  <c r="AG325" i="2"/>
  <c r="AE325" i="2"/>
  <c r="AC325" i="2"/>
  <c r="AA325" i="2"/>
  <c r="Y325" i="2"/>
  <c r="W325" i="2"/>
  <c r="U325" i="2"/>
  <c r="S325" i="2"/>
  <c r="Q325" i="2"/>
  <c r="O325" i="2"/>
  <c r="M325" i="2"/>
  <c r="K325" i="2"/>
  <c r="I325" i="2"/>
  <c r="G325" i="2"/>
  <c r="E325" i="2"/>
  <c r="AL324" i="2"/>
  <c r="AK324" i="2"/>
  <c r="AG324" i="2"/>
  <c r="AE324" i="2"/>
  <c r="AC324" i="2"/>
  <c r="AA324" i="2"/>
  <c r="Y324" i="2"/>
  <c r="W324" i="2"/>
  <c r="U324" i="2"/>
  <c r="S324" i="2"/>
  <c r="Q324" i="2"/>
  <c r="O324" i="2"/>
  <c r="M324" i="2"/>
  <c r="K324" i="2"/>
  <c r="I324" i="2"/>
  <c r="G324" i="2"/>
  <c r="E324" i="2"/>
  <c r="AL323" i="2"/>
  <c r="AK323" i="2"/>
  <c r="AG323" i="2"/>
  <c r="AE323" i="2"/>
  <c r="AC323" i="2"/>
  <c r="AA323" i="2"/>
  <c r="Y323" i="2"/>
  <c r="W323" i="2"/>
  <c r="U323" i="2"/>
  <c r="S323" i="2"/>
  <c r="Q323" i="2"/>
  <c r="O323" i="2"/>
  <c r="M323" i="2"/>
  <c r="K323" i="2"/>
  <c r="I323" i="2"/>
  <c r="G323" i="2"/>
  <c r="E323" i="2"/>
  <c r="AL322" i="2"/>
  <c r="AK322" i="2"/>
  <c r="AG322" i="2"/>
  <c r="AE322" i="2"/>
  <c r="AC322" i="2"/>
  <c r="AA322" i="2"/>
  <c r="Y322" i="2"/>
  <c r="W322" i="2"/>
  <c r="U322" i="2"/>
  <c r="S322" i="2"/>
  <c r="Q322" i="2"/>
  <c r="O322" i="2"/>
  <c r="M322" i="2"/>
  <c r="K322" i="2"/>
  <c r="I322" i="2"/>
  <c r="G322" i="2"/>
  <c r="E322" i="2"/>
  <c r="AL321" i="2"/>
  <c r="AK321" i="2"/>
  <c r="AG321" i="2"/>
  <c r="AE321" i="2"/>
  <c r="AC321" i="2"/>
  <c r="AA321" i="2"/>
  <c r="Y321" i="2"/>
  <c r="W321" i="2"/>
  <c r="U321" i="2"/>
  <c r="S321" i="2"/>
  <c r="Q321" i="2"/>
  <c r="O321" i="2"/>
  <c r="M321" i="2"/>
  <c r="K321" i="2"/>
  <c r="I321" i="2"/>
  <c r="G321" i="2"/>
  <c r="E321" i="2"/>
  <c r="AL320" i="2"/>
  <c r="AK320" i="2"/>
  <c r="AG320" i="2"/>
  <c r="AE320" i="2"/>
  <c r="AC320" i="2"/>
  <c r="AA320" i="2"/>
  <c r="Y320" i="2"/>
  <c r="W320" i="2"/>
  <c r="U320" i="2"/>
  <c r="S320" i="2"/>
  <c r="Q320" i="2"/>
  <c r="O320" i="2"/>
  <c r="M320" i="2"/>
  <c r="K320" i="2"/>
  <c r="I320" i="2"/>
  <c r="G320" i="2"/>
  <c r="E320" i="2"/>
  <c r="AL319" i="2"/>
  <c r="AK319" i="2"/>
  <c r="AG319" i="2"/>
  <c r="AE319" i="2"/>
  <c r="AC319" i="2"/>
  <c r="AA319" i="2"/>
  <c r="Y319" i="2"/>
  <c r="W319" i="2"/>
  <c r="U319" i="2"/>
  <c r="S319" i="2"/>
  <c r="Q319" i="2"/>
  <c r="O319" i="2"/>
  <c r="M319" i="2"/>
  <c r="K319" i="2"/>
  <c r="I319" i="2"/>
  <c r="G319" i="2"/>
  <c r="E319" i="2"/>
  <c r="AL318" i="2"/>
  <c r="AK318" i="2"/>
  <c r="AG318" i="2"/>
  <c r="AE318" i="2"/>
  <c r="AC318" i="2"/>
  <c r="AA318" i="2"/>
  <c r="Y318" i="2"/>
  <c r="W318" i="2"/>
  <c r="U318" i="2"/>
  <c r="S318" i="2"/>
  <c r="Q318" i="2"/>
  <c r="O318" i="2"/>
  <c r="M318" i="2"/>
  <c r="K318" i="2"/>
  <c r="I318" i="2"/>
  <c r="G318" i="2"/>
  <c r="E318" i="2"/>
  <c r="AL317" i="2"/>
  <c r="AK317" i="2"/>
  <c r="AG317" i="2"/>
  <c r="AE317" i="2"/>
  <c r="AC317" i="2"/>
  <c r="AA317" i="2"/>
  <c r="Y317" i="2"/>
  <c r="W317" i="2"/>
  <c r="U317" i="2"/>
  <c r="S317" i="2"/>
  <c r="Q317" i="2"/>
  <c r="O317" i="2"/>
  <c r="M317" i="2"/>
  <c r="K317" i="2"/>
  <c r="I317" i="2"/>
  <c r="G317" i="2"/>
  <c r="E317" i="2"/>
  <c r="AL316" i="2"/>
  <c r="AK316" i="2"/>
  <c r="AG316" i="2"/>
  <c r="AE316" i="2"/>
  <c r="AC316" i="2"/>
  <c r="AA316" i="2"/>
  <c r="Y316" i="2"/>
  <c r="W316" i="2"/>
  <c r="U316" i="2"/>
  <c r="S316" i="2"/>
  <c r="Q316" i="2"/>
  <c r="O316" i="2"/>
  <c r="M316" i="2"/>
  <c r="K316" i="2"/>
  <c r="I316" i="2"/>
  <c r="G316" i="2"/>
  <c r="E316" i="2"/>
  <c r="AL315" i="2"/>
  <c r="AK315" i="2"/>
  <c r="AG315" i="2"/>
  <c r="AE315" i="2"/>
  <c r="AC315" i="2"/>
  <c r="AA315" i="2"/>
  <c r="Y315" i="2"/>
  <c r="W315" i="2"/>
  <c r="U315" i="2"/>
  <c r="S315" i="2"/>
  <c r="Q315" i="2"/>
  <c r="O315" i="2"/>
  <c r="M315" i="2"/>
  <c r="K315" i="2"/>
  <c r="I315" i="2"/>
  <c r="G315" i="2"/>
  <c r="E315" i="2"/>
  <c r="AL314" i="2"/>
  <c r="AK314" i="2"/>
  <c r="AG314" i="2"/>
  <c r="AE314" i="2"/>
  <c r="AC314" i="2"/>
  <c r="AA314" i="2"/>
  <c r="Y314" i="2"/>
  <c r="W314" i="2"/>
  <c r="U314" i="2"/>
  <c r="S314" i="2"/>
  <c r="Q314" i="2"/>
  <c r="O314" i="2"/>
  <c r="M314" i="2"/>
  <c r="K314" i="2"/>
  <c r="I314" i="2"/>
  <c r="G314" i="2"/>
  <c r="E314" i="2"/>
  <c r="AL313" i="2"/>
  <c r="AK313" i="2"/>
  <c r="AG313" i="2"/>
  <c r="AE313" i="2"/>
  <c r="AC313" i="2"/>
  <c r="AA313" i="2"/>
  <c r="Y313" i="2"/>
  <c r="W313" i="2"/>
  <c r="U313" i="2"/>
  <c r="S313" i="2"/>
  <c r="Q313" i="2"/>
  <c r="O313" i="2"/>
  <c r="M313" i="2"/>
  <c r="K313" i="2"/>
  <c r="I313" i="2"/>
  <c r="G313" i="2"/>
  <c r="E313" i="2"/>
  <c r="AL312" i="2"/>
  <c r="AK312" i="2"/>
  <c r="AG312" i="2"/>
  <c r="AE312" i="2"/>
  <c r="AC312" i="2"/>
  <c r="AA312" i="2"/>
  <c r="Y312" i="2"/>
  <c r="W312" i="2"/>
  <c r="U312" i="2"/>
  <c r="S312" i="2"/>
  <c r="Q312" i="2"/>
  <c r="O312" i="2"/>
  <c r="M312" i="2"/>
  <c r="K312" i="2"/>
  <c r="I312" i="2"/>
  <c r="G312" i="2"/>
  <c r="E312" i="2"/>
  <c r="AL311" i="2"/>
  <c r="AK311" i="2"/>
  <c r="AG311" i="2"/>
  <c r="AE311" i="2"/>
  <c r="AC311" i="2"/>
  <c r="AA311" i="2"/>
  <c r="Y311" i="2"/>
  <c r="W311" i="2"/>
  <c r="U311" i="2"/>
  <c r="S311" i="2"/>
  <c r="Q311" i="2"/>
  <c r="O311" i="2"/>
  <c r="M311" i="2"/>
  <c r="K311" i="2"/>
  <c r="I311" i="2"/>
  <c r="G311" i="2"/>
  <c r="E311" i="2"/>
  <c r="AL310" i="2"/>
  <c r="AK310" i="2"/>
  <c r="AG310" i="2"/>
  <c r="AE310" i="2"/>
  <c r="AC310" i="2"/>
  <c r="AA310" i="2"/>
  <c r="Y310" i="2"/>
  <c r="W310" i="2"/>
  <c r="U310" i="2"/>
  <c r="S310" i="2"/>
  <c r="Q310" i="2"/>
  <c r="O310" i="2"/>
  <c r="M310" i="2"/>
  <c r="K310" i="2"/>
  <c r="I310" i="2"/>
  <c r="G310" i="2"/>
  <c r="E310" i="2"/>
  <c r="AL309" i="2"/>
  <c r="AK309" i="2"/>
  <c r="AG309" i="2"/>
  <c r="AE309" i="2"/>
  <c r="AC309" i="2"/>
  <c r="AA309" i="2"/>
  <c r="Y309" i="2"/>
  <c r="W309" i="2"/>
  <c r="U309" i="2"/>
  <c r="S309" i="2"/>
  <c r="Q309" i="2"/>
  <c r="O309" i="2"/>
  <c r="M309" i="2"/>
  <c r="K309" i="2"/>
  <c r="I309" i="2"/>
  <c r="G309" i="2"/>
  <c r="E309" i="2"/>
  <c r="AL308" i="2"/>
  <c r="AK308" i="2"/>
  <c r="AG308" i="2"/>
  <c r="AE308" i="2"/>
  <c r="AC308" i="2"/>
  <c r="AA308" i="2"/>
  <c r="Y308" i="2"/>
  <c r="W308" i="2"/>
  <c r="U308" i="2"/>
  <c r="S308" i="2"/>
  <c r="Q308" i="2"/>
  <c r="O308" i="2"/>
  <c r="M308" i="2"/>
  <c r="K308" i="2"/>
  <c r="I308" i="2"/>
  <c r="G308" i="2"/>
  <c r="E308" i="2"/>
  <c r="AL307" i="2"/>
  <c r="AK307" i="2"/>
  <c r="AG307" i="2"/>
  <c r="AE307" i="2"/>
  <c r="AC307" i="2"/>
  <c r="AA307" i="2"/>
  <c r="Y307" i="2"/>
  <c r="W307" i="2"/>
  <c r="U307" i="2"/>
  <c r="S307" i="2"/>
  <c r="Q307" i="2"/>
  <c r="O307" i="2"/>
  <c r="M307" i="2"/>
  <c r="K307" i="2"/>
  <c r="I307" i="2"/>
  <c r="G307" i="2"/>
  <c r="E307" i="2"/>
  <c r="AL306" i="2"/>
  <c r="AK306" i="2"/>
  <c r="AG306" i="2"/>
  <c r="AE306" i="2"/>
  <c r="AC306" i="2"/>
  <c r="AA306" i="2"/>
  <c r="Y306" i="2"/>
  <c r="W306" i="2"/>
  <c r="U306" i="2"/>
  <c r="S306" i="2"/>
  <c r="Q306" i="2"/>
  <c r="O306" i="2"/>
  <c r="M306" i="2"/>
  <c r="K306" i="2"/>
  <c r="I306" i="2"/>
  <c r="G306" i="2"/>
  <c r="E306" i="2"/>
  <c r="AL305" i="2"/>
  <c r="AK305" i="2"/>
  <c r="AG305" i="2"/>
  <c r="AE305" i="2"/>
  <c r="AC305" i="2"/>
  <c r="AA305" i="2"/>
  <c r="Y305" i="2"/>
  <c r="W305" i="2"/>
  <c r="U305" i="2"/>
  <c r="S305" i="2"/>
  <c r="Q305" i="2"/>
  <c r="O305" i="2"/>
  <c r="M305" i="2"/>
  <c r="K305" i="2"/>
  <c r="I305" i="2"/>
  <c r="G305" i="2"/>
  <c r="E305" i="2"/>
  <c r="AL304" i="2"/>
  <c r="AK304" i="2"/>
  <c r="AG304" i="2"/>
  <c r="AE304" i="2"/>
  <c r="AC304" i="2"/>
  <c r="AA304" i="2"/>
  <c r="Y304" i="2"/>
  <c r="W304" i="2"/>
  <c r="U304" i="2"/>
  <c r="S304" i="2"/>
  <c r="Q304" i="2"/>
  <c r="O304" i="2"/>
  <c r="M304" i="2"/>
  <c r="K304" i="2"/>
  <c r="I304" i="2"/>
  <c r="G304" i="2"/>
  <c r="E304" i="2"/>
  <c r="AL303" i="2"/>
  <c r="AK303" i="2"/>
  <c r="AG303" i="2"/>
  <c r="AE303" i="2"/>
  <c r="AC303" i="2"/>
  <c r="AA303" i="2"/>
  <c r="Y303" i="2"/>
  <c r="W303" i="2"/>
  <c r="U303" i="2"/>
  <c r="S303" i="2"/>
  <c r="Q303" i="2"/>
  <c r="O303" i="2"/>
  <c r="M303" i="2"/>
  <c r="K303" i="2"/>
  <c r="I303" i="2"/>
  <c r="G303" i="2"/>
  <c r="E303" i="2"/>
  <c r="AL302" i="2"/>
  <c r="AK302" i="2"/>
  <c r="AG302" i="2"/>
  <c r="AE302" i="2"/>
  <c r="AC302" i="2"/>
  <c r="AA302" i="2"/>
  <c r="Y302" i="2"/>
  <c r="W302" i="2"/>
  <c r="U302" i="2"/>
  <c r="S302" i="2"/>
  <c r="Q302" i="2"/>
  <c r="O302" i="2"/>
  <c r="M302" i="2"/>
  <c r="K302" i="2"/>
  <c r="I302" i="2"/>
  <c r="G302" i="2"/>
  <c r="E302" i="2"/>
  <c r="AL301" i="2"/>
  <c r="AK301" i="2"/>
  <c r="AG301" i="2"/>
  <c r="AE301" i="2"/>
  <c r="AC301" i="2"/>
  <c r="AA301" i="2"/>
  <c r="Y301" i="2"/>
  <c r="W301" i="2"/>
  <c r="U301" i="2"/>
  <c r="S301" i="2"/>
  <c r="Q301" i="2"/>
  <c r="O301" i="2"/>
  <c r="M301" i="2"/>
  <c r="K301" i="2"/>
  <c r="I301" i="2"/>
  <c r="G301" i="2"/>
  <c r="E301" i="2"/>
  <c r="AL300" i="2"/>
  <c r="AK300" i="2"/>
  <c r="AG300" i="2"/>
  <c r="AE300" i="2"/>
  <c r="AC300" i="2"/>
  <c r="AA300" i="2"/>
  <c r="Y300" i="2"/>
  <c r="W300" i="2"/>
  <c r="U300" i="2"/>
  <c r="S300" i="2"/>
  <c r="Q300" i="2"/>
  <c r="O300" i="2"/>
  <c r="M300" i="2"/>
  <c r="K300" i="2"/>
  <c r="I300" i="2"/>
  <c r="G300" i="2"/>
  <c r="E300" i="2"/>
  <c r="AL299" i="2"/>
  <c r="AK299" i="2"/>
  <c r="AG299" i="2"/>
  <c r="AE299" i="2"/>
  <c r="AC299" i="2"/>
  <c r="AA299" i="2"/>
  <c r="Y299" i="2"/>
  <c r="W299" i="2"/>
  <c r="U299" i="2"/>
  <c r="S299" i="2"/>
  <c r="Q299" i="2"/>
  <c r="O299" i="2"/>
  <c r="M299" i="2"/>
  <c r="K299" i="2"/>
  <c r="I299" i="2"/>
  <c r="G299" i="2"/>
  <c r="E299" i="2"/>
  <c r="AL298" i="2"/>
  <c r="AK298" i="2"/>
  <c r="AG298" i="2"/>
  <c r="AE298" i="2"/>
  <c r="AC298" i="2"/>
  <c r="AA298" i="2"/>
  <c r="Y298" i="2"/>
  <c r="W298" i="2"/>
  <c r="U298" i="2"/>
  <c r="S298" i="2"/>
  <c r="Q298" i="2"/>
  <c r="O298" i="2"/>
  <c r="M298" i="2"/>
  <c r="K298" i="2"/>
  <c r="I298" i="2"/>
  <c r="G298" i="2"/>
  <c r="E298" i="2"/>
  <c r="AL297" i="2"/>
  <c r="AK297" i="2"/>
  <c r="AG297" i="2"/>
  <c r="AE297" i="2"/>
  <c r="AC297" i="2"/>
  <c r="AA297" i="2"/>
  <c r="Y297" i="2"/>
  <c r="W297" i="2"/>
  <c r="U297" i="2"/>
  <c r="S297" i="2"/>
  <c r="Q297" i="2"/>
  <c r="O297" i="2"/>
  <c r="M297" i="2"/>
  <c r="K297" i="2"/>
  <c r="I297" i="2"/>
  <c r="G297" i="2"/>
  <c r="E297" i="2"/>
  <c r="AL296" i="2"/>
  <c r="AK296" i="2"/>
  <c r="AG296" i="2"/>
  <c r="AE296" i="2"/>
  <c r="AC296" i="2"/>
  <c r="AA296" i="2"/>
  <c r="Y296" i="2"/>
  <c r="W296" i="2"/>
  <c r="U296" i="2"/>
  <c r="S296" i="2"/>
  <c r="Q296" i="2"/>
  <c r="O296" i="2"/>
  <c r="M296" i="2"/>
  <c r="K296" i="2"/>
  <c r="I296" i="2"/>
  <c r="G296" i="2"/>
  <c r="E296" i="2"/>
  <c r="AL295" i="2"/>
  <c r="AK295" i="2"/>
  <c r="AG295" i="2"/>
  <c r="AE295" i="2"/>
  <c r="AC295" i="2"/>
  <c r="AA295" i="2"/>
  <c r="Y295" i="2"/>
  <c r="W295" i="2"/>
  <c r="U295" i="2"/>
  <c r="S295" i="2"/>
  <c r="Q295" i="2"/>
  <c r="O295" i="2"/>
  <c r="M295" i="2"/>
  <c r="K295" i="2"/>
  <c r="I295" i="2"/>
  <c r="G295" i="2"/>
  <c r="E295" i="2"/>
  <c r="AL294" i="2"/>
  <c r="AK294" i="2"/>
  <c r="AG294" i="2"/>
  <c r="AE294" i="2"/>
  <c r="AC294" i="2"/>
  <c r="AA294" i="2"/>
  <c r="Y294" i="2"/>
  <c r="W294" i="2"/>
  <c r="U294" i="2"/>
  <c r="S294" i="2"/>
  <c r="Q294" i="2"/>
  <c r="O294" i="2"/>
  <c r="M294" i="2"/>
  <c r="K294" i="2"/>
  <c r="I294" i="2"/>
  <c r="G294" i="2"/>
  <c r="E294" i="2"/>
  <c r="AL293" i="2"/>
  <c r="AK293" i="2"/>
  <c r="AG293" i="2"/>
  <c r="AE293" i="2"/>
  <c r="AC293" i="2"/>
  <c r="AA293" i="2"/>
  <c r="Y293" i="2"/>
  <c r="W293" i="2"/>
  <c r="U293" i="2"/>
  <c r="S293" i="2"/>
  <c r="Q293" i="2"/>
  <c r="O293" i="2"/>
  <c r="M293" i="2"/>
  <c r="K293" i="2"/>
  <c r="I293" i="2"/>
  <c r="G293" i="2"/>
  <c r="E293" i="2"/>
  <c r="AL292" i="2"/>
  <c r="AK292" i="2"/>
  <c r="AG292" i="2"/>
  <c r="AE292" i="2"/>
  <c r="AC292" i="2"/>
  <c r="AA292" i="2"/>
  <c r="Y292" i="2"/>
  <c r="W292" i="2"/>
  <c r="U292" i="2"/>
  <c r="S292" i="2"/>
  <c r="Q292" i="2"/>
  <c r="O292" i="2"/>
  <c r="M292" i="2"/>
  <c r="K292" i="2"/>
  <c r="I292" i="2"/>
  <c r="G292" i="2"/>
  <c r="E292" i="2"/>
  <c r="AL291" i="2"/>
  <c r="AK291" i="2"/>
  <c r="AG291" i="2"/>
  <c r="AE291" i="2"/>
  <c r="AC291" i="2"/>
  <c r="AA291" i="2"/>
  <c r="Y291" i="2"/>
  <c r="W291" i="2"/>
  <c r="U291" i="2"/>
  <c r="S291" i="2"/>
  <c r="Q291" i="2"/>
  <c r="O291" i="2"/>
  <c r="M291" i="2"/>
  <c r="K291" i="2"/>
  <c r="I291" i="2"/>
  <c r="G291" i="2"/>
  <c r="E291" i="2"/>
  <c r="AL290" i="2"/>
  <c r="AK290" i="2"/>
  <c r="AG290" i="2"/>
  <c r="AE290" i="2"/>
  <c r="AC290" i="2"/>
  <c r="AA290" i="2"/>
  <c r="Y290" i="2"/>
  <c r="W290" i="2"/>
  <c r="U290" i="2"/>
  <c r="S290" i="2"/>
  <c r="Q290" i="2"/>
  <c r="O290" i="2"/>
  <c r="M290" i="2"/>
  <c r="K290" i="2"/>
  <c r="I290" i="2"/>
  <c r="G290" i="2"/>
  <c r="E290" i="2"/>
  <c r="AL289" i="2"/>
  <c r="AK289" i="2"/>
  <c r="AG289" i="2"/>
  <c r="AE289" i="2"/>
  <c r="AC289" i="2"/>
  <c r="AA289" i="2"/>
  <c r="Y289" i="2"/>
  <c r="W289" i="2"/>
  <c r="U289" i="2"/>
  <c r="S289" i="2"/>
  <c r="Q289" i="2"/>
  <c r="O289" i="2"/>
  <c r="M289" i="2"/>
  <c r="K289" i="2"/>
  <c r="I289" i="2"/>
  <c r="G289" i="2"/>
  <c r="E289" i="2"/>
  <c r="AL288" i="2"/>
  <c r="AK288" i="2"/>
  <c r="AG288" i="2"/>
  <c r="AE288" i="2"/>
  <c r="AC288" i="2"/>
  <c r="AA288" i="2"/>
  <c r="Y288" i="2"/>
  <c r="W288" i="2"/>
  <c r="U288" i="2"/>
  <c r="S288" i="2"/>
  <c r="Q288" i="2"/>
  <c r="O288" i="2"/>
  <c r="M288" i="2"/>
  <c r="K288" i="2"/>
  <c r="I288" i="2"/>
  <c r="G288" i="2"/>
  <c r="E288" i="2"/>
  <c r="AL287" i="2"/>
  <c r="AK287" i="2"/>
  <c r="AG287" i="2"/>
  <c r="AE287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E287" i="2"/>
  <c r="AL286" i="2"/>
  <c r="AK286" i="2"/>
  <c r="AG286" i="2"/>
  <c r="AE286" i="2"/>
  <c r="AC286" i="2"/>
  <c r="AA286" i="2"/>
  <c r="Y286" i="2"/>
  <c r="W286" i="2"/>
  <c r="U286" i="2"/>
  <c r="S286" i="2"/>
  <c r="Q286" i="2"/>
  <c r="O286" i="2"/>
  <c r="M286" i="2"/>
  <c r="K286" i="2"/>
  <c r="I286" i="2"/>
  <c r="G286" i="2"/>
  <c r="E286" i="2"/>
  <c r="AL285" i="2"/>
  <c r="AK285" i="2"/>
  <c r="AG285" i="2"/>
  <c r="AE285" i="2"/>
  <c r="AC285" i="2"/>
  <c r="AA285" i="2"/>
  <c r="Y285" i="2"/>
  <c r="W285" i="2"/>
  <c r="U285" i="2"/>
  <c r="S285" i="2"/>
  <c r="Q285" i="2"/>
  <c r="O285" i="2"/>
  <c r="M285" i="2"/>
  <c r="K285" i="2"/>
  <c r="I285" i="2"/>
  <c r="G285" i="2"/>
  <c r="E285" i="2"/>
  <c r="AL284" i="2"/>
  <c r="AK284" i="2"/>
  <c r="AG284" i="2"/>
  <c r="AE284" i="2"/>
  <c r="AC284" i="2"/>
  <c r="AA284" i="2"/>
  <c r="Y284" i="2"/>
  <c r="W284" i="2"/>
  <c r="U284" i="2"/>
  <c r="S284" i="2"/>
  <c r="Q284" i="2"/>
  <c r="O284" i="2"/>
  <c r="M284" i="2"/>
  <c r="K284" i="2"/>
  <c r="I284" i="2"/>
  <c r="G284" i="2"/>
  <c r="E284" i="2"/>
  <c r="AL283" i="2"/>
  <c r="AK283" i="2"/>
  <c r="AG283" i="2"/>
  <c r="AE283" i="2"/>
  <c r="AC283" i="2"/>
  <c r="AA283" i="2"/>
  <c r="Y283" i="2"/>
  <c r="W283" i="2"/>
  <c r="U283" i="2"/>
  <c r="S283" i="2"/>
  <c r="Q283" i="2"/>
  <c r="O283" i="2"/>
  <c r="M283" i="2"/>
  <c r="K283" i="2"/>
  <c r="I283" i="2"/>
  <c r="G283" i="2"/>
  <c r="E283" i="2"/>
  <c r="AL282" i="2"/>
  <c r="AK282" i="2"/>
  <c r="AG282" i="2"/>
  <c r="AE282" i="2"/>
  <c r="AC282" i="2"/>
  <c r="AA282" i="2"/>
  <c r="Y282" i="2"/>
  <c r="W282" i="2"/>
  <c r="U282" i="2"/>
  <c r="S282" i="2"/>
  <c r="Q282" i="2"/>
  <c r="O282" i="2"/>
  <c r="M282" i="2"/>
  <c r="K282" i="2"/>
  <c r="I282" i="2"/>
  <c r="G282" i="2"/>
  <c r="E282" i="2"/>
  <c r="AL281" i="2"/>
  <c r="AK281" i="2"/>
  <c r="AG281" i="2"/>
  <c r="AE281" i="2"/>
  <c r="AC281" i="2"/>
  <c r="AA281" i="2"/>
  <c r="Y281" i="2"/>
  <c r="W281" i="2"/>
  <c r="U281" i="2"/>
  <c r="S281" i="2"/>
  <c r="Q281" i="2"/>
  <c r="O281" i="2"/>
  <c r="M281" i="2"/>
  <c r="K281" i="2"/>
  <c r="I281" i="2"/>
  <c r="G281" i="2"/>
  <c r="E281" i="2"/>
  <c r="AL280" i="2"/>
  <c r="AK280" i="2"/>
  <c r="AG280" i="2"/>
  <c r="AE280" i="2"/>
  <c r="AC280" i="2"/>
  <c r="AA280" i="2"/>
  <c r="Y280" i="2"/>
  <c r="W280" i="2"/>
  <c r="U280" i="2"/>
  <c r="S280" i="2"/>
  <c r="Q280" i="2"/>
  <c r="O280" i="2"/>
  <c r="M280" i="2"/>
  <c r="K280" i="2"/>
  <c r="I280" i="2"/>
  <c r="G280" i="2"/>
  <c r="E280" i="2"/>
  <c r="AL279" i="2"/>
  <c r="AK279" i="2"/>
  <c r="AG279" i="2"/>
  <c r="AE279" i="2"/>
  <c r="AC279" i="2"/>
  <c r="AA279" i="2"/>
  <c r="Y279" i="2"/>
  <c r="W279" i="2"/>
  <c r="U279" i="2"/>
  <c r="S279" i="2"/>
  <c r="Q279" i="2"/>
  <c r="O279" i="2"/>
  <c r="M279" i="2"/>
  <c r="K279" i="2"/>
  <c r="I279" i="2"/>
  <c r="G279" i="2"/>
  <c r="E279" i="2"/>
  <c r="AL278" i="2"/>
  <c r="AK278" i="2"/>
  <c r="AG278" i="2"/>
  <c r="AE278" i="2"/>
  <c r="AC278" i="2"/>
  <c r="AA278" i="2"/>
  <c r="Y278" i="2"/>
  <c r="W278" i="2"/>
  <c r="U278" i="2"/>
  <c r="S278" i="2"/>
  <c r="Q278" i="2"/>
  <c r="O278" i="2"/>
  <c r="M278" i="2"/>
  <c r="K278" i="2"/>
  <c r="I278" i="2"/>
  <c r="G278" i="2"/>
  <c r="E278" i="2"/>
  <c r="AL277" i="2"/>
  <c r="AK277" i="2"/>
  <c r="AG277" i="2"/>
  <c r="AE277" i="2"/>
  <c r="AC277" i="2"/>
  <c r="AA277" i="2"/>
  <c r="Y277" i="2"/>
  <c r="W277" i="2"/>
  <c r="U277" i="2"/>
  <c r="S277" i="2"/>
  <c r="Q277" i="2"/>
  <c r="O277" i="2"/>
  <c r="M277" i="2"/>
  <c r="K277" i="2"/>
  <c r="I277" i="2"/>
  <c r="G277" i="2"/>
  <c r="E277" i="2"/>
  <c r="AL276" i="2"/>
  <c r="AK276" i="2"/>
  <c r="AG276" i="2"/>
  <c r="AE276" i="2"/>
  <c r="AC276" i="2"/>
  <c r="AA276" i="2"/>
  <c r="Y276" i="2"/>
  <c r="W276" i="2"/>
  <c r="U276" i="2"/>
  <c r="S276" i="2"/>
  <c r="Q276" i="2"/>
  <c r="O276" i="2"/>
  <c r="M276" i="2"/>
  <c r="K276" i="2"/>
  <c r="I276" i="2"/>
  <c r="G276" i="2"/>
  <c r="E276" i="2"/>
  <c r="AL275" i="2"/>
  <c r="AK275" i="2"/>
  <c r="AG275" i="2"/>
  <c r="AE275" i="2"/>
  <c r="AC275" i="2"/>
  <c r="AA275" i="2"/>
  <c r="Y275" i="2"/>
  <c r="W275" i="2"/>
  <c r="U275" i="2"/>
  <c r="S275" i="2"/>
  <c r="Q275" i="2"/>
  <c r="O275" i="2"/>
  <c r="M275" i="2"/>
  <c r="K275" i="2"/>
  <c r="I275" i="2"/>
  <c r="G275" i="2"/>
  <c r="E275" i="2"/>
  <c r="AL274" i="2"/>
  <c r="AK274" i="2"/>
  <c r="AG274" i="2"/>
  <c r="AE274" i="2"/>
  <c r="AC274" i="2"/>
  <c r="AA274" i="2"/>
  <c r="Y274" i="2"/>
  <c r="W274" i="2"/>
  <c r="U274" i="2"/>
  <c r="S274" i="2"/>
  <c r="Q274" i="2"/>
  <c r="O274" i="2"/>
  <c r="M274" i="2"/>
  <c r="K274" i="2"/>
  <c r="I274" i="2"/>
  <c r="G274" i="2"/>
  <c r="E274" i="2"/>
  <c r="AL273" i="2"/>
  <c r="AK273" i="2"/>
  <c r="AG273" i="2"/>
  <c r="AE273" i="2"/>
  <c r="AC273" i="2"/>
  <c r="AA273" i="2"/>
  <c r="Y273" i="2"/>
  <c r="W273" i="2"/>
  <c r="U273" i="2"/>
  <c r="S273" i="2"/>
  <c r="Q273" i="2"/>
  <c r="O273" i="2"/>
  <c r="M273" i="2"/>
  <c r="K273" i="2"/>
  <c r="I273" i="2"/>
  <c r="G273" i="2"/>
  <c r="E273" i="2"/>
  <c r="AL272" i="2"/>
  <c r="AK272" i="2"/>
  <c r="AG272" i="2"/>
  <c r="AE272" i="2"/>
  <c r="AC272" i="2"/>
  <c r="AA272" i="2"/>
  <c r="Y272" i="2"/>
  <c r="W272" i="2"/>
  <c r="U272" i="2"/>
  <c r="S272" i="2"/>
  <c r="Q272" i="2"/>
  <c r="O272" i="2"/>
  <c r="M272" i="2"/>
  <c r="K272" i="2"/>
  <c r="I272" i="2"/>
  <c r="G272" i="2"/>
  <c r="E272" i="2"/>
  <c r="AL271" i="2"/>
  <c r="AK271" i="2"/>
  <c r="AG271" i="2"/>
  <c r="AE271" i="2"/>
  <c r="AC271" i="2"/>
  <c r="AA271" i="2"/>
  <c r="Y271" i="2"/>
  <c r="W271" i="2"/>
  <c r="U271" i="2"/>
  <c r="S271" i="2"/>
  <c r="Q271" i="2"/>
  <c r="O271" i="2"/>
  <c r="M271" i="2"/>
  <c r="K271" i="2"/>
  <c r="I271" i="2"/>
  <c r="G271" i="2"/>
  <c r="E271" i="2"/>
  <c r="AL270" i="2"/>
  <c r="AK270" i="2"/>
  <c r="AG270" i="2"/>
  <c r="AE270" i="2"/>
  <c r="AC270" i="2"/>
  <c r="AA270" i="2"/>
  <c r="Y270" i="2"/>
  <c r="W270" i="2"/>
  <c r="U270" i="2"/>
  <c r="S270" i="2"/>
  <c r="Q270" i="2"/>
  <c r="O270" i="2"/>
  <c r="M270" i="2"/>
  <c r="K270" i="2"/>
  <c r="I270" i="2"/>
  <c r="G270" i="2"/>
  <c r="E270" i="2"/>
  <c r="AL269" i="2"/>
  <c r="AK269" i="2"/>
  <c r="AG269" i="2"/>
  <c r="AE269" i="2"/>
  <c r="AC269" i="2"/>
  <c r="AA269" i="2"/>
  <c r="Y269" i="2"/>
  <c r="W269" i="2"/>
  <c r="U269" i="2"/>
  <c r="S269" i="2"/>
  <c r="Q269" i="2"/>
  <c r="O269" i="2"/>
  <c r="M269" i="2"/>
  <c r="K269" i="2"/>
  <c r="I269" i="2"/>
  <c r="G269" i="2"/>
  <c r="E269" i="2"/>
  <c r="AL268" i="2"/>
  <c r="AK268" i="2"/>
  <c r="AG268" i="2"/>
  <c r="AE268" i="2"/>
  <c r="AC268" i="2"/>
  <c r="AA268" i="2"/>
  <c r="Y268" i="2"/>
  <c r="W268" i="2"/>
  <c r="U268" i="2"/>
  <c r="S268" i="2"/>
  <c r="Q268" i="2"/>
  <c r="O268" i="2"/>
  <c r="M268" i="2"/>
  <c r="K268" i="2"/>
  <c r="I268" i="2"/>
  <c r="G268" i="2"/>
  <c r="E268" i="2"/>
  <c r="AL267" i="2"/>
  <c r="AK267" i="2"/>
  <c r="AG267" i="2"/>
  <c r="AE267" i="2"/>
  <c r="AC267" i="2"/>
  <c r="AA267" i="2"/>
  <c r="Y267" i="2"/>
  <c r="W267" i="2"/>
  <c r="U267" i="2"/>
  <c r="S267" i="2"/>
  <c r="Q267" i="2"/>
  <c r="O267" i="2"/>
  <c r="M267" i="2"/>
  <c r="K267" i="2"/>
  <c r="I267" i="2"/>
  <c r="G267" i="2"/>
  <c r="E267" i="2"/>
  <c r="AL266" i="2"/>
  <c r="AK266" i="2"/>
  <c r="AG266" i="2"/>
  <c r="AE266" i="2"/>
  <c r="AC266" i="2"/>
  <c r="AA266" i="2"/>
  <c r="Y266" i="2"/>
  <c r="W266" i="2"/>
  <c r="U266" i="2"/>
  <c r="S266" i="2"/>
  <c r="Q266" i="2"/>
  <c r="O266" i="2"/>
  <c r="M266" i="2"/>
  <c r="K266" i="2"/>
  <c r="I266" i="2"/>
  <c r="G266" i="2"/>
  <c r="E266" i="2"/>
  <c r="AL265" i="2"/>
  <c r="AK265" i="2"/>
  <c r="AG265" i="2"/>
  <c r="AE265" i="2"/>
  <c r="AC265" i="2"/>
  <c r="AA265" i="2"/>
  <c r="Y265" i="2"/>
  <c r="W265" i="2"/>
  <c r="U265" i="2"/>
  <c r="S265" i="2"/>
  <c r="Q265" i="2"/>
  <c r="O265" i="2"/>
  <c r="M265" i="2"/>
  <c r="K265" i="2"/>
  <c r="I265" i="2"/>
  <c r="G265" i="2"/>
  <c r="E265" i="2"/>
  <c r="AL264" i="2"/>
  <c r="AK264" i="2"/>
  <c r="AG264" i="2"/>
  <c r="AE264" i="2"/>
  <c r="AC264" i="2"/>
  <c r="AA264" i="2"/>
  <c r="Y264" i="2"/>
  <c r="W264" i="2"/>
  <c r="U264" i="2"/>
  <c r="S264" i="2"/>
  <c r="Q264" i="2"/>
  <c r="O264" i="2"/>
  <c r="M264" i="2"/>
  <c r="K264" i="2"/>
  <c r="I264" i="2"/>
  <c r="G264" i="2"/>
  <c r="E264" i="2"/>
  <c r="AL263" i="2"/>
  <c r="AK263" i="2"/>
  <c r="AG263" i="2"/>
  <c r="AE263" i="2"/>
  <c r="AC263" i="2"/>
  <c r="AA263" i="2"/>
  <c r="Y263" i="2"/>
  <c r="W263" i="2"/>
  <c r="U263" i="2"/>
  <c r="S263" i="2"/>
  <c r="Q263" i="2"/>
  <c r="O263" i="2"/>
  <c r="M263" i="2"/>
  <c r="K263" i="2"/>
  <c r="I263" i="2"/>
  <c r="G263" i="2"/>
  <c r="E263" i="2"/>
  <c r="AL262" i="2"/>
  <c r="AK262" i="2"/>
  <c r="AG262" i="2"/>
  <c r="AE262" i="2"/>
  <c r="AC262" i="2"/>
  <c r="AA262" i="2"/>
  <c r="Y262" i="2"/>
  <c r="W262" i="2"/>
  <c r="U262" i="2"/>
  <c r="S262" i="2"/>
  <c r="Q262" i="2"/>
  <c r="O262" i="2"/>
  <c r="M262" i="2"/>
  <c r="K262" i="2"/>
  <c r="I262" i="2"/>
  <c r="G262" i="2"/>
  <c r="E262" i="2"/>
  <c r="AL261" i="2"/>
  <c r="AK261" i="2"/>
  <c r="AG261" i="2"/>
  <c r="AE261" i="2"/>
  <c r="AC261" i="2"/>
  <c r="AA261" i="2"/>
  <c r="Y261" i="2"/>
  <c r="W261" i="2"/>
  <c r="U261" i="2"/>
  <c r="S261" i="2"/>
  <c r="Q261" i="2"/>
  <c r="O261" i="2"/>
  <c r="M261" i="2"/>
  <c r="K261" i="2"/>
  <c r="I261" i="2"/>
  <c r="G261" i="2"/>
  <c r="E261" i="2"/>
  <c r="AL260" i="2"/>
  <c r="AK260" i="2"/>
  <c r="AG260" i="2"/>
  <c r="AE260" i="2"/>
  <c r="AC260" i="2"/>
  <c r="AA260" i="2"/>
  <c r="Y260" i="2"/>
  <c r="W260" i="2"/>
  <c r="U260" i="2"/>
  <c r="S260" i="2"/>
  <c r="Q260" i="2"/>
  <c r="O260" i="2"/>
  <c r="M260" i="2"/>
  <c r="K260" i="2"/>
  <c r="I260" i="2"/>
  <c r="G260" i="2"/>
  <c r="E260" i="2"/>
  <c r="AL259" i="2"/>
  <c r="AK259" i="2"/>
  <c r="AG259" i="2"/>
  <c r="AE259" i="2"/>
  <c r="AC259" i="2"/>
  <c r="AA259" i="2"/>
  <c r="Y259" i="2"/>
  <c r="W259" i="2"/>
  <c r="U259" i="2"/>
  <c r="S259" i="2"/>
  <c r="Q259" i="2"/>
  <c r="O259" i="2"/>
  <c r="M259" i="2"/>
  <c r="K259" i="2"/>
  <c r="I259" i="2"/>
  <c r="G259" i="2"/>
  <c r="E259" i="2"/>
  <c r="AL258" i="2"/>
  <c r="AK258" i="2"/>
  <c r="AG258" i="2"/>
  <c r="AE258" i="2"/>
  <c r="AC258" i="2"/>
  <c r="AA258" i="2"/>
  <c r="Y258" i="2"/>
  <c r="W258" i="2"/>
  <c r="U258" i="2"/>
  <c r="S258" i="2"/>
  <c r="Q258" i="2"/>
  <c r="O258" i="2"/>
  <c r="M258" i="2"/>
  <c r="K258" i="2"/>
  <c r="I258" i="2"/>
  <c r="G258" i="2"/>
  <c r="E258" i="2"/>
  <c r="AL257" i="2"/>
  <c r="AK257" i="2"/>
  <c r="AG257" i="2"/>
  <c r="AE257" i="2"/>
  <c r="AC257" i="2"/>
  <c r="AA257" i="2"/>
  <c r="Y257" i="2"/>
  <c r="W257" i="2"/>
  <c r="U257" i="2"/>
  <c r="S257" i="2"/>
  <c r="Q257" i="2"/>
  <c r="O257" i="2"/>
  <c r="M257" i="2"/>
  <c r="K257" i="2"/>
  <c r="I257" i="2"/>
  <c r="G257" i="2"/>
  <c r="E257" i="2"/>
  <c r="AL256" i="2"/>
  <c r="AK256" i="2"/>
  <c r="AG256" i="2"/>
  <c r="AE256" i="2"/>
  <c r="AC256" i="2"/>
  <c r="AA256" i="2"/>
  <c r="Y256" i="2"/>
  <c r="W256" i="2"/>
  <c r="U256" i="2"/>
  <c r="S256" i="2"/>
  <c r="Q256" i="2"/>
  <c r="O256" i="2"/>
  <c r="M256" i="2"/>
  <c r="K256" i="2"/>
  <c r="I256" i="2"/>
  <c r="G256" i="2"/>
  <c r="E256" i="2"/>
  <c r="AL255" i="2"/>
  <c r="AK255" i="2"/>
  <c r="AG255" i="2"/>
  <c r="AE255" i="2"/>
  <c r="AC255" i="2"/>
  <c r="AA255" i="2"/>
  <c r="Y255" i="2"/>
  <c r="W255" i="2"/>
  <c r="U255" i="2"/>
  <c r="S255" i="2"/>
  <c r="Q255" i="2"/>
  <c r="O255" i="2"/>
  <c r="M255" i="2"/>
  <c r="K255" i="2"/>
  <c r="I255" i="2"/>
  <c r="G255" i="2"/>
  <c r="E255" i="2"/>
  <c r="AL254" i="2"/>
  <c r="AK254" i="2"/>
  <c r="AG254" i="2"/>
  <c r="AE254" i="2"/>
  <c r="AC254" i="2"/>
  <c r="AA254" i="2"/>
  <c r="Y254" i="2"/>
  <c r="W254" i="2"/>
  <c r="U254" i="2"/>
  <c r="S254" i="2"/>
  <c r="Q254" i="2"/>
  <c r="O254" i="2"/>
  <c r="M254" i="2"/>
  <c r="K254" i="2"/>
  <c r="I254" i="2"/>
  <c r="G254" i="2"/>
  <c r="E254" i="2"/>
  <c r="AL253" i="2"/>
  <c r="AK253" i="2"/>
  <c r="AG253" i="2"/>
  <c r="AE253" i="2"/>
  <c r="AC253" i="2"/>
  <c r="AA253" i="2"/>
  <c r="Y253" i="2"/>
  <c r="W253" i="2"/>
  <c r="U253" i="2"/>
  <c r="S253" i="2"/>
  <c r="Q253" i="2"/>
  <c r="O253" i="2"/>
  <c r="M253" i="2"/>
  <c r="K253" i="2"/>
  <c r="I253" i="2"/>
  <c r="G253" i="2"/>
  <c r="E253" i="2"/>
  <c r="AL252" i="2"/>
  <c r="AK252" i="2"/>
  <c r="AG252" i="2"/>
  <c r="AE252" i="2"/>
  <c r="AC252" i="2"/>
  <c r="AA252" i="2"/>
  <c r="Y252" i="2"/>
  <c r="W252" i="2"/>
  <c r="U252" i="2"/>
  <c r="S252" i="2"/>
  <c r="Q252" i="2"/>
  <c r="O252" i="2"/>
  <c r="M252" i="2"/>
  <c r="K252" i="2"/>
  <c r="I252" i="2"/>
  <c r="G252" i="2"/>
  <c r="E252" i="2"/>
  <c r="AL251" i="2"/>
  <c r="AK251" i="2"/>
  <c r="AG251" i="2"/>
  <c r="AE251" i="2"/>
  <c r="AC251" i="2"/>
  <c r="AA251" i="2"/>
  <c r="Y251" i="2"/>
  <c r="W251" i="2"/>
  <c r="U251" i="2"/>
  <c r="S251" i="2"/>
  <c r="Q251" i="2"/>
  <c r="O251" i="2"/>
  <c r="M251" i="2"/>
  <c r="K251" i="2"/>
  <c r="I251" i="2"/>
  <c r="G251" i="2"/>
  <c r="E251" i="2"/>
  <c r="AL250" i="2"/>
  <c r="AK250" i="2"/>
  <c r="AG250" i="2"/>
  <c r="AE250" i="2"/>
  <c r="AC250" i="2"/>
  <c r="AA250" i="2"/>
  <c r="Y250" i="2"/>
  <c r="W250" i="2"/>
  <c r="U250" i="2"/>
  <c r="S250" i="2"/>
  <c r="Q250" i="2"/>
  <c r="O250" i="2"/>
  <c r="M250" i="2"/>
  <c r="K250" i="2"/>
  <c r="I250" i="2"/>
  <c r="G250" i="2"/>
  <c r="E250" i="2"/>
  <c r="AL249" i="2"/>
  <c r="AK249" i="2"/>
  <c r="AG249" i="2"/>
  <c r="AE249" i="2"/>
  <c r="AC249" i="2"/>
  <c r="AA249" i="2"/>
  <c r="Y249" i="2"/>
  <c r="W249" i="2"/>
  <c r="U249" i="2"/>
  <c r="S249" i="2"/>
  <c r="Q249" i="2"/>
  <c r="O249" i="2"/>
  <c r="M249" i="2"/>
  <c r="K249" i="2"/>
  <c r="I249" i="2"/>
  <c r="G249" i="2"/>
  <c r="E249" i="2"/>
  <c r="AL248" i="2"/>
  <c r="AK248" i="2"/>
  <c r="AG248" i="2"/>
  <c r="AE248" i="2"/>
  <c r="AC248" i="2"/>
  <c r="AA248" i="2"/>
  <c r="Y248" i="2"/>
  <c r="W248" i="2"/>
  <c r="U248" i="2"/>
  <c r="S248" i="2"/>
  <c r="Q248" i="2"/>
  <c r="O248" i="2"/>
  <c r="M248" i="2"/>
  <c r="K248" i="2"/>
  <c r="I248" i="2"/>
  <c r="G248" i="2"/>
  <c r="E248" i="2"/>
  <c r="AL247" i="2"/>
  <c r="AK247" i="2"/>
  <c r="AG247" i="2"/>
  <c r="AE247" i="2"/>
  <c r="AC247" i="2"/>
  <c r="AA247" i="2"/>
  <c r="Y247" i="2"/>
  <c r="W247" i="2"/>
  <c r="U247" i="2"/>
  <c r="S247" i="2"/>
  <c r="Q247" i="2"/>
  <c r="O247" i="2"/>
  <c r="M247" i="2"/>
  <c r="K247" i="2"/>
  <c r="I247" i="2"/>
  <c r="G247" i="2"/>
  <c r="E247" i="2"/>
  <c r="AL246" i="2"/>
  <c r="AK246" i="2"/>
  <c r="AG246" i="2"/>
  <c r="AE246" i="2"/>
  <c r="AC246" i="2"/>
  <c r="AA246" i="2"/>
  <c r="Y246" i="2"/>
  <c r="W246" i="2"/>
  <c r="U246" i="2"/>
  <c r="S246" i="2"/>
  <c r="Q246" i="2"/>
  <c r="O246" i="2"/>
  <c r="M246" i="2"/>
  <c r="K246" i="2"/>
  <c r="I246" i="2"/>
  <c r="G246" i="2"/>
  <c r="E246" i="2"/>
  <c r="AL245" i="2"/>
  <c r="AK245" i="2"/>
  <c r="AG245" i="2"/>
  <c r="AE245" i="2"/>
  <c r="AC245" i="2"/>
  <c r="AA245" i="2"/>
  <c r="Y245" i="2"/>
  <c r="W245" i="2"/>
  <c r="U245" i="2"/>
  <c r="S245" i="2"/>
  <c r="Q245" i="2"/>
  <c r="O245" i="2"/>
  <c r="M245" i="2"/>
  <c r="K245" i="2"/>
  <c r="I245" i="2"/>
  <c r="G245" i="2"/>
  <c r="E245" i="2"/>
  <c r="AL244" i="2"/>
  <c r="AK244" i="2"/>
  <c r="AG244" i="2"/>
  <c r="AE244" i="2"/>
  <c r="AC244" i="2"/>
  <c r="AA244" i="2"/>
  <c r="Y244" i="2"/>
  <c r="W244" i="2"/>
  <c r="U244" i="2"/>
  <c r="S244" i="2"/>
  <c r="Q244" i="2"/>
  <c r="O244" i="2"/>
  <c r="M244" i="2"/>
  <c r="K244" i="2"/>
  <c r="I244" i="2"/>
  <c r="G244" i="2"/>
  <c r="E244" i="2"/>
  <c r="AL243" i="2"/>
  <c r="AK243" i="2"/>
  <c r="AG243" i="2"/>
  <c r="AE243" i="2"/>
  <c r="AC243" i="2"/>
  <c r="AA243" i="2"/>
  <c r="Y243" i="2"/>
  <c r="W243" i="2"/>
  <c r="U243" i="2"/>
  <c r="S243" i="2"/>
  <c r="Q243" i="2"/>
  <c r="O243" i="2"/>
  <c r="M243" i="2"/>
  <c r="K243" i="2"/>
  <c r="I243" i="2"/>
  <c r="G243" i="2"/>
  <c r="E243" i="2"/>
  <c r="AL242" i="2"/>
  <c r="AK242" i="2"/>
  <c r="AG242" i="2"/>
  <c r="AE242" i="2"/>
  <c r="AC242" i="2"/>
  <c r="AA242" i="2"/>
  <c r="Y242" i="2"/>
  <c r="W242" i="2"/>
  <c r="U242" i="2"/>
  <c r="S242" i="2"/>
  <c r="Q242" i="2"/>
  <c r="O242" i="2"/>
  <c r="M242" i="2"/>
  <c r="K242" i="2"/>
  <c r="I242" i="2"/>
  <c r="G242" i="2"/>
  <c r="E242" i="2"/>
  <c r="AL241" i="2"/>
  <c r="AK241" i="2"/>
  <c r="AG241" i="2"/>
  <c r="AE241" i="2"/>
  <c r="AC241" i="2"/>
  <c r="AA241" i="2"/>
  <c r="Y241" i="2"/>
  <c r="W241" i="2"/>
  <c r="U241" i="2"/>
  <c r="S241" i="2"/>
  <c r="Q241" i="2"/>
  <c r="O241" i="2"/>
  <c r="M241" i="2"/>
  <c r="K241" i="2"/>
  <c r="I241" i="2"/>
  <c r="G241" i="2"/>
  <c r="E241" i="2"/>
  <c r="AL240" i="2"/>
  <c r="AK240" i="2"/>
  <c r="AG240" i="2"/>
  <c r="AE240" i="2"/>
  <c r="AC240" i="2"/>
  <c r="AA240" i="2"/>
  <c r="Y240" i="2"/>
  <c r="W240" i="2"/>
  <c r="U240" i="2"/>
  <c r="S240" i="2"/>
  <c r="Q240" i="2"/>
  <c r="O240" i="2"/>
  <c r="M240" i="2"/>
  <c r="K240" i="2"/>
  <c r="I240" i="2"/>
  <c r="G240" i="2"/>
  <c r="E240" i="2"/>
  <c r="AL239" i="2"/>
  <c r="AK239" i="2"/>
  <c r="AG239" i="2"/>
  <c r="AE239" i="2"/>
  <c r="AC239" i="2"/>
  <c r="AA239" i="2"/>
  <c r="Y239" i="2"/>
  <c r="W239" i="2"/>
  <c r="U239" i="2"/>
  <c r="S239" i="2"/>
  <c r="Q239" i="2"/>
  <c r="O239" i="2"/>
  <c r="M239" i="2"/>
  <c r="K239" i="2"/>
  <c r="I239" i="2"/>
  <c r="G239" i="2"/>
  <c r="E239" i="2"/>
  <c r="AL238" i="2"/>
  <c r="AK238" i="2"/>
  <c r="AG238" i="2"/>
  <c r="AE238" i="2"/>
  <c r="AC238" i="2"/>
  <c r="AA238" i="2"/>
  <c r="Y238" i="2"/>
  <c r="W238" i="2"/>
  <c r="U238" i="2"/>
  <c r="S238" i="2"/>
  <c r="Q238" i="2"/>
  <c r="O238" i="2"/>
  <c r="M238" i="2"/>
  <c r="K238" i="2"/>
  <c r="I238" i="2"/>
  <c r="G238" i="2"/>
  <c r="E238" i="2"/>
  <c r="AL237" i="2"/>
  <c r="AK237" i="2"/>
  <c r="AG237" i="2"/>
  <c r="AE237" i="2"/>
  <c r="AC237" i="2"/>
  <c r="AA237" i="2"/>
  <c r="Y237" i="2"/>
  <c r="W237" i="2"/>
  <c r="U237" i="2"/>
  <c r="S237" i="2"/>
  <c r="Q237" i="2"/>
  <c r="O237" i="2"/>
  <c r="M237" i="2"/>
  <c r="K237" i="2"/>
  <c r="I237" i="2"/>
  <c r="G237" i="2"/>
  <c r="E237" i="2"/>
  <c r="AL236" i="2"/>
  <c r="AK236" i="2"/>
  <c r="AG236" i="2"/>
  <c r="AE236" i="2"/>
  <c r="AC236" i="2"/>
  <c r="AA236" i="2"/>
  <c r="Y236" i="2"/>
  <c r="W236" i="2"/>
  <c r="U236" i="2"/>
  <c r="S236" i="2"/>
  <c r="Q236" i="2"/>
  <c r="O236" i="2"/>
  <c r="M236" i="2"/>
  <c r="K236" i="2"/>
  <c r="I236" i="2"/>
  <c r="G236" i="2"/>
  <c r="E236" i="2"/>
  <c r="AL235" i="2"/>
  <c r="AK235" i="2"/>
  <c r="AG235" i="2"/>
  <c r="AE235" i="2"/>
  <c r="AC235" i="2"/>
  <c r="AA235" i="2"/>
  <c r="Y235" i="2"/>
  <c r="W235" i="2"/>
  <c r="U235" i="2"/>
  <c r="S235" i="2"/>
  <c r="Q235" i="2"/>
  <c r="O235" i="2"/>
  <c r="M235" i="2"/>
  <c r="K235" i="2"/>
  <c r="I235" i="2"/>
  <c r="G235" i="2"/>
  <c r="E235" i="2"/>
  <c r="AL234" i="2"/>
  <c r="AK234" i="2"/>
  <c r="AG234" i="2"/>
  <c r="AE234" i="2"/>
  <c r="AC234" i="2"/>
  <c r="AA234" i="2"/>
  <c r="Y234" i="2"/>
  <c r="W234" i="2"/>
  <c r="U234" i="2"/>
  <c r="S234" i="2"/>
  <c r="Q234" i="2"/>
  <c r="O234" i="2"/>
  <c r="M234" i="2"/>
  <c r="K234" i="2"/>
  <c r="I234" i="2"/>
  <c r="G234" i="2"/>
  <c r="E234" i="2"/>
  <c r="AL233" i="2"/>
  <c r="AK233" i="2"/>
  <c r="AG233" i="2"/>
  <c r="AE233" i="2"/>
  <c r="AC233" i="2"/>
  <c r="AA233" i="2"/>
  <c r="Y233" i="2"/>
  <c r="W233" i="2"/>
  <c r="U233" i="2"/>
  <c r="S233" i="2"/>
  <c r="Q233" i="2"/>
  <c r="O233" i="2"/>
  <c r="M233" i="2"/>
  <c r="K233" i="2"/>
  <c r="I233" i="2"/>
  <c r="G233" i="2"/>
  <c r="E233" i="2"/>
  <c r="AL232" i="2"/>
  <c r="AK232" i="2"/>
  <c r="AG232" i="2"/>
  <c r="AE232" i="2"/>
  <c r="AC232" i="2"/>
  <c r="AA232" i="2"/>
  <c r="Y232" i="2"/>
  <c r="W232" i="2"/>
  <c r="U232" i="2"/>
  <c r="S232" i="2"/>
  <c r="Q232" i="2"/>
  <c r="O232" i="2"/>
  <c r="M232" i="2"/>
  <c r="K232" i="2"/>
  <c r="I232" i="2"/>
  <c r="G232" i="2"/>
  <c r="E232" i="2"/>
  <c r="AL231" i="2"/>
  <c r="AK231" i="2"/>
  <c r="AG231" i="2"/>
  <c r="AE231" i="2"/>
  <c r="AC231" i="2"/>
  <c r="AA231" i="2"/>
  <c r="Y231" i="2"/>
  <c r="W231" i="2"/>
  <c r="U231" i="2"/>
  <c r="S231" i="2"/>
  <c r="Q231" i="2"/>
  <c r="O231" i="2"/>
  <c r="M231" i="2"/>
  <c r="K231" i="2"/>
  <c r="I231" i="2"/>
  <c r="G231" i="2"/>
  <c r="E231" i="2"/>
  <c r="AL230" i="2"/>
  <c r="AK230" i="2"/>
  <c r="AG230" i="2"/>
  <c r="AE230" i="2"/>
  <c r="AC230" i="2"/>
  <c r="AA230" i="2"/>
  <c r="Y230" i="2"/>
  <c r="W230" i="2"/>
  <c r="U230" i="2"/>
  <c r="S230" i="2"/>
  <c r="Q230" i="2"/>
  <c r="O230" i="2"/>
  <c r="M230" i="2"/>
  <c r="K230" i="2"/>
  <c r="I230" i="2"/>
  <c r="G230" i="2"/>
  <c r="E230" i="2"/>
  <c r="AL229" i="2"/>
  <c r="AK229" i="2"/>
  <c r="AG229" i="2"/>
  <c r="AE229" i="2"/>
  <c r="AC229" i="2"/>
  <c r="AA229" i="2"/>
  <c r="Y229" i="2"/>
  <c r="W229" i="2"/>
  <c r="U229" i="2"/>
  <c r="S229" i="2"/>
  <c r="Q229" i="2"/>
  <c r="O229" i="2"/>
  <c r="M229" i="2"/>
  <c r="K229" i="2"/>
  <c r="I229" i="2"/>
  <c r="G229" i="2"/>
  <c r="E229" i="2"/>
  <c r="AL228" i="2"/>
  <c r="AK228" i="2"/>
  <c r="AG228" i="2"/>
  <c r="AE228" i="2"/>
  <c r="AC228" i="2"/>
  <c r="AA228" i="2"/>
  <c r="Y228" i="2"/>
  <c r="W228" i="2"/>
  <c r="U228" i="2"/>
  <c r="S228" i="2"/>
  <c r="Q228" i="2"/>
  <c r="O228" i="2"/>
  <c r="M228" i="2"/>
  <c r="K228" i="2"/>
  <c r="I228" i="2"/>
  <c r="G228" i="2"/>
  <c r="E228" i="2"/>
  <c r="AL227" i="2"/>
  <c r="AK227" i="2"/>
  <c r="AG227" i="2"/>
  <c r="AE227" i="2"/>
  <c r="AC227" i="2"/>
  <c r="AA227" i="2"/>
  <c r="Y227" i="2"/>
  <c r="W227" i="2"/>
  <c r="U227" i="2"/>
  <c r="S227" i="2"/>
  <c r="Q227" i="2"/>
  <c r="O227" i="2"/>
  <c r="M227" i="2"/>
  <c r="K227" i="2"/>
  <c r="I227" i="2"/>
  <c r="G227" i="2"/>
  <c r="E227" i="2"/>
  <c r="AL226" i="2"/>
  <c r="AK226" i="2"/>
  <c r="AG226" i="2"/>
  <c r="AE226" i="2"/>
  <c r="AC226" i="2"/>
  <c r="AA226" i="2"/>
  <c r="Y226" i="2"/>
  <c r="W226" i="2"/>
  <c r="U226" i="2"/>
  <c r="S226" i="2"/>
  <c r="Q226" i="2"/>
  <c r="O226" i="2"/>
  <c r="M226" i="2"/>
  <c r="K226" i="2"/>
  <c r="I226" i="2"/>
  <c r="G226" i="2"/>
  <c r="E226" i="2"/>
  <c r="AL225" i="2"/>
  <c r="AK225" i="2"/>
  <c r="AG225" i="2"/>
  <c r="AE225" i="2"/>
  <c r="AC225" i="2"/>
  <c r="AA225" i="2"/>
  <c r="Y225" i="2"/>
  <c r="W225" i="2"/>
  <c r="U225" i="2"/>
  <c r="S225" i="2"/>
  <c r="Q225" i="2"/>
  <c r="O225" i="2"/>
  <c r="M225" i="2"/>
  <c r="K225" i="2"/>
  <c r="I225" i="2"/>
  <c r="G225" i="2"/>
  <c r="E225" i="2"/>
  <c r="AL224" i="2"/>
  <c r="AK224" i="2"/>
  <c r="AG224" i="2"/>
  <c r="AE224" i="2"/>
  <c r="AC224" i="2"/>
  <c r="AA224" i="2"/>
  <c r="Y224" i="2"/>
  <c r="W224" i="2"/>
  <c r="U224" i="2"/>
  <c r="S224" i="2"/>
  <c r="Q224" i="2"/>
  <c r="O224" i="2"/>
  <c r="M224" i="2"/>
  <c r="K224" i="2"/>
  <c r="I224" i="2"/>
  <c r="G224" i="2"/>
  <c r="E224" i="2"/>
  <c r="AL223" i="2"/>
  <c r="AK223" i="2"/>
  <c r="AG223" i="2"/>
  <c r="AE223" i="2"/>
  <c r="AC223" i="2"/>
  <c r="AA223" i="2"/>
  <c r="Y223" i="2"/>
  <c r="W223" i="2"/>
  <c r="U223" i="2"/>
  <c r="S223" i="2"/>
  <c r="Q223" i="2"/>
  <c r="O223" i="2"/>
  <c r="M223" i="2"/>
  <c r="K223" i="2"/>
  <c r="I223" i="2"/>
  <c r="G223" i="2"/>
  <c r="E223" i="2"/>
  <c r="AL222" i="2"/>
  <c r="AK222" i="2"/>
  <c r="AG222" i="2"/>
  <c r="AE222" i="2"/>
  <c r="AC222" i="2"/>
  <c r="AA222" i="2"/>
  <c r="Y222" i="2"/>
  <c r="W222" i="2"/>
  <c r="U222" i="2"/>
  <c r="S222" i="2"/>
  <c r="Q222" i="2"/>
  <c r="O222" i="2"/>
  <c r="M222" i="2"/>
  <c r="K222" i="2"/>
  <c r="I222" i="2"/>
  <c r="G222" i="2"/>
  <c r="E222" i="2"/>
  <c r="AL221" i="2"/>
  <c r="AK221" i="2"/>
  <c r="AG221" i="2"/>
  <c r="AE221" i="2"/>
  <c r="AC221" i="2"/>
  <c r="AA221" i="2"/>
  <c r="Y221" i="2"/>
  <c r="W221" i="2"/>
  <c r="U221" i="2"/>
  <c r="S221" i="2"/>
  <c r="Q221" i="2"/>
  <c r="O221" i="2"/>
  <c r="M221" i="2"/>
  <c r="K221" i="2"/>
  <c r="I221" i="2"/>
  <c r="G221" i="2"/>
  <c r="E221" i="2"/>
  <c r="AL220" i="2"/>
  <c r="AK220" i="2"/>
  <c r="AG220" i="2"/>
  <c r="AE220" i="2"/>
  <c r="AC220" i="2"/>
  <c r="AA220" i="2"/>
  <c r="Y220" i="2"/>
  <c r="W220" i="2"/>
  <c r="U220" i="2"/>
  <c r="S220" i="2"/>
  <c r="Q220" i="2"/>
  <c r="O220" i="2"/>
  <c r="M220" i="2"/>
  <c r="K220" i="2"/>
  <c r="I220" i="2"/>
  <c r="G220" i="2"/>
  <c r="E220" i="2"/>
  <c r="AL219" i="2"/>
  <c r="AK219" i="2"/>
  <c r="AG219" i="2"/>
  <c r="AE219" i="2"/>
  <c r="AC219" i="2"/>
  <c r="AA219" i="2"/>
  <c r="Y219" i="2"/>
  <c r="W219" i="2"/>
  <c r="U219" i="2"/>
  <c r="S219" i="2"/>
  <c r="Q219" i="2"/>
  <c r="O219" i="2"/>
  <c r="M219" i="2"/>
  <c r="K219" i="2"/>
  <c r="I219" i="2"/>
  <c r="G219" i="2"/>
  <c r="E219" i="2"/>
  <c r="AL218" i="2"/>
  <c r="AK218" i="2"/>
  <c r="AG218" i="2"/>
  <c r="AE218" i="2"/>
  <c r="AC218" i="2"/>
  <c r="AA218" i="2"/>
  <c r="Y218" i="2"/>
  <c r="W218" i="2"/>
  <c r="U218" i="2"/>
  <c r="S218" i="2"/>
  <c r="Q218" i="2"/>
  <c r="O218" i="2"/>
  <c r="M218" i="2"/>
  <c r="K218" i="2"/>
  <c r="I218" i="2"/>
  <c r="G218" i="2"/>
  <c r="E218" i="2"/>
  <c r="AL217" i="2"/>
  <c r="AK217" i="2"/>
  <c r="AG217" i="2"/>
  <c r="AE217" i="2"/>
  <c r="AC217" i="2"/>
  <c r="AA217" i="2"/>
  <c r="Y217" i="2"/>
  <c r="W217" i="2"/>
  <c r="U217" i="2"/>
  <c r="S217" i="2"/>
  <c r="Q217" i="2"/>
  <c r="O217" i="2"/>
  <c r="M217" i="2"/>
  <c r="K217" i="2"/>
  <c r="I217" i="2"/>
  <c r="G217" i="2"/>
  <c r="E217" i="2"/>
  <c r="AL216" i="2"/>
  <c r="AK216" i="2"/>
  <c r="AG216" i="2"/>
  <c r="AE216" i="2"/>
  <c r="AC216" i="2"/>
  <c r="AA216" i="2"/>
  <c r="Y216" i="2"/>
  <c r="W216" i="2"/>
  <c r="U216" i="2"/>
  <c r="S216" i="2"/>
  <c r="Q216" i="2"/>
  <c r="O216" i="2"/>
  <c r="M216" i="2"/>
  <c r="K216" i="2"/>
  <c r="I216" i="2"/>
  <c r="G216" i="2"/>
  <c r="E216" i="2"/>
  <c r="AL215" i="2"/>
  <c r="AK215" i="2"/>
  <c r="AG215" i="2"/>
  <c r="AE215" i="2"/>
  <c r="AC215" i="2"/>
  <c r="AA215" i="2"/>
  <c r="Y215" i="2"/>
  <c r="W215" i="2"/>
  <c r="U215" i="2"/>
  <c r="S215" i="2"/>
  <c r="Q215" i="2"/>
  <c r="O215" i="2"/>
  <c r="M215" i="2"/>
  <c r="K215" i="2"/>
  <c r="I215" i="2"/>
  <c r="G215" i="2"/>
  <c r="E215" i="2"/>
  <c r="AL214" i="2"/>
  <c r="AK214" i="2"/>
  <c r="AG214" i="2"/>
  <c r="AE214" i="2"/>
  <c r="AC214" i="2"/>
  <c r="AA214" i="2"/>
  <c r="Y214" i="2"/>
  <c r="W214" i="2"/>
  <c r="U214" i="2"/>
  <c r="S214" i="2"/>
  <c r="Q214" i="2"/>
  <c r="O214" i="2"/>
  <c r="M214" i="2"/>
  <c r="K214" i="2"/>
  <c r="I214" i="2"/>
  <c r="G214" i="2"/>
  <c r="E214" i="2"/>
  <c r="AL213" i="2"/>
  <c r="AK213" i="2"/>
  <c r="AG213" i="2"/>
  <c r="AE213" i="2"/>
  <c r="AC213" i="2"/>
  <c r="AA213" i="2"/>
  <c r="Y213" i="2"/>
  <c r="W213" i="2"/>
  <c r="U213" i="2"/>
  <c r="S213" i="2"/>
  <c r="Q213" i="2"/>
  <c r="O213" i="2"/>
  <c r="M213" i="2"/>
  <c r="K213" i="2"/>
  <c r="I213" i="2"/>
  <c r="G213" i="2"/>
  <c r="E213" i="2"/>
  <c r="AL212" i="2"/>
  <c r="AK212" i="2"/>
  <c r="AG212" i="2"/>
  <c r="AE212" i="2"/>
  <c r="AC212" i="2"/>
  <c r="AA212" i="2"/>
  <c r="Y212" i="2"/>
  <c r="W212" i="2"/>
  <c r="U212" i="2"/>
  <c r="S212" i="2"/>
  <c r="Q212" i="2"/>
  <c r="O212" i="2"/>
  <c r="M212" i="2"/>
  <c r="K212" i="2"/>
  <c r="I212" i="2"/>
  <c r="G212" i="2"/>
  <c r="E212" i="2"/>
  <c r="AL211" i="2"/>
  <c r="AK211" i="2"/>
  <c r="AG211" i="2"/>
  <c r="AE211" i="2"/>
  <c r="AC211" i="2"/>
  <c r="AA211" i="2"/>
  <c r="Y211" i="2"/>
  <c r="W211" i="2"/>
  <c r="U211" i="2"/>
  <c r="S211" i="2"/>
  <c r="Q211" i="2"/>
  <c r="O211" i="2"/>
  <c r="M211" i="2"/>
  <c r="K211" i="2"/>
  <c r="I211" i="2"/>
  <c r="G211" i="2"/>
  <c r="E211" i="2"/>
  <c r="AL210" i="2"/>
  <c r="AK210" i="2"/>
  <c r="AG210" i="2"/>
  <c r="AE210" i="2"/>
  <c r="AC210" i="2"/>
  <c r="AA210" i="2"/>
  <c r="Y210" i="2"/>
  <c r="W210" i="2"/>
  <c r="U210" i="2"/>
  <c r="S210" i="2"/>
  <c r="Q210" i="2"/>
  <c r="O210" i="2"/>
  <c r="M210" i="2"/>
  <c r="K210" i="2"/>
  <c r="I210" i="2"/>
  <c r="G210" i="2"/>
  <c r="E210" i="2"/>
  <c r="AL209" i="2"/>
  <c r="AK209" i="2"/>
  <c r="AG209" i="2"/>
  <c r="AE209" i="2"/>
  <c r="AC209" i="2"/>
  <c r="AA209" i="2"/>
  <c r="Y209" i="2"/>
  <c r="W209" i="2"/>
  <c r="U209" i="2"/>
  <c r="S209" i="2"/>
  <c r="Q209" i="2"/>
  <c r="O209" i="2"/>
  <c r="M209" i="2"/>
  <c r="K209" i="2"/>
  <c r="I209" i="2"/>
  <c r="G209" i="2"/>
  <c r="E209" i="2"/>
  <c r="AL208" i="2"/>
  <c r="AK208" i="2"/>
  <c r="AG208" i="2"/>
  <c r="AE208" i="2"/>
  <c r="AC208" i="2"/>
  <c r="AA208" i="2"/>
  <c r="Y208" i="2"/>
  <c r="W208" i="2"/>
  <c r="U208" i="2"/>
  <c r="S208" i="2"/>
  <c r="Q208" i="2"/>
  <c r="O208" i="2"/>
  <c r="M208" i="2"/>
  <c r="K208" i="2"/>
  <c r="I208" i="2"/>
  <c r="G208" i="2"/>
  <c r="E208" i="2"/>
  <c r="AL207" i="2"/>
  <c r="AK207" i="2"/>
  <c r="AG207" i="2"/>
  <c r="AE207" i="2"/>
  <c r="AC207" i="2"/>
  <c r="AA207" i="2"/>
  <c r="Y207" i="2"/>
  <c r="W207" i="2"/>
  <c r="U207" i="2"/>
  <c r="S207" i="2"/>
  <c r="Q207" i="2"/>
  <c r="O207" i="2"/>
  <c r="M207" i="2"/>
  <c r="K207" i="2"/>
  <c r="I207" i="2"/>
  <c r="G207" i="2"/>
  <c r="E207" i="2"/>
  <c r="AL206" i="2"/>
  <c r="AK206" i="2"/>
  <c r="AG206" i="2"/>
  <c r="AE206" i="2"/>
  <c r="AC206" i="2"/>
  <c r="AA206" i="2"/>
  <c r="Y206" i="2"/>
  <c r="W206" i="2"/>
  <c r="U206" i="2"/>
  <c r="S206" i="2"/>
  <c r="Q206" i="2"/>
  <c r="O206" i="2"/>
  <c r="M206" i="2"/>
  <c r="K206" i="2"/>
  <c r="I206" i="2"/>
  <c r="G206" i="2"/>
  <c r="E206" i="2"/>
  <c r="AL205" i="2"/>
  <c r="AK205" i="2"/>
  <c r="AG205" i="2"/>
  <c r="AE205" i="2"/>
  <c r="AC205" i="2"/>
  <c r="AA205" i="2"/>
  <c r="Y205" i="2"/>
  <c r="W205" i="2"/>
  <c r="U205" i="2"/>
  <c r="S205" i="2"/>
  <c r="Q205" i="2"/>
  <c r="O205" i="2"/>
  <c r="M205" i="2"/>
  <c r="K205" i="2"/>
  <c r="I205" i="2"/>
  <c r="G205" i="2"/>
  <c r="E205" i="2"/>
  <c r="AL204" i="2"/>
  <c r="AK204" i="2"/>
  <c r="AG204" i="2"/>
  <c r="AE204" i="2"/>
  <c r="AC204" i="2"/>
  <c r="AA204" i="2"/>
  <c r="Y204" i="2"/>
  <c r="W204" i="2"/>
  <c r="U204" i="2"/>
  <c r="S204" i="2"/>
  <c r="Q204" i="2"/>
  <c r="O204" i="2"/>
  <c r="M204" i="2"/>
  <c r="K204" i="2"/>
  <c r="I204" i="2"/>
  <c r="G204" i="2"/>
  <c r="E204" i="2"/>
  <c r="AL203" i="2"/>
  <c r="AK203" i="2"/>
  <c r="AG203" i="2"/>
  <c r="AE203" i="2"/>
  <c r="AC203" i="2"/>
  <c r="AA203" i="2"/>
  <c r="Y203" i="2"/>
  <c r="W203" i="2"/>
  <c r="U203" i="2"/>
  <c r="S203" i="2"/>
  <c r="Q203" i="2"/>
  <c r="O203" i="2"/>
  <c r="M203" i="2"/>
  <c r="K203" i="2"/>
  <c r="I203" i="2"/>
  <c r="G203" i="2"/>
  <c r="E203" i="2"/>
  <c r="AL202" i="2"/>
  <c r="AK202" i="2"/>
  <c r="AG202" i="2"/>
  <c r="AE202" i="2"/>
  <c r="AC202" i="2"/>
  <c r="AA202" i="2"/>
  <c r="Y202" i="2"/>
  <c r="W202" i="2"/>
  <c r="U202" i="2"/>
  <c r="S202" i="2"/>
  <c r="Q202" i="2"/>
  <c r="O202" i="2"/>
  <c r="M202" i="2"/>
  <c r="K202" i="2"/>
  <c r="I202" i="2"/>
  <c r="G202" i="2"/>
  <c r="E202" i="2"/>
  <c r="AL201" i="2"/>
  <c r="AK201" i="2"/>
  <c r="AG201" i="2"/>
  <c r="AE201" i="2"/>
  <c r="AC201" i="2"/>
  <c r="AA201" i="2"/>
  <c r="Y201" i="2"/>
  <c r="W201" i="2"/>
  <c r="U201" i="2"/>
  <c r="S201" i="2"/>
  <c r="Q201" i="2"/>
  <c r="O201" i="2"/>
  <c r="M201" i="2"/>
  <c r="K201" i="2"/>
  <c r="I201" i="2"/>
  <c r="G201" i="2"/>
  <c r="E201" i="2"/>
  <c r="AL200" i="2"/>
  <c r="AK200" i="2"/>
  <c r="AG200" i="2"/>
  <c r="AE200" i="2"/>
  <c r="AC200" i="2"/>
  <c r="AA200" i="2"/>
  <c r="Y200" i="2"/>
  <c r="W200" i="2"/>
  <c r="U200" i="2"/>
  <c r="S200" i="2"/>
  <c r="Q200" i="2"/>
  <c r="O200" i="2"/>
  <c r="M200" i="2"/>
  <c r="K200" i="2"/>
  <c r="I200" i="2"/>
  <c r="G200" i="2"/>
  <c r="E200" i="2"/>
  <c r="AL199" i="2"/>
  <c r="AK199" i="2"/>
  <c r="AG199" i="2"/>
  <c r="AE199" i="2"/>
  <c r="AC199" i="2"/>
  <c r="AA199" i="2"/>
  <c r="Y199" i="2"/>
  <c r="W199" i="2"/>
  <c r="U199" i="2"/>
  <c r="S199" i="2"/>
  <c r="Q199" i="2"/>
  <c r="O199" i="2"/>
  <c r="M199" i="2"/>
  <c r="K199" i="2"/>
  <c r="I199" i="2"/>
  <c r="G199" i="2"/>
  <c r="E199" i="2"/>
  <c r="AL198" i="2"/>
  <c r="AK198" i="2"/>
  <c r="AG198" i="2"/>
  <c r="AE198" i="2"/>
  <c r="AC198" i="2"/>
  <c r="AA198" i="2"/>
  <c r="Y198" i="2"/>
  <c r="W198" i="2"/>
  <c r="U198" i="2"/>
  <c r="S198" i="2"/>
  <c r="Q198" i="2"/>
  <c r="O198" i="2"/>
  <c r="M198" i="2"/>
  <c r="K198" i="2"/>
  <c r="I198" i="2"/>
  <c r="G198" i="2"/>
  <c r="E198" i="2"/>
  <c r="AL197" i="2"/>
  <c r="AK197" i="2"/>
  <c r="AG197" i="2"/>
  <c r="AE197" i="2"/>
  <c r="AC197" i="2"/>
  <c r="AA197" i="2"/>
  <c r="Y197" i="2"/>
  <c r="W197" i="2"/>
  <c r="U197" i="2"/>
  <c r="S197" i="2"/>
  <c r="Q197" i="2"/>
  <c r="O197" i="2"/>
  <c r="M197" i="2"/>
  <c r="K197" i="2"/>
  <c r="I197" i="2"/>
  <c r="G197" i="2"/>
  <c r="E197" i="2"/>
  <c r="AL196" i="2"/>
  <c r="AK196" i="2"/>
  <c r="AG196" i="2"/>
  <c r="AE196" i="2"/>
  <c r="AC196" i="2"/>
  <c r="AA196" i="2"/>
  <c r="Y196" i="2"/>
  <c r="W196" i="2"/>
  <c r="U196" i="2"/>
  <c r="S196" i="2"/>
  <c r="Q196" i="2"/>
  <c r="O196" i="2"/>
  <c r="M196" i="2"/>
  <c r="K196" i="2"/>
  <c r="I196" i="2"/>
  <c r="G196" i="2"/>
  <c r="E196" i="2"/>
  <c r="AL195" i="2"/>
  <c r="AK195" i="2"/>
  <c r="AG195" i="2"/>
  <c r="AE195" i="2"/>
  <c r="AC195" i="2"/>
  <c r="AA195" i="2"/>
  <c r="Y195" i="2"/>
  <c r="W195" i="2"/>
  <c r="U195" i="2"/>
  <c r="S195" i="2"/>
  <c r="Q195" i="2"/>
  <c r="O195" i="2"/>
  <c r="M195" i="2"/>
  <c r="K195" i="2"/>
  <c r="I195" i="2"/>
  <c r="G195" i="2"/>
  <c r="E195" i="2"/>
  <c r="AL194" i="2"/>
  <c r="AK194" i="2"/>
  <c r="AG194" i="2"/>
  <c r="AE194" i="2"/>
  <c r="AC194" i="2"/>
  <c r="AA194" i="2"/>
  <c r="Y194" i="2"/>
  <c r="W194" i="2"/>
  <c r="U194" i="2"/>
  <c r="S194" i="2"/>
  <c r="Q194" i="2"/>
  <c r="O194" i="2"/>
  <c r="M194" i="2"/>
  <c r="K194" i="2"/>
  <c r="I194" i="2"/>
  <c r="G194" i="2"/>
  <c r="E194" i="2"/>
  <c r="AL193" i="2"/>
  <c r="AK193" i="2"/>
  <c r="AG193" i="2"/>
  <c r="AE193" i="2"/>
  <c r="AC193" i="2"/>
  <c r="AA193" i="2"/>
  <c r="Y193" i="2"/>
  <c r="W193" i="2"/>
  <c r="U193" i="2"/>
  <c r="S193" i="2"/>
  <c r="Q193" i="2"/>
  <c r="O193" i="2"/>
  <c r="M193" i="2"/>
  <c r="K193" i="2"/>
  <c r="I193" i="2"/>
  <c r="G193" i="2"/>
  <c r="E193" i="2"/>
  <c r="AL192" i="2"/>
  <c r="AK192" i="2"/>
  <c r="AG192" i="2"/>
  <c r="AE192" i="2"/>
  <c r="AC192" i="2"/>
  <c r="AA192" i="2"/>
  <c r="Y192" i="2"/>
  <c r="W192" i="2"/>
  <c r="U192" i="2"/>
  <c r="S192" i="2"/>
  <c r="Q192" i="2"/>
  <c r="O192" i="2"/>
  <c r="M192" i="2"/>
  <c r="K192" i="2"/>
  <c r="I192" i="2"/>
  <c r="G192" i="2"/>
  <c r="E192" i="2"/>
  <c r="AL191" i="2"/>
  <c r="AK191" i="2"/>
  <c r="AG191" i="2"/>
  <c r="AE191" i="2"/>
  <c r="AC191" i="2"/>
  <c r="AA191" i="2"/>
  <c r="Y191" i="2"/>
  <c r="W191" i="2"/>
  <c r="U191" i="2"/>
  <c r="S191" i="2"/>
  <c r="Q191" i="2"/>
  <c r="O191" i="2"/>
  <c r="M191" i="2"/>
  <c r="K191" i="2"/>
  <c r="I191" i="2"/>
  <c r="G191" i="2"/>
  <c r="E191" i="2"/>
  <c r="AL190" i="2"/>
  <c r="AK190" i="2"/>
  <c r="AG190" i="2"/>
  <c r="AE190" i="2"/>
  <c r="AC190" i="2"/>
  <c r="AA190" i="2"/>
  <c r="Y190" i="2"/>
  <c r="W190" i="2"/>
  <c r="U190" i="2"/>
  <c r="S190" i="2"/>
  <c r="Q190" i="2"/>
  <c r="O190" i="2"/>
  <c r="M190" i="2"/>
  <c r="K190" i="2"/>
  <c r="I190" i="2"/>
  <c r="G190" i="2"/>
  <c r="E190" i="2"/>
  <c r="AL189" i="2"/>
  <c r="AK189" i="2"/>
  <c r="AG189" i="2"/>
  <c r="AE189" i="2"/>
  <c r="AC189" i="2"/>
  <c r="AA189" i="2"/>
  <c r="Y189" i="2"/>
  <c r="W189" i="2"/>
  <c r="U189" i="2"/>
  <c r="S189" i="2"/>
  <c r="Q189" i="2"/>
  <c r="O189" i="2"/>
  <c r="M189" i="2"/>
  <c r="K189" i="2"/>
  <c r="I189" i="2"/>
  <c r="G189" i="2"/>
  <c r="E189" i="2"/>
  <c r="AL188" i="2"/>
  <c r="AK188" i="2"/>
  <c r="AG188" i="2"/>
  <c r="AE188" i="2"/>
  <c r="AC188" i="2"/>
  <c r="AA188" i="2"/>
  <c r="Y188" i="2"/>
  <c r="W188" i="2"/>
  <c r="U188" i="2"/>
  <c r="S188" i="2"/>
  <c r="Q188" i="2"/>
  <c r="O188" i="2"/>
  <c r="M188" i="2"/>
  <c r="K188" i="2"/>
  <c r="I188" i="2"/>
  <c r="G188" i="2"/>
  <c r="E188" i="2"/>
  <c r="AL187" i="2"/>
  <c r="AK187" i="2"/>
  <c r="AG187" i="2"/>
  <c r="AE187" i="2"/>
  <c r="AC187" i="2"/>
  <c r="AA187" i="2"/>
  <c r="Y187" i="2"/>
  <c r="W187" i="2"/>
  <c r="U187" i="2"/>
  <c r="S187" i="2"/>
  <c r="Q187" i="2"/>
  <c r="O187" i="2"/>
  <c r="M187" i="2"/>
  <c r="K187" i="2"/>
  <c r="I187" i="2"/>
  <c r="G187" i="2"/>
  <c r="E187" i="2"/>
  <c r="AL186" i="2"/>
  <c r="AK186" i="2"/>
  <c r="AG186" i="2"/>
  <c r="AE186" i="2"/>
  <c r="AC186" i="2"/>
  <c r="AA186" i="2"/>
  <c r="Y186" i="2"/>
  <c r="W186" i="2"/>
  <c r="U186" i="2"/>
  <c r="S186" i="2"/>
  <c r="Q186" i="2"/>
  <c r="O186" i="2"/>
  <c r="M186" i="2"/>
  <c r="K186" i="2"/>
  <c r="I186" i="2"/>
  <c r="G186" i="2"/>
  <c r="E186" i="2"/>
  <c r="AL185" i="2"/>
  <c r="AK185" i="2"/>
  <c r="AG185" i="2"/>
  <c r="AE185" i="2"/>
  <c r="AC185" i="2"/>
  <c r="AA185" i="2"/>
  <c r="Y185" i="2"/>
  <c r="W185" i="2"/>
  <c r="U185" i="2"/>
  <c r="S185" i="2"/>
  <c r="Q185" i="2"/>
  <c r="O185" i="2"/>
  <c r="M185" i="2"/>
  <c r="K185" i="2"/>
  <c r="I185" i="2"/>
  <c r="G185" i="2"/>
  <c r="E185" i="2"/>
  <c r="AL184" i="2"/>
  <c r="AK184" i="2"/>
  <c r="AG184" i="2"/>
  <c r="AE184" i="2"/>
  <c r="AC184" i="2"/>
  <c r="AA184" i="2"/>
  <c r="Y184" i="2"/>
  <c r="W184" i="2"/>
  <c r="U184" i="2"/>
  <c r="S184" i="2"/>
  <c r="Q184" i="2"/>
  <c r="O184" i="2"/>
  <c r="M184" i="2"/>
  <c r="K184" i="2"/>
  <c r="I184" i="2"/>
  <c r="G184" i="2"/>
  <c r="E184" i="2"/>
  <c r="AL183" i="2"/>
  <c r="AK183" i="2"/>
  <c r="AG183" i="2"/>
  <c r="AE183" i="2"/>
  <c r="AC183" i="2"/>
  <c r="AA183" i="2"/>
  <c r="Y183" i="2"/>
  <c r="W183" i="2"/>
  <c r="U183" i="2"/>
  <c r="S183" i="2"/>
  <c r="Q183" i="2"/>
  <c r="O183" i="2"/>
  <c r="M183" i="2"/>
  <c r="K183" i="2"/>
  <c r="I183" i="2"/>
  <c r="G183" i="2"/>
  <c r="E183" i="2"/>
  <c r="AL182" i="2"/>
  <c r="AK182" i="2"/>
  <c r="AG182" i="2"/>
  <c r="AE182" i="2"/>
  <c r="AC182" i="2"/>
  <c r="AA182" i="2"/>
  <c r="Y182" i="2"/>
  <c r="W182" i="2"/>
  <c r="U182" i="2"/>
  <c r="S182" i="2"/>
  <c r="Q182" i="2"/>
  <c r="O182" i="2"/>
  <c r="M182" i="2"/>
  <c r="K182" i="2"/>
  <c r="I182" i="2"/>
  <c r="G182" i="2"/>
  <c r="E182" i="2"/>
  <c r="AL181" i="2"/>
  <c r="AK181" i="2"/>
  <c r="AG181" i="2"/>
  <c r="AE181" i="2"/>
  <c r="AC181" i="2"/>
  <c r="AA181" i="2"/>
  <c r="Y181" i="2"/>
  <c r="W181" i="2"/>
  <c r="U181" i="2"/>
  <c r="S181" i="2"/>
  <c r="Q181" i="2"/>
  <c r="O181" i="2"/>
  <c r="M181" i="2"/>
  <c r="K181" i="2"/>
  <c r="I181" i="2"/>
  <c r="G181" i="2"/>
  <c r="E181" i="2"/>
  <c r="AL180" i="2"/>
  <c r="AK180" i="2"/>
  <c r="AG180" i="2"/>
  <c r="AE180" i="2"/>
  <c r="AC180" i="2"/>
  <c r="AA180" i="2"/>
  <c r="Y180" i="2"/>
  <c r="W180" i="2"/>
  <c r="U180" i="2"/>
  <c r="S180" i="2"/>
  <c r="Q180" i="2"/>
  <c r="O180" i="2"/>
  <c r="M180" i="2"/>
  <c r="K180" i="2"/>
  <c r="I180" i="2"/>
  <c r="G180" i="2"/>
  <c r="E180" i="2"/>
  <c r="AL179" i="2"/>
  <c r="AK179" i="2"/>
  <c r="AG179" i="2"/>
  <c r="AE179" i="2"/>
  <c r="AC179" i="2"/>
  <c r="AA179" i="2"/>
  <c r="Y179" i="2"/>
  <c r="W179" i="2"/>
  <c r="U179" i="2"/>
  <c r="S179" i="2"/>
  <c r="Q179" i="2"/>
  <c r="O179" i="2"/>
  <c r="M179" i="2"/>
  <c r="K179" i="2"/>
  <c r="I179" i="2"/>
  <c r="G179" i="2"/>
  <c r="E179" i="2"/>
  <c r="AL178" i="2"/>
  <c r="AK178" i="2"/>
  <c r="AG178" i="2"/>
  <c r="AE178" i="2"/>
  <c r="AC178" i="2"/>
  <c r="AA178" i="2"/>
  <c r="Y178" i="2"/>
  <c r="W178" i="2"/>
  <c r="U178" i="2"/>
  <c r="S178" i="2"/>
  <c r="Q178" i="2"/>
  <c r="O178" i="2"/>
  <c r="M178" i="2"/>
  <c r="K178" i="2"/>
  <c r="I178" i="2"/>
  <c r="G178" i="2"/>
  <c r="E178" i="2"/>
  <c r="AL177" i="2"/>
  <c r="AK177" i="2"/>
  <c r="AG177" i="2"/>
  <c r="AE177" i="2"/>
  <c r="AC177" i="2"/>
  <c r="AA177" i="2"/>
  <c r="Y177" i="2"/>
  <c r="W177" i="2"/>
  <c r="U177" i="2"/>
  <c r="S177" i="2"/>
  <c r="Q177" i="2"/>
  <c r="O177" i="2"/>
  <c r="M177" i="2"/>
  <c r="K177" i="2"/>
  <c r="I177" i="2"/>
  <c r="G177" i="2"/>
  <c r="E177" i="2"/>
  <c r="AL176" i="2"/>
  <c r="AK176" i="2"/>
  <c r="AG176" i="2"/>
  <c r="AE176" i="2"/>
  <c r="AC176" i="2"/>
  <c r="AA176" i="2"/>
  <c r="Y176" i="2"/>
  <c r="W176" i="2"/>
  <c r="U176" i="2"/>
  <c r="S176" i="2"/>
  <c r="Q176" i="2"/>
  <c r="O176" i="2"/>
  <c r="M176" i="2"/>
  <c r="K176" i="2"/>
  <c r="I176" i="2"/>
  <c r="G176" i="2"/>
  <c r="E176" i="2"/>
  <c r="AL175" i="2"/>
  <c r="AK175" i="2"/>
  <c r="AG175" i="2"/>
  <c r="AE175" i="2"/>
  <c r="AC175" i="2"/>
  <c r="AA175" i="2"/>
  <c r="Y175" i="2"/>
  <c r="W175" i="2"/>
  <c r="U175" i="2"/>
  <c r="S175" i="2"/>
  <c r="Q175" i="2"/>
  <c r="O175" i="2"/>
  <c r="M175" i="2"/>
  <c r="K175" i="2"/>
  <c r="I175" i="2"/>
  <c r="G175" i="2"/>
  <c r="E175" i="2"/>
  <c r="AL174" i="2"/>
  <c r="AK174" i="2"/>
  <c r="AG174" i="2"/>
  <c r="AE174" i="2"/>
  <c r="AC174" i="2"/>
  <c r="AA174" i="2"/>
  <c r="Y174" i="2"/>
  <c r="W174" i="2"/>
  <c r="U174" i="2"/>
  <c r="S174" i="2"/>
  <c r="Q174" i="2"/>
  <c r="O174" i="2"/>
  <c r="M174" i="2"/>
  <c r="K174" i="2"/>
  <c r="I174" i="2"/>
  <c r="G174" i="2"/>
  <c r="E174" i="2"/>
  <c r="AL173" i="2"/>
  <c r="AK173" i="2"/>
  <c r="AG173" i="2"/>
  <c r="AE173" i="2"/>
  <c r="AC173" i="2"/>
  <c r="AA173" i="2"/>
  <c r="Y173" i="2"/>
  <c r="W173" i="2"/>
  <c r="U173" i="2"/>
  <c r="S173" i="2"/>
  <c r="Q173" i="2"/>
  <c r="O173" i="2"/>
  <c r="M173" i="2"/>
  <c r="K173" i="2"/>
  <c r="I173" i="2"/>
  <c r="G173" i="2"/>
  <c r="E173" i="2"/>
  <c r="AL172" i="2"/>
  <c r="AK172" i="2"/>
  <c r="AG172" i="2"/>
  <c r="AE172" i="2"/>
  <c r="AC172" i="2"/>
  <c r="AA172" i="2"/>
  <c r="Y172" i="2"/>
  <c r="W172" i="2"/>
  <c r="U172" i="2"/>
  <c r="S172" i="2"/>
  <c r="Q172" i="2"/>
  <c r="O172" i="2"/>
  <c r="M172" i="2"/>
  <c r="K172" i="2"/>
  <c r="I172" i="2"/>
  <c r="G172" i="2"/>
  <c r="E172" i="2"/>
  <c r="AL171" i="2"/>
  <c r="AK171" i="2"/>
  <c r="AG171" i="2"/>
  <c r="AE171" i="2"/>
  <c r="AC171" i="2"/>
  <c r="AA171" i="2"/>
  <c r="Y171" i="2"/>
  <c r="W171" i="2"/>
  <c r="U171" i="2"/>
  <c r="S171" i="2"/>
  <c r="Q171" i="2"/>
  <c r="O171" i="2"/>
  <c r="M171" i="2"/>
  <c r="K171" i="2"/>
  <c r="I171" i="2"/>
  <c r="G171" i="2"/>
  <c r="E171" i="2"/>
  <c r="AL170" i="2"/>
  <c r="AK170" i="2"/>
  <c r="AG170" i="2"/>
  <c r="AE170" i="2"/>
  <c r="AC170" i="2"/>
  <c r="AA170" i="2"/>
  <c r="Y170" i="2"/>
  <c r="W170" i="2"/>
  <c r="U170" i="2"/>
  <c r="S170" i="2"/>
  <c r="Q170" i="2"/>
  <c r="O170" i="2"/>
  <c r="M170" i="2"/>
  <c r="K170" i="2"/>
  <c r="I170" i="2"/>
  <c r="G170" i="2"/>
  <c r="E170" i="2"/>
  <c r="AL169" i="2"/>
  <c r="AK169" i="2"/>
  <c r="AG169" i="2"/>
  <c r="AE169" i="2"/>
  <c r="AC169" i="2"/>
  <c r="AA169" i="2"/>
  <c r="Y169" i="2"/>
  <c r="W169" i="2"/>
  <c r="U169" i="2"/>
  <c r="S169" i="2"/>
  <c r="Q169" i="2"/>
  <c r="O169" i="2"/>
  <c r="M169" i="2"/>
  <c r="K169" i="2"/>
  <c r="I169" i="2"/>
  <c r="G169" i="2"/>
  <c r="E169" i="2"/>
  <c r="AL168" i="2"/>
  <c r="AK168" i="2"/>
  <c r="AG168" i="2"/>
  <c r="AE168" i="2"/>
  <c r="AC168" i="2"/>
  <c r="AA168" i="2"/>
  <c r="Y168" i="2"/>
  <c r="W168" i="2"/>
  <c r="U168" i="2"/>
  <c r="S168" i="2"/>
  <c r="Q168" i="2"/>
  <c r="O168" i="2"/>
  <c r="M168" i="2"/>
  <c r="K168" i="2"/>
  <c r="I168" i="2"/>
  <c r="G168" i="2"/>
  <c r="E168" i="2"/>
  <c r="AL167" i="2"/>
  <c r="AK167" i="2"/>
  <c r="AG167" i="2"/>
  <c r="AE167" i="2"/>
  <c r="AC167" i="2"/>
  <c r="AA167" i="2"/>
  <c r="Y167" i="2"/>
  <c r="W167" i="2"/>
  <c r="U167" i="2"/>
  <c r="S167" i="2"/>
  <c r="Q167" i="2"/>
  <c r="O167" i="2"/>
  <c r="M167" i="2"/>
  <c r="K167" i="2"/>
  <c r="I167" i="2"/>
  <c r="G167" i="2"/>
  <c r="E167" i="2"/>
  <c r="AL166" i="2"/>
  <c r="AK166" i="2"/>
  <c r="AG166" i="2"/>
  <c r="AE166" i="2"/>
  <c r="AC166" i="2"/>
  <c r="AA166" i="2"/>
  <c r="Y166" i="2"/>
  <c r="W166" i="2"/>
  <c r="U166" i="2"/>
  <c r="S166" i="2"/>
  <c r="Q166" i="2"/>
  <c r="O166" i="2"/>
  <c r="M166" i="2"/>
  <c r="K166" i="2"/>
  <c r="I166" i="2"/>
  <c r="G166" i="2"/>
  <c r="E166" i="2"/>
  <c r="AL165" i="2"/>
  <c r="AK165" i="2"/>
  <c r="AG165" i="2"/>
  <c r="AE165" i="2"/>
  <c r="AC165" i="2"/>
  <c r="AA165" i="2"/>
  <c r="Y165" i="2"/>
  <c r="W165" i="2"/>
  <c r="U165" i="2"/>
  <c r="S165" i="2"/>
  <c r="Q165" i="2"/>
  <c r="O165" i="2"/>
  <c r="M165" i="2"/>
  <c r="K165" i="2"/>
  <c r="I165" i="2"/>
  <c r="G165" i="2"/>
  <c r="E165" i="2"/>
  <c r="AL164" i="2"/>
  <c r="AK164" i="2"/>
  <c r="AG164" i="2"/>
  <c r="AE164" i="2"/>
  <c r="AC164" i="2"/>
  <c r="AA164" i="2"/>
  <c r="Y164" i="2"/>
  <c r="W164" i="2"/>
  <c r="U164" i="2"/>
  <c r="S164" i="2"/>
  <c r="Q164" i="2"/>
  <c r="O164" i="2"/>
  <c r="M164" i="2"/>
  <c r="K164" i="2"/>
  <c r="I164" i="2"/>
  <c r="G164" i="2"/>
  <c r="E164" i="2"/>
  <c r="AL163" i="2"/>
  <c r="AK163" i="2"/>
  <c r="AG163" i="2"/>
  <c r="AE163" i="2"/>
  <c r="AC163" i="2"/>
  <c r="AA163" i="2"/>
  <c r="Y163" i="2"/>
  <c r="W163" i="2"/>
  <c r="U163" i="2"/>
  <c r="S163" i="2"/>
  <c r="Q163" i="2"/>
  <c r="O163" i="2"/>
  <c r="M163" i="2"/>
  <c r="K163" i="2"/>
  <c r="I163" i="2"/>
  <c r="G163" i="2"/>
  <c r="E163" i="2"/>
  <c r="AL162" i="2"/>
  <c r="AK162" i="2"/>
  <c r="AG162" i="2"/>
  <c r="AE162" i="2"/>
  <c r="AC162" i="2"/>
  <c r="AA162" i="2"/>
  <c r="Y162" i="2"/>
  <c r="W162" i="2"/>
  <c r="U162" i="2"/>
  <c r="S162" i="2"/>
  <c r="Q162" i="2"/>
  <c r="O162" i="2"/>
  <c r="M162" i="2"/>
  <c r="K162" i="2"/>
  <c r="I162" i="2"/>
  <c r="G162" i="2"/>
  <c r="E162" i="2"/>
  <c r="AL161" i="2"/>
  <c r="AK161" i="2"/>
  <c r="AG161" i="2"/>
  <c r="AE161" i="2"/>
  <c r="AC161" i="2"/>
  <c r="AA161" i="2"/>
  <c r="Y161" i="2"/>
  <c r="W161" i="2"/>
  <c r="U161" i="2"/>
  <c r="S161" i="2"/>
  <c r="Q161" i="2"/>
  <c r="O161" i="2"/>
  <c r="M161" i="2"/>
  <c r="K161" i="2"/>
  <c r="I161" i="2"/>
  <c r="G161" i="2"/>
  <c r="E161" i="2"/>
  <c r="AL160" i="2"/>
  <c r="AK160" i="2"/>
  <c r="AG160" i="2"/>
  <c r="AE160" i="2"/>
  <c r="AC160" i="2"/>
  <c r="AA160" i="2"/>
  <c r="Y160" i="2"/>
  <c r="W160" i="2"/>
  <c r="U160" i="2"/>
  <c r="S160" i="2"/>
  <c r="Q160" i="2"/>
  <c r="O160" i="2"/>
  <c r="M160" i="2"/>
  <c r="K160" i="2"/>
  <c r="I160" i="2"/>
  <c r="G160" i="2"/>
  <c r="E160" i="2"/>
  <c r="AL159" i="2"/>
  <c r="AK159" i="2"/>
  <c r="AG159" i="2"/>
  <c r="AE159" i="2"/>
  <c r="AC159" i="2"/>
  <c r="AA159" i="2"/>
  <c r="Y159" i="2"/>
  <c r="W159" i="2"/>
  <c r="U159" i="2"/>
  <c r="S159" i="2"/>
  <c r="Q159" i="2"/>
  <c r="O159" i="2"/>
  <c r="M159" i="2"/>
  <c r="K159" i="2"/>
  <c r="I159" i="2"/>
  <c r="G159" i="2"/>
  <c r="E159" i="2"/>
  <c r="AL158" i="2"/>
  <c r="AK158" i="2"/>
  <c r="AG158" i="2"/>
  <c r="AE158" i="2"/>
  <c r="AC158" i="2"/>
  <c r="AA158" i="2"/>
  <c r="Y158" i="2"/>
  <c r="W158" i="2"/>
  <c r="U158" i="2"/>
  <c r="S158" i="2"/>
  <c r="Q158" i="2"/>
  <c r="O158" i="2"/>
  <c r="M158" i="2"/>
  <c r="K158" i="2"/>
  <c r="I158" i="2"/>
  <c r="G158" i="2"/>
  <c r="E158" i="2"/>
  <c r="AL157" i="2"/>
  <c r="AK157" i="2"/>
  <c r="AG157" i="2"/>
  <c r="AE157" i="2"/>
  <c r="AC157" i="2"/>
  <c r="AA157" i="2"/>
  <c r="Y157" i="2"/>
  <c r="W157" i="2"/>
  <c r="U157" i="2"/>
  <c r="S157" i="2"/>
  <c r="Q157" i="2"/>
  <c r="O157" i="2"/>
  <c r="M157" i="2"/>
  <c r="K157" i="2"/>
  <c r="I157" i="2"/>
  <c r="G157" i="2"/>
  <c r="E157" i="2"/>
  <c r="AL156" i="2"/>
  <c r="AK156" i="2"/>
  <c r="AG156" i="2"/>
  <c r="AE156" i="2"/>
  <c r="AC156" i="2"/>
  <c r="AA156" i="2"/>
  <c r="Y156" i="2"/>
  <c r="W156" i="2"/>
  <c r="U156" i="2"/>
  <c r="S156" i="2"/>
  <c r="Q156" i="2"/>
  <c r="O156" i="2"/>
  <c r="M156" i="2"/>
  <c r="K156" i="2"/>
  <c r="I156" i="2"/>
  <c r="G156" i="2"/>
  <c r="E156" i="2"/>
  <c r="AL155" i="2"/>
  <c r="AK155" i="2"/>
  <c r="AG155" i="2"/>
  <c r="AE155" i="2"/>
  <c r="AC155" i="2"/>
  <c r="AA155" i="2"/>
  <c r="Y155" i="2"/>
  <c r="W155" i="2"/>
  <c r="U155" i="2"/>
  <c r="S155" i="2"/>
  <c r="Q155" i="2"/>
  <c r="O155" i="2"/>
  <c r="M155" i="2"/>
  <c r="K155" i="2"/>
  <c r="I155" i="2"/>
  <c r="G155" i="2"/>
  <c r="E155" i="2"/>
  <c r="AL154" i="2"/>
  <c r="AK154" i="2"/>
  <c r="AG154" i="2"/>
  <c r="AE154" i="2"/>
  <c r="AC154" i="2"/>
  <c r="AA154" i="2"/>
  <c r="Y154" i="2"/>
  <c r="W154" i="2"/>
  <c r="U154" i="2"/>
  <c r="S154" i="2"/>
  <c r="Q154" i="2"/>
  <c r="O154" i="2"/>
  <c r="M154" i="2"/>
  <c r="K154" i="2"/>
  <c r="I154" i="2"/>
  <c r="G154" i="2"/>
  <c r="E154" i="2"/>
  <c r="AL153" i="2"/>
  <c r="AK153" i="2"/>
  <c r="AG153" i="2"/>
  <c r="AE153" i="2"/>
  <c r="AC153" i="2"/>
  <c r="AA153" i="2"/>
  <c r="Y153" i="2"/>
  <c r="W153" i="2"/>
  <c r="U153" i="2"/>
  <c r="S153" i="2"/>
  <c r="Q153" i="2"/>
  <c r="O153" i="2"/>
  <c r="M153" i="2"/>
  <c r="K153" i="2"/>
  <c r="I153" i="2"/>
  <c r="G153" i="2"/>
  <c r="E153" i="2"/>
  <c r="AL152" i="2"/>
  <c r="AK152" i="2"/>
  <c r="AG152" i="2"/>
  <c r="AE152" i="2"/>
  <c r="AC152" i="2"/>
  <c r="AA152" i="2"/>
  <c r="Y152" i="2"/>
  <c r="W152" i="2"/>
  <c r="U152" i="2"/>
  <c r="S152" i="2"/>
  <c r="Q152" i="2"/>
  <c r="O152" i="2"/>
  <c r="M152" i="2"/>
  <c r="K152" i="2"/>
  <c r="I152" i="2"/>
  <c r="G152" i="2"/>
  <c r="E152" i="2"/>
  <c r="AL151" i="2"/>
  <c r="AK151" i="2"/>
  <c r="AG151" i="2"/>
  <c r="AE151" i="2"/>
  <c r="AC151" i="2"/>
  <c r="AA151" i="2"/>
  <c r="Y151" i="2"/>
  <c r="W151" i="2"/>
  <c r="U151" i="2"/>
  <c r="S151" i="2"/>
  <c r="Q151" i="2"/>
  <c r="O151" i="2"/>
  <c r="M151" i="2"/>
  <c r="K151" i="2"/>
  <c r="I151" i="2"/>
  <c r="G151" i="2"/>
  <c r="E151" i="2"/>
  <c r="AL150" i="2"/>
  <c r="AK150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L149" i="2"/>
  <c r="AK149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AL148" i="2"/>
  <c r="AK148" i="2"/>
  <c r="AG148" i="2"/>
  <c r="AE148" i="2"/>
  <c r="AC148" i="2"/>
  <c r="AA148" i="2"/>
  <c r="Y148" i="2"/>
  <c r="W148" i="2"/>
  <c r="U148" i="2"/>
  <c r="S148" i="2"/>
  <c r="Q148" i="2"/>
  <c r="O148" i="2"/>
  <c r="M148" i="2"/>
  <c r="K148" i="2"/>
  <c r="I148" i="2"/>
  <c r="G148" i="2"/>
  <c r="E148" i="2"/>
  <c r="AL147" i="2"/>
  <c r="AK147" i="2"/>
  <c r="AG147" i="2"/>
  <c r="AE147" i="2"/>
  <c r="AC147" i="2"/>
  <c r="AA147" i="2"/>
  <c r="Y147" i="2"/>
  <c r="W147" i="2"/>
  <c r="U147" i="2"/>
  <c r="S147" i="2"/>
  <c r="Q147" i="2"/>
  <c r="O147" i="2"/>
  <c r="M147" i="2"/>
  <c r="K147" i="2"/>
  <c r="I147" i="2"/>
  <c r="G147" i="2"/>
  <c r="E147" i="2"/>
  <c r="AL146" i="2"/>
  <c r="AK146" i="2"/>
  <c r="AG146" i="2"/>
  <c r="AE146" i="2"/>
  <c r="AC146" i="2"/>
  <c r="AA146" i="2"/>
  <c r="Y146" i="2"/>
  <c r="W146" i="2"/>
  <c r="U146" i="2"/>
  <c r="S146" i="2"/>
  <c r="Q146" i="2"/>
  <c r="O146" i="2"/>
  <c r="M146" i="2"/>
  <c r="K146" i="2"/>
  <c r="I146" i="2"/>
  <c r="G146" i="2"/>
  <c r="E146" i="2"/>
  <c r="AL145" i="2"/>
  <c r="AK145" i="2"/>
  <c r="AG145" i="2"/>
  <c r="AE145" i="2"/>
  <c r="AC145" i="2"/>
  <c r="AA145" i="2"/>
  <c r="Y145" i="2"/>
  <c r="W145" i="2"/>
  <c r="U145" i="2"/>
  <c r="S145" i="2"/>
  <c r="Q145" i="2"/>
  <c r="O145" i="2"/>
  <c r="M145" i="2"/>
  <c r="K145" i="2"/>
  <c r="I145" i="2"/>
  <c r="G145" i="2"/>
  <c r="E145" i="2"/>
  <c r="AL144" i="2"/>
  <c r="AK144" i="2"/>
  <c r="AG144" i="2"/>
  <c r="AE144" i="2"/>
  <c r="AC144" i="2"/>
  <c r="AA144" i="2"/>
  <c r="Y144" i="2"/>
  <c r="W144" i="2"/>
  <c r="U144" i="2"/>
  <c r="S144" i="2"/>
  <c r="Q144" i="2"/>
  <c r="O144" i="2"/>
  <c r="M144" i="2"/>
  <c r="K144" i="2"/>
  <c r="I144" i="2"/>
  <c r="G144" i="2"/>
  <c r="E144" i="2"/>
  <c r="AL143" i="2"/>
  <c r="AK143" i="2"/>
  <c r="AG143" i="2"/>
  <c r="AE143" i="2"/>
  <c r="AC143" i="2"/>
  <c r="AA143" i="2"/>
  <c r="Y143" i="2"/>
  <c r="W143" i="2"/>
  <c r="U143" i="2"/>
  <c r="S143" i="2"/>
  <c r="Q143" i="2"/>
  <c r="O143" i="2"/>
  <c r="M143" i="2"/>
  <c r="K143" i="2"/>
  <c r="I143" i="2"/>
  <c r="G143" i="2"/>
  <c r="E143" i="2"/>
  <c r="AL142" i="2"/>
  <c r="AK142" i="2"/>
  <c r="AG142" i="2"/>
  <c r="AE142" i="2"/>
  <c r="AC142" i="2"/>
  <c r="AA142" i="2"/>
  <c r="Y142" i="2"/>
  <c r="W142" i="2"/>
  <c r="U142" i="2"/>
  <c r="S142" i="2"/>
  <c r="Q142" i="2"/>
  <c r="O142" i="2"/>
  <c r="M142" i="2"/>
  <c r="K142" i="2"/>
  <c r="I142" i="2"/>
  <c r="G142" i="2"/>
  <c r="E142" i="2"/>
  <c r="AL141" i="2"/>
  <c r="AK141" i="2"/>
  <c r="AG141" i="2"/>
  <c r="AE141" i="2"/>
  <c r="AC141" i="2"/>
  <c r="AA141" i="2"/>
  <c r="Y141" i="2"/>
  <c r="W141" i="2"/>
  <c r="U141" i="2"/>
  <c r="S141" i="2"/>
  <c r="Q141" i="2"/>
  <c r="O141" i="2"/>
  <c r="M141" i="2"/>
  <c r="K141" i="2"/>
  <c r="I141" i="2"/>
  <c r="G141" i="2"/>
  <c r="E141" i="2"/>
  <c r="AL140" i="2"/>
  <c r="AK140" i="2"/>
  <c r="AG140" i="2"/>
  <c r="AE140" i="2"/>
  <c r="AC140" i="2"/>
  <c r="AA140" i="2"/>
  <c r="Y140" i="2"/>
  <c r="W140" i="2"/>
  <c r="U140" i="2"/>
  <c r="S140" i="2"/>
  <c r="Q140" i="2"/>
  <c r="O140" i="2"/>
  <c r="M140" i="2"/>
  <c r="K140" i="2"/>
  <c r="I140" i="2"/>
  <c r="G140" i="2"/>
  <c r="E140" i="2"/>
  <c r="AL139" i="2"/>
  <c r="AK139" i="2"/>
  <c r="AG139" i="2"/>
  <c r="AE139" i="2"/>
  <c r="AC139" i="2"/>
  <c r="AA139" i="2"/>
  <c r="Y139" i="2"/>
  <c r="W139" i="2"/>
  <c r="U139" i="2"/>
  <c r="S139" i="2"/>
  <c r="Q139" i="2"/>
  <c r="O139" i="2"/>
  <c r="M139" i="2"/>
  <c r="K139" i="2"/>
  <c r="I139" i="2"/>
  <c r="G139" i="2"/>
  <c r="E139" i="2"/>
  <c r="AL138" i="2"/>
  <c r="AK138" i="2"/>
  <c r="AG138" i="2"/>
  <c r="AE138" i="2"/>
  <c r="AC138" i="2"/>
  <c r="AA138" i="2"/>
  <c r="Y138" i="2"/>
  <c r="W138" i="2"/>
  <c r="U138" i="2"/>
  <c r="S138" i="2"/>
  <c r="Q138" i="2"/>
  <c r="O138" i="2"/>
  <c r="M138" i="2"/>
  <c r="K138" i="2"/>
  <c r="I138" i="2"/>
  <c r="G138" i="2"/>
  <c r="E138" i="2"/>
  <c r="AL137" i="2"/>
  <c r="AK137" i="2"/>
  <c r="AG137" i="2"/>
  <c r="AE137" i="2"/>
  <c r="AC137" i="2"/>
  <c r="AA137" i="2"/>
  <c r="Y137" i="2"/>
  <c r="W137" i="2"/>
  <c r="U137" i="2"/>
  <c r="S137" i="2"/>
  <c r="Q137" i="2"/>
  <c r="O137" i="2"/>
  <c r="M137" i="2"/>
  <c r="K137" i="2"/>
  <c r="I137" i="2"/>
  <c r="G137" i="2"/>
  <c r="E137" i="2"/>
  <c r="AL136" i="2"/>
  <c r="AK136" i="2"/>
  <c r="AG136" i="2"/>
  <c r="AE136" i="2"/>
  <c r="AC136" i="2"/>
  <c r="AA136" i="2"/>
  <c r="Y136" i="2"/>
  <c r="W136" i="2"/>
  <c r="U136" i="2"/>
  <c r="S136" i="2"/>
  <c r="Q136" i="2"/>
  <c r="O136" i="2"/>
  <c r="M136" i="2"/>
  <c r="K136" i="2"/>
  <c r="I136" i="2"/>
  <c r="G136" i="2"/>
  <c r="E136" i="2"/>
  <c r="AL135" i="2"/>
  <c r="AK135" i="2"/>
  <c r="AG135" i="2"/>
  <c r="AE135" i="2"/>
  <c r="AC135" i="2"/>
  <c r="AA135" i="2"/>
  <c r="Y135" i="2"/>
  <c r="W135" i="2"/>
  <c r="U135" i="2"/>
  <c r="S135" i="2"/>
  <c r="Q135" i="2"/>
  <c r="O135" i="2"/>
  <c r="M135" i="2"/>
  <c r="K135" i="2"/>
  <c r="I135" i="2"/>
  <c r="G135" i="2"/>
  <c r="E135" i="2"/>
  <c r="AL134" i="2"/>
  <c r="AK134" i="2"/>
  <c r="AG134" i="2"/>
  <c r="AE134" i="2"/>
  <c r="AC134" i="2"/>
  <c r="AA134" i="2"/>
  <c r="Y134" i="2"/>
  <c r="W134" i="2"/>
  <c r="U134" i="2"/>
  <c r="S134" i="2"/>
  <c r="Q134" i="2"/>
  <c r="O134" i="2"/>
  <c r="M134" i="2"/>
  <c r="K134" i="2"/>
  <c r="I134" i="2"/>
  <c r="G134" i="2"/>
  <c r="E134" i="2"/>
  <c r="AL133" i="2"/>
  <c r="AK133" i="2"/>
  <c r="AG133" i="2"/>
  <c r="AE133" i="2"/>
  <c r="AC133" i="2"/>
  <c r="AA133" i="2"/>
  <c r="Y133" i="2"/>
  <c r="W133" i="2"/>
  <c r="U133" i="2"/>
  <c r="S133" i="2"/>
  <c r="Q133" i="2"/>
  <c r="O133" i="2"/>
  <c r="M133" i="2"/>
  <c r="K133" i="2"/>
  <c r="I133" i="2"/>
  <c r="G133" i="2"/>
  <c r="E133" i="2"/>
  <c r="AL132" i="2"/>
  <c r="AK132" i="2"/>
  <c r="AG132" i="2"/>
  <c r="AE132" i="2"/>
  <c r="AC132" i="2"/>
  <c r="AA132" i="2"/>
  <c r="Y132" i="2"/>
  <c r="W132" i="2"/>
  <c r="U132" i="2"/>
  <c r="S132" i="2"/>
  <c r="Q132" i="2"/>
  <c r="O132" i="2"/>
  <c r="M132" i="2"/>
  <c r="K132" i="2"/>
  <c r="I132" i="2"/>
  <c r="G132" i="2"/>
  <c r="E132" i="2"/>
  <c r="AL131" i="2"/>
  <c r="AK131" i="2"/>
  <c r="AG131" i="2"/>
  <c r="AE131" i="2"/>
  <c r="AC131" i="2"/>
  <c r="AA131" i="2"/>
  <c r="Y131" i="2"/>
  <c r="W131" i="2"/>
  <c r="U131" i="2"/>
  <c r="S131" i="2"/>
  <c r="Q131" i="2"/>
  <c r="O131" i="2"/>
  <c r="M131" i="2"/>
  <c r="K131" i="2"/>
  <c r="I131" i="2"/>
  <c r="G131" i="2"/>
  <c r="E131" i="2"/>
  <c r="AL130" i="2"/>
  <c r="AK130" i="2"/>
  <c r="AG130" i="2"/>
  <c r="AE130" i="2"/>
  <c r="AC130" i="2"/>
  <c r="AA130" i="2"/>
  <c r="Y130" i="2"/>
  <c r="W130" i="2"/>
  <c r="U130" i="2"/>
  <c r="S130" i="2"/>
  <c r="Q130" i="2"/>
  <c r="O130" i="2"/>
  <c r="M130" i="2"/>
  <c r="K130" i="2"/>
  <c r="I130" i="2"/>
  <c r="G130" i="2"/>
  <c r="E130" i="2"/>
  <c r="AL129" i="2"/>
  <c r="AK129" i="2"/>
  <c r="AG129" i="2"/>
  <c r="AE129" i="2"/>
  <c r="AC129" i="2"/>
  <c r="AA129" i="2"/>
  <c r="Y129" i="2"/>
  <c r="W129" i="2"/>
  <c r="U129" i="2"/>
  <c r="S129" i="2"/>
  <c r="Q129" i="2"/>
  <c r="O129" i="2"/>
  <c r="M129" i="2"/>
  <c r="K129" i="2"/>
  <c r="I129" i="2"/>
  <c r="G129" i="2"/>
  <c r="E129" i="2"/>
  <c r="AL128" i="2"/>
  <c r="AK128" i="2"/>
  <c r="AG128" i="2"/>
  <c r="AE128" i="2"/>
  <c r="AC128" i="2"/>
  <c r="AA128" i="2"/>
  <c r="Y128" i="2"/>
  <c r="W128" i="2"/>
  <c r="U128" i="2"/>
  <c r="S128" i="2"/>
  <c r="Q128" i="2"/>
  <c r="O128" i="2"/>
  <c r="M128" i="2"/>
  <c r="K128" i="2"/>
  <c r="I128" i="2"/>
  <c r="G128" i="2"/>
  <c r="E128" i="2"/>
  <c r="AL127" i="2"/>
  <c r="AK127" i="2"/>
  <c r="AG127" i="2"/>
  <c r="AE127" i="2"/>
  <c r="AC127" i="2"/>
  <c r="AA127" i="2"/>
  <c r="Y127" i="2"/>
  <c r="W127" i="2"/>
  <c r="U127" i="2"/>
  <c r="S127" i="2"/>
  <c r="Q127" i="2"/>
  <c r="O127" i="2"/>
  <c r="M127" i="2"/>
  <c r="K127" i="2"/>
  <c r="I127" i="2"/>
  <c r="G127" i="2"/>
  <c r="E127" i="2"/>
  <c r="AL126" i="2"/>
  <c r="AK126" i="2"/>
  <c r="AG126" i="2"/>
  <c r="AE126" i="2"/>
  <c r="AC126" i="2"/>
  <c r="AA126" i="2"/>
  <c r="Y126" i="2"/>
  <c r="W126" i="2"/>
  <c r="U126" i="2"/>
  <c r="S126" i="2"/>
  <c r="Q126" i="2"/>
  <c r="O126" i="2"/>
  <c r="M126" i="2"/>
  <c r="K126" i="2"/>
  <c r="I126" i="2"/>
  <c r="G126" i="2"/>
  <c r="E126" i="2"/>
  <c r="AL125" i="2"/>
  <c r="AK125" i="2"/>
  <c r="AG125" i="2"/>
  <c r="AE125" i="2"/>
  <c r="AC125" i="2"/>
  <c r="AA125" i="2"/>
  <c r="Y125" i="2"/>
  <c r="W125" i="2"/>
  <c r="U125" i="2"/>
  <c r="S125" i="2"/>
  <c r="Q125" i="2"/>
  <c r="O125" i="2"/>
  <c r="M125" i="2"/>
  <c r="K125" i="2"/>
  <c r="I125" i="2"/>
  <c r="G125" i="2"/>
  <c r="E125" i="2"/>
  <c r="AL124" i="2"/>
  <c r="AK124" i="2"/>
  <c r="AG124" i="2"/>
  <c r="AE124" i="2"/>
  <c r="AC124" i="2"/>
  <c r="AA124" i="2"/>
  <c r="Y124" i="2"/>
  <c r="W124" i="2"/>
  <c r="U124" i="2"/>
  <c r="S124" i="2"/>
  <c r="Q124" i="2"/>
  <c r="O124" i="2"/>
  <c r="M124" i="2"/>
  <c r="K124" i="2"/>
  <c r="I124" i="2"/>
  <c r="G124" i="2"/>
  <c r="E124" i="2"/>
  <c r="AL123" i="2"/>
  <c r="AK123" i="2"/>
  <c r="AG123" i="2"/>
  <c r="AE123" i="2"/>
  <c r="AC123" i="2"/>
  <c r="AA123" i="2"/>
  <c r="Y123" i="2"/>
  <c r="W123" i="2"/>
  <c r="U123" i="2"/>
  <c r="S123" i="2"/>
  <c r="Q123" i="2"/>
  <c r="O123" i="2"/>
  <c r="M123" i="2"/>
  <c r="K123" i="2"/>
  <c r="I123" i="2"/>
  <c r="G123" i="2"/>
  <c r="E123" i="2"/>
  <c r="AL122" i="2"/>
  <c r="AK122" i="2"/>
  <c r="AG122" i="2"/>
  <c r="AE122" i="2"/>
  <c r="AC122" i="2"/>
  <c r="AA122" i="2"/>
  <c r="Y122" i="2"/>
  <c r="W122" i="2"/>
  <c r="U122" i="2"/>
  <c r="S122" i="2"/>
  <c r="Q122" i="2"/>
  <c r="O122" i="2"/>
  <c r="M122" i="2"/>
  <c r="K122" i="2"/>
  <c r="I122" i="2"/>
  <c r="G122" i="2"/>
  <c r="E122" i="2"/>
  <c r="AL121" i="2"/>
  <c r="AK121" i="2"/>
  <c r="AG121" i="2"/>
  <c r="AE121" i="2"/>
  <c r="AC121" i="2"/>
  <c r="AA121" i="2"/>
  <c r="Y121" i="2"/>
  <c r="W121" i="2"/>
  <c r="U121" i="2"/>
  <c r="S121" i="2"/>
  <c r="Q121" i="2"/>
  <c r="O121" i="2"/>
  <c r="M121" i="2"/>
  <c r="K121" i="2"/>
  <c r="I121" i="2"/>
  <c r="G121" i="2"/>
  <c r="E121" i="2"/>
  <c r="AL120" i="2"/>
  <c r="AK120" i="2"/>
  <c r="AG120" i="2"/>
  <c r="AE120" i="2"/>
  <c r="AC120" i="2"/>
  <c r="AA120" i="2"/>
  <c r="Y120" i="2"/>
  <c r="W120" i="2"/>
  <c r="U120" i="2"/>
  <c r="S120" i="2"/>
  <c r="Q120" i="2"/>
  <c r="O120" i="2"/>
  <c r="M120" i="2"/>
  <c r="K120" i="2"/>
  <c r="I120" i="2"/>
  <c r="G120" i="2"/>
  <c r="E120" i="2"/>
  <c r="AL119" i="2"/>
  <c r="AK119" i="2"/>
  <c r="AG119" i="2"/>
  <c r="AE119" i="2"/>
  <c r="AC119" i="2"/>
  <c r="AA119" i="2"/>
  <c r="Y119" i="2"/>
  <c r="W119" i="2"/>
  <c r="U119" i="2"/>
  <c r="S119" i="2"/>
  <c r="Q119" i="2"/>
  <c r="O119" i="2"/>
  <c r="M119" i="2"/>
  <c r="K119" i="2"/>
  <c r="I119" i="2"/>
  <c r="G119" i="2"/>
  <c r="E119" i="2"/>
  <c r="AL118" i="2"/>
  <c r="AK118" i="2"/>
  <c r="AG118" i="2"/>
  <c r="AE118" i="2"/>
  <c r="AC118" i="2"/>
  <c r="AA118" i="2"/>
  <c r="Y118" i="2"/>
  <c r="W118" i="2"/>
  <c r="U118" i="2"/>
  <c r="S118" i="2"/>
  <c r="Q118" i="2"/>
  <c r="O118" i="2"/>
  <c r="M118" i="2"/>
  <c r="K118" i="2"/>
  <c r="I118" i="2"/>
  <c r="G118" i="2"/>
  <c r="E118" i="2"/>
  <c r="AL117" i="2"/>
  <c r="AK117" i="2"/>
  <c r="AG117" i="2"/>
  <c r="AE117" i="2"/>
  <c r="AC117" i="2"/>
  <c r="AA117" i="2"/>
  <c r="Y117" i="2"/>
  <c r="W117" i="2"/>
  <c r="U117" i="2"/>
  <c r="S117" i="2"/>
  <c r="Q117" i="2"/>
  <c r="O117" i="2"/>
  <c r="M117" i="2"/>
  <c r="K117" i="2"/>
  <c r="I117" i="2"/>
  <c r="G117" i="2"/>
  <c r="E117" i="2"/>
  <c r="AL116" i="2"/>
  <c r="AK116" i="2"/>
  <c r="AG116" i="2"/>
  <c r="AE116" i="2"/>
  <c r="AC116" i="2"/>
  <c r="AA116" i="2"/>
  <c r="Y116" i="2"/>
  <c r="W116" i="2"/>
  <c r="U116" i="2"/>
  <c r="S116" i="2"/>
  <c r="Q116" i="2"/>
  <c r="O116" i="2"/>
  <c r="M116" i="2"/>
  <c r="K116" i="2"/>
  <c r="I116" i="2"/>
  <c r="G116" i="2"/>
  <c r="E116" i="2"/>
  <c r="AL115" i="2"/>
  <c r="AK115" i="2"/>
  <c r="AG115" i="2"/>
  <c r="AE115" i="2"/>
  <c r="AC115" i="2"/>
  <c r="AA115" i="2"/>
  <c r="Y115" i="2"/>
  <c r="W115" i="2"/>
  <c r="U115" i="2"/>
  <c r="S115" i="2"/>
  <c r="Q115" i="2"/>
  <c r="O115" i="2"/>
  <c r="M115" i="2"/>
  <c r="K115" i="2"/>
  <c r="I115" i="2"/>
  <c r="G115" i="2"/>
  <c r="E115" i="2"/>
  <c r="AL114" i="2"/>
  <c r="AK114" i="2"/>
  <c r="AG114" i="2"/>
  <c r="AE114" i="2"/>
  <c r="AC114" i="2"/>
  <c r="AA114" i="2"/>
  <c r="Y114" i="2"/>
  <c r="W114" i="2"/>
  <c r="U114" i="2"/>
  <c r="S114" i="2"/>
  <c r="Q114" i="2"/>
  <c r="O114" i="2"/>
  <c r="M114" i="2"/>
  <c r="K114" i="2"/>
  <c r="I114" i="2"/>
  <c r="G114" i="2"/>
  <c r="E114" i="2"/>
  <c r="AL113" i="2"/>
  <c r="AK113" i="2"/>
  <c r="AG113" i="2"/>
  <c r="AE113" i="2"/>
  <c r="AC113" i="2"/>
  <c r="AA113" i="2"/>
  <c r="Y113" i="2"/>
  <c r="W113" i="2"/>
  <c r="U113" i="2"/>
  <c r="S113" i="2"/>
  <c r="Q113" i="2"/>
  <c r="O113" i="2"/>
  <c r="M113" i="2"/>
  <c r="K113" i="2"/>
  <c r="I113" i="2"/>
  <c r="G113" i="2"/>
  <c r="E113" i="2"/>
  <c r="AL112" i="2"/>
  <c r="AK112" i="2"/>
  <c r="AG112" i="2"/>
  <c r="AE112" i="2"/>
  <c r="AC112" i="2"/>
  <c r="AA112" i="2"/>
  <c r="Y112" i="2"/>
  <c r="W112" i="2"/>
  <c r="U112" i="2"/>
  <c r="S112" i="2"/>
  <c r="Q112" i="2"/>
  <c r="O112" i="2"/>
  <c r="M112" i="2"/>
  <c r="K112" i="2"/>
  <c r="I112" i="2"/>
  <c r="G112" i="2"/>
  <c r="E112" i="2"/>
  <c r="AL111" i="2"/>
  <c r="AK111" i="2"/>
  <c r="AG111" i="2"/>
  <c r="AE111" i="2"/>
  <c r="AC111" i="2"/>
  <c r="AA111" i="2"/>
  <c r="Y111" i="2"/>
  <c r="W111" i="2"/>
  <c r="U111" i="2"/>
  <c r="S111" i="2"/>
  <c r="Q111" i="2"/>
  <c r="O111" i="2"/>
  <c r="M111" i="2"/>
  <c r="K111" i="2"/>
  <c r="I111" i="2"/>
  <c r="G111" i="2"/>
  <c r="E111" i="2"/>
  <c r="AL110" i="2"/>
  <c r="AK110" i="2"/>
  <c r="AG110" i="2"/>
  <c r="AE110" i="2"/>
  <c r="AC110" i="2"/>
  <c r="AA110" i="2"/>
  <c r="Y110" i="2"/>
  <c r="W110" i="2"/>
  <c r="U110" i="2"/>
  <c r="S110" i="2"/>
  <c r="Q110" i="2"/>
  <c r="O110" i="2"/>
  <c r="M110" i="2"/>
  <c r="K110" i="2"/>
  <c r="I110" i="2"/>
  <c r="G110" i="2"/>
  <c r="E110" i="2"/>
  <c r="AL109" i="2"/>
  <c r="AK109" i="2"/>
  <c r="AG109" i="2"/>
  <c r="AE109" i="2"/>
  <c r="AC109" i="2"/>
  <c r="AA109" i="2"/>
  <c r="Y109" i="2"/>
  <c r="W109" i="2"/>
  <c r="U109" i="2"/>
  <c r="S109" i="2"/>
  <c r="Q109" i="2"/>
  <c r="O109" i="2"/>
  <c r="M109" i="2"/>
  <c r="K109" i="2"/>
  <c r="I109" i="2"/>
  <c r="G109" i="2"/>
  <c r="E109" i="2"/>
  <c r="AL108" i="2"/>
  <c r="AK108" i="2"/>
  <c r="AG108" i="2"/>
  <c r="AE108" i="2"/>
  <c r="AC108" i="2"/>
  <c r="AA108" i="2"/>
  <c r="Y108" i="2"/>
  <c r="W108" i="2"/>
  <c r="U108" i="2"/>
  <c r="S108" i="2"/>
  <c r="Q108" i="2"/>
  <c r="O108" i="2"/>
  <c r="M108" i="2"/>
  <c r="K108" i="2"/>
  <c r="I108" i="2"/>
  <c r="G108" i="2"/>
  <c r="E108" i="2"/>
  <c r="AL107" i="2"/>
  <c r="AK107" i="2"/>
  <c r="AG107" i="2"/>
  <c r="AE107" i="2"/>
  <c r="AC107" i="2"/>
  <c r="AA107" i="2"/>
  <c r="Y107" i="2"/>
  <c r="W107" i="2"/>
  <c r="U107" i="2"/>
  <c r="S107" i="2"/>
  <c r="Q107" i="2"/>
  <c r="O107" i="2"/>
  <c r="M107" i="2"/>
  <c r="K107" i="2"/>
  <c r="I107" i="2"/>
  <c r="G107" i="2"/>
  <c r="E107" i="2"/>
  <c r="AL106" i="2"/>
  <c r="AK106" i="2"/>
  <c r="AG106" i="2"/>
  <c r="AE106" i="2"/>
  <c r="AC106" i="2"/>
  <c r="AA106" i="2"/>
  <c r="Y106" i="2"/>
  <c r="W106" i="2"/>
  <c r="U106" i="2"/>
  <c r="S106" i="2"/>
  <c r="Q106" i="2"/>
  <c r="O106" i="2"/>
  <c r="M106" i="2"/>
  <c r="K106" i="2"/>
  <c r="I106" i="2"/>
  <c r="G106" i="2"/>
  <c r="E106" i="2"/>
  <c r="AL105" i="2"/>
  <c r="AK105" i="2"/>
  <c r="AG105" i="2"/>
  <c r="AE105" i="2"/>
  <c r="AC105" i="2"/>
  <c r="AA105" i="2"/>
  <c r="Y105" i="2"/>
  <c r="W105" i="2"/>
  <c r="U105" i="2"/>
  <c r="S105" i="2"/>
  <c r="Q105" i="2"/>
  <c r="O105" i="2"/>
  <c r="M105" i="2"/>
  <c r="K105" i="2"/>
  <c r="I105" i="2"/>
  <c r="G105" i="2"/>
  <c r="E105" i="2"/>
  <c r="AL104" i="2"/>
  <c r="AK104" i="2"/>
  <c r="AG104" i="2"/>
  <c r="AE104" i="2"/>
  <c r="AC104" i="2"/>
  <c r="AA104" i="2"/>
  <c r="Y104" i="2"/>
  <c r="W104" i="2"/>
  <c r="U104" i="2"/>
  <c r="S104" i="2"/>
  <c r="Q104" i="2"/>
  <c r="O104" i="2"/>
  <c r="M104" i="2"/>
  <c r="K104" i="2"/>
  <c r="I104" i="2"/>
  <c r="G104" i="2"/>
  <c r="E104" i="2"/>
  <c r="AL103" i="2"/>
  <c r="AK103" i="2"/>
  <c r="AG103" i="2"/>
  <c r="AE103" i="2"/>
  <c r="AC103" i="2"/>
  <c r="AA103" i="2"/>
  <c r="Y103" i="2"/>
  <c r="W103" i="2"/>
  <c r="U103" i="2"/>
  <c r="S103" i="2"/>
  <c r="Q103" i="2"/>
  <c r="O103" i="2"/>
  <c r="M103" i="2"/>
  <c r="K103" i="2"/>
  <c r="I103" i="2"/>
  <c r="G103" i="2"/>
  <c r="E103" i="2"/>
  <c r="AL102" i="2"/>
  <c r="AK102" i="2"/>
  <c r="AG102" i="2"/>
  <c r="AE102" i="2"/>
  <c r="AC102" i="2"/>
  <c r="AA102" i="2"/>
  <c r="Y102" i="2"/>
  <c r="W102" i="2"/>
  <c r="U102" i="2"/>
  <c r="S102" i="2"/>
  <c r="Q102" i="2"/>
  <c r="O102" i="2"/>
  <c r="M102" i="2"/>
  <c r="K102" i="2"/>
  <c r="I102" i="2"/>
  <c r="G102" i="2"/>
  <c r="E102" i="2"/>
  <c r="AL101" i="2"/>
  <c r="AK101" i="2"/>
  <c r="AG101" i="2"/>
  <c r="AE101" i="2"/>
  <c r="AC101" i="2"/>
  <c r="AA101" i="2"/>
  <c r="Y101" i="2"/>
  <c r="W101" i="2"/>
  <c r="U101" i="2"/>
  <c r="S101" i="2"/>
  <c r="Q101" i="2"/>
  <c r="O101" i="2"/>
  <c r="M101" i="2"/>
  <c r="K101" i="2"/>
  <c r="I101" i="2"/>
  <c r="G101" i="2"/>
  <c r="E101" i="2"/>
  <c r="AL100" i="2"/>
  <c r="AK100" i="2"/>
  <c r="AG100" i="2"/>
  <c r="AE100" i="2"/>
  <c r="AC100" i="2"/>
  <c r="AA100" i="2"/>
  <c r="Y100" i="2"/>
  <c r="W100" i="2"/>
  <c r="U100" i="2"/>
  <c r="S100" i="2"/>
  <c r="Q100" i="2"/>
  <c r="O100" i="2"/>
  <c r="M100" i="2"/>
  <c r="K100" i="2"/>
  <c r="I100" i="2"/>
  <c r="G100" i="2"/>
  <c r="E100" i="2"/>
  <c r="AL99" i="2"/>
  <c r="AK99" i="2"/>
  <c r="AG99" i="2"/>
  <c r="AE99" i="2"/>
  <c r="AC99" i="2"/>
  <c r="AA99" i="2"/>
  <c r="Y99" i="2"/>
  <c r="W99" i="2"/>
  <c r="U99" i="2"/>
  <c r="S99" i="2"/>
  <c r="Q99" i="2"/>
  <c r="O99" i="2"/>
  <c r="M99" i="2"/>
  <c r="K99" i="2"/>
  <c r="I99" i="2"/>
  <c r="G99" i="2"/>
  <c r="E99" i="2"/>
  <c r="AL98" i="2"/>
  <c r="AK98" i="2"/>
  <c r="AG98" i="2"/>
  <c r="AE98" i="2"/>
  <c r="AC98" i="2"/>
  <c r="AA98" i="2"/>
  <c r="Y98" i="2"/>
  <c r="W98" i="2"/>
  <c r="U98" i="2"/>
  <c r="S98" i="2"/>
  <c r="Q98" i="2"/>
  <c r="O98" i="2"/>
  <c r="M98" i="2"/>
  <c r="K98" i="2"/>
  <c r="I98" i="2"/>
  <c r="G98" i="2"/>
  <c r="E98" i="2"/>
  <c r="AL97" i="2"/>
  <c r="AK97" i="2"/>
  <c r="AG97" i="2"/>
  <c r="AE97" i="2"/>
  <c r="AC97" i="2"/>
  <c r="AA97" i="2"/>
  <c r="Y97" i="2"/>
  <c r="W97" i="2"/>
  <c r="U97" i="2"/>
  <c r="S97" i="2"/>
  <c r="Q97" i="2"/>
  <c r="O97" i="2"/>
  <c r="M97" i="2"/>
  <c r="K97" i="2"/>
  <c r="I97" i="2"/>
  <c r="G97" i="2"/>
  <c r="E97" i="2"/>
  <c r="AL96" i="2"/>
  <c r="AK96" i="2"/>
  <c r="AG96" i="2"/>
  <c r="AE96" i="2"/>
  <c r="AC96" i="2"/>
  <c r="AA96" i="2"/>
  <c r="Y96" i="2"/>
  <c r="W96" i="2"/>
  <c r="U96" i="2"/>
  <c r="S96" i="2"/>
  <c r="Q96" i="2"/>
  <c r="O96" i="2"/>
  <c r="M96" i="2"/>
  <c r="K96" i="2"/>
  <c r="I96" i="2"/>
  <c r="G96" i="2"/>
  <c r="E96" i="2"/>
  <c r="AL95" i="2"/>
  <c r="AK95" i="2"/>
  <c r="AG95" i="2"/>
  <c r="AE95" i="2"/>
  <c r="AC95" i="2"/>
  <c r="AA95" i="2"/>
  <c r="Y95" i="2"/>
  <c r="W95" i="2"/>
  <c r="U95" i="2"/>
  <c r="S95" i="2"/>
  <c r="Q95" i="2"/>
  <c r="O95" i="2"/>
  <c r="M95" i="2"/>
  <c r="K95" i="2"/>
  <c r="I95" i="2"/>
  <c r="G95" i="2"/>
  <c r="E95" i="2"/>
  <c r="AL94" i="2"/>
  <c r="AK94" i="2"/>
  <c r="AG94" i="2"/>
  <c r="AE94" i="2"/>
  <c r="AC94" i="2"/>
  <c r="AA94" i="2"/>
  <c r="Y94" i="2"/>
  <c r="W94" i="2"/>
  <c r="U94" i="2"/>
  <c r="S94" i="2"/>
  <c r="Q94" i="2"/>
  <c r="O94" i="2"/>
  <c r="M94" i="2"/>
  <c r="K94" i="2"/>
  <c r="I94" i="2"/>
  <c r="G94" i="2"/>
  <c r="E94" i="2"/>
  <c r="AL93" i="2"/>
  <c r="AK93" i="2"/>
  <c r="AG93" i="2"/>
  <c r="AE93" i="2"/>
  <c r="AC93" i="2"/>
  <c r="AA93" i="2"/>
  <c r="Y93" i="2"/>
  <c r="W93" i="2"/>
  <c r="U93" i="2"/>
  <c r="S93" i="2"/>
  <c r="Q93" i="2"/>
  <c r="O93" i="2"/>
  <c r="M93" i="2"/>
  <c r="K93" i="2"/>
  <c r="I93" i="2"/>
  <c r="G93" i="2"/>
  <c r="E93" i="2"/>
  <c r="AL92" i="2"/>
  <c r="AK92" i="2"/>
  <c r="AG92" i="2"/>
  <c r="AE92" i="2"/>
  <c r="AC92" i="2"/>
  <c r="AA92" i="2"/>
  <c r="Y92" i="2"/>
  <c r="W92" i="2"/>
  <c r="U92" i="2"/>
  <c r="S92" i="2"/>
  <c r="Q92" i="2"/>
  <c r="O92" i="2"/>
  <c r="M92" i="2"/>
  <c r="K92" i="2"/>
  <c r="I92" i="2"/>
  <c r="G92" i="2"/>
  <c r="E92" i="2"/>
  <c r="AL91" i="2"/>
  <c r="AK91" i="2"/>
  <c r="AG91" i="2"/>
  <c r="AE91" i="2"/>
  <c r="AC91" i="2"/>
  <c r="AA91" i="2"/>
  <c r="Y91" i="2"/>
  <c r="W91" i="2"/>
  <c r="U91" i="2"/>
  <c r="S91" i="2"/>
  <c r="Q91" i="2"/>
  <c r="O91" i="2"/>
  <c r="M91" i="2"/>
  <c r="K91" i="2"/>
  <c r="I91" i="2"/>
  <c r="G91" i="2"/>
  <c r="E91" i="2"/>
  <c r="AL90" i="2"/>
  <c r="AK90" i="2"/>
  <c r="AG90" i="2"/>
  <c r="AE90" i="2"/>
  <c r="AC90" i="2"/>
  <c r="AA90" i="2"/>
  <c r="Y90" i="2"/>
  <c r="W90" i="2"/>
  <c r="U90" i="2"/>
  <c r="S90" i="2"/>
  <c r="Q90" i="2"/>
  <c r="O90" i="2"/>
  <c r="M90" i="2"/>
  <c r="K90" i="2"/>
  <c r="I90" i="2"/>
  <c r="G90" i="2"/>
  <c r="E90" i="2"/>
  <c r="AL89" i="2"/>
  <c r="AK89" i="2"/>
  <c r="AG89" i="2"/>
  <c r="AE89" i="2"/>
  <c r="AC89" i="2"/>
  <c r="AA89" i="2"/>
  <c r="Y89" i="2"/>
  <c r="W89" i="2"/>
  <c r="U89" i="2"/>
  <c r="S89" i="2"/>
  <c r="Q89" i="2"/>
  <c r="O89" i="2"/>
  <c r="M89" i="2"/>
  <c r="K89" i="2"/>
  <c r="I89" i="2"/>
  <c r="G89" i="2"/>
  <c r="E89" i="2"/>
  <c r="AL88" i="2"/>
  <c r="AK88" i="2"/>
  <c r="AG88" i="2"/>
  <c r="AE88" i="2"/>
  <c r="AC88" i="2"/>
  <c r="AA88" i="2"/>
  <c r="Y88" i="2"/>
  <c r="W88" i="2"/>
  <c r="U88" i="2"/>
  <c r="S88" i="2"/>
  <c r="Q88" i="2"/>
  <c r="O88" i="2"/>
  <c r="M88" i="2"/>
  <c r="K88" i="2"/>
  <c r="I88" i="2"/>
  <c r="G88" i="2"/>
  <c r="E88" i="2"/>
  <c r="AL87" i="2"/>
  <c r="AK87" i="2"/>
  <c r="AG87" i="2"/>
  <c r="AE87" i="2"/>
  <c r="AC87" i="2"/>
  <c r="AA87" i="2"/>
  <c r="Y87" i="2"/>
  <c r="W87" i="2"/>
  <c r="U87" i="2"/>
  <c r="S87" i="2"/>
  <c r="Q87" i="2"/>
  <c r="O87" i="2"/>
  <c r="M87" i="2"/>
  <c r="K87" i="2"/>
  <c r="I87" i="2"/>
  <c r="G87" i="2"/>
  <c r="E87" i="2"/>
  <c r="AL86" i="2"/>
  <c r="AK86" i="2"/>
  <c r="AG86" i="2"/>
  <c r="AE86" i="2"/>
  <c r="AC86" i="2"/>
  <c r="AA86" i="2"/>
  <c r="Y86" i="2"/>
  <c r="W86" i="2"/>
  <c r="U86" i="2"/>
  <c r="S86" i="2"/>
  <c r="Q86" i="2"/>
  <c r="O86" i="2"/>
  <c r="M86" i="2"/>
  <c r="K86" i="2"/>
  <c r="I86" i="2"/>
  <c r="G86" i="2"/>
  <c r="E86" i="2"/>
  <c r="AL85" i="2"/>
  <c r="AK85" i="2"/>
  <c r="AG85" i="2"/>
  <c r="AE85" i="2"/>
  <c r="AC85" i="2"/>
  <c r="AA85" i="2"/>
  <c r="Y85" i="2"/>
  <c r="W85" i="2"/>
  <c r="U85" i="2"/>
  <c r="S85" i="2"/>
  <c r="Q85" i="2"/>
  <c r="O85" i="2"/>
  <c r="M85" i="2"/>
  <c r="K85" i="2"/>
  <c r="I85" i="2"/>
  <c r="G85" i="2"/>
  <c r="E85" i="2"/>
  <c r="AL84" i="2"/>
  <c r="AK84" i="2"/>
  <c r="AG84" i="2"/>
  <c r="AE84" i="2"/>
  <c r="AC84" i="2"/>
  <c r="AA84" i="2"/>
  <c r="Y84" i="2"/>
  <c r="W84" i="2"/>
  <c r="U84" i="2"/>
  <c r="S84" i="2"/>
  <c r="Q84" i="2"/>
  <c r="O84" i="2"/>
  <c r="M84" i="2"/>
  <c r="K84" i="2"/>
  <c r="I84" i="2"/>
  <c r="G84" i="2"/>
  <c r="E84" i="2"/>
  <c r="AL83" i="2"/>
  <c r="AK83" i="2"/>
  <c r="AG83" i="2"/>
  <c r="AE83" i="2"/>
  <c r="AC83" i="2"/>
  <c r="AA83" i="2"/>
  <c r="Y83" i="2"/>
  <c r="W83" i="2"/>
  <c r="U83" i="2"/>
  <c r="S83" i="2"/>
  <c r="Q83" i="2"/>
  <c r="O83" i="2"/>
  <c r="M83" i="2"/>
  <c r="K83" i="2"/>
  <c r="I83" i="2"/>
  <c r="G83" i="2"/>
  <c r="E83" i="2"/>
  <c r="AL82" i="2"/>
  <c r="AK82" i="2"/>
  <c r="AG82" i="2"/>
  <c r="AE82" i="2"/>
  <c r="AC82" i="2"/>
  <c r="AA82" i="2"/>
  <c r="Y82" i="2"/>
  <c r="W82" i="2"/>
  <c r="U82" i="2"/>
  <c r="S82" i="2"/>
  <c r="Q82" i="2"/>
  <c r="O82" i="2"/>
  <c r="M82" i="2"/>
  <c r="K82" i="2"/>
  <c r="I82" i="2"/>
  <c r="G82" i="2"/>
  <c r="E82" i="2"/>
  <c r="AL81" i="2"/>
  <c r="AK81" i="2"/>
  <c r="AG81" i="2"/>
  <c r="AE81" i="2"/>
  <c r="AC81" i="2"/>
  <c r="AA81" i="2"/>
  <c r="Y81" i="2"/>
  <c r="W81" i="2"/>
  <c r="U81" i="2"/>
  <c r="S81" i="2"/>
  <c r="Q81" i="2"/>
  <c r="O81" i="2"/>
  <c r="M81" i="2"/>
  <c r="K81" i="2"/>
  <c r="I81" i="2"/>
  <c r="G81" i="2"/>
  <c r="E81" i="2"/>
  <c r="AL80" i="2"/>
  <c r="AK80" i="2"/>
  <c r="AG80" i="2"/>
  <c r="AE80" i="2"/>
  <c r="AC80" i="2"/>
  <c r="AA80" i="2"/>
  <c r="Y80" i="2"/>
  <c r="W80" i="2"/>
  <c r="U80" i="2"/>
  <c r="S80" i="2"/>
  <c r="Q80" i="2"/>
  <c r="O80" i="2"/>
  <c r="M80" i="2"/>
  <c r="K80" i="2"/>
  <c r="I80" i="2"/>
  <c r="G80" i="2"/>
  <c r="E80" i="2"/>
  <c r="AL79" i="2"/>
  <c r="AK79" i="2"/>
  <c r="AG79" i="2"/>
  <c r="AE79" i="2"/>
  <c r="AC79" i="2"/>
  <c r="AA79" i="2"/>
  <c r="Y79" i="2"/>
  <c r="W79" i="2"/>
  <c r="U79" i="2"/>
  <c r="S79" i="2"/>
  <c r="Q79" i="2"/>
  <c r="O79" i="2"/>
  <c r="M79" i="2"/>
  <c r="K79" i="2"/>
  <c r="I79" i="2"/>
  <c r="G79" i="2"/>
  <c r="E79" i="2"/>
  <c r="AL78" i="2"/>
  <c r="AK78" i="2"/>
  <c r="AG78" i="2"/>
  <c r="AE78" i="2"/>
  <c r="AC78" i="2"/>
  <c r="AA78" i="2"/>
  <c r="Y78" i="2"/>
  <c r="W78" i="2"/>
  <c r="U78" i="2"/>
  <c r="S78" i="2"/>
  <c r="Q78" i="2"/>
  <c r="O78" i="2"/>
  <c r="M78" i="2"/>
  <c r="K78" i="2"/>
  <c r="I78" i="2"/>
  <c r="G78" i="2"/>
  <c r="E78" i="2"/>
  <c r="AL77" i="2"/>
  <c r="AK77" i="2"/>
  <c r="AG77" i="2"/>
  <c r="AE77" i="2"/>
  <c r="AC77" i="2"/>
  <c r="AA77" i="2"/>
  <c r="Y77" i="2"/>
  <c r="W77" i="2"/>
  <c r="U77" i="2"/>
  <c r="S77" i="2"/>
  <c r="Q77" i="2"/>
  <c r="O77" i="2"/>
  <c r="M77" i="2"/>
  <c r="K77" i="2"/>
  <c r="I77" i="2"/>
  <c r="G77" i="2"/>
  <c r="E77" i="2"/>
  <c r="AL76" i="2"/>
  <c r="AK76" i="2"/>
  <c r="AG76" i="2"/>
  <c r="AE76" i="2"/>
  <c r="AC76" i="2"/>
  <c r="AA76" i="2"/>
  <c r="Y76" i="2"/>
  <c r="W76" i="2"/>
  <c r="U76" i="2"/>
  <c r="S76" i="2"/>
  <c r="Q76" i="2"/>
  <c r="O76" i="2"/>
  <c r="M76" i="2"/>
  <c r="K76" i="2"/>
  <c r="I76" i="2"/>
  <c r="G76" i="2"/>
  <c r="E76" i="2"/>
  <c r="AL75" i="2"/>
  <c r="AK75" i="2"/>
  <c r="AG75" i="2"/>
  <c r="AE75" i="2"/>
  <c r="AC75" i="2"/>
  <c r="AA75" i="2"/>
  <c r="Y75" i="2"/>
  <c r="W75" i="2"/>
  <c r="U75" i="2"/>
  <c r="S75" i="2"/>
  <c r="Q75" i="2"/>
  <c r="O75" i="2"/>
  <c r="M75" i="2"/>
  <c r="K75" i="2"/>
  <c r="I75" i="2"/>
  <c r="G75" i="2"/>
  <c r="E75" i="2"/>
  <c r="AL74" i="2"/>
  <c r="AK74" i="2"/>
  <c r="AG74" i="2"/>
  <c r="AE74" i="2"/>
  <c r="AC74" i="2"/>
  <c r="AA74" i="2"/>
  <c r="Y74" i="2"/>
  <c r="W74" i="2"/>
  <c r="U74" i="2"/>
  <c r="S74" i="2"/>
  <c r="Q74" i="2"/>
  <c r="O74" i="2"/>
  <c r="M74" i="2"/>
  <c r="K74" i="2"/>
  <c r="I74" i="2"/>
  <c r="G74" i="2"/>
  <c r="E74" i="2"/>
  <c r="AL73" i="2"/>
  <c r="AK73" i="2"/>
  <c r="AG73" i="2"/>
  <c r="AE73" i="2"/>
  <c r="AC73" i="2"/>
  <c r="AA73" i="2"/>
  <c r="Y73" i="2"/>
  <c r="W73" i="2"/>
  <c r="U73" i="2"/>
  <c r="S73" i="2"/>
  <c r="Q73" i="2"/>
  <c r="O73" i="2"/>
  <c r="M73" i="2"/>
  <c r="K73" i="2"/>
  <c r="I73" i="2"/>
  <c r="G73" i="2"/>
  <c r="E73" i="2"/>
  <c r="AL72" i="2"/>
  <c r="AK72" i="2"/>
  <c r="AG72" i="2"/>
  <c r="AE72" i="2"/>
  <c r="AC72" i="2"/>
  <c r="AA72" i="2"/>
  <c r="Y72" i="2"/>
  <c r="W72" i="2"/>
  <c r="U72" i="2"/>
  <c r="S72" i="2"/>
  <c r="Q72" i="2"/>
  <c r="O72" i="2"/>
  <c r="M72" i="2"/>
  <c r="K72" i="2"/>
  <c r="I72" i="2"/>
  <c r="G72" i="2"/>
  <c r="E72" i="2"/>
  <c r="AL71" i="2"/>
  <c r="AK71" i="2"/>
  <c r="AG71" i="2"/>
  <c r="AE71" i="2"/>
  <c r="AC71" i="2"/>
  <c r="AA71" i="2"/>
  <c r="Y71" i="2"/>
  <c r="W71" i="2"/>
  <c r="U71" i="2"/>
  <c r="S71" i="2"/>
  <c r="Q71" i="2"/>
  <c r="O71" i="2"/>
  <c r="M71" i="2"/>
  <c r="K71" i="2"/>
  <c r="I71" i="2"/>
  <c r="G71" i="2"/>
  <c r="E71" i="2"/>
  <c r="AL70" i="2"/>
  <c r="AK70" i="2"/>
  <c r="AG70" i="2"/>
  <c r="AE70" i="2"/>
  <c r="AC70" i="2"/>
  <c r="AA70" i="2"/>
  <c r="Y70" i="2"/>
  <c r="W70" i="2"/>
  <c r="U70" i="2"/>
  <c r="S70" i="2"/>
  <c r="Q70" i="2"/>
  <c r="O70" i="2"/>
  <c r="M70" i="2"/>
  <c r="K70" i="2"/>
  <c r="I70" i="2"/>
  <c r="G70" i="2"/>
  <c r="E70" i="2"/>
  <c r="AL69" i="2"/>
  <c r="AK69" i="2"/>
  <c r="AG69" i="2"/>
  <c r="AE69" i="2"/>
  <c r="AC69" i="2"/>
  <c r="AA69" i="2"/>
  <c r="Y69" i="2"/>
  <c r="W69" i="2"/>
  <c r="U69" i="2"/>
  <c r="S69" i="2"/>
  <c r="Q69" i="2"/>
  <c r="O69" i="2"/>
  <c r="M69" i="2"/>
  <c r="K69" i="2"/>
  <c r="I69" i="2"/>
  <c r="G69" i="2"/>
  <c r="E69" i="2"/>
  <c r="AL68" i="2"/>
  <c r="AK68" i="2"/>
  <c r="AG68" i="2"/>
  <c r="AE68" i="2"/>
  <c r="AC68" i="2"/>
  <c r="AA68" i="2"/>
  <c r="Y68" i="2"/>
  <c r="W68" i="2"/>
  <c r="U68" i="2"/>
  <c r="S68" i="2"/>
  <c r="Q68" i="2"/>
  <c r="O68" i="2"/>
  <c r="M68" i="2"/>
  <c r="K68" i="2"/>
  <c r="I68" i="2"/>
  <c r="G68" i="2"/>
  <c r="E68" i="2"/>
  <c r="AL67" i="2"/>
  <c r="AK67" i="2"/>
  <c r="AG67" i="2"/>
  <c r="AE67" i="2"/>
  <c r="AC67" i="2"/>
  <c r="AA67" i="2"/>
  <c r="Y67" i="2"/>
  <c r="W67" i="2"/>
  <c r="U67" i="2"/>
  <c r="S67" i="2"/>
  <c r="Q67" i="2"/>
  <c r="O67" i="2"/>
  <c r="M67" i="2"/>
  <c r="K67" i="2"/>
  <c r="I67" i="2"/>
  <c r="G67" i="2"/>
  <c r="E67" i="2"/>
  <c r="AL66" i="2"/>
  <c r="AK66" i="2"/>
  <c r="AG66" i="2"/>
  <c r="AE66" i="2"/>
  <c r="AC66" i="2"/>
  <c r="AA66" i="2"/>
  <c r="Y66" i="2"/>
  <c r="W66" i="2"/>
  <c r="U66" i="2"/>
  <c r="S66" i="2"/>
  <c r="Q66" i="2"/>
  <c r="O66" i="2"/>
  <c r="M66" i="2"/>
  <c r="K66" i="2"/>
  <c r="I66" i="2"/>
  <c r="G66" i="2"/>
  <c r="E66" i="2"/>
  <c r="AL65" i="2"/>
  <c r="AK65" i="2"/>
  <c r="AG65" i="2"/>
  <c r="AE65" i="2"/>
  <c r="AC65" i="2"/>
  <c r="AA65" i="2"/>
  <c r="Y65" i="2"/>
  <c r="W65" i="2"/>
  <c r="U65" i="2"/>
  <c r="S65" i="2"/>
  <c r="Q65" i="2"/>
  <c r="O65" i="2"/>
  <c r="M65" i="2"/>
  <c r="K65" i="2"/>
  <c r="I65" i="2"/>
  <c r="G65" i="2"/>
  <c r="E65" i="2"/>
  <c r="AL64" i="2"/>
  <c r="AK64" i="2"/>
  <c r="AG64" i="2"/>
  <c r="AE64" i="2"/>
  <c r="AC64" i="2"/>
  <c r="AA64" i="2"/>
  <c r="Y64" i="2"/>
  <c r="W64" i="2"/>
  <c r="U64" i="2"/>
  <c r="S64" i="2"/>
  <c r="Q64" i="2"/>
  <c r="O64" i="2"/>
  <c r="M64" i="2"/>
  <c r="K64" i="2"/>
  <c r="I64" i="2"/>
  <c r="G64" i="2"/>
  <c r="E64" i="2"/>
  <c r="AL63" i="2"/>
  <c r="AK63" i="2"/>
  <c r="AG63" i="2"/>
  <c r="AE63" i="2"/>
  <c r="AC63" i="2"/>
  <c r="AA63" i="2"/>
  <c r="Y63" i="2"/>
  <c r="W63" i="2"/>
  <c r="U63" i="2"/>
  <c r="S63" i="2"/>
  <c r="Q63" i="2"/>
  <c r="O63" i="2"/>
  <c r="M63" i="2"/>
  <c r="K63" i="2"/>
  <c r="I63" i="2"/>
  <c r="G63" i="2"/>
  <c r="E63" i="2"/>
  <c r="AL62" i="2"/>
  <c r="AK62" i="2"/>
  <c r="AG62" i="2"/>
  <c r="AE62" i="2"/>
  <c r="AC62" i="2"/>
  <c r="AA62" i="2"/>
  <c r="Y62" i="2"/>
  <c r="W62" i="2"/>
  <c r="U62" i="2"/>
  <c r="S62" i="2"/>
  <c r="Q62" i="2"/>
  <c r="O62" i="2"/>
  <c r="M62" i="2"/>
  <c r="K62" i="2"/>
  <c r="I62" i="2"/>
  <c r="G62" i="2"/>
  <c r="E62" i="2"/>
  <c r="AL61" i="2"/>
  <c r="AK61" i="2"/>
  <c r="AG61" i="2"/>
  <c r="AE61" i="2"/>
  <c r="AC61" i="2"/>
  <c r="AA61" i="2"/>
  <c r="Y61" i="2"/>
  <c r="W61" i="2"/>
  <c r="U61" i="2"/>
  <c r="S61" i="2"/>
  <c r="Q61" i="2"/>
  <c r="O61" i="2"/>
  <c r="M61" i="2"/>
  <c r="K61" i="2"/>
  <c r="I61" i="2"/>
  <c r="G61" i="2"/>
  <c r="E61" i="2"/>
  <c r="AL60" i="2"/>
  <c r="AK60" i="2"/>
  <c r="AG60" i="2"/>
  <c r="AE60" i="2"/>
  <c r="AC60" i="2"/>
  <c r="AA60" i="2"/>
  <c r="Y60" i="2"/>
  <c r="W60" i="2"/>
  <c r="U60" i="2"/>
  <c r="S60" i="2"/>
  <c r="Q60" i="2"/>
  <c r="O60" i="2"/>
  <c r="M60" i="2"/>
  <c r="K60" i="2"/>
  <c r="I60" i="2"/>
  <c r="G60" i="2"/>
  <c r="E60" i="2"/>
  <c r="AL59" i="2"/>
  <c r="AK59" i="2"/>
  <c r="AG59" i="2"/>
  <c r="AE59" i="2"/>
  <c r="AC59" i="2"/>
  <c r="AA59" i="2"/>
  <c r="Y59" i="2"/>
  <c r="W59" i="2"/>
  <c r="U59" i="2"/>
  <c r="S59" i="2"/>
  <c r="Q59" i="2"/>
  <c r="O59" i="2"/>
  <c r="M59" i="2"/>
  <c r="K59" i="2"/>
  <c r="I59" i="2"/>
  <c r="G59" i="2"/>
  <c r="E59" i="2"/>
  <c r="AL58" i="2"/>
  <c r="AK58" i="2"/>
  <c r="AG58" i="2"/>
  <c r="AE58" i="2"/>
  <c r="AC58" i="2"/>
  <c r="AA58" i="2"/>
  <c r="Y58" i="2"/>
  <c r="W58" i="2"/>
  <c r="U58" i="2"/>
  <c r="S58" i="2"/>
  <c r="Q58" i="2"/>
  <c r="O58" i="2"/>
  <c r="M58" i="2"/>
  <c r="K58" i="2"/>
  <c r="I58" i="2"/>
  <c r="G58" i="2"/>
  <c r="E58" i="2"/>
  <c r="AL57" i="2"/>
  <c r="AK57" i="2"/>
  <c r="AG57" i="2"/>
  <c r="AE57" i="2"/>
  <c r="AC57" i="2"/>
  <c r="AA57" i="2"/>
  <c r="Y57" i="2"/>
  <c r="W57" i="2"/>
  <c r="U57" i="2"/>
  <c r="S57" i="2"/>
  <c r="Q57" i="2"/>
  <c r="O57" i="2"/>
  <c r="M57" i="2"/>
  <c r="K57" i="2"/>
  <c r="I57" i="2"/>
  <c r="G57" i="2"/>
  <c r="E57" i="2"/>
  <c r="AL56" i="2"/>
  <c r="AK56" i="2"/>
  <c r="AG56" i="2"/>
  <c r="AE56" i="2"/>
  <c r="AC56" i="2"/>
  <c r="AA56" i="2"/>
  <c r="Y56" i="2"/>
  <c r="W56" i="2"/>
  <c r="U56" i="2"/>
  <c r="S56" i="2"/>
  <c r="Q56" i="2"/>
  <c r="O56" i="2"/>
  <c r="M56" i="2"/>
  <c r="K56" i="2"/>
  <c r="I56" i="2"/>
  <c r="G56" i="2"/>
  <c r="E56" i="2"/>
  <c r="AL55" i="2"/>
  <c r="AK55" i="2"/>
  <c r="AG55" i="2"/>
  <c r="AE55" i="2"/>
  <c r="AC55" i="2"/>
  <c r="AA55" i="2"/>
  <c r="Y55" i="2"/>
  <c r="W55" i="2"/>
  <c r="U55" i="2"/>
  <c r="S55" i="2"/>
  <c r="Q55" i="2"/>
  <c r="O55" i="2"/>
  <c r="M55" i="2"/>
  <c r="K55" i="2"/>
  <c r="I55" i="2"/>
  <c r="G55" i="2"/>
  <c r="E55" i="2"/>
  <c r="AL54" i="2"/>
  <c r="AK54" i="2"/>
  <c r="AG54" i="2"/>
  <c r="AE54" i="2"/>
  <c r="AC54" i="2"/>
  <c r="AA54" i="2"/>
  <c r="Y54" i="2"/>
  <c r="W54" i="2"/>
  <c r="U54" i="2"/>
  <c r="S54" i="2"/>
  <c r="Q54" i="2"/>
  <c r="O54" i="2"/>
  <c r="M54" i="2"/>
  <c r="K54" i="2"/>
  <c r="I54" i="2"/>
  <c r="G54" i="2"/>
  <c r="E54" i="2"/>
  <c r="AL53" i="2"/>
  <c r="AK53" i="2"/>
  <c r="AG53" i="2"/>
  <c r="AE53" i="2"/>
  <c r="AC53" i="2"/>
  <c r="AA53" i="2"/>
  <c r="Y53" i="2"/>
  <c r="W53" i="2"/>
  <c r="U53" i="2"/>
  <c r="S53" i="2"/>
  <c r="Q53" i="2"/>
  <c r="O53" i="2"/>
  <c r="M53" i="2"/>
  <c r="K53" i="2"/>
  <c r="I53" i="2"/>
  <c r="G53" i="2"/>
  <c r="E53" i="2"/>
  <c r="AL52" i="2"/>
  <c r="AK52" i="2"/>
  <c r="AG52" i="2"/>
  <c r="AE52" i="2"/>
  <c r="AC52" i="2"/>
  <c r="AA52" i="2"/>
  <c r="Y52" i="2"/>
  <c r="W52" i="2"/>
  <c r="U52" i="2"/>
  <c r="S52" i="2"/>
  <c r="Q52" i="2"/>
  <c r="O52" i="2"/>
  <c r="M52" i="2"/>
  <c r="K52" i="2"/>
  <c r="I52" i="2"/>
  <c r="G52" i="2"/>
  <c r="E52" i="2"/>
  <c r="AL51" i="2"/>
  <c r="AK51" i="2"/>
  <c r="AG51" i="2"/>
  <c r="AE51" i="2"/>
  <c r="AC51" i="2"/>
  <c r="AA51" i="2"/>
  <c r="Y51" i="2"/>
  <c r="W51" i="2"/>
  <c r="U51" i="2"/>
  <c r="S51" i="2"/>
  <c r="Q51" i="2"/>
  <c r="O51" i="2"/>
  <c r="M51" i="2"/>
  <c r="K51" i="2"/>
  <c r="I51" i="2"/>
  <c r="G51" i="2"/>
  <c r="E51" i="2"/>
  <c r="AL50" i="2"/>
  <c r="AK50" i="2"/>
  <c r="AG50" i="2"/>
  <c r="AE50" i="2"/>
  <c r="AC50" i="2"/>
  <c r="AA50" i="2"/>
  <c r="Y50" i="2"/>
  <c r="W50" i="2"/>
  <c r="U50" i="2"/>
  <c r="S50" i="2"/>
  <c r="Q50" i="2"/>
  <c r="O50" i="2"/>
  <c r="M50" i="2"/>
  <c r="K50" i="2"/>
  <c r="I50" i="2"/>
  <c r="G50" i="2"/>
  <c r="E50" i="2"/>
  <c r="AL49" i="2"/>
  <c r="AK49" i="2"/>
  <c r="AG49" i="2"/>
  <c r="AE49" i="2"/>
  <c r="AC49" i="2"/>
  <c r="AA49" i="2"/>
  <c r="Y49" i="2"/>
  <c r="W49" i="2"/>
  <c r="U49" i="2"/>
  <c r="S49" i="2"/>
  <c r="Q49" i="2"/>
  <c r="O49" i="2"/>
  <c r="M49" i="2"/>
  <c r="K49" i="2"/>
  <c r="I49" i="2"/>
  <c r="G49" i="2"/>
  <c r="E49" i="2"/>
  <c r="AL48" i="2"/>
  <c r="AK48" i="2"/>
  <c r="AG48" i="2"/>
  <c r="AE48" i="2"/>
  <c r="AC48" i="2"/>
  <c r="AA48" i="2"/>
  <c r="Y48" i="2"/>
  <c r="W48" i="2"/>
  <c r="U48" i="2"/>
  <c r="S48" i="2"/>
  <c r="Q48" i="2"/>
  <c r="O48" i="2"/>
  <c r="M48" i="2"/>
  <c r="K48" i="2"/>
  <c r="I48" i="2"/>
  <c r="G48" i="2"/>
  <c r="E48" i="2"/>
  <c r="AL47" i="2"/>
  <c r="AK47" i="2"/>
  <c r="AG47" i="2"/>
  <c r="AE47" i="2"/>
  <c r="AC47" i="2"/>
  <c r="AA47" i="2"/>
  <c r="Y47" i="2"/>
  <c r="W47" i="2"/>
  <c r="U47" i="2"/>
  <c r="S47" i="2"/>
  <c r="Q47" i="2"/>
  <c r="O47" i="2"/>
  <c r="M47" i="2"/>
  <c r="K47" i="2"/>
  <c r="I47" i="2"/>
  <c r="G47" i="2"/>
  <c r="E47" i="2"/>
  <c r="AL46" i="2"/>
  <c r="AK46" i="2"/>
  <c r="AG46" i="2"/>
  <c r="AE46" i="2"/>
  <c r="AC46" i="2"/>
  <c r="AA46" i="2"/>
  <c r="Y46" i="2"/>
  <c r="W46" i="2"/>
  <c r="U46" i="2"/>
  <c r="S46" i="2"/>
  <c r="Q46" i="2"/>
  <c r="O46" i="2"/>
  <c r="M46" i="2"/>
  <c r="K46" i="2"/>
  <c r="I46" i="2"/>
  <c r="G46" i="2"/>
  <c r="E46" i="2"/>
  <c r="AL45" i="2"/>
  <c r="AK45" i="2"/>
  <c r="AG45" i="2"/>
  <c r="AE45" i="2"/>
  <c r="AC45" i="2"/>
  <c r="AA45" i="2"/>
  <c r="Y45" i="2"/>
  <c r="W45" i="2"/>
  <c r="U45" i="2"/>
  <c r="S45" i="2"/>
  <c r="Q45" i="2"/>
  <c r="O45" i="2"/>
  <c r="M45" i="2"/>
  <c r="K45" i="2"/>
  <c r="I45" i="2"/>
  <c r="G45" i="2"/>
  <c r="E45" i="2"/>
  <c r="AL44" i="2"/>
  <c r="AK44" i="2"/>
  <c r="AG44" i="2"/>
  <c r="AE44" i="2"/>
  <c r="AC44" i="2"/>
  <c r="AA44" i="2"/>
  <c r="Y44" i="2"/>
  <c r="W44" i="2"/>
  <c r="U44" i="2"/>
  <c r="S44" i="2"/>
  <c r="Q44" i="2"/>
  <c r="O44" i="2"/>
  <c r="M44" i="2"/>
  <c r="K44" i="2"/>
  <c r="I44" i="2"/>
  <c r="G44" i="2"/>
  <c r="E44" i="2"/>
  <c r="AL43" i="2"/>
  <c r="AK43" i="2"/>
  <c r="AG43" i="2"/>
  <c r="AE43" i="2"/>
  <c r="AC43" i="2"/>
  <c r="AA43" i="2"/>
  <c r="Y43" i="2"/>
  <c r="W43" i="2"/>
  <c r="U43" i="2"/>
  <c r="S43" i="2"/>
  <c r="Q43" i="2"/>
  <c r="O43" i="2"/>
  <c r="M43" i="2"/>
  <c r="K43" i="2"/>
  <c r="I43" i="2"/>
  <c r="G43" i="2"/>
  <c r="E43" i="2"/>
  <c r="AL42" i="2"/>
  <c r="AK42" i="2"/>
  <c r="AG42" i="2"/>
  <c r="AE42" i="2"/>
  <c r="AC42" i="2"/>
  <c r="AA42" i="2"/>
  <c r="Y42" i="2"/>
  <c r="W42" i="2"/>
  <c r="U42" i="2"/>
  <c r="S42" i="2"/>
  <c r="Q42" i="2"/>
  <c r="O42" i="2"/>
  <c r="M42" i="2"/>
  <c r="K42" i="2"/>
  <c r="I42" i="2"/>
  <c r="G42" i="2"/>
  <c r="E42" i="2"/>
  <c r="AL41" i="2"/>
  <c r="AK41" i="2"/>
  <c r="AG41" i="2"/>
  <c r="AE41" i="2"/>
  <c r="AC41" i="2"/>
  <c r="AA41" i="2"/>
  <c r="Y41" i="2"/>
  <c r="W41" i="2"/>
  <c r="U41" i="2"/>
  <c r="S41" i="2"/>
  <c r="Q41" i="2"/>
  <c r="O41" i="2"/>
  <c r="M41" i="2"/>
  <c r="K41" i="2"/>
  <c r="I41" i="2"/>
  <c r="G41" i="2"/>
  <c r="E41" i="2"/>
  <c r="AL40" i="2"/>
  <c r="AK40" i="2"/>
  <c r="AG40" i="2"/>
  <c r="AE40" i="2"/>
  <c r="AC40" i="2"/>
  <c r="AA40" i="2"/>
  <c r="Y40" i="2"/>
  <c r="W40" i="2"/>
  <c r="U40" i="2"/>
  <c r="S40" i="2"/>
  <c r="Q40" i="2"/>
  <c r="O40" i="2"/>
  <c r="M40" i="2"/>
  <c r="K40" i="2"/>
  <c r="I40" i="2"/>
  <c r="G40" i="2"/>
  <c r="E40" i="2"/>
  <c r="AL39" i="2"/>
  <c r="AK39" i="2"/>
  <c r="AG39" i="2"/>
  <c r="AE39" i="2"/>
  <c r="AC39" i="2"/>
  <c r="AA39" i="2"/>
  <c r="Y39" i="2"/>
  <c r="W39" i="2"/>
  <c r="U39" i="2"/>
  <c r="S39" i="2"/>
  <c r="Q39" i="2"/>
  <c r="O39" i="2"/>
  <c r="M39" i="2"/>
  <c r="K39" i="2"/>
  <c r="I39" i="2"/>
  <c r="G39" i="2"/>
  <c r="E39" i="2"/>
  <c r="AL38" i="2"/>
  <c r="AK38" i="2"/>
  <c r="AG38" i="2"/>
  <c r="AE38" i="2"/>
  <c r="AC38" i="2"/>
  <c r="AA38" i="2"/>
  <c r="Y38" i="2"/>
  <c r="W38" i="2"/>
  <c r="U38" i="2"/>
  <c r="S38" i="2"/>
  <c r="Q38" i="2"/>
  <c r="O38" i="2"/>
  <c r="M38" i="2"/>
  <c r="K38" i="2"/>
  <c r="I38" i="2"/>
  <c r="G38" i="2"/>
  <c r="E38" i="2"/>
  <c r="AL37" i="2"/>
  <c r="AK37" i="2"/>
  <c r="AG37" i="2"/>
  <c r="AE37" i="2"/>
  <c r="AC37" i="2"/>
  <c r="AA37" i="2"/>
  <c r="Y37" i="2"/>
  <c r="W37" i="2"/>
  <c r="U37" i="2"/>
  <c r="S37" i="2"/>
  <c r="Q37" i="2"/>
  <c r="O37" i="2"/>
  <c r="M37" i="2"/>
  <c r="K37" i="2"/>
  <c r="I37" i="2"/>
  <c r="G37" i="2"/>
  <c r="E37" i="2"/>
  <c r="AL36" i="2"/>
  <c r="AK36" i="2"/>
  <c r="AH36" i="2"/>
  <c r="AG36" i="2"/>
  <c r="AE36" i="2"/>
  <c r="AC36" i="2"/>
  <c r="AA36" i="2"/>
  <c r="Y36" i="2"/>
  <c r="W36" i="2"/>
  <c r="U36" i="2"/>
  <c r="S36" i="2"/>
  <c r="Q36" i="2"/>
  <c r="O36" i="2"/>
  <c r="M36" i="2"/>
  <c r="K36" i="2"/>
  <c r="I36" i="2"/>
  <c r="G36" i="2"/>
  <c r="E36" i="2"/>
  <c r="AL35" i="2"/>
  <c r="AK35" i="2"/>
  <c r="AG35" i="2"/>
  <c r="AE35" i="2"/>
  <c r="AC35" i="2"/>
  <c r="AA35" i="2"/>
  <c r="Y35" i="2"/>
  <c r="W35" i="2"/>
  <c r="U35" i="2"/>
  <c r="S35" i="2"/>
  <c r="Q35" i="2"/>
  <c r="O35" i="2"/>
  <c r="M35" i="2"/>
  <c r="K35" i="2"/>
  <c r="I35" i="2"/>
  <c r="G35" i="2"/>
  <c r="E35" i="2"/>
  <c r="AL34" i="2"/>
  <c r="AK34" i="2"/>
  <c r="AG34" i="2"/>
  <c r="AE34" i="2"/>
  <c r="AC34" i="2"/>
  <c r="AA34" i="2"/>
  <c r="Y34" i="2"/>
  <c r="W34" i="2"/>
  <c r="U34" i="2"/>
  <c r="S34" i="2"/>
  <c r="Q34" i="2"/>
  <c r="O34" i="2"/>
  <c r="M34" i="2"/>
  <c r="K34" i="2"/>
  <c r="I34" i="2"/>
  <c r="G34" i="2"/>
  <c r="E34" i="2"/>
  <c r="AL33" i="2"/>
  <c r="AK33" i="2"/>
  <c r="AG33" i="2"/>
  <c r="AE33" i="2"/>
  <c r="AC33" i="2"/>
  <c r="AA33" i="2"/>
  <c r="Y33" i="2"/>
  <c r="W33" i="2"/>
  <c r="U33" i="2"/>
  <c r="S33" i="2"/>
  <c r="Q33" i="2"/>
  <c r="O33" i="2"/>
  <c r="M33" i="2"/>
  <c r="K33" i="2"/>
  <c r="I33" i="2"/>
  <c r="G33" i="2"/>
  <c r="E33" i="2"/>
  <c r="AL32" i="2"/>
  <c r="AK32" i="2"/>
  <c r="AG32" i="2"/>
  <c r="AE32" i="2"/>
  <c r="AC32" i="2"/>
  <c r="AA32" i="2"/>
  <c r="Y32" i="2"/>
  <c r="W32" i="2"/>
  <c r="U32" i="2"/>
  <c r="S32" i="2"/>
  <c r="Q32" i="2"/>
  <c r="O32" i="2"/>
  <c r="M32" i="2"/>
  <c r="K32" i="2"/>
  <c r="I32" i="2"/>
  <c r="G32" i="2"/>
  <c r="E32" i="2"/>
  <c r="AL31" i="2"/>
  <c r="AK31" i="2"/>
  <c r="AG31" i="2"/>
  <c r="AE31" i="2"/>
  <c r="AC31" i="2"/>
  <c r="AA31" i="2"/>
  <c r="Y31" i="2"/>
  <c r="W31" i="2"/>
  <c r="U31" i="2"/>
  <c r="S31" i="2"/>
  <c r="Q31" i="2"/>
  <c r="O31" i="2"/>
  <c r="M31" i="2"/>
  <c r="K31" i="2"/>
  <c r="I31" i="2"/>
  <c r="G31" i="2"/>
  <c r="E31" i="2"/>
  <c r="AL30" i="2"/>
  <c r="AK30" i="2"/>
  <c r="AG30" i="2"/>
  <c r="AE30" i="2"/>
  <c r="AC30" i="2"/>
  <c r="AA30" i="2"/>
  <c r="Y30" i="2"/>
  <c r="X30" i="2"/>
  <c r="W30" i="2"/>
  <c r="U30" i="2"/>
  <c r="S30" i="2"/>
  <c r="Q30" i="2"/>
  <c r="O30" i="2"/>
  <c r="M30" i="2"/>
  <c r="K30" i="2"/>
  <c r="I30" i="2"/>
  <c r="G30" i="2"/>
  <c r="E30" i="2"/>
  <c r="AL29" i="2"/>
  <c r="AK29" i="2"/>
  <c r="AG29" i="2"/>
  <c r="AE29" i="2"/>
  <c r="AC29" i="2"/>
  <c r="AA29" i="2"/>
  <c r="Y29" i="2"/>
  <c r="W29" i="2"/>
  <c r="U29" i="2"/>
  <c r="S29" i="2"/>
  <c r="Q29" i="2"/>
  <c r="O29" i="2"/>
  <c r="M29" i="2"/>
  <c r="K29" i="2"/>
  <c r="I29" i="2"/>
  <c r="G29" i="2"/>
  <c r="E29" i="2"/>
  <c r="AL28" i="2"/>
  <c r="AK28" i="2"/>
  <c r="AH28" i="2"/>
  <c r="AG28" i="2"/>
  <c r="AE28" i="2"/>
  <c r="AC28" i="2"/>
  <c r="AA28" i="2"/>
  <c r="Y28" i="2"/>
  <c r="W28" i="2"/>
  <c r="U28" i="2"/>
  <c r="S28" i="2"/>
  <c r="Q28" i="2"/>
  <c r="O28" i="2"/>
  <c r="M28" i="2"/>
  <c r="K28" i="2"/>
  <c r="I28" i="2"/>
  <c r="G28" i="2"/>
  <c r="E28" i="2"/>
  <c r="AL27" i="2"/>
  <c r="AK27" i="2"/>
  <c r="AG27" i="2"/>
  <c r="AE27" i="2"/>
  <c r="AC27" i="2"/>
  <c r="AA27" i="2"/>
  <c r="Y27" i="2"/>
  <c r="W27" i="2"/>
  <c r="U27" i="2"/>
  <c r="S27" i="2"/>
  <c r="Q27" i="2"/>
  <c r="O27" i="2"/>
  <c r="M27" i="2"/>
  <c r="K27" i="2"/>
  <c r="I27" i="2"/>
  <c r="G27" i="2"/>
  <c r="E27" i="2"/>
  <c r="AL26" i="2"/>
  <c r="AK26" i="2"/>
  <c r="AH26" i="2"/>
  <c r="AG26" i="2"/>
  <c r="AE26" i="2"/>
  <c r="AC26" i="2"/>
  <c r="AA26" i="2"/>
  <c r="Y26" i="2"/>
  <c r="X26" i="2"/>
  <c r="W26" i="2"/>
  <c r="U26" i="2"/>
  <c r="S26" i="2"/>
  <c r="Q26" i="2"/>
  <c r="O26" i="2"/>
  <c r="M26" i="2"/>
  <c r="K26" i="2"/>
  <c r="I26" i="2"/>
  <c r="G26" i="2"/>
  <c r="E26" i="2"/>
  <c r="AL25" i="2"/>
  <c r="AK25" i="2"/>
  <c r="AG25" i="2"/>
  <c r="AE25" i="2"/>
  <c r="AC25" i="2"/>
  <c r="AA25" i="2"/>
  <c r="Y25" i="2"/>
  <c r="W25" i="2"/>
  <c r="U25" i="2"/>
  <c r="S25" i="2"/>
  <c r="Q25" i="2"/>
  <c r="O25" i="2"/>
  <c r="M25" i="2"/>
  <c r="K25" i="2"/>
  <c r="I25" i="2"/>
  <c r="G25" i="2"/>
  <c r="E25" i="2"/>
  <c r="AL24" i="2"/>
  <c r="AK24" i="2"/>
  <c r="AH24" i="2"/>
  <c r="AG24" i="2"/>
  <c r="AE24" i="2"/>
  <c r="AC24" i="2"/>
  <c r="AA24" i="2"/>
  <c r="Y24" i="2"/>
  <c r="W24" i="2"/>
  <c r="U24" i="2"/>
  <c r="S24" i="2"/>
  <c r="Q24" i="2"/>
  <c r="O24" i="2"/>
  <c r="M24" i="2"/>
  <c r="K24" i="2"/>
  <c r="I24" i="2"/>
  <c r="G24" i="2"/>
  <c r="E24" i="2"/>
  <c r="AL23" i="2"/>
  <c r="AK23" i="2"/>
  <c r="AG23" i="2"/>
  <c r="AE23" i="2"/>
  <c r="AC23" i="2"/>
  <c r="AA23" i="2"/>
  <c r="Y23" i="2"/>
  <c r="W23" i="2"/>
  <c r="U23" i="2"/>
  <c r="S23" i="2"/>
  <c r="Q23" i="2"/>
  <c r="O23" i="2"/>
  <c r="M23" i="2"/>
  <c r="K23" i="2"/>
  <c r="I23" i="2"/>
  <c r="G23" i="2"/>
  <c r="E23" i="2"/>
  <c r="AL22" i="2"/>
  <c r="AK22" i="2"/>
  <c r="AH22" i="2"/>
  <c r="AG22" i="2"/>
  <c r="AE22" i="2"/>
  <c r="AC22" i="2"/>
  <c r="AA22" i="2"/>
  <c r="Y22" i="2"/>
  <c r="X22" i="2"/>
  <c r="W22" i="2"/>
  <c r="U22" i="2"/>
  <c r="S22" i="2"/>
  <c r="Q22" i="2"/>
  <c r="O22" i="2"/>
  <c r="M22" i="2"/>
  <c r="K22" i="2"/>
  <c r="I22" i="2"/>
  <c r="G22" i="2"/>
  <c r="E22" i="2"/>
  <c r="AL21" i="2"/>
  <c r="AK21" i="2"/>
  <c r="AG21" i="2"/>
  <c r="AE21" i="2"/>
  <c r="AC21" i="2"/>
  <c r="AA21" i="2"/>
  <c r="Y21" i="2"/>
  <c r="W21" i="2"/>
  <c r="U21" i="2"/>
  <c r="S21" i="2"/>
  <c r="Q21" i="2"/>
  <c r="O21" i="2"/>
  <c r="M21" i="2"/>
  <c r="K21" i="2"/>
  <c r="I21" i="2"/>
  <c r="G21" i="2"/>
  <c r="E21" i="2"/>
  <c r="AL20" i="2"/>
  <c r="AK20" i="2"/>
  <c r="AH20" i="2"/>
  <c r="AG20" i="2"/>
  <c r="AE20" i="2"/>
  <c r="AC20" i="2"/>
  <c r="AA20" i="2"/>
  <c r="Y20" i="2"/>
  <c r="X20" i="2"/>
  <c r="W20" i="2"/>
  <c r="U20" i="2"/>
  <c r="S20" i="2"/>
  <c r="Q20" i="2"/>
  <c r="O20" i="2"/>
  <c r="M20" i="2"/>
  <c r="K20" i="2"/>
  <c r="I20" i="2"/>
  <c r="G20" i="2"/>
  <c r="E20" i="2"/>
  <c r="AL19" i="2"/>
  <c r="AK19" i="2"/>
  <c r="AG19" i="2"/>
  <c r="AE19" i="2"/>
  <c r="AC19" i="2"/>
  <c r="AA19" i="2"/>
  <c r="Y19" i="2"/>
  <c r="W19" i="2"/>
  <c r="U19" i="2"/>
  <c r="S19" i="2"/>
  <c r="Q19" i="2"/>
  <c r="O19" i="2"/>
  <c r="M19" i="2"/>
  <c r="K19" i="2"/>
  <c r="I19" i="2"/>
  <c r="G19" i="2"/>
  <c r="E19" i="2"/>
  <c r="AL18" i="2"/>
  <c r="AK18" i="2"/>
  <c r="AH18" i="2"/>
  <c r="AG18" i="2"/>
  <c r="AE18" i="2"/>
  <c r="AC18" i="2"/>
  <c r="AA18" i="2"/>
  <c r="Y18" i="2"/>
  <c r="X18" i="2"/>
  <c r="W18" i="2"/>
  <c r="U18" i="2"/>
  <c r="S18" i="2"/>
  <c r="Q18" i="2"/>
  <c r="O18" i="2"/>
  <c r="M18" i="2"/>
  <c r="K18" i="2"/>
  <c r="I18" i="2"/>
  <c r="G18" i="2"/>
  <c r="E18" i="2"/>
  <c r="AL17" i="2"/>
  <c r="AK17" i="2"/>
  <c r="AG17" i="2"/>
  <c r="AE17" i="2"/>
  <c r="AC17" i="2"/>
  <c r="AA17" i="2"/>
  <c r="Y17" i="2"/>
  <c r="W17" i="2"/>
  <c r="U17" i="2"/>
  <c r="S17" i="2"/>
  <c r="Q17" i="2"/>
  <c r="O17" i="2"/>
  <c r="M17" i="2"/>
  <c r="K17" i="2"/>
  <c r="I17" i="2"/>
  <c r="G17" i="2"/>
  <c r="E17" i="2"/>
  <c r="AL16" i="2"/>
  <c r="AK16" i="2"/>
  <c r="AH16" i="2"/>
  <c r="AG16" i="2"/>
  <c r="AE16" i="2"/>
  <c r="AC16" i="2"/>
  <c r="AA16" i="2"/>
  <c r="Y16" i="2"/>
  <c r="X16" i="2"/>
  <c r="W16" i="2"/>
  <c r="U16" i="2"/>
  <c r="S16" i="2"/>
  <c r="Q16" i="2"/>
  <c r="O16" i="2"/>
  <c r="M16" i="2"/>
  <c r="K16" i="2"/>
  <c r="I16" i="2"/>
  <c r="G16" i="2"/>
  <c r="E16" i="2"/>
  <c r="AL15" i="2"/>
  <c r="AK15" i="2"/>
  <c r="AG15" i="2"/>
  <c r="AE15" i="2"/>
  <c r="AC15" i="2"/>
  <c r="AA15" i="2"/>
  <c r="Y15" i="2"/>
  <c r="W15" i="2"/>
  <c r="U15" i="2"/>
  <c r="S15" i="2"/>
  <c r="Q15" i="2"/>
  <c r="O15" i="2"/>
  <c r="M15" i="2"/>
  <c r="K15" i="2"/>
  <c r="I15" i="2"/>
  <c r="G15" i="2"/>
  <c r="E15" i="2"/>
  <c r="AL14" i="2"/>
  <c r="AK14" i="2"/>
  <c r="AH14" i="2"/>
  <c r="AG14" i="2"/>
  <c r="AE14" i="2"/>
  <c r="AC14" i="2"/>
  <c r="AA14" i="2"/>
  <c r="Y14" i="2"/>
  <c r="X14" i="2"/>
  <c r="W14" i="2"/>
  <c r="U14" i="2"/>
  <c r="S14" i="2"/>
  <c r="Q14" i="2"/>
  <c r="O14" i="2"/>
  <c r="M14" i="2"/>
  <c r="K14" i="2"/>
  <c r="I14" i="2"/>
  <c r="G14" i="2"/>
  <c r="E14" i="2"/>
  <c r="AL13" i="2"/>
  <c r="AK13" i="2"/>
  <c r="AG13" i="2"/>
  <c r="AE13" i="2"/>
  <c r="AC13" i="2"/>
  <c r="AA13" i="2"/>
  <c r="Y13" i="2"/>
  <c r="W13" i="2"/>
  <c r="U13" i="2"/>
  <c r="S13" i="2"/>
  <c r="Q13" i="2"/>
  <c r="O13" i="2"/>
  <c r="M13" i="2"/>
  <c r="K13" i="2"/>
  <c r="I13" i="2"/>
  <c r="G13" i="2"/>
  <c r="E13" i="2"/>
  <c r="AL12" i="2"/>
  <c r="AK12" i="2"/>
  <c r="AH12" i="2"/>
  <c r="AG12" i="2"/>
  <c r="AE12" i="2"/>
  <c r="AC12" i="2"/>
  <c r="AA12" i="2"/>
  <c r="Y12" i="2"/>
  <c r="X12" i="2"/>
  <c r="W12" i="2"/>
  <c r="U12" i="2"/>
  <c r="S12" i="2"/>
  <c r="Q12" i="2"/>
  <c r="O12" i="2"/>
  <c r="M12" i="2"/>
  <c r="K12" i="2"/>
  <c r="I12" i="2"/>
  <c r="G12" i="2"/>
  <c r="E12" i="2"/>
  <c r="AL11" i="2"/>
  <c r="AK11" i="2"/>
  <c r="AG11" i="2"/>
  <c r="AE11" i="2"/>
  <c r="AC11" i="2"/>
  <c r="AA11" i="2"/>
  <c r="Y11" i="2"/>
  <c r="X11" i="2"/>
  <c r="W11" i="2"/>
  <c r="U11" i="2"/>
  <c r="S11" i="2"/>
  <c r="Q11" i="2"/>
  <c r="O11" i="2"/>
  <c r="M11" i="2"/>
  <c r="K11" i="2"/>
  <c r="I11" i="2"/>
  <c r="G11" i="2"/>
  <c r="E11" i="2"/>
  <c r="AL10" i="2"/>
  <c r="AK10" i="2"/>
  <c r="AH10" i="2"/>
  <c r="AG10" i="2"/>
  <c r="AE10" i="2"/>
  <c r="AC10" i="2"/>
  <c r="AA10" i="2"/>
  <c r="Y10" i="2"/>
  <c r="X10" i="2"/>
  <c r="W10" i="2"/>
  <c r="U10" i="2"/>
  <c r="S10" i="2"/>
  <c r="Q10" i="2"/>
  <c r="O10" i="2"/>
  <c r="M10" i="2"/>
  <c r="K10" i="2"/>
  <c r="I10" i="2"/>
  <c r="G10" i="2"/>
  <c r="E10" i="2"/>
  <c r="AL9" i="2"/>
  <c r="AK9" i="2"/>
  <c r="AG9" i="2"/>
  <c r="AE9" i="2"/>
  <c r="AC9" i="2"/>
  <c r="AA9" i="2"/>
  <c r="Y9" i="2"/>
  <c r="X9" i="2"/>
  <c r="W9" i="2"/>
  <c r="U9" i="2"/>
  <c r="S9" i="2"/>
  <c r="Q9" i="2"/>
  <c r="O9" i="2"/>
  <c r="M9" i="2"/>
  <c r="K9" i="2"/>
  <c r="I9" i="2"/>
  <c r="G9" i="2"/>
  <c r="E9" i="2"/>
  <c r="AL8" i="2"/>
  <c r="AK8" i="2"/>
  <c r="AH8" i="2"/>
  <c r="AG8" i="2"/>
  <c r="AE8" i="2"/>
  <c r="AC8" i="2"/>
  <c r="AA8" i="2"/>
  <c r="Y8" i="2"/>
  <c r="X8" i="2"/>
  <c r="W8" i="2"/>
  <c r="U8" i="2"/>
  <c r="S8" i="2"/>
  <c r="Q8" i="2"/>
  <c r="O8" i="2"/>
  <c r="M8" i="2"/>
  <c r="K8" i="2"/>
  <c r="I8" i="2"/>
  <c r="G8" i="2"/>
  <c r="E8" i="2"/>
  <c r="F7" i="2"/>
  <c r="AG6" i="2"/>
  <c r="AH37" i="2" s="1"/>
  <c r="AE6" i="2"/>
  <c r="AC6" i="2"/>
  <c r="AA6" i="2"/>
  <c r="Y6" i="2"/>
  <c r="W6" i="2"/>
  <c r="X58" i="2" s="1"/>
  <c r="U6" i="2"/>
  <c r="S6" i="2"/>
  <c r="Q6" i="2"/>
  <c r="O6" i="2"/>
  <c r="M6" i="2"/>
  <c r="K6" i="2"/>
  <c r="I6" i="2"/>
  <c r="G6" i="2"/>
  <c r="E6" i="2"/>
  <c r="AG5" i="2"/>
  <c r="W5" i="2"/>
  <c r="AG4" i="2"/>
  <c r="AE4" i="2"/>
  <c r="AC4" i="2"/>
  <c r="AA4" i="2"/>
  <c r="Y4" i="2"/>
  <c r="W4" i="2"/>
  <c r="U4" i="2"/>
  <c r="S4" i="2"/>
  <c r="Q4" i="2"/>
  <c r="O4" i="2"/>
  <c r="M4" i="2"/>
  <c r="K4" i="2"/>
  <c r="I4" i="2"/>
  <c r="G4" i="2"/>
  <c r="E4" i="2"/>
  <c r="I3" i="2"/>
  <c r="G3" i="2"/>
  <c r="H7" i="2" s="1"/>
  <c r="AM424" i="1"/>
  <c r="AL424" i="1"/>
  <c r="AG424" i="1"/>
  <c r="AE424" i="1"/>
  <c r="AC424" i="1"/>
  <c r="AA424" i="1"/>
  <c r="Y424" i="1"/>
  <c r="W424" i="1"/>
  <c r="U424" i="1"/>
  <c r="S424" i="1"/>
  <c r="Q424" i="1"/>
  <c r="O424" i="1"/>
  <c r="M424" i="1"/>
  <c r="K424" i="1"/>
  <c r="I424" i="1"/>
  <c r="G424" i="1"/>
  <c r="E424" i="1"/>
  <c r="AM423" i="1"/>
  <c r="AL423" i="1"/>
  <c r="AG423" i="1"/>
  <c r="AE423" i="1"/>
  <c r="AC423" i="1"/>
  <c r="AA423" i="1"/>
  <c r="Y423" i="1"/>
  <c r="W423" i="1"/>
  <c r="U423" i="1"/>
  <c r="S423" i="1"/>
  <c r="Q423" i="1"/>
  <c r="O423" i="1"/>
  <c r="M423" i="1"/>
  <c r="K423" i="1"/>
  <c r="I423" i="1"/>
  <c r="G423" i="1"/>
  <c r="E423" i="1"/>
  <c r="AM422" i="1"/>
  <c r="AL422" i="1"/>
  <c r="AG422" i="1"/>
  <c r="AE422" i="1"/>
  <c r="AC422" i="1"/>
  <c r="AA422" i="1"/>
  <c r="Y422" i="1"/>
  <c r="W422" i="1"/>
  <c r="U422" i="1"/>
  <c r="S422" i="1"/>
  <c r="Q422" i="1"/>
  <c r="O422" i="1"/>
  <c r="M422" i="1"/>
  <c r="K422" i="1"/>
  <c r="I422" i="1"/>
  <c r="G422" i="1"/>
  <c r="E422" i="1"/>
  <c r="AM421" i="1"/>
  <c r="AL421" i="1"/>
  <c r="AG421" i="1"/>
  <c r="AE421" i="1"/>
  <c r="AC421" i="1"/>
  <c r="AA421" i="1"/>
  <c r="Y421" i="1"/>
  <c r="W421" i="1"/>
  <c r="U421" i="1"/>
  <c r="S421" i="1"/>
  <c r="Q421" i="1"/>
  <c r="O421" i="1"/>
  <c r="M421" i="1"/>
  <c r="K421" i="1"/>
  <c r="I421" i="1"/>
  <c r="G421" i="1"/>
  <c r="E421" i="1"/>
  <c r="AM420" i="1"/>
  <c r="AL420" i="1"/>
  <c r="AG420" i="1"/>
  <c r="AE420" i="1"/>
  <c r="AC420" i="1"/>
  <c r="AA420" i="1"/>
  <c r="Y420" i="1"/>
  <c r="W420" i="1"/>
  <c r="U420" i="1"/>
  <c r="S420" i="1"/>
  <c r="Q420" i="1"/>
  <c r="O420" i="1"/>
  <c r="M420" i="1"/>
  <c r="K420" i="1"/>
  <c r="I420" i="1"/>
  <c r="G420" i="1"/>
  <c r="E420" i="1"/>
  <c r="AM419" i="1"/>
  <c r="AL419" i="1"/>
  <c r="AG419" i="1"/>
  <c r="AE419" i="1"/>
  <c r="AC419" i="1"/>
  <c r="AA419" i="1"/>
  <c r="Y419" i="1"/>
  <c r="W419" i="1"/>
  <c r="U419" i="1"/>
  <c r="S419" i="1"/>
  <c r="Q419" i="1"/>
  <c r="O419" i="1"/>
  <c r="M419" i="1"/>
  <c r="K419" i="1"/>
  <c r="I419" i="1"/>
  <c r="G419" i="1"/>
  <c r="E419" i="1"/>
  <c r="AM418" i="1"/>
  <c r="AL418" i="1"/>
  <c r="AG418" i="1"/>
  <c r="AE418" i="1"/>
  <c r="AC418" i="1"/>
  <c r="AA418" i="1"/>
  <c r="Y418" i="1"/>
  <c r="W418" i="1"/>
  <c r="U418" i="1"/>
  <c r="S418" i="1"/>
  <c r="Q418" i="1"/>
  <c r="O418" i="1"/>
  <c r="M418" i="1"/>
  <c r="K418" i="1"/>
  <c r="I418" i="1"/>
  <c r="G418" i="1"/>
  <c r="E418" i="1"/>
  <c r="AM417" i="1"/>
  <c r="AL417" i="1"/>
  <c r="AG417" i="1"/>
  <c r="AE417" i="1"/>
  <c r="AC417" i="1"/>
  <c r="AA417" i="1"/>
  <c r="Y417" i="1"/>
  <c r="W417" i="1"/>
  <c r="U417" i="1"/>
  <c r="S417" i="1"/>
  <c r="Q417" i="1"/>
  <c r="O417" i="1"/>
  <c r="M417" i="1"/>
  <c r="K417" i="1"/>
  <c r="I417" i="1"/>
  <c r="G417" i="1"/>
  <c r="E417" i="1"/>
  <c r="AM416" i="1"/>
  <c r="AL416" i="1"/>
  <c r="AG416" i="1"/>
  <c r="AE416" i="1"/>
  <c r="AC416" i="1"/>
  <c r="AA416" i="1"/>
  <c r="Y416" i="1"/>
  <c r="W416" i="1"/>
  <c r="U416" i="1"/>
  <c r="S416" i="1"/>
  <c r="Q416" i="1"/>
  <c r="O416" i="1"/>
  <c r="M416" i="1"/>
  <c r="K416" i="1"/>
  <c r="I416" i="1"/>
  <c r="G416" i="1"/>
  <c r="E416" i="1"/>
  <c r="AM415" i="1"/>
  <c r="AL415" i="1"/>
  <c r="AG415" i="1"/>
  <c r="AE415" i="1"/>
  <c r="AC415" i="1"/>
  <c r="AA415" i="1"/>
  <c r="Y415" i="1"/>
  <c r="W415" i="1"/>
  <c r="U415" i="1"/>
  <c r="S415" i="1"/>
  <c r="Q415" i="1"/>
  <c r="O415" i="1"/>
  <c r="M415" i="1"/>
  <c r="K415" i="1"/>
  <c r="I415" i="1"/>
  <c r="G415" i="1"/>
  <c r="E415" i="1"/>
  <c r="AM414" i="1"/>
  <c r="AL414" i="1"/>
  <c r="AG414" i="1"/>
  <c r="AE414" i="1"/>
  <c r="AC414" i="1"/>
  <c r="AA414" i="1"/>
  <c r="Y414" i="1"/>
  <c r="W414" i="1"/>
  <c r="U414" i="1"/>
  <c r="S414" i="1"/>
  <c r="Q414" i="1"/>
  <c r="O414" i="1"/>
  <c r="M414" i="1"/>
  <c r="K414" i="1"/>
  <c r="I414" i="1"/>
  <c r="G414" i="1"/>
  <c r="E414" i="1"/>
  <c r="AM413" i="1"/>
  <c r="AL413" i="1"/>
  <c r="AG413" i="1"/>
  <c r="AE413" i="1"/>
  <c r="AC413" i="1"/>
  <c r="AA413" i="1"/>
  <c r="Y413" i="1"/>
  <c r="W413" i="1"/>
  <c r="U413" i="1"/>
  <c r="S413" i="1"/>
  <c r="Q413" i="1"/>
  <c r="O413" i="1"/>
  <c r="M413" i="1"/>
  <c r="K413" i="1"/>
  <c r="I413" i="1"/>
  <c r="G413" i="1"/>
  <c r="E413" i="1"/>
  <c r="AM412" i="1"/>
  <c r="AL412" i="1"/>
  <c r="AG412" i="1"/>
  <c r="AE412" i="1"/>
  <c r="AC412" i="1"/>
  <c r="AA412" i="1"/>
  <c r="Y412" i="1"/>
  <c r="W412" i="1"/>
  <c r="U412" i="1"/>
  <c r="S412" i="1"/>
  <c r="Q412" i="1"/>
  <c r="O412" i="1"/>
  <c r="M412" i="1"/>
  <c r="K412" i="1"/>
  <c r="I412" i="1"/>
  <c r="G412" i="1"/>
  <c r="E412" i="1"/>
  <c r="AM411" i="1"/>
  <c r="AL411" i="1"/>
  <c r="AG411" i="1"/>
  <c r="AE411" i="1"/>
  <c r="AC411" i="1"/>
  <c r="AA411" i="1"/>
  <c r="Y411" i="1"/>
  <c r="W411" i="1"/>
  <c r="U411" i="1"/>
  <c r="S411" i="1"/>
  <c r="Q411" i="1"/>
  <c r="O411" i="1"/>
  <c r="M411" i="1"/>
  <c r="K411" i="1"/>
  <c r="I411" i="1"/>
  <c r="G411" i="1"/>
  <c r="E411" i="1"/>
  <c r="AM410" i="1"/>
  <c r="AL410" i="1"/>
  <c r="AG410" i="1"/>
  <c r="AE410" i="1"/>
  <c r="AC410" i="1"/>
  <c r="AA410" i="1"/>
  <c r="Y410" i="1"/>
  <c r="W410" i="1"/>
  <c r="U410" i="1"/>
  <c r="S410" i="1"/>
  <c r="Q410" i="1"/>
  <c r="O410" i="1"/>
  <c r="M410" i="1"/>
  <c r="K410" i="1"/>
  <c r="I410" i="1"/>
  <c r="G410" i="1"/>
  <c r="E410" i="1"/>
  <c r="AM409" i="1"/>
  <c r="AL409" i="1"/>
  <c r="AG409" i="1"/>
  <c r="AE409" i="1"/>
  <c r="AC409" i="1"/>
  <c r="AA409" i="1"/>
  <c r="Y409" i="1"/>
  <c r="W409" i="1"/>
  <c r="U409" i="1"/>
  <c r="S409" i="1"/>
  <c r="Q409" i="1"/>
  <c r="O409" i="1"/>
  <c r="M409" i="1"/>
  <c r="K409" i="1"/>
  <c r="I409" i="1"/>
  <c r="G409" i="1"/>
  <c r="E409" i="1"/>
  <c r="AM408" i="1"/>
  <c r="AL408" i="1"/>
  <c r="AG408" i="1"/>
  <c r="AE408" i="1"/>
  <c r="AC408" i="1"/>
  <c r="AA408" i="1"/>
  <c r="Y408" i="1"/>
  <c r="W408" i="1"/>
  <c r="U408" i="1"/>
  <c r="S408" i="1"/>
  <c r="Q408" i="1"/>
  <c r="O408" i="1"/>
  <c r="M408" i="1"/>
  <c r="K408" i="1"/>
  <c r="I408" i="1"/>
  <c r="G408" i="1"/>
  <c r="E408" i="1"/>
  <c r="AM407" i="1"/>
  <c r="AL407" i="1"/>
  <c r="AG407" i="1"/>
  <c r="AE407" i="1"/>
  <c r="AC407" i="1"/>
  <c r="AA407" i="1"/>
  <c r="Y407" i="1"/>
  <c r="W407" i="1"/>
  <c r="U407" i="1"/>
  <c r="S407" i="1"/>
  <c r="Q407" i="1"/>
  <c r="O407" i="1"/>
  <c r="M407" i="1"/>
  <c r="K407" i="1"/>
  <c r="I407" i="1"/>
  <c r="G407" i="1"/>
  <c r="E407" i="1"/>
  <c r="AM406" i="1"/>
  <c r="AL406" i="1"/>
  <c r="AG406" i="1"/>
  <c r="AE406" i="1"/>
  <c r="AC406" i="1"/>
  <c r="AA406" i="1"/>
  <c r="Y406" i="1"/>
  <c r="W406" i="1"/>
  <c r="U406" i="1"/>
  <c r="S406" i="1"/>
  <c r="Q406" i="1"/>
  <c r="O406" i="1"/>
  <c r="M406" i="1"/>
  <c r="K406" i="1"/>
  <c r="I406" i="1"/>
  <c r="G406" i="1"/>
  <c r="E406" i="1"/>
  <c r="AM405" i="1"/>
  <c r="AL405" i="1"/>
  <c r="AG405" i="1"/>
  <c r="AE405" i="1"/>
  <c r="AC405" i="1"/>
  <c r="AA405" i="1"/>
  <c r="Y405" i="1"/>
  <c r="W405" i="1"/>
  <c r="U405" i="1"/>
  <c r="S405" i="1"/>
  <c r="Q405" i="1"/>
  <c r="O405" i="1"/>
  <c r="M405" i="1"/>
  <c r="K405" i="1"/>
  <c r="I405" i="1"/>
  <c r="G405" i="1"/>
  <c r="E405" i="1"/>
  <c r="AM404" i="1"/>
  <c r="AL404" i="1"/>
  <c r="AG404" i="1"/>
  <c r="AE404" i="1"/>
  <c r="AC404" i="1"/>
  <c r="AA404" i="1"/>
  <c r="Y404" i="1"/>
  <c r="W404" i="1"/>
  <c r="U404" i="1"/>
  <c r="S404" i="1"/>
  <c r="Q404" i="1"/>
  <c r="O404" i="1"/>
  <c r="M404" i="1"/>
  <c r="K404" i="1"/>
  <c r="I404" i="1"/>
  <c r="G404" i="1"/>
  <c r="E404" i="1"/>
  <c r="AM403" i="1"/>
  <c r="AL403" i="1"/>
  <c r="AG403" i="1"/>
  <c r="AE403" i="1"/>
  <c r="AC403" i="1"/>
  <c r="AA403" i="1"/>
  <c r="Y403" i="1"/>
  <c r="W403" i="1"/>
  <c r="U403" i="1"/>
  <c r="S403" i="1"/>
  <c r="Q403" i="1"/>
  <c r="O403" i="1"/>
  <c r="M403" i="1"/>
  <c r="K403" i="1"/>
  <c r="I403" i="1"/>
  <c r="G403" i="1"/>
  <c r="E403" i="1"/>
  <c r="AM402" i="1"/>
  <c r="AL402" i="1"/>
  <c r="AG402" i="1"/>
  <c r="AE402" i="1"/>
  <c r="AC402" i="1"/>
  <c r="AA402" i="1"/>
  <c r="Y402" i="1"/>
  <c r="W402" i="1"/>
  <c r="U402" i="1"/>
  <c r="S402" i="1"/>
  <c r="Q402" i="1"/>
  <c r="O402" i="1"/>
  <c r="M402" i="1"/>
  <c r="K402" i="1"/>
  <c r="I402" i="1"/>
  <c r="G402" i="1"/>
  <c r="E402" i="1"/>
  <c r="AM401" i="1"/>
  <c r="AL401" i="1"/>
  <c r="AG401" i="1"/>
  <c r="AE401" i="1"/>
  <c r="AC401" i="1"/>
  <c r="AA401" i="1"/>
  <c r="Y401" i="1"/>
  <c r="W401" i="1"/>
  <c r="U401" i="1"/>
  <c r="S401" i="1"/>
  <c r="Q401" i="1"/>
  <c r="O401" i="1"/>
  <c r="M401" i="1"/>
  <c r="K401" i="1"/>
  <c r="I401" i="1"/>
  <c r="G401" i="1"/>
  <c r="E401" i="1"/>
  <c r="AM400" i="1"/>
  <c r="AL400" i="1"/>
  <c r="AG400" i="1"/>
  <c r="AE400" i="1"/>
  <c r="AC400" i="1"/>
  <c r="AA400" i="1"/>
  <c r="Y400" i="1"/>
  <c r="W400" i="1"/>
  <c r="U400" i="1"/>
  <c r="S400" i="1"/>
  <c r="Q400" i="1"/>
  <c r="O400" i="1"/>
  <c r="M400" i="1"/>
  <c r="K400" i="1"/>
  <c r="I400" i="1"/>
  <c r="G400" i="1"/>
  <c r="E400" i="1"/>
  <c r="AM399" i="1"/>
  <c r="AL399" i="1"/>
  <c r="AG399" i="1"/>
  <c r="AE399" i="1"/>
  <c r="AC399" i="1"/>
  <c r="AA399" i="1"/>
  <c r="Y399" i="1"/>
  <c r="W399" i="1"/>
  <c r="U399" i="1"/>
  <c r="S399" i="1"/>
  <c r="Q399" i="1"/>
  <c r="O399" i="1"/>
  <c r="M399" i="1"/>
  <c r="K399" i="1"/>
  <c r="I399" i="1"/>
  <c r="G399" i="1"/>
  <c r="E399" i="1"/>
  <c r="AM398" i="1"/>
  <c r="AL398" i="1"/>
  <c r="AG398" i="1"/>
  <c r="AE398" i="1"/>
  <c r="AC398" i="1"/>
  <c r="AA398" i="1"/>
  <c r="Y398" i="1"/>
  <c r="W398" i="1"/>
  <c r="U398" i="1"/>
  <c r="S398" i="1"/>
  <c r="Q398" i="1"/>
  <c r="O398" i="1"/>
  <c r="M398" i="1"/>
  <c r="K398" i="1"/>
  <c r="I398" i="1"/>
  <c r="G398" i="1"/>
  <c r="E398" i="1"/>
  <c r="AM397" i="1"/>
  <c r="AL397" i="1"/>
  <c r="AG397" i="1"/>
  <c r="AE397" i="1"/>
  <c r="AC397" i="1"/>
  <c r="AA397" i="1"/>
  <c r="Y397" i="1"/>
  <c r="W397" i="1"/>
  <c r="U397" i="1"/>
  <c r="S397" i="1"/>
  <c r="Q397" i="1"/>
  <c r="O397" i="1"/>
  <c r="M397" i="1"/>
  <c r="K397" i="1"/>
  <c r="I397" i="1"/>
  <c r="G397" i="1"/>
  <c r="E397" i="1"/>
  <c r="AM396" i="1"/>
  <c r="AL396" i="1"/>
  <c r="AG396" i="1"/>
  <c r="AE396" i="1"/>
  <c r="AC396" i="1"/>
  <c r="AA396" i="1"/>
  <c r="Y396" i="1"/>
  <c r="W396" i="1"/>
  <c r="U396" i="1"/>
  <c r="S396" i="1"/>
  <c r="Q396" i="1"/>
  <c r="O396" i="1"/>
  <c r="M396" i="1"/>
  <c r="K396" i="1"/>
  <c r="I396" i="1"/>
  <c r="G396" i="1"/>
  <c r="E396" i="1"/>
  <c r="AM395" i="1"/>
  <c r="AL395" i="1"/>
  <c r="AG395" i="1"/>
  <c r="AE395" i="1"/>
  <c r="AC395" i="1"/>
  <c r="AA395" i="1"/>
  <c r="Y395" i="1"/>
  <c r="W395" i="1"/>
  <c r="U395" i="1"/>
  <c r="S395" i="1"/>
  <c r="Q395" i="1"/>
  <c r="O395" i="1"/>
  <c r="M395" i="1"/>
  <c r="K395" i="1"/>
  <c r="I395" i="1"/>
  <c r="G395" i="1"/>
  <c r="E395" i="1"/>
  <c r="AM394" i="1"/>
  <c r="AL394" i="1"/>
  <c r="AG394" i="1"/>
  <c r="AE394" i="1"/>
  <c r="AC394" i="1"/>
  <c r="AA394" i="1"/>
  <c r="Y394" i="1"/>
  <c r="W394" i="1"/>
  <c r="U394" i="1"/>
  <c r="S394" i="1"/>
  <c r="Q394" i="1"/>
  <c r="O394" i="1"/>
  <c r="M394" i="1"/>
  <c r="K394" i="1"/>
  <c r="I394" i="1"/>
  <c r="G394" i="1"/>
  <c r="E394" i="1"/>
  <c r="AM393" i="1"/>
  <c r="AL393" i="1"/>
  <c r="AG393" i="1"/>
  <c r="AE393" i="1"/>
  <c r="AC393" i="1"/>
  <c r="AA393" i="1"/>
  <c r="Y393" i="1"/>
  <c r="W393" i="1"/>
  <c r="U393" i="1"/>
  <c r="S393" i="1"/>
  <c r="Q393" i="1"/>
  <c r="O393" i="1"/>
  <c r="M393" i="1"/>
  <c r="K393" i="1"/>
  <c r="I393" i="1"/>
  <c r="G393" i="1"/>
  <c r="E393" i="1"/>
  <c r="AM392" i="1"/>
  <c r="AL392" i="1"/>
  <c r="AG392" i="1"/>
  <c r="AE392" i="1"/>
  <c r="AC392" i="1"/>
  <c r="AA392" i="1"/>
  <c r="Y392" i="1"/>
  <c r="W392" i="1"/>
  <c r="U392" i="1"/>
  <c r="S392" i="1"/>
  <c r="Q392" i="1"/>
  <c r="O392" i="1"/>
  <c r="M392" i="1"/>
  <c r="K392" i="1"/>
  <c r="I392" i="1"/>
  <c r="G392" i="1"/>
  <c r="E392" i="1"/>
  <c r="AM391" i="1"/>
  <c r="AL391" i="1"/>
  <c r="AG391" i="1"/>
  <c r="AE391" i="1"/>
  <c r="AC391" i="1"/>
  <c r="AA391" i="1"/>
  <c r="Y391" i="1"/>
  <c r="W391" i="1"/>
  <c r="U391" i="1"/>
  <c r="S391" i="1"/>
  <c r="Q391" i="1"/>
  <c r="O391" i="1"/>
  <c r="M391" i="1"/>
  <c r="K391" i="1"/>
  <c r="I391" i="1"/>
  <c r="G391" i="1"/>
  <c r="E391" i="1"/>
  <c r="AM390" i="1"/>
  <c r="AL390" i="1"/>
  <c r="AG390" i="1"/>
  <c r="AE390" i="1"/>
  <c r="AC390" i="1"/>
  <c r="AA390" i="1"/>
  <c r="Y390" i="1"/>
  <c r="W390" i="1"/>
  <c r="U390" i="1"/>
  <c r="S390" i="1"/>
  <c r="Q390" i="1"/>
  <c r="O390" i="1"/>
  <c r="M390" i="1"/>
  <c r="K390" i="1"/>
  <c r="I390" i="1"/>
  <c r="G390" i="1"/>
  <c r="E390" i="1"/>
  <c r="AM389" i="1"/>
  <c r="AL389" i="1"/>
  <c r="AG389" i="1"/>
  <c r="AE389" i="1"/>
  <c r="AC389" i="1"/>
  <c r="AA389" i="1"/>
  <c r="Y389" i="1"/>
  <c r="W389" i="1"/>
  <c r="U389" i="1"/>
  <c r="S389" i="1"/>
  <c r="Q389" i="1"/>
  <c r="O389" i="1"/>
  <c r="M389" i="1"/>
  <c r="K389" i="1"/>
  <c r="I389" i="1"/>
  <c r="G389" i="1"/>
  <c r="E389" i="1"/>
  <c r="AM388" i="1"/>
  <c r="AL388" i="1"/>
  <c r="AG388" i="1"/>
  <c r="AE388" i="1"/>
  <c r="AC388" i="1"/>
  <c r="AA388" i="1"/>
  <c r="Y388" i="1"/>
  <c r="W388" i="1"/>
  <c r="U388" i="1"/>
  <c r="S388" i="1"/>
  <c r="Q388" i="1"/>
  <c r="O388" i="1"/>
  <c r="M388" i="1"/>
  <c r="K388" i="1"/>
  <c r="I388" i="1"/>
  <c r="G388" i="1"/>
  <c r="E388" i="1"/>
  <c r="AM387" i="1"/>
  <c r="AL387" i="1"/>
  <c r="AG387" i="1"/>
  <c r="AE387" i="1"/>
  <c r="AC387" i="1"/>
  <c r="AA387" i="1"/>
  <c r="Y387" i="1"/>
  <c r="W387" i="1"/>
  <c r="U387" i="1"/>
  <c r="S387" i="1"/>
  <c r="Q387" i="1"/>
  <c r="O387" i="1"/>
  <c r="M387" i="1"/>
  <c r="K387" i="1"/>
  <c r="I387" i="1"/>
  <c r="G387" i="1"/>
  <c r="E387" i="1"/>
  <c r="AM386" i="1"/>
  <c r="AL386" i="1"/>
  <c r="AG386" i="1"/>
  <c r="AE386" i="1"/>
  <c r="AC386" i="1"/>
  <c r="AA386" i="1"/>
  <c r="Y386" i="1"/>
  <c r="W386" i="1"/>
  <c r="U386" i="1"/>
  <c r="S386" i="1"/>
  <c r="Q386" i="1"/>
  <c r="O386" i="1"/>
  <c r="M386" i="1"/>
  <c r="K386" i="1"/>
  <c r="I386" i="1"/>
  <c r="G386" i="1"/>
  <c r="E386" i="1"/>
  <c r="AM385" i="1"/>
  <c r="AL385" i="1"/>
  <c r="AG385" i="1"/>
  <c r="AE385" i="1"/>
  <c r="AC385" i="1"/>
  <c r="AA385" i="1"/>
  <c r="Y385" i="1"/>
  <c r="W385" i="1"/>
  <c r="U385" i="1"/>
  <c r="S385" i="1"/>
  <c r="Q385" i="1"/>
  <c r="O385" i="1"/>
  <c r="M385" i="1"/>
  <c r="K385" i="1"/>
  <c r="I385" i="1"/>
  <c r="G385" i="1"/>
  <c r="E385" i="1"/>
  <c r="AM384" i="1"/>
  <c r="AL384" i="1"/>
  <c r="AG384" i="1"/>
  <c r="AE384" i="1"/>
  <c r="AC384" i="1"/>
  <c r="AA384" i="1"/>
  <c r="Y384" i="1"/>
  <c r="W384" i="1"/>
  <c r="U384" i="1"/>
  <c r="S384" i="1"/>
  <c r="Q384" i="1"/>
  <c r="O384" i="1"/>
  <c r="M384" i="1"/>
  <c r="K384" i="1"/>
  <c r="I384" i="1"/>
  <c r="G384" i="1"/>
  <c r="E384" i="1"/>
  <c r="AM383" i="1"/>
  <c r="AL383" i="1"/>
  <c r="AG383" i="1"/>
  <c r="AE383" i="1"/>
  <c r="AC383" i="1"/>
  <c r="AA383" i="1"/>
  <c r="Y383" i="1"/>
  <c r="W383" i="1"/>
  <c r="U383" i="1"/>
  <c r="S383" i="1"/>
  <c r="Q383" i="1"/>
  <c r="O383" i="1"/>
  <c r="M383" i="1"/>
  <c r="K383" i="1"/>
  <c r="I383" i="1"/>
  <c r="G383" i="1"/>
  <c r="E383" i="1"/>
  <c r="AM382" i="1"/>
  <c r="AL382" i="1"/>
  <c r="AG382" i="1"/>
  <c r="AE382" i="1"/>
  <c r="AC382" i="1"/>
  <c r="AA382" i="1"/>
  <c r="Y382" i="1"/>
  <c r="W382" i="1"/>
  <c r="U382" i="1"/>
  <c r="S382" i="1"/>
  <c r="Q382" i="1"/>
  <c r="O382" i="1"/>
  <c r="M382" i="1"/>
  <c r="K382" i="1"/>
  <c r="I382" i="1"/>
  <c r="G382" i="1"/>
  <c r="E382" i="1"/>
  <c r="AM381" i="1"/>
  <c r="AL381" i="1"/>
  <c r="AG381" i="1"/>
  <c r="AE381" i="1"/>
  <c r="AC381" i="1"/>
  <c r="AA381" i="1"/>
  <c r="Y381" i="1"/>
  <c r="W381" i="1"/>
  <c r="U381" i="1"/>
  <c r="S381" i="1"/>
  <c r="Q381" i="1"/>
  <c r="O381" i="1"/>
  <c r="M381" i="1"/>
  <c r="K381" i="1"/>
  <c r="I381" i="1"/>
  <c r="G381" i="1"/>
  <c r="E381" i="1"/>
  <c r="AM380" i="1"/>
  <c r="AL380" i="1"/>
  <c r="AG380" i="1"/>
  <c r="AE380" i="1"/>
  <c r="AC380" i="1"/>
  <c r="AA380" i="1"/>
  <c r="Y380" i="1"/>
  <c r="W380" i="1"/>
  <c r="U380" i="1"/>
  <c r="S380" i="1"/>
  <c r="Q380" i="1"/>
  <c r="O380" i="1"/>
  <c r="M380" i="1"/>
  <c r="K380" i="1"/>
  <c r="I380" i="1"/>
  <c r="G380" i="1"/>
  <c r="E380" i="1"/>
  <c r="AM379" i="1"/>
  <c r="AL379" i="1"/>
  <c r="AG379" i="1"/>
  <c r="AE379" i="1"/>
  <c r="AC379" i="1"/>
  <c r="AA379" i="1"/>
  <c r="Y379" i="1"/>
  <c r="W379" i="1"/>
  <c r="U379" i="1"/>
  <c r="S379" i="1"/>
  <c r="Q379" i="1"/>
  <c r="O379" i="1"/>
  <c r="M379" i="1"/>
  <c r="K379" i="1"/>
  <c r="I379" i="1"/>
  <c r="G379" i="1"/>
  <c r="E379" i="1"/>
  <c r="AM378" i="1"/>
  <c r="AL378" i="1"/>
  <c r="AG378" i="1"/>
  <c r="AE378" i="1"/>
  <c r="AC378" i="1"/>
  <c r="AA378" i="1"/>
  <c r="Y378" i="1"/>
  <c r="W378" i="1"/>
  <c r="U378" i="1"/>
  <c r="S378" i="1"/>
  <c r="Q378" i="1"/>
  <c r="O378" i="1"/>
  <c r="M378" i="1"/>
  <c r="K378" i="1"/>
  <c r="I378" i="1"/>
  <c r="G378" i="1"/>
  <c r="E378" i="1"/>
  <c r="AM377" i="1"/>
  <c r="AL377" i="1"/>
  <c r="AG377" i="1"/>
  <c r="AE377" i="1"/>
  <c r="AC377" i="1"/>
  <c r="AA377" i="1"/>
  <c r="Y377" i="1"/>
  <c r="W377" i="1"/>
  <c r="U377" i="1"/>
  <c r="S377" i="1"/>
  <c r="Q377" i="1"/>
  <c r="O377" i="1"/>
  <c r="M377" i="1"/>
  <c r="K377" i="1"/>
  <c r="I377" i="1"/>
  <c r="G377" i="1"/>
  <c r="E377" i="1"/>
  <c r="AM376" i="1"/>
  <c r="AL376" i="1"/>
  <c r="AG376" i="1"/>
  <c r="AE376" i="1"/>
  <c r="AC376" i="1"/>
  <c r="AA376" i="1"/>
  <c r="Y376" i="1"/>
  <c r="W376" i="1"/>
  <c r="U376" i="1"/>
  <c r="S376" i="1"/>
  <c r="Q376" i="1"/>
  <c r="O376" i="1"/>
  <c r="M376" i="1"/>
  <c r="K376" i="1"/>
  <c r="I376" i="1"/>
  <c r="G376" i="1"/>
  <c r="E376" i="1"/>
  <c r="AM375" i="1"/>
  <c r="AL375" i="1"/>
  <c r="AG375" i="1"/>
  <c r="AE375" i="1"/>
  <c r="AC375" i="1"/>
  <c r="AA375" i="1"/>
  <c r="Y375" i="1"/>
  <c r="W375" i="1"/>
  <c r="U375" i="1"/>
  <c r="S375" i="1"/>
  <c r="Q375" i="1"/>
  <c r="O375" i="1"/>
  <c r="M375" i="1"/>
  <c r="K375" i="1"/>
  <c r="I375" i="1"/>
  <c r="G375" i="1"/>
  <c r="E375" i="1"/>
  <c r="AM374" i="1"/>
  <c r="AL374" i="1"/>
  <c r="AG374" i="1"/>
  <c r="AE374" i="1"/>
  <c r="AC374" i="1"/>
  <c r="AA374" i="1"/>
  <c r="Y374" i="1"/>
  <c r="W374" i="1"/>
  <c r="U374" i="1"/>
  <c r="S374" i="1"/>
  <c r="Q374" i="1"/>
  <c r="O374" i="1"/>
  <c r="M374" i="1"/>
  <c r="K374" i="1"/>
  <c r="I374" i="1"/>
  <c r="G374" i="1"/>
  <c r="E374" i="1"/>
  <c r="AM373" i="1"/>
  <c r="AL373" i="1"/>
  <c r="AG373" i="1"/>
  <c r="AE373" i="1"/>
  <c r="AC373" i="1"/>
  <c r="AA373" i="1"/>
  <c r="Y373" i="1"/>
  <c r="W373" i="1"/>
  <c r="U373" i="1"/>
  <c r="S373" i="1"/>
  <c r="Q373" i="1"/>
  <c r="O373" i="1"/>
  <c r="M373" i="1"/>
  <c r="K373" i="1"/>
  <c r="I373" i="1"/>
  <c r="G373" i="1"/>
  <c r="E373" i="1"/>
  <c r="AM372" i="1"/>
  <c r="AL372" i="1"/>
  <c r="AG372" i="1"/>
  <c r="AE372" i="1"/>
  <c r="AC372" i="1"/>
  <c r="AA372" i="1"/>
  <c r="Y372" i="1"/>
  <c r="W372" i="1"/>
  <c r="U372" i="1"/>
  <c r="S372" i="1"/>
  <c r="Q372" i="1"/>
  <c r="O372" i="1"/>
  <c r="M372" i="1"/>
  <c r="K372" i="1"/>
  <c r="I372" i="1"/>
  <c r="G372" i="1"/>
  <c r="E372" i="1"/>
  <c r="AM371" i="1"/>
  <c r="AL371" i="1"/>
  <c r="AG371" i="1"/>
  <c r="AE371" i="1"/>
  <c r="AC371" i="1"/>
  <c r="AA371" i="1"/>
  <c r="Y371" i="1"/>
  <c r="W371" i="1"/>
  <c r="U371" i="1"/>
  <c r="S371" i="1"/>
  <c r="Q371" i="1"/>
  <c r="O371" i="1"/>
  <c r="M371" i="1"/>
  <c r="K371" i="1"/>
  <c r="I371" i="1"/>
  <c r="G371" i="1"/>
  <c r="E371" i="1"/>
  <c r="AM370" i="1"/>
  <c r="AL370" i="1"/>
  <c r="AG370" i="1"/>
  <c r="AE370" i="1"/>
  <c r="AC370" i="1"/>
  <c r="AA370" i="1"/>
  <c r="Y370" i="1"/>
  <c r="W370" i="1"/>
  <c r="U370" i="1"/>
  <c r="S370" i="1"/>
  <c r="Q370" i="1"/>
  <c r="O370" i="1"/>
  <c r="M370" i="1"/>
  <c r="K370" i="1"/>
  <c r="I370" i="1"/>
  <c r="G370" i="1"/>
  <c r="E370" i="1"/>
  <c r="AM369" i="1"/>
  <c r="AL369" i="1"/>
  <c r="AG369" i="1"/>
  <c r="AE369" i="1"/>
  <c r="AC369" i="1"/>
  <c r="AA369" i="1"/>
  <c r="Y369" i="1"/>
  <c r="W369" i="1"/>
  <c r="U369" i="1"/>
  <c r="S369" i="1"/>
  <c r="Q369" i="1"/>
  <c r="O369" i="1"/>
  <c r="M369" i="1"/>
  <c r="K369" i="1"/>
  <c r="I369" i="1"/>
  <c r="G369" i="1"/>
  <c r="E369" i="1"/>
  <c r="AM368" i="1"/>
  <c r="AL368" i="1"/>
  <c r="AG368" i="1"/>
  <c r="AE368" i="1"/>
  <c r="AC368" i="1"/>
  <c r="AA368" i="1"/>
  <c r="Y368" i="1"/>
  <c r="W368" i="1"/>
  <c r="U368" i="1"/>
  <c r="S368" i="1"/>
  <c r="Q368" i="1"/>
  <c r="O368" i="1"/>
  <c r="M368" i="1"/>
  <c r="K368" i="1"/>
  <c r="I368" i="1"/>
  <c r="G368" i="1"/>
  <c r="E368" i="1"/>
  <c r="AM367" i="1"/>
  <c r="AL367" i="1"/>
  <c r="AG367" i="1"/>
  <c r="AE367" i="1"/>
  <c r="AC367" i="1"/>
  <c r="AA367" i="1"/>
  <c r="Y367" i="1"/>
  <c r="W367" i="1"/>
  <c r="U367" i="1"/>
  <c r="S367" i="1"/>
  <c r="Q367" i="1"/>
  <c r="O367" i="1"/>
  <c r="M367" i="1"/>
  <c r="K367" i="1"/>
  <c r="I367" i="1"/>
  <c r="G367" i="1"/>
  <c r="E367" i="1"/>
  <c r="AM366" i="1"/>
  <c r="AL366" i="1"/>
  <c r="AG366" i="1"/>
  <c r="AE366" i="1"/>
  <c r="AC366" i="1"/>
  <c r="AA366" i="1"/>
  <c r="Y366" i="1"/>
  <c r="W366" i="1"/>
  <c r="U366" i="1"/>
  <c r="S366" i="1"/>
  <c r="Q366" i="1"/>
  <c r="O366" i="1"/>
  <c r="M366" i="1"/>
  <c r="K366" i="1"/>
  <c r="I366" i="1"/>
  <c r="G366" i="1"/>
  <c r="E366" i="1"/>
  <c r="AM365" i="1"/>
  <c r="AL365" i="1"/>
  <c r="AG365" i="1"/>
  <c r="AE365" i="1"/>
  <c r="AC365" i="1"/>
  <c r="AA365" i="1"/>
  <c r="Y365" i="1"/>
  <c r="W365" i="1"/>
  <c r="U365" i="1"/>
  <c r="S365" i="1"/>
  <c r="Q365" i="1"/>
  <c r="O365" i="1"/>
  <c r="M365" i="1"/>
  <c r="K365" i="1"/>
  <c r="I365" i="1"/>
  <c r="G365" i="1"/>
  <c r="E365" i="1"/>
  <c r="AM364" i="1"/>
  <c r="AL364" i="1"/>
  <c r="AG364" i="1"/>
  <c r="AE364" i="1"/>
  <c r="AC364" i="1"/>
  <c r="AA364" i="1"/>
  <c r="Y364" i="1"/>
  <c r="W364" i="1"/>
  <c r="U364" i="1"/>
  <c r="S364" i="1"/>
  <c r="Q364" i="1"/>
  <c r="O364" i="1"/>
  <c r="M364" i="1"/>
  <c r="K364" i="1"/>
  <c r="I364" i="1"/>
  <c r="G364" i="1"/>
  <c r="E364" i="1"/>
  <c r="AM363" i="1"/>
  <c r="AL363" i="1"/>
  <c r="AG363" i="1"/>
  <c r="AE363" i="1"/>
  <c r="AC363" i="1"/>
  <c r="AA363" i="1"/>
  <c r="Y363" i="1"/>
  <c r="W363" i="1"/>
  <c r="U363" i="1"/>
  <c r="S363" i="1"/>
  <c r="Q363" i="1"/>
  <c r="O363" i="1"/>
  <c r="M363" i="1"/>
  <c r="K363" i="1"/>
  <c r="I363" i="1"/>
  <c r="G363" i="1"/>
  <c r="E363" i="1"/>
  <c r="AM362" i="1"/>
  <c r="AL362" i="1"/>
  <c r="AG362" i="1"/>
  <c r="AE362" i="1"/>
  <c r="AC362" i="1"/>
  <c r="AA362" i="1"/>
  <c r="Y362" i="1"/>
  <c r="W362" i="1"/>
  <c r="U362" i="1"/>
  <c r="S362" i="1"/>
  <c r="Q362" i="1"/>
  <c r="O362" i="1"/>
  <c r="M362" i="1"/>
  <c r="K362" i="1"/>
  <c r="I362" i="1"/>
  <c r="G362" i="1"/>
  <c r="E362" i="1"/>
  <c r="AM361" i="1"/>
  <c r="AL361" i="1"/>
  <c r="AG361" i="1"/>
  <c r="AE361" i="1"/>
  <c r="AC361" i="1"/>
  <c r="AA361" i="1"/>
  <c r="Y361" i="1"/>
  <c r="W361" i="1"/>
  <c r="U361" i="1"/>
  <c r="S361" i="1"/>
  <c r="Q361" i="1"/>
  <c r="O361" i="1"/>
  <c r="M361" i="1"/>
  <c r="K361" i="1"/>
  <c r="I361" i="1"/>
  <c r="G361" i="1"/>
  <c r="E361" i="1"/>
  <c r="AM360" i="1"/>
  <c r="AL360" i="1"/>
  <c r="AG360" i="1"/>
  <c r="AE360" i="1"/>
  <c r="AC360" i="1"/>
  <c r="AA360" i="1"/>
  <c r="Y360" i="1"/>
  <c r="W360" i="1"/>
  <c r="U360" i="1"/>
  <c r="S360" i="1"/>
  <c r="Q360" i="1"/>
  <c r="O360" i="1"/>
  <c r="M360" i="1"/>
  <c r="K360" i="1"/>
  <c r="I360" i="1"/>
  <c r="G360" i="1"/>
  <c r="E360" i="1"/>
  <c r="AM359" i="1"/>
  <c r="AL359" i="1"/>
  <c r="AG359" i="1"/>
  <c r="AE359" i="1"/>
  <c r="AC359" i="1"/>
  <c r="AA359" i="1"/>
  <c r="Y359" i="1"/>
  <c r="W359" i="1"/>
  <c r="U359" i="1"/>
  <c r="S359" i="1"/>
  <c r="Q359" i="1"/>
  <c r="O359" i="1"/>
  <c r="M359" i="1"/>
  <c r="K359" i="1"/>
  <c r="I359" i="1"/>
  <c r="G359" i="1"/>
  <c r="E359" i="1"/>
  <c r="AM358" i="1"/>
  <c r="AL358" i="1"/>
  <c r="AG358" i="1"/>
  <c r="AE358" i="1"/>
  <c r="AC358" i="1"/>
  <c r="AA358" i="1"/>
  <c r="Y358" i="1"/>
  <c r="W358" i="1"/>
  <c r="U358" i="1"/>
  <c r="S358" i="1"/>
  <c r="Q358" i="1"/>
  <c r="O358" i="1"/>
  <c r="M358" i="1"/>
  <c r="K358" i="1"/>
  <c r="I358" i="1"/>
  <c r="G358" i="1"/>
  <c r="E358" i="1"/>
  <c r="AM357" i="1"/>
  <c r="AL357" i="1"/>
  <c r="AG357" i="1"/>
  <c r="AE357" i="1"/>
  <c r="AC357" i="1"/>
  <c r="AA357" i="1"/>
  <c r="Y357" i="1"/>
  <c r="W357" i="1"/>
  <c r="U357" i="1"/>
  <c r="S357" i="1"/>
  <c r="Q357" i="1"/>
  <c r="O357" i="1"/>
  <c r="M357" i="1"/>
  <c r="K357" i="1"/>
  <c r="I357" i="1"/>
  <c r="G357" i="1"/>
  <c r="E357" i="1"/>
  <c r="AM356" i="1"/>
  <c r="AL356" i="1"/>
  <c r="AG356" i="1"/>
  <c r="AE356" i="1"/>
  <c r="AC356" i="1"/>
  <c r="AA356" i="1"/>
  <c r="Y356" i="1"/>
  <c r="W356" i="1"/>
  <c r="U356" i="1"/>
  <c r="S356" i="1"/>
  <c r="Q356" i="1"/>
  <c r="O356" i="1"/>
  <c r="M356" i="1"/>
  <c r="K356" i="1"/>
  <c r="I356" i="1"/>
  <c r="G356" i="1"/>
  <c r="E356" i="1"/>
  <c r="AM355" i="1"/>
  <c r="AL355" i="1"/>
  <c r="AG355" i="1"/>
  <c r="AE355" i="1"/>
  <c r="AC355" i="1"/>
  <c r="AA355" i="1"/>
  <c r="Y355" i="1"/>
  <c r="W355" i="1"/>
  <c r="U355" i="1"/>
  <c r="S355" i="1"/>
  <c r="Q355" i="1"/>
  <c r="O355" i="1"/>
  <c r="M355" i="1"/>
  <c r="K355" i="1"/>
  <c r="I355" i="1"/>
  <c r="G355" i="1"/>
  <c r="E355" i="1"/>
  <c r="AM354" i="1"/>
  <c r="AL354" i="1"/>
  <c r="AG354" i="1"/>
  <c r="AE354" i="1"/>
  <c r="AC354" i="1"/>
  <c r="AA354" i="1"/>
  <c r="Y354" i="1"/>
  <c r="W354" i="1"/>
  <c r="U354" i="1"/>
  <c r="S354" i="1"/>
  <c r="Q354" i="1"/>
  <c r="O354" i="1"/>
  <c r="M354" i="1"/>
  <c r="K354" i="1"/>
  <c r="I354" i="1"/>
  <c r="G354" i="1"/>
  <c r="E354" i="1"/>
  <c r="AM353" i="1"/>
  <c r="AL353" i="1"/>
  <c r="AG353" i="1"/>
  <c r="AE353" i="1"/>
  <c r="AC353" i="1"/>
  <c r="AA353" i="1"/>
  <c r="Y353" i="1"/>
  <c r="W353" i="1"/>
  <c r="U353" i="1"/>
  <c r="S353" i="1"/>
  <c r="Q353" i="1"/>
  <c r="O353" i="1"/>
  <c r="M353" i="1"/>
  <c r="K353" i="1"/>
  <c r="I353" i="1"/>
  <c r="G353" i="1"/>
  <c r="E353" i="1"/>
  <c r="AM352" i="1"/>
  <c r="AL352" i="1"/>
  <c r="AG352" i="1"/>
  <c r="AE352" i="1"/>
  <c r="AC352" i="1"/>
  <c r="AA352" i="1"/>
  <c r="Y352" i="1"/>
  <c r="W352" i="1"/>
  <c r="U352" i="1"/>
  <c r="S352" i="1"/>
  <c r="Q352" i="1"/>
  <c r="O352" i="1"/>
  <c r="M352" i="1"/>
  <c r="K352" i="1"/>
  <c r="I352" i="1"/>
  <c r="G352" i="1"/>
  <c r="E352" i="1"/>
  <c r="AM351" i="1"/>
  <c r="AL351" i="1"/>
  <c r="AG351" i="1"/>
  <c r="AE351" i="1"/>
  <c r="AC351" i="1"/>
  <c r="AA351" i="1"/>
  <c r="Y351" i="1"/>
  <c r="W351" i="1"/>
  <c r="U351" i="1"/>
  <c r="S351" i="1"/>
  <c r="Q351" i="1"/>
  <c r="O351" i="1"/>
  <c r="M351" i="1"/>
  <c r="K351" i="1"/>
  <c r="I351" i="1"/>
  <c r="G351" i="1"/>
  <c r="E351" i="1"/>
  <c r="AM350" i="1"/>
  <c r="AL350" i="1"/>
  <c r="AG350" i="1"/>
  <c r="AE350" i="1"/>
  <c r="AC350" i="1"/>
  <c r="AA350" i="1"/>
  <c r="Y350" i="1"/>
  <c r="W350" i="1"/>
  <c r="U350" i="1"/>
  <c r="S350" i="1"/>
  <c r="Q350" i="1"/>
  <c r="O350" i="1"/>
  <c r="M350" i="1"/>
  <c r="K350" i="1"/>
  <c r="I350" i="1"/>
  <c r="G350" i="1"/>
  <c r="E350" i="1"/>
  <c r="AM349" i="1"/>
  <c r="AL349" i="1"/>
  <c r="AG349" i="1"/>
  <c r="AE349" i="1"/>
  <c r="AC349" i="1"/>
  <c r="AA349" i="1"/>
  <c r="Y349" i="1"/>
  <c r="W349" i="1"/>
  <c r="U349" i="1"/>
  <c r="S349" i="1"/>
  <c r="Q349" i="1"/>
  <c r="O349" i="1"/>
  <c r="M349" i="1"/>
  <c r="K349" i="1"/>
  <c r="I349" i="1"/>
  <c r="G349" i="1"/>
  <c r="E349" i="1"/>
  <c r="AM348" i="1"/>
  <c r="AL348" i="1"/>
  <c r="AG348" i="1"/>
  <c r="AE348" i="1"/>
  <c r="AC348" i="1"/>
  <c r="AA348" i="1"/>
  <c r="Y348" i="1"/>
  <c r="W348" i="1"/>
  <c r="U348" i="1"/>
  <c r="S348" i="1"/>
  <c r="Q348" i="1"/>
  <c r="O348" i="1"/>
  <c r="M348" i="1"/>
  <c r="K348" i="1"/>
  <c r="I348" i="1"/>
  <c r="G348" i="1"/>
  <c r="E348" i="1"/>
  <c r="AM347" i="1"/>
  <c r="AL347" i="1"/>
  <c r="AG347" i="1"/>
  <c r="AE347" i="1"/>
  <c r="AC347" i="1"/>
  <c r="AA347" i="1"/>
  <c r="Y347" i="1"/>
  <c r="W347" i="1"/>
  <c r="U347" i="1"/>
  <c r="S347" i="1"/>
  <c r="Q347" i="1"/>
  <c r="O347" i="1"/>
  <c r="M347" i="1"/>
  <c r="K347" i="1"/>
  <c r="I347" i="1"/>
  <c r="G347" i="1"/>
  <c r="E347" i="1"/>
  <c r="AM346" i="1"/>
  <c r="AL346" i="1"/>
  <c r="AG346" i="1"/>
  <c r="AE346" i="1"/>
  <c r="AC346" i="1"/>
  <c r="AA346" i="1"/>
  <c r="Y346" i="1"/>
  <c r="W346" i="1"/>
  <c r="U346" i="1"/>
  <c r="S346" i="1"/>
  <c r="Q346" i="1"/>
  <c r="O346" i="1"/>
  <c r="M346" i="1"/>
  <c r="K346" i="1"/>
  <c r="I346" i="1"/>
  <c r="G346" i="1"/>
  <c r="E346" i="1"/>
  <c r="AM345" i="1"/>
  <c r="AL345" i="1"/>
  <c r="AG345" i="1"/>
  <c r="AE345" i="1"/>
  <c r="AC345" i="1"/>
  <c r="AA345" i="1"/>
  <c r="Y345" i="1"/>
  <c r="W345" i="1"/>
  <c r="U345" i="1"/>
  <c r="S345" i="1"/>
  <c r="Q345" i="1"/>
  <c r="O345" i="1"/>
  <c r="M345" i="1"/>
  <c r="K345" i="1"/>
  <c r="I345" i="1"/>
  <c r="G345" i="1"/>
  <c r="E345" i="1"/>
  <c r="AM344" i="1"/>
  <c r="AL344" i="1"/>
  <c r="AG344" i="1"/>
  <c r="AE344" i="1"/>
  <c r="AC344" i="1"/>
  <c r="AA344" i="1"/>
  <c r="Y344" i="1"/>
  <c r="W344" i="1"/>
  <c r="U344" i="1"/>
  <c r="S344" i="1"/>
  <c r="Q344" i="1"/>
  <c r="O344" i="1"/>
  <c r="M344" i="1"/>
  <c r="K344" i="1"/>
  <c r="I344" i="1"/>
  <c r="G344" i="1"/>
  <c r="E344" i="1"/>
  <c r="AM343" i="1"/>
  <c r="AL343" i="1"/>
  <c r="AG343" i="1"/>
  <c r="AE343" i="1"/>
  <c r="AC343" i="1"/>
  <c r="AA343" i="1"/>
  <c r="Y343" i="1"/>
  <c r="W343" i="1"/>
  <c r="U343" i="1"/>
  <c r="S343" i="1"/>
  <c r="Q343" i="1"/>
  <c r="O343" i="1"/>
  <c r="M343" i="1"/>
  <c r="K343" i="1"/>
  <c r="I343" i="1"/>
  <c r="G343" i="1"/>
  <c r="E343" i="1"/>
  <c r="AM342" i="1"/>
  <c r="AL342" i="1"/>
  <c r="AG342" i="1"/>
  <c r="AE342" i="1"/>
  <c r="AC342" i="1"/>
  <c r="AA342" i="1"/>
  <c r="Y342" i="1"/>
  <c r="W342" i="1"/>
  <c r="U342" i="1"/>
  <c r="S342" i="1"/>
  <c r="Q342" i="1"/>
  <c r="O342" i="1"/>
  <c r="M342" i="1"/>
  <c r="K342" i="1"/>
  <c r="I342" i="1"/>
  <c r="G342" i="1"/>
  <c r="E342" i="1"/>
  <c r="AM341" i="1"/>
  <c r="AL341" i="1"/>
  <c r="AG341" i="1"/>
  <c r="AE341" i="1"/>
  <c r="AC341" i="1"/>
  <c r="AA341" i="1"/>
  <c r="Y341" i="1"/>
  <c r="W341" i="1"/>
  <c r="U341" i="1"/>
  <c r="S341" i="1"/>
  <c r="Q341" i="1"/>
  <c r="O341" i="1"/>
  <c r="M341" i="1"/>
  <c r="K341" i="1"/>
  <c r="I341" i="1"/>
  <c r="G341" i="1"/>
  <c r="E341" i="1"/>
  <c r="AM340" i="1"/>
  <c r="AL340" i="1"/>
  <c r="AG340" i="1"/>
  <c r="AE340" i="1"/>
  <c r="AC340" i="1"/>
  <c r="AA340" i="1"/>
  <c r="Y340" i="1"/>
  <c r="W340" i="1"/>
  <c r="U340" i="1"/>
  <c r="S340" i="1"/>
  <c r="Q340" i="1"/>
  <c r="O340" i="1"/>
  <c r="M340" i="1"/>
  <c r="K340" i="1"/>
  <c r="I340" i="1"/>
  <c r="G340" i="1"/>
  <c r="E340" i="1"/>
  <c r="AM339" i="1"/>
  <c r="AL339" i="1"/>
  <c r="AG339" i="1"/>
  <c r="AE339" i="1"/>
  <c r="AC339" i="1"/>
  <c r="AA339" i="1"/>
  <c r="Y339" i="1"/>
  <c r="W339" i="1"/>
  <c r="U339" i="1"/>
  <c r="S339" i="1"/>
  <c r="Q339" i="1"/>
  <c r="O339" i="1"/>
  <c r="M339" i="1"/>
  <c r="K339" i="1"/>
  <c r="I339" i="1"/>
  <c r="G339" i="1"/>
  <c r="E339" i="1"/>
  <c r="AM338" i="1"/>
  <c r="AL338" i="1"/>
  <c r="AG338" i="1"/>
  <c r="AE338" i="1"/>
  <c r="AC338" i="1"/>
  <c r="AA338" i="1"/>
  <c r="Y338" i="1"/>
  <c r="W338" i="1"/>
  <c r="U338" i="1"/>
  <c r="S338" i="1"/>
  <c r="Q338" i="1"/>
  <c r="O338" i="1"/>
  <c r="M338" i="1"/>
  <c r="K338" i="1"/>
  <c r="I338" i="1"/>
  <c r="G338" i="1"/>
  <c r="E338" i="1"/>
  <c r="AM337" i="1"/>
  <c r="AL337" i="1"/>
  <c r="AG337" i="1"/>
  <c r="AE337" i="1"/>
  <c r="AC337" i="1"/>
  <c r="AA337" i="1"/>
  <c r="Y337" i="1"/>
  <c r="W337" i="1"/>
  <c r="U337" i="1"/>
  <c r="S337" i="1"/>
  <c r="Q337" i="1"/>
  <c r="O337" i="1"/>
  <c r="M337" i="1"/>
  <c r="K337" i="1"/>
  <c r="I337" i="1"/>
  <c r="G337" i="1"/>
  <c r="E337" i="1"/>
  <c r="AM336" i="1"/>
  <c r="AL336" i="1"/>
  <c r="AG336" i="1"/>
  <c r="AE336" i="1"/>
  <c r="AC336" i="1"/>
  <c r="AA336" i="1"/>
  <c r="Y336" i="1"/>
  <c r="W336" i="1"/>
  <c r="U336" i="1"/>
  <c r="S336" i="1"/>
  <c r="Q336" i="1"/>
  <c r="O336" i="1"/>
  <c r="M336" i="1"/>
  <c r="K336" i="1"/>
  <c r="I336" i="1"/>
  <c r="G336" i="1"/>
  <c r="E336" i="1"/>
  <c r="AM335" i="1"/>
  <c r="AL335" i="1"/>
  <c r="AG335" i="1"/>
  <c r="AE335" i="1"/>
  <c r="AC335" i="1"/>
  <c r="AA335" i="1"/>
  <c r="Y335" i="1"/>
  <c r="W335" i="1"/>
  <c r="U335" i="1"/>
  <c r="S335" i="1"/>
  <c r="Q335" i="1"/>
  <c r="O335" i="1"/>
  <c r="M335" i="1"/>
  <c r="K335" i="1"/>
  <c r="I335" i="1"/>
  <c r="G335" i="1"/>
  <c r="E335" i="1"/>
  <c r="AM334" i="1"/>
  <c r="AL334" i="1"/>
  <c r="AG334" i="1"/>
  <c r="AE334" i="1"/>
  <c r="AC334" i="1"/>
  <c r="AA334" i="1"/>
  <c r="Y334" i="1"/>
  <c r="W334" i="1"/>
  <c r="U334" i="1"/>
  <c r="S334" i="1"/>
  <c r="Q334" i="1"/>
  <c r="O334" i="1"/>
  <c r="M334" i="1"/>
  <c r="K334" i="1"/>
  <c r="I334" i="1"/>
  <c r="G334" i="1"/>
  <c r="E334" i="1"/>
  <c r="AM333" i="1"/>
  <c r="AL333" i="1"/>
  <c r="AG333" i="1"/>
  <c r="AE333" i="1"/>
  <c r="AC333" i="1"/>
  <c r="AA333" i="1"/>
  <c r="Y333" i="1"/>
  <c r="W333" i="1"/>
  <c r="U333" i="1"/>
  <c r="S333" i="1"/>
  <c r="Q333" i="1"/>
  <c r="O333" i="1"/>
  <c r="M333" i="1"/>
  <c r="K333" i="1"/>
  <c r="I333" i="1"/>
  <c r="G333" i="1"/>
  <c r="E333" i="1"/>
  <c r="AM332" i="1"/>
  <c r="AL332" i="1"/>
  <c r="AG332" i="1"/>
  <c r="AE332" i="1"/>
  <c r="AC332" i="1"/>
  <c r="AA332" i="1"/>
  <c r="Y332" i="1"/>
  <c r="W332" i="1"/>
  <c r="U332" i="1"/>
  <c r="S332" i="1"/>
  <c r="Q332" i="1"/>
  <c r="O332" i="1"/>
  <c r="M332" i="1"/>
  <c r="K332" i="1"/>
  <c r="I332" i="1"/>
  <c r="G332" i="1"/>
  <c r="E332" i="1"/>
  <c r="AM331" i="1"/>
  <c r="AL331" i="1"/>
  <c r="AG331" i="1"/>
  <c r="AE331" i="1"/>
  <c r="AC331" i="1"/>
  <c r="AA331" i="1"/>
  <c r="Y331" i="1"/>
  <c r="W331" i="1"/>
  <c r="U331" i="1"/>
  <c r="S331" i="1"/>
  <c r="Q331" i="1"/>
  <c r="O331" i="1"/>
  <c r="M331" i="1"/>
  <c r="K331" i="1"/>
  <c r="I331" i="1"/>
  <c r="G331" i="1"/>
  <c r="E331" i="1"/>
  <c r="AM330" i="1"/>
  <c r="AL330" i="1"/>
  <c r="AG330" i="1"/>
  <c r="AE330" i="1"/>
  <c r="AC330" i="1"/>
  <c r="AA330" i="1"/>
  <c r="Y330" i="1"/>
  <c r="W330" i="1"/>
  <c r="U330" i="1"/>
  <c r="S330" i="1"/>
  <c r="Q330" i="1"/>
  <c r="O330" i="1"/>
  <c r="M330" i="1"/>
  <c r="K330" i="1"/>
  <c r="I330" i="1"/>
  <c r="G330" i="1"/>
  <c r="E330" i="1"/>
  <c r="AM329" i="1"/>
  <c r="AL329" i="1"/>
  <c r="AG329" i="1"/>
  <c r="AE329" i="1"/>
  <c r="AC329" i="1"/>
  <c r="AA329" i="1"/>
  <c r="Y329" i="1"/>
  <c r="W329" i="1"/>
  <c r="U329" i="1"/>
  <c r="S329" i="1"/>
  <c r="Q329" i="1"/>
  <c r="O329" i="1"/>
  <c r="M329" i="1"/>
  <c r="K329" i="1"/>
  <c r="I329" i="1"/>
  <c r="G329" i="1"/>
  <c r="E329" i="1"/>
  <c r="AM328" i="1"/>
  <c r="AL328" i="1"/>
  <c r="AG328" i="1"/>
  <c r="AE328" i="1"/>
  <c r="AC328" i="1"/>
  <c r="AA328" i="1"/>
  <c r="Y328" i="1"/>
  <c r="W328" i="1"/>
  <c r="U328" i="1"/>
  <c r="S328" i="1"/>
  <c r="Q328" i="1"/>
  <c r="O328" i="1"/>
  <c r="M328" i="1"/>
  <c r="K328" i="1"/>
  <c r="I328" i="1"/>
  <c r="G328" i="1"/>
  <c r="E328" i="1"/>
  <c r="AM327" i="1"/>
  <c r="AL327" i="1"/>
  <c r="AG327" i="1"/>
  <c r="AE327" i="1"/>
  <c r="AC327" i="1"/>
  <c r="AA327" i="1"/>
  <c r="Y327" i="1"/>
  <c r="W327" i="1"/>
  <c r="U327" i="1"/>
  <c r="S327" i="1"/>
  <c r="Q327" i="1"/>
  <c r="O327" i="1"/>
  <c r="M327" i="1"/>
  <c r="K327" i="1"/>
  <c r="I327" i="1"/>
  <c r="G327" i="1"/>
  <c r="E327" i="1"/>
  <c r="AM326" i="1"/>
  <c r="AL326" i="1"/>
  <c r="AG326" i="1"/>
  <c r="AE326" i="1"/>
  <c r="AC326" i="1"/>
  <c r="AA326" i="1"/>
  <c r="Y326" i="1"/>
  <c r="W326" i="1"/>
  <c r="U326" i="1"/>
  <c r="S326" i="1"/>
  <c r="Q326" i="1"/>
  <c r="O326" i="1"/>
  <c r="M326" i="1"/>
  <c r="K326" i="1"/>
  <c r="I326" i="1"/>
  <c r="G326" i="1"/>
  <c r="E326" i="1"/>
  <c r="AM325" i="1"/>
  <c r="AL325" i="1"/>
  <c r="AG325" i="1"/>
  <c r="AE325" i="1"/>
  <c r="AC325" i="1"/>
  <c r="AA325" i="1"/>
  <c r="Y325" i="1"/>
  <c r="W325" i="1"/>
  <c r="U325" i="1"/>
  <c r="S325" i="1"/>
  <c r="Q325" i="1"/>
  <c r="O325" i="1"/>
  <c r="M325" i="1"/>
  <c r="K325" i="1"/>
  <c r="I325" i="1"/>
  <c r="G325" i="1"/>
  <c r="E325" i="1"/>
  <c r="AM324" i="1"/>
  <c r="AL324" i="1"/>
  <c r="AG324" i="1"/>
  <c r="AE324" i="1"/>
  <c r="AC324" i="1"/>
  <c r="AA324" i="1"/>
  <c r="Y324" i="1"/>
  <c r="W324" i="1"/>
  <c r="U324" i="1"/>
  <c r="S324" i="1"/>
  <c r="Q324" i="1"/>
  <c r="O324" i="1"/>
  <c r="M324" i="1"/>
  <c r="K324" i="1"/>
  <c r="I324" i="1"/>
  <c r="G324" i="1"/>
  <c r="E324" i="1"/>
  <c r="AM323" i="1"/>
  <c r="AL323" i="1"/>
  <c r="AG323" i="1"/>
  <c r="AE323" i="1"/>
  <c r="AC323" i="1"/>
  <c r="AA323" i="1"/>
  <c r="Y323" i="1"/>
  <c r="W323" i="1"/>
  <c r="U323" i="1"/>
  <c r="S323" i="1"/>
  <c r="Q323" i="1"/>
  <c r="O323" i="1"/>
  <c r="M323" i="1"/>
  <c r="K323" i="1"/>
  <c r="I323" i="1"/>
  <c r="G323" i="1"/>
  <c r="E323" i="1"/>
  <c r="AM322" i="1"/>
  <c r="AL322" i="1"/>
  <c r="AG322" i="1"/>
  <c r="AE322" i="1"/>
  <c r="AC322" i="1"/>
  <c r="AA322" i="1"/>
  <c r="Y322" i="1"/>
  <c r="W322" i="1"/>
  <c r="U322" i="1"/>
  <c r="S322" i="1"/>
  <c r="Q322" i="1"/>
  <c r="O322" i="1"/>
  <c r="M322" i="1"/>
  <c r="K322" i="1"/>
  <c r="I322" i="1"/>
  <c r="G322" i="1"/>
  <c r="E322" i="1"/>
  <c r="AM321" i="1"/>
  <c r="AL321" i="1"/>
  <c r="AG321" i="1"/>
  <c r="AE321" i="1"/>
  <c r="AC321" i="1"/>
  <c r="AA321" i="1"/>
  <c r="Y321" i="1"/>
  <c r="W321" i="1"/>
  <c r="U321" i="1"/>
  <c r="S321" i="1"/>
  <c r="Q321" i="1"/>
  <c r="O321" i="1"/>
  <c r="M321" i="1"/>
  <c r="K321" i="1"/>
  <c r="I321" i="1"/>
  <c r="G321" i="1"/>
  <c r="E321" i="1"/>
  <c r="AM320" i="1"/>
  <c r="AL320" i="1"/>
  <c r="AG320" i="1"/>
  <c r="AE320" i="1"/>
  <c r="AC320" i="1"/>
  <c r="AA320" i="1"/>
  <c r="Y320" i="1"/>
  <c r="W320" i="1"/>
  <c r="U320" i="1"/>
  <c r="S320" i="1"/>
  <c r="Q320" i="1"/>
  <c r="O320" i="1"/>
  <c r="M320" i="1"/>
  <c r="K320" i="1"/>
  <c r="I320" i="1"/>
  <c r="G320" i="1"/>
  <c r="E320" i="1"/>
  <c r="AM319" i="1"/>
  <c r="AL319" i="1"/>
  <c r="AG319" i="1"/>
  <c r="AE319" i="1"/>
  <c r="AC319" i="1"/>
  <c r="AA319" i="1"/>
  <c r="Y319" i="1"/>
  <c r="W319" i="1"/>
  <c r="U319" i="1"/>
  <c r="S319" i="1"/>
  <c r="Q319" i="1"/>
  <c r="O319" i="1"/>
  <c r="M319" i="1"/>
  <c r="K319" i="1"/>
  <c r="I319" i="1"/>
  <c r="G319" i="1"/>
  <c r="E319" i="1"/>
  <c r="AM318" i="1"/>
  <c r="AL318" i="1"/>
  <c r="AG318" i="1"/>
  <c r="AE318" i="1"/>
  <c r="AC318" i="1"/>
  <c r="AA318" i="1"/>
  <c r="Y318" i="1"/>
  <c r="W318" i="1"/>
  <c r="U318" i="1"/>
  <c r="S318" i="1"/>
  <c r="Q318" i="1"/>
  <c r="O318" i="1"/>
  <c r="M318" i="1"/>
  <c r="K318" i="1"/>
  <c r="I318" i="1"/>
  <c r="G318" i="1"/>
  <c r="E318" i="1"/>
  <c r="AM317" i="1"/>
  <c r="AL317" i="1"/>
  <c r="AG317" i="1"/>
  <c r="AE317" i="1"/>
  <c r="AC317" i="1"/>
  <c r="AA317" i="1"/>
  <c r="Y317" i="1"/>
  <c r="W317" i="1"/>
  <c r="U317" i="1"/>
  <c r="S317" i="1"/>
  <c r="Q317" i="1"/>
  <c r="O317" i="1"/>
  <c r="M317" i="1"/>
  <c r="K317" i="1"/>
  <c r="I317" i="1"/>
  <c r="G317" i="1"/>
  <c r="E317" i="1"/>
  <c r="AM316" i="1"/>
  <c r="AL316" i="1"/>
  <c r="AG316" i="1"/>
  <c r="AE316" i="1"/>
  <c r="AC316" i="1"/>
  <c r="AA316" i="1"/>
  <c r="Y316" i="1"/>
  <c r="W316" i="1"/>
  <c r="U316" i="1"/>
  <c r="S316" i="1"/>
  <c r="Q316" i="1"/>
  <c r="O316" i="1"/>
  <c r="M316" i="1"/>
  <c r="K316" i="1"/>
  <c r="I316" i="1"/>
  <c r="G316" i="1"/>
  <c r="E316" i="1"/>
  <c r="AM315" i="1"/>
  <c r="AL315" i="1"/>
  <c r="AG315" i="1"/>
  <c r="AE315" i="1"/>
  <c r="AC315" i="1"/>
  <c r="AA315" i="1"/>
  <c r="Y315" i="1"/>
  <c r="W315" i="1"/>
  <c r="U315" i="1"/>
  <c r="S315" i="1"/>
  <c r="Q315" i="1"/>
  <c r="O315" i="1"/>
  <c r="M315" i="1"/>
  <c r="K315" i="1"/>
  <c r="I315" i="1"/>
  <c r="G315" i="1"/>
  <c r="E315" i="1"/>
  <c r="AM314" i="1"/>
  <c r="AL314" i="1"/>
  <c r="AG314" i="1"/>
  <c r="AE314" i="1"/>
  <c r="AC314" i="1"/>
  <c r="AA314" i="1"/>
  <c r="Y314" i="1"/>
  <c r="W314" i="1"/>
  <c r="U314" i="1"/>
  <c r="S314" i="1"/>
  <c r="Q314" i="1"/>
  <c r="O314" i="1"/>
  <c r="M314" i="1"/>
  <c r="K314" i="1"/>
  <c r="I314" i="1"/>
  <c r="G314" i="1"/>
  <c r="E314" i="1"/>
  <c r="AM313" i="1"/>
  <c r="AL313" i="1"/>
  <c r="AG313" i="1"/>
  <c r="AE313" i="1"/>
  <c r="AC313" i="1"/>
  <c r="AA313" i="1"/>
  <c r="Y313" i="1"/>
  <c r="W313" i="1"/>
  <c r="U313" i="1"/>
  <c r="S313" i="1"/>
  <c r="Q313" i="1"/>
  <c r="O313" i="1"/>
  <c r="M313" i="1"/>
  <c r="K313" i="1"/>
  <c r="I313" i="1"/>
  <c r="G313" i="1"/>
  <c r="E313" i="1"/>
  <c r="AM312" i="1"/>
  <c r="AL312" i="1"/>
  <c r="AG312" i="1"/>
  <c r="AE312" i="1"/>
  <c r="AC312" i="1"/>
  <c r="AA312" i="1"/>
  <c r="Y312" i="1"/>
  <c r="W312" i="1"/>
  <c r="U312" i="1"/>
  <c r="S312" i="1"/>
  <c r="Q312" i="1"/>
  <c r="O312" i="1"/>
  <c r="M312" i="1"/>
  <c r="K312" i="1"/>
  <c r="I312" i="1"/>
  <c r="G312" i="1"/>
  <c r="E312" i="1"/>
  <c r="AM311" i="1"/>
  <c r="AL311" i="1"/>
  <c r="AG311" i="1"/>
  <c r="AE311" i="1"/>
  <c r="AC311" i="1"/>
  <c r="AA311" i="1"/>
  <c r="Y311" i="1"/>
  <c r="W311" i="1"/>
  <c r="U311" i="1"/>
  <c r="S311" i="1"/>
  <c r="Q311" i="1"/>
  <c r="O311" i="1"/>
  <c r="M311" i="1"/>
  <c r="K311" i="1"/>
  <c r="I311" i="1"/>
  <c r="G311" i="1"/>
  <c r="E311" i="1"/>
  <c r="AM310" i="1"/>
  <c r="AL310" i="1"/>
  <c r="AG310" i="1"/>
  <c r="AE310" i="1"/>
  <c r="AC310" i="1"/>
  <c r="AA310" i="1"/>
  <c r="Y310" i="1"/>
  <c r="W310" i="1"/>
  <c r="U310" i="1"/>
  <c r="S310" i="1"/>
  <c r="Q310" i="1"/>
  <c r="O310" i="1"/>
  <c r="M310" i="1"/>
  <c r="K310" i="1"/>
  <c r="I310" i="1"/>
  <c r="G310" i="1"/>
  <c r="E310" i="1"/>
  <c r="AM309" i="1"/>
  <c r="AL309" i="1"/>
  <c r="AG309" i="1"/>
  <c r="AE309" i="1"/>
  <c r="AC309" i="1"/>
  <c r="AA309" i="1"/>
  <c r="Y309" i="1"/>
  <c r="W309" i="1"/>
  <c r="U309" i="1"/>
  <c r="S309" i="1"/>
  <c r="Q309" i="1"/>
  <c r="O309" i="1"/>
  <c r="M309" i="1"/>
  <c r="K309" i="1"/>
  <c r="I309" i="1"/>
  <c r="G309" i="1"/>
  <c r="E309" i="1"/>
  <c r="AM308" i="1"/>
  <c r="AL308" i="1"/>
  <c r="AG308" i="1"/>
  <c r="AE308" i="1"/>
  <c r="AC308" i="1"/>
  <c r="AA308" i="1"/>
  <c r="Y308" i="1"/>
  <c r="W308" i="1"/>
  <c r="U308" i="1"/>
  <c r="S308" i="1"/>
  <c r="Q308" i="1"/>
  <c r="O308" i="1"/>
  <c r="M308" i="1"/>
  <c r="K308" i="1"/>
  <c r="I308" i="1"/>
  <c r="G308" i="1"/>
  <c r="E308" i="1"/>
  <c r="AM307" i="1"/>
  <c r="AL307" i="1"/>
  <c r="AG307" i="1"/>
  <c r="AE307" i="1"/>
  <c r="AC307" i="1"/>
  <c r="AA307" i="1"/>
  <c r="Y307" i="1"/>
  <c r="W307" i="1"/>
  <c r="U307" i="1"/>
  <c r="S307" i="1"/>
  <c r="Q307" i="1"/>
  <c r="O307" i="1"/>
  <c r="M307" i="1"/>
  <c r="K307" i="1"/>
  <c r="I307" i="1"/>
  <c r="G307" i="1"/>
  <c r="E307" i="1"/>
  <c r="AM306" i="1"/>
  <c r="AL306" i="1"/>
  <c r="AG306" i="1"/>
  <c r="AE306" i="1"/>
  <c r="AC306" i="1"/>
  <c r="AA306" i="1"/>
  <c r="Y306" i="1"/>
  <c r="W306" i="1"/>
  <c r="U306" i="1"/>
  <c r="S306" i="1"/>
  <c r="Q306" i="1"/>
  <c r="O306" i="1"/>
  <c r="M306" i="1"/>
  <c r="K306" i="1"/>
  <c r="I306" i="1"/>
  <c r="G306" i="1"/>
  <c r="E306" i="1"/>
  <c r="AM305" i="1"/>
  <c r="AL305" i="1"/>
  <c r="AG305" i="1"/>
  <c r="AE305" i="1"/>
  <c r="AC305" i="1"/>
  <c r="AA305" i="1"/>
  <c r="Y305" i="1"/>
  <c r="W305" i="1"/>
  <c r="U305" i="1"/>
  <c r="S305" i="1"/>
  <c r="Q305" i="1"/>
  <c r="O305" i="1"/>
  <c r="M305" i="1"/>
  <c r="K305" i="1"/>
  <c r="I305" i="1"/>
  <c r="G305" i="1"/>
  <c r="E305" i="1"/>
  <c r="AM304" i="1"/>
  <c r="AL304" i="1"/>
  <c r="AG304" i="1"/>
  <c r="AE304" i="1"/>
  <c r="AC304" i="1"/>
  <c r="AA304" i="1"/>
  <c r="Y304" i="1"/>
  <c r="W304" i="1"/>
  <c r="U304" i="1"/>
  <c r="S304" i="1"/>
  <c r="Q304" i="1"/>
  <c r="O304" i="1"/>
  <c r="M304" i="1"/>
  <c r="K304" i="1"/>
  <c r="I304" i="1"/>
  <c r="G304" i="1"/>
  <c r="E304" i="1"/>
  <c r="AM303" i="1"/>
  <c r="AL303" i="1"/>
  <c r="AG303" i="1"/>
  <c r="AE303" i="1"/>
  <c r="AC303" i="1"/>
  <c r="AA303" i="1"/>
  <c r="Y303" i="1"/>
  <c r="W303" i="1"/>
  <c r="U303" i="1"/>
  <c r="S303" i="1"/>
  <c r="Q303" i="1"/>
  <c r="O303" i="1"/>
  <c r="M303" i="1"/>
  <c r="K303" i="1"/>
  <c r="I303" i="1"/>
  <c r="G303" i="1"/>
  <c r="E303" i="1"/>
  <c r="AM302" i="1"/>
  <c r="AL302" i="1"/>
  <c r="AG302" i="1"/>
  <c r="AE302" i="1"/>
  <c r="AC302" i="1"/>
  <c r="AA302" i="1"/>
  <c r="Y302" i="1"/>
  <c r="W302" i="1"/>
  <c r="U302" i="1"/>
  <c r="S302" i="1"/>
  <c r="Q302" i="1"/>
  <c r="O302" i="1"/>
  <c r="M302" i="1"/>
  <c r="K302" i="1"/>
  <c r="I302" i="1"/>
  <c r="G302" i="1"/>
  <c r="E302" i="1"/>
  <c r="AM301" i="1"/>
  <c r="AL301" i="1"/>
  <c r="AG301" i="1"/>
  <c r="AE301" i="1"/>
  <c r="AC301" i="1"/>
  <c r="AA301" i="1"/>
  <c r="Y301" i="1"/>
  <c r="W301" i="1"/>
  <c r="U301" i="1"/>
  <c r="S301" i="1"/>
  <c r="Q301" i="1"/>
  <c r="O301" i="1"/>
  <c r="M301" i="1"/>
  <c r="K301" i="1"/>
  <c r="I301" i="1"/>
  <c r="G301" i="1"/>
  <c r="E301" i="1"/>
  <c r="AM300" i="1"/>
  <c r="AL300" i="1"/>
  <c r="AG300" i="1"/>
  <c r="AE300" i="1"/>
  <c r="AC300" i="1"/>
  <c r="AA300" i="1"/>
  <c r="Y300" i="1"/>
  <c r="W300" i="1"/>
  <c r="U300" i="1"/>
  <c r="S300" i="1"/>
  <c r="Q300" i="1"/>
  <c r="O300" i="1"/>
  <c r="M300" i="1"/>
  <c r="K300" i="1"/>
  <c r="I300" i="1"/>
  <c r="G300" i="1"/>
  <c r="E300" i="1"/>
  <c r="AM299" i="1"/>
  <c r="AL299" i="1"/>
  <c r="AG299" i="1"/>
  <c r="AE299" i="1"/>
  <c r="AC299" i="1"/>
  <c r="AA299" i="1"/>
  <c r="Y299" i="1"/>
  <c r="W299" i="1"/>
  <c r="U299" i="1"/>
  <c r="S299" i="1"/>
  <c r="Q299" i="1"/>
  <c r="O299" i="1"/>
  <c r="M299" i="1"/>
  <c r="K299" i="1"/>
  <c r="I299" i="1"/>
  <c r="G299" i="1"/>
  <c r="E299" i="1"/>
  <c r="AM298" i="1"/>
  <c r="AL298" i="1"/>
  <c r="AG298" i="1"/>
  <c r="AE298" i="1"/>
  <c r="AC298" i="1"/>
  <c r="AA298" i="1"/>
  <c r="Y298" i="1"/>
  <c r="W298" i="1"/>
  <c r="U298" i="1"/>
  <c r="S298" i="1"/>
  <c r="Q298" i="1"/>
  <c r="O298" i="1"/>
  <c r="M298" i="1"/>
  <c r="K298" i="1"/>
  <c r="I298" i="1"/>
  <c r="G298" i="1"/>
  <c r="E298" i="1"/>
  <c r="AM297" i="1"/>
  <c r="AL297" i="1"/>
  <c r="AG297" i="1"/>
  <c r="AE297" i="1"/>
  <c r="AC297" i="1"/>
  <c r="AA297" i="1"/>
  <c r="Y297" i="1"/>
  <c r="W297" i="1"/>
  <c r="U297" i="1"/>
  <c r="S297" i="1"/>
  <c r="Q297" i="1"/>
  <c r="O297" i="1"/>
  <c r="M297" i="1"/>
  <c r="K297" i="1"/>
  <c r="I297" i="1"/>
  <c r="G297" i="1"/>
  <c r="E297" i="1"/>
  <c r="AM296" i="1"/>
  <c r="AL296" i="1"/>
  <c r="AG296" i="1"/>
  <c r="AE296" i="1"/>
  <c r="AC296" i="1"/>
  <c r="AA296" i="1"/>
  <c r="Y296" i="1"/>
  <c r="W296" i="1"/>
  <c r="U296" i="1"/>
  <c r="S296" i="1"/>
  <c r="Q296" i="1"/>
  <c r="O296" i="1"/>
  <c r="M296" i="1"/>
  <c r="K296" i="1"/>
  <c r="I296" i="1"/>
  <c r="G296" i="1"/>
  <c r="E296" i="1"/>
  <c r="AM295" i="1"/>
  <c r="AL295" i="1"/>
  <c r="AG295" i="1"/>
  <c r="AE295" i="1"/>
  <c r="AC295" i="1"/>
  <c r="AA295" i="1"/>
  <c r="Y295" i="1"/>
  <c r="W295" i="1"/>
  <c r="U295" i="1"/>
  <c r="S295" i="1"/>
  <c r="Q295" i="1"/>
  <c r="O295" i="1"/>
  <c r="M295" i="1"/>
  <c r="K295" i="1"/>
  <c r="I295" i="1"/>
  <c r="G295" i="1"/>
  <c r="E295" i="1"/>
  <c r="AM294" i="1"/>
  <c r="AL294" i="1"/>
  <c r="AG294" i="1"/>
  <c r="AE294" i="1"/>
  <c r="AC294" i="1"/>
  <c r="AA294" i="1"/>
  <c r="Y294" i="1"/>
  <c r="W294" i="1"/>
  <c r="U294" i="1"/>
  <c r="S294" i="1"/>
  <c r="Q294" i="1"/>
  <c r="O294" i="1"/>
  <c r="M294" i="1"/>
  <c r="K294" i="1"/>
  <c r="I294" i="1"/>
  <c r="G294" i="1"/>
  <c r="E294" i="1"/>
  <c r="AM293" i="1"/>
  <c r="AL293" i="1"/>
  <c r="AG293" i="1"/>
  <c r="AE293" i="1"/>
  <c r="AC293" i="1"/>
  <c r="AA293" i="1"/>
  <c r="Y293" i="1"/>
  <c r="W293" i="1"/>
  <c r="U293" i="1"/>
  <c r="S293" i="1"/>
  <c r="Q293" i="1"/>
  <c r="O293" i="1"/>
  <c r="M293" i="1"/>
  <c r="K293" i="1"/>
  <c r="I293" i="1"/>
  <c r="G293" i="1"/>
  <c r="E293" i="1"/>
  <c r="AM292" i="1"/>
  <c r="AL292" i="1"/>
  <c r="AG292" i="1"/>
  <c r="AE292" i="1"/>
  <c r="AC292" i="1"/>
  <c r="AA292" i="1"/>
  <c r="Y292" i="1"/>
  <c r="W292" i="1"/>
  <c r="U292" i="1"/>
  <c r="S292" i="1"/>
  <c r="Q292" i="1"/>
  <c r="O292" i="1"/>
  <c r="M292" i="1"/>
  <c r="K292" i="1"/>
  <c r="I292" i="1"/>
  <c r="G292" i="1"/>
  <c r="E292" i="1"/>
  <c r="AM291" i="1"/>
  <c r="AL291" i="1"/>
  <c r="AG291" i="1"/>
  <c r="AE291" i="1"/>
  <c r="AC291" i="1"/>
  <c r="AA291" i="1"/>
  <c r="Y291" i="1"/>
  <c r="W291" i="1"/>
  <c r="U291" i="1"/>
  <c r="S291" i="1"/>
  <c r="Q291" i="1"/>
  <c r="O291" i="1"/>
  <c r="M291" i="1"/>
  <c r="K291" i="1"/>
  <c r="I291" i="1"/>
  <c r="G291" i="1"/>
  <c r="E291" i="1"/>
  <c r="AM290" i="1"/>
  <c r="AL290" i="1"/>
  <c r="AG290" i="1"/>
  <c r="AE290" i="1"/>
  <c r="AC290" i="1"/>
  <c r="AA290" i="1"/>
  <c r="Y290" i="1"/>
  <c r="W290" i="1"/>
  <c r="U290" i="1"/>
  <c r="S290" i="1"/>
  <c r="Q290" i="1"/>
  <c r="O290" i="1"/>
  <c r="M290" i="1"/>
  <c r="K290" i="1"/>
  <c r="I290" i="1"/>
  <c r="G290" i="1"/>
  <c r="E290" i="1"/>
  <c r="AM289" i="1"/>
  <c r="AL289" i="1"/>
  <c r="AG289" i="1"/>
  <c r="AE289" i="1"/>
  <c r="AC289" i="1"/>
  <c r="AA289" i="1"/>
  <c r="Y289" i="1"/>
  <c r="W289" i="1"/>
  <c r="U289" i="1"/>
  <c r="S289" i="1"/>
  <c r="Q289" i="1"/>
  <c r="O289" i="1"/>
  <c r="M289" i="1"/>
  <c r="K289" i="1"/>
  <c r="I289" i="1"/>
  <c r="G289" i="1"/>
  <c r="E289" i="1"/>
  <c r="AM288" i="1"/>
  <c r="AL288" i="1"/>
  <c r="AG288" i="1"/>
  <c r="AE288" i="1"/>
  <c r="AC288" i="1"/>
  <c r="AA288" i="1"/>
  <c r="Y288" i="1"/>
  <c r="W288" i="1"/>
  <c r="U288" i="1"/>
  <c r="S288" i="1"/>
  <c r="Q288" i="1"/>
  <c r="O288" i="1"/>
  <c r="M288" i="1"/>
  <c r="K288" i="1"/>
  <c r="I288" i="1"/>
  <c r="G288" i="1"/>
  <c r="E288" i="1"/>
  <c r="AM287" i="1"/>
  <c r="AL287" i="1"/>
  <c r="AG287" i="1"/>
  <c r="AE287" i="1"/>
  <c r="AC287" i="1"/>
  <c r="AA287" i="1"/>
  <c r="Y287" i="1"/>
  <c r="W287" i="1"/>
  <c r="U287" i="1"/>
  <c r="S287" i="1"/>
  <c r="Q287" i="1"/>
  <c r="O287" i="1"/>
  <c r="M287" i="1"/>
  <c r="K287" i="1"/>
  <c r="I287" i="1"/>
  <c r="G287" i="1"/>
  <c r="E287" i="1"/>
  <c r="AM286" i="1"/>
  <c r="AL286" i="1"/>
  <c r="AG286" i="1"/>
  <c r="AE286" i="1"/>
  <c r="AC286" i="1"/>
  <c r="AA286" i="1"/>
  <c r="Y286" i="1"/>
  <c r="W286" i="1"/>
  <c r="U286" i="1"/>
  <c r="S286" i="1"/>
  <c r="Q286" i="1"/>
  <c r="O286" i="1"/>
  <c r="M286" i="1"/>
  <c r="K286" i="1"/>
  <c r="I286" i="1"/>
  <c r="G286" i="1"/>
  <c r="E286" i="1"/>
  <c r="AM285" i="1"/>
  <c r="AL285" i="1"/>
  <c r="AG285" i="1"/>
  <c r="AE285" i="1"/>
  <c r="AC285" i="1"/>
  <c r="AA285" i="1"/>
  <c r="Y285" i="1"/>
  <c r="W285" i="1"/>
  <c r="U285" i="1"/>
  <c r="S285" i="1"/>
  <c r="Q285" i="1"/>
  <c r="O285" i="1"/>
  <c r="M285" i="1"/>
  <c r="K285" i="1"/>
  <c r="I285" i="1"/>
  <c r="G285" i="1"/>
  <c r="E285" i="1"/>
  <c r="AM284" i="1"/>
  <c r="AL284" i="1"/>
  <c r="AG284" i="1"/>
  <c r="AE284" i="1"/>
  <c r="AC284" i="1"/>
  <c r="AA284" i="1"/>
  <c r="Y284" i="1"/>
  <c r="W284" i="1"/>
  <c r="U284" i="1"/>
  <c r="S284" i="1"/>
  <c r="Q284" i="1"/>
  <c r="O284" i="1"/>
  <c r="M284" i="1"/>
  <c r="K284" i="1"/>
  <c r="I284" i="1"/>
  <c r="G284" i="1"/>
  <c r="E284" i="1"/>
  <c r="AM283" i="1"/>
  <c r="AL283" i="1"/>
  <c r="AG283" i="1"/>
  <c r="AE283" i="1"/>
  <c r="AC283" i="1"/>
  <c r="AA283" i="1"/>
  <c r="Y283" i="1"/>
  <c r="W283" i="1"/>
  <c r="U283" i="1"/>
  <c r="S283" i="1"/>
  <c r="Q283" i="1"/>
  <c r="O283" i="1"/>
  <c r="M283" i="1"/>
  <c r="K283" i="1"/>
  <c r="I283" i="1"/>
  <c r="G283" i="1"/>
  <c r="E283" i="1"/>
  <c r="AM282" i="1"/>
  <c r="AL282" i="1"/>
  <c r="AG282" i="1"/>
  <c r="AE282" i="1"/>
  <c r="AC282" i="1"/>
  <c r="AA282" i="1"/>
  <c r="Y282" i="1"/>
  <c r="W282" i="1"/>
  <c r="U282" i="1"/>
  <c r="S282" i="1"/>
  <c r="Q282" i="1"/>
  <c r="O282" i="1"/>
  <c r="M282" i="1"/>
  <c r="K282" i="1"/>
  <c r="I282" i="1"/>
  <c r="G282" i="1"/>
  <c r="E282" i="1"/>
  <c r="AM281" i="1"/>
  <c r="AL281" i="1"/>
  <c r="AG281" i="1"/>
  <c r="AE281" i="1"/>
  <c r="AC281" i="1"/>
  <c r="AA281" i="1"/>
  <c r="Y281" i="1"/>
  <c r="W281" i="1"/>
  <c r="U281" i="1"/>
  <c r="S281" i="1"/>
  <c r="Q281" i="1"/>
  <c r="O281" i="1"/>
  <c r="M281" i="1"/>
  <c r="K281" i="1"/>
  <c r="I281" i="1"/>
  <c r="G281" i="1"/>
  <c r="E281" i="1"/>
  <c r="AM280" i="1"/>
  <c r="AL280" i="1"/>
  <c r="AG280" i="1"/>
  <c r="AE280" i="1"/>
  <c r="AC280" i="1"/>
  <c r="AA280" i="1"/>
  <c r="Y280" i="1"/>
  <c r="W280" i="1"/>
  <c r="U280" i="1"/>
  <c r="S280" i="1"/>
  <c r="Q280" i="1"/>
  <c r="O280" i="1"/>
  <c r="M280" i="1"/>
  <c r="K280" i="1"/>
  <c r="I280" i="1"/>
  <c r="G280" i="1"/>
  <c r="E280" i="1"/>
  <c r="AM279" i="1"/>
  <c r="AL279" i="1"/>
  <c r="AG279" i="1"/>
  <c r="AE279" i="1"/>
  <c r="AC279" i="1"/>
  <c r="AA279" i="1"/>
  <c r="Y279" i="1"/>
  <c r="W279" i="1"/>
  <c r="U279" i="1"/>
  <c r="S279" i="1"/>
  <c r="Q279" i="1"/>
  <c r="O279" i="1"/>
  <c r="M279" i="1"/>
  <c r="K279" i="1"/>
  <c r="I279" i="1"/>
  <c r="G279" i="1"/>
  <c r="E279" i="1"/>
  <c r="AM278" i="1"/>
  <c r="AL278" i="1"/>
  <c r="AG278" i="1"/>
  <c r="AE278" i="1"/>
  <c r="AC278" i="1"/>
  <c r="AA278" i="1"/>
  <c r="Y278" i="1"/>
  <c r="W278" i="1"/>
  <c r="U278" i="1"/>
  <c r="S278" i="1"/>
  <c r="Q278" i="1"/>
  <c r="O278" i="1"/>
  <c r="M278" i="1"/>
  <c r="K278" i="1"/>
  <c r="I278" i="1"/>
  <c r="G278" i="1"/>
  <c r="E278" i="1"/>
  <c r="AM277" i="1"/>
  <c r="AL277" i="1"/>
  <c r="AG277" i="1"/>
  <c r="AE277" i="1"/>
  <c r="AC277" i="1"/>
  <c r="AA277" i="1"/>
  <c r="Y277" i="1"/>
  <c r="W277" i="1"/>
  <c r="U277" i="1"/>
  <c r="S277" i="1"/>
  <c r="Q277" i="1"/>
  <c r="O277" i="1"/>
  <c r="M277" i="1"/>
  <c r="K277" i="1"/>
  <c r="I277" i="1"/>
  <c r="G277" i="1"/>
  <c r="E277" i="1"/>
  <c r="AM276" i="1"/>
  <c r="AL276" i="1"/>
  <c r="AG276" i="1"/>
  <c r="AE276" i="1"/>
  <c r="AC276" i="1"/>
  <c r="AA276" i="1"/>
  <c r="Y276" i="1"/>
  <c r="W276" i="1"/>
  <c r="U276" i="1"/>
  <c r="S276" i="1"/>
  <c r="Q276" i="1"/>
  <c r="O276" i="1"/>
  <c r="M276" i="1"/>
  <c r="K276" i="1"/>
  <c r="I276" i="1"/>
  <c r="G276" i="1"/>
  <c r="E276" i="1"/>
  <c r="AM275" i="1"/>
  <c r="AL275" i="1"/>
  <c r="AG275" i="1"/>
  <c r="AE275" i="1"/>
  <c r="AC275" i="1"/>
  <c r="AA275" i="1"/>
  <c r="Y275" i="1"/>
  <c r="W275" i="1"/>
  <c r="U275" i="1"/>
  <c r="S275" i="1"/>
  <c r="Q275" i="1"/>
  <c r="O275" i="1"/>
  <c r="M275" i="1"/>
  <c r="K275" i="1"/>
  <c r="I275" i="1"/>
  <c r="G275" i="1"/>
  <c r="E275" i="1"/>
  <c r="AM274" i="1"/>
  <c r="AL274" i="1"/>
  <c r="AG274" i="1"/>
  <c r="AE274" i="1"/>
  <c r="AC274" i="1"/>
  <c r="AA274" i="1"/>
  <c r="Y274" i="1"/>
  <c r="W274" i="1"/>
  <c r="U274" i="1"/>
  <c r="S274" i="1"/>
  <c r="Q274" i="1"/>
  <c r="O274" i="1"/>
  <c r="M274" i="1"/>
  <c r="K274" i="1"/>
  <c r="I274" i="1"/>
  <c r="G274" i="1"/>
  <c r="E274" i="1"/>
  <c r="AM273" i="1"/>
  <c r="AL273" i="1"/>
  <c r="AG273" i="1"/>
  <c r="AE273" i="1"/>
  <c r="AC273" i="1"/>
  <c r="AA273" i="1"/>
  <c r="Y273" i="1"/>
  <c r="W273" i="1"/>
  <c r="U273" i="1"/>
  <c r="S273" i="1"/>
  <c r="Q273" i="1"/>
  <c r="O273" i="1"/>
  <c r="M273" i="1"/>
  <c r="K273" i="1"/>
  <c r="I273" i="1"/>
  <c r="G273" i="1"/>
  <c r="E273" i="1"/>
  <c r="AM272" i="1"/>
  <c r="AL272" i="1"/>
  <c r="AG272" i="1"/>
  <c r="AE272" i="1"/>
  <c r="AC272" i="1"/>
  <c r="AA272" i="1"/>
  <c r="Y272" i="1"/>
  <c r="W272" i="1"/>
  <c r="U272" i="1"/>
  <c r="S272" i="1"/>
  <c r="Q272" i="1"/>
  <c r="O272" i="1"/>
  <c r="M272" i="1"/>
  <c r="K272" i="1"/>
  <c r="I272" i="1"/>
  <c r="G272" i="1"/>
  <c r="E272" i="1"/>
  <c r="AM271" i="1"/>
  <c r="AL271" i="1"/>
  <c r="AG271" i="1"/>
  <c r="AE271" i="1"/>
  <c r="AC271" i="1"/>
  <c r="AA271" i="1"/>
  <c r="Y271" i="1"/>
  <c r="W271" i="1"/>
  <c r="U271" i="1"/>
  <c r="S271" i="1"/>
  <c r="Q271" i="1"/>
  <c r="O271" i="1"/>
  <c r="M271" i="1"/>
  <c r="K271" i="1"/>
  <c r="I271" i="1"/>
  <c r="G271" i="1"/>
  <c r="E271" i="1"/>
  <c r="AM270" i="1"/>
  <c r="AL270" i="1"/>
  <c r="AG270" i="1"/>
  <c r="AE270" i="1"/>
  <c r="AC270" i="1"/>
  <c r="AA270" i="1"/>
  <c r="Y270" i="1"/>
  <c r="W270" i="1"/>
  <c r="U270" i="1"/>
  <c r="S270" i="1"/>
  <c r="Q270" i="1"/>
  <c r="O270" i="1"/>
  <c r="M270" i="1"/>
  <c r="K270" i="1"/>
  <c r="I270" i="1"/>
  <c r="G270" i="1"/>
  <c r="E270" i="1"/>
  <c r="AM269" i="1"/>
  <c r="AL269" i="1"/>
  <c r="AG269" i="1"/>
  <c r="AE269" i="1"/>
  <c r="AC269" i="1"/>
  <c r="AA269" i="1"/>
  <c r="Y269" i="1"/>
  <c r="W269" i="1"/>
  <c r="U269" i="1"/>
  <c r="S269" i="1"/>
  <c r="Q269" i="1"/>
  <c r="O269" i="1"/>
  <c r="M269" i="1"/>
  <c r="K269" i="1"/>
  <c r="I269" i="1"/>
  <c r="G269" i="1"/>
  <c r="E269" i="1"/>
  <c r="AM268" i="1"/>
  <c r="AL268" i="1"/>
  <c r="AG268" i="1"/>
  <c r="AE268" i="1"/>
  <c r="AC268" i="1"/>
  <c r="AA268" i="1"/>
  <c r="Y268" i="1"/>
  <c r="W268" i="1"/>
  <c r="U268" i="1"/>
  <c r="S268" i="1"/>
  <c r="Q268" i="1"/>
  <c r="O268" i="1"/>
  <c r="M268" i="1"/>
  <c r="K268" i="1"/>
  <c r="I268" i="1"/>
  <c r="G268" i="1"/>
  <c r="E268" i="1"/>
  <c r="AM267" i="1"/>
  <c r="AL267" i="1"/>
  <c r="AG267" i="1"/>
  <c r="AE267" i="1"/>
  <c r="AC267" i="1"/>
  <c r="AA267" i="1"/>
  <c r="Y267" i="1"/>
  <c r="W267" i="1"/>
  <c r="U267" i="1"/>
  <c r="S267" i="1"/>
  <c r="Q267" i="1"/>
  <c r="O267" i="1"/>
  <c r="M267" i="1"/>
  <c r="K267" i="1"/>
  <c r="I267" i="1"/>
  <c r="G267" i="1"/>
  <c r="E267" i="1"/>
  <c r="AM266" i="1"/>
  <c r="AL266" i="1"/>
  <c r="AG266" i="1"/>
  <c r="AE266" i="1"/>
  <c r="AC266" i="1"/>
  <c r="AA266" i="1"/>
  <c r="Y266" i="1"/>
  <c r="W266" i="1"/>
  <c r="U266" i="1"/>
  <c r="S266" i="1"/>
  <c r="Q266" i="1"/>
  <c r="O266" i="1"/>
  <c r="M266" i="1"/>
  <c r="K266" i="1"/>
  <c r="I266" i="1"/>
  <c r="G266" i="1"/>
  <c r="E266" i="1"/>
  <c r="AM265" i="1"/>
  <c r="AL265" i="1"/>
  <c r="AG265" i="1"/>
  <c r="AE265" i="1"/>
  <c r="AC265" i="1"/>
  <c r="AA265" i="1"/>
  <c r="Y265" i="1"/>
  <c r="W265" i="1"/>
  <c r="U265" i="1"/>
  <c r="S265" i="1"/>
  <c r="Q265" i="1"/>
  <c r="O265" i="1"/>
  <c r="M265" i="1"/>
  <c r="K265" i="1"/>
  <c r="I265" i="1"/>
  <c r="G265" i="1"/>
  <c r="E265" i="1"/>
  <c r="AM264" i="1"/>
  <c r="AL264" i="1"/>
  <c r="AG264" i="1"/>
  <c r="AE264" i="1"/>
  <c r="AC264" i="1"/>
  <c r="AA264" i="1"/>
  <c r="Y264" i="1"/>
  <c r="W264" i="1"/>
  <c r="U264" i="1"/>
  <c r="S264" i="1"/>
  <c r="Q264" i="1"/>
  <c r="O264" i="1"/>
  <c r="M264" i="1"/>
  <c r="K264" i="1"/>
  <c r="I264" i="1"/>
  <c r="G264" i="1"/>
  <c r="E264" i="1"/>
  <c r="AM263" i="1"/>
  <c r="AL263" i="1"/>
  <c r="AG263" i="1"/>
  <c r="AE263" i="1"/>
  <c r="AC263" i="1"/>
  <c r="AA263" i="1"/>
  <c r="Y263" i="1"/>
  <c r="W263" i="1"/>
  <c r="U263" i="1"/>
  <c r="S263" i="1"/>
  <c r="Q263" i="1"/>
  <c r="O263" i="1"/>
  <c r="M263" i="1"/>
  <c r="K263" i="1"/>
  <c r="I263" i="1"/>
  <c r="G263" i="1"/>
  <c r="E263" i="1"/>
  <c r="AM262" i="1"/>
  <c r="AL262" i="1"/>
  <c r="AG262" i="1"/>
  <c r="AE262" i="1"/>
  <c r="AC262" i="1"/>
  <c r="AA262" i="1"/>
  <c r="Y262" i="1"/>
  <c r="W262" i="1"/>
  <c r="U262" i="1"/>
  <c r="S262" i="1"/>
  <c r="Q262" i="1"/>
  <c r="O262" i="1"/>
  <c r="M262" i="1"/>
  <c r="K262" i="1"/>
  <c r="I262" i="1"/>
  <c r="G262" i="1"/>
  <c r="E262" i="1"/>
  <c r="AM261" i="1"/>
  <c r="AL261" i="1"/>
  <c r="AG261" i="1"/>
  <c r="AE261" i="1"/>
  <c r="AC261" i="1"/>
  <c r="AA261" i="1"/>
  <c r="Y261" i="1"/>
  <c r="W261" i="1"/>
  <c r="U261" i="1"/>
  <c r="S261" i="1"/>
  <c r="Q261" i="1"/>
  <c r="O261" i="1"/>
  <c r="M261" i="1"/>
  <c r="K261" i="1"/>
  <c r="I261" i="1"/>
  <c r="G261" i="1"/>
  <c r="E261" i="1"/>
  <c r="AM260" i="1"/>
  <c r="AL260" i="1"/>
  <c r="AG260" i="1"/>
  <c r="AE260" i="1"/>
  <c r="AC260" i="1"/>
  <c r="AA260" i="1"/>
  <c r="Y260" i="1"/>
  <c r="W260" i="1"/>
  <c r="U260" i="1"/>
  <c r="S260" i="1"/>
  <c r="Q260" i="1"/>
  <c r="O260" i="1"/>
  <c r="M260" i="1"/>
  <c r="K260" i="1"/>
  <c r="I260" i="1"/>
  <c r="G260" i="1"/>
  <c r="E260" i="1"/>
  <c r="AM259" i="1"/>
  <c r="AL259" i="1"/>
  <c r="AG259" i="1"/>
  <c r="AE259" i="1"/>
  <c r="AC259" i="1"/>
  <c r="AA259" i="1"/>
  <c r="Y259" i="1"/>
  <c r="W259" i="1"/>
  <c r="U259" i="1"/>
  <c r="S259" i="1"/>
  <c r="Q259" i="1"/>
  <c r="O259" i="1"/>
  <c r="M259" i="1"/>
  <c r="K259" i="1"/>
  <c r="I259" i="1"/>
  <c r="G259" i="1"/>
  <c r="E259" i="1"/>
  <c r="AM258" i="1"/>
  <c r="AL258" i="1"/>
  <c r="AG258" i="1"/>
  <c r="AE258" i="1"/>
  <c r="AC258" i="1"/>
  <c r="AA258" i="1"/>
  <c r="Y258" i="1"/>
  <c r="W258" i="1"/>
  <c r="U258" i="1"/>
  <c r="S258" i="1"/>
  <c r="Q258" i="1"/>
  <c r="O258" i="1"/>
  <c r="M258" i="1"/>
  <c r="K258" i="1"/>
  <c r="I258" i="1"/>
  <c r="G258" i="1"/>
  <c r="E258" i="1"/>
  <c r="AM257" i="1"/>
  <c r="AL257" i="1"/>
  <c r="AG257" i="1"/>
  <c r="AE257" i="1"/>
  <c r="AC257" i="1"/>
  <c r="AA257" i="1"/>
  <c r="Y257" i="1"/>
  <c r="W257" i="1"/>
  <c r="U257" i="1"/>
  <c r="S257" i="1"/>
  <c r="Q257" i="1"/>
  <c r="O257" i="1"/>
  <c r="M257" i="1"/>
  <c r="K257" i="1"/>
  <c r="I257" i="1"/>
  <c r="G257" i="1"/>
  <c r="E257" i="1"/>
  <c r="AM256" i="1"/>
  <c r="AL256" i="1"/>
  <c r="AG256" i="1"/>
  <c r="AE256" i="1"/>
  <c r="AC256" i="1"/>
  <c r="AA256" i="1"/>
  <c r="Y256" i="1"/>
  <c r="W256" i="1"/>
  <c r="U256" i="1"/>
  <c r="S256" i="1"/>
  <c r="Q256" i="1"/>
  <c r="O256" i="1"/>
  <c r="M256" i="1"/>
  <c r="K256" i="1"/>
  <c r="I256" i="1"/>
  <c r="G256" i="1"/>
  <c r="E256" i="1"/>
  <c r="AM255" i="1"/>
  <c r="AL255" i="1"/>
  <c r="AG255" i="1"/>
  <c r="AE255" i="1"/>
  <c r="AC255" i="1"/>
  <c r="AA255" i="1"/>
  <c r="Y255" i="1"/>
  <c r="W255" i="1"/>
  <c r="U255" i="1"/>
  <c r="S255" i="1"/>
  <c r="Q255" i="1"/>
  <c r="O255" i="1"/>
  <c r="M255" i="1"/>
  <c r="K255" i="1"/>
  <c r="I255" i="1"/>
  <c r="G255" i="1"/>
  <c r="E255" i="1"/>
  <c r="AM254" i="1"/>
  <c r="AL254" i="1"/>
  <c r="AG254" i="1"/>
  <c r="AE254" i="1"/>
  <c r="AC254" i="1"/>
  <c r="AA254" i="1"/>
  <c r="Y254" i="1"/>
  <c r="W254" i="1"/>
  <c r="U254" i="1"/>
  <c r="S254" i="1"/>
  <c r="Q254" i="1"/>
  <c r="O254" i="1"/>
  <c r="M254" i="1"/>
  <c r="K254" i="1"/>
  <c r="I254" i="1"/>
  <c r="G254" i="1"/>
  <c r="E254" i="1"/>
  <c r="AM253" i="1"/>
  <c r="AL253" i="1"/>
  <c r="AG253" i="1"/>
  <c r="AE253" i="1"/>
  <c r="AC253" i="1"/>
  <c r="AA253" i="1"/>
  <c r="Y253" i="1"/>
  <c r="W253" i="1"/>
  <c r="U253" i="1"/>
  <c r="S253" i="1"/>
  <c r="Q253" i="1"/>
  <c r="O253" i="1"/>
  <c r="M253" i="1"/>
  <c r="K253" i="1"/>
  <c r="I253" i="1"/>
  <c r="G253" i="1"/>
  <c r="E253" i="1"/>
  <c r="AM252" i="1"/>
  <c r="AL252" i="1"/>
  <c r="AG252" i="1"/>
  <c r="AE252" i="1"/>
  <c r="AC252" i="1"/>
  <c r="AA252" i="1"/>
  <c r="Y252" i="1"/>
  <c r="W252" i="1"/>
  <c r="U252" i="1"/>
  <c r="S252" i="1"/>
  <c r="Q252" i="1"/>
  <c r="O252" i="1"/>
  <c r="M252" i="1"/>
  <c r="K252" i="1"/>
  <c r="I252" i="1"/>
  <c r="G252" i="1"/>
  <c r="E252" i="1"/>
  <c r="AM251" i="1"/>
  <c r="AL251" i="1"/>
  <c r="AG251" i="1"/>
  <c r="AE251" i="1"/>
  <c r="AC251" i="1"/>
  <c r="AA251" i="1"/>
  <c r="Y251" i="1"/>
  <c r="W251" i="1"/>
  <c r="U251" i="1"/>
  <c r="S251" i="1"/>
  <c r="Q251" i="1"/>
  <c r="O251" i="1"/>
  <c r="M251" i="1"/>
  <c r="K251" i="1"/>
  <c r="I251" i="1"/>
  <c r="G251" i="1"/>
  <c r="E251" i="1"/>
  <c r="AM250" i="1"/>
  <c r="AL250" i="1"/>
  <c r="AG250" i="1"/>
  <c r="AE250" i="1"/>
  <c r="AC250" i="1"/>
  <c r="AA250" i="1"/>
  <c r="Y250" i="1"/>
  <c r="W250" i="1"/>
  <c r="U250" i="1"/>
  <c r="S250" i="1"/>
  <c r="Q250" i="1"/>
  <c r="O250" i="1"/>
  <c r="M250" i="1"/>
  <c r="K250" i="1"/>
  <c r="I250" i="1"/>
  <c r="G250" i="1"/>
  <c r="E250" i="1"/>
  <c r="AM249" i="1"/>
  <c r="AL249" i="1"/>
  <c r="AG249" i="1"/>
  <c r="AE249" i="1"/>
  <c r="AC249" i="1"/>
  <c r="AA249" i="1"/>
  <c r="Y249" i="1"/>
  <c r="W249" i="1"/>
  <c r="U249" i="1"/>
  <c r="S249" i="1"/>
  <c r="Q249" i="1"/>
  <c r="O249" i="1"/>
  <c r="M249" i="1"/>
  <c r="K249" i="1"/>
  <c r="I249" i="1"/>
  <c r="G249" i="1"/>
  <c r="E249" i="1"/>
  <c r="AM248" i="1"/>
  <c r="AL248" i="1"/>
  <c r="AG248" i="1"/>
  <c r="AE248" i="1"/>
  <c r="AC248" i="1"/>
  <c r="AA248" i="1"/>
  <c r="Y248" i="1"/>
  <c r="W248" i="1"/>
  <c r="U248" i="1"/>
  <c r="S248" i="1"/>
  <c r="Q248" i="1"/>
  <c r="O248" i="1"/>
  <c r="M248" i="1"/>
  <c r="K248" i="1"/>
  <c r="I248" i="1"/>
  <c r="G248" i="1"/>
  <c r="E248" i="1"/>
  <c r="AM247" i="1"/>
  <c r="AL247" i="1"/>
  <c r="AG247" i="1"/>
  <c r="AE247" i="1"/>
  <c r="AC247" i="1"/>
  <c r="AA247" i="1"/>
  <c r="Y247" i="1"/>
  <c r="W247" i="1"/>
  <c r="U247" i="1"/>
  <c r="S247" i="1"/>
  <c r="Q247" i="1"/>
  <c r="O247" i="1"/>
  <c r="M247" i="1"/>
  <c r="K247" i="1"/>
  <c r="I247" i="1"/>
  <c r="G247" i="1"/>
  <c r="E247" i="1"/>
  <c r="AM246" i="1"/>
  <c r="AL246" i="1"/>
  <c r="AG246" i="1"/>
  <c r="AE246" i="1"/>
  <c r="AC246" i="1"/>
  <c r="AA246" i="1"/>
  <c r="Y246" i="1"/>
  <c r="W246" i="1"/>
  <c r="U246" i="1"/>
  <c r="S246" i="1"/>
  <c r="Q246" i="1"/>
  <c r="O246" i="1"/>
  <c r="M246" i="1"/>
  <c r="K246" i="1"/>
  <c r="I246" i="1"/>
  <c r="G246" i="1"/>
  <c r="E246" i="1"/>
  <c r="AM245" i="1"/>
  <c r="AL245" i="1"/>
  <c r="AG245" i="1"/>
  <c r="AE245" i="1"/>
  <c r="AC245" i="1"/>
  <c r="AA245" i="1"/>
  <c r="Y245" i="1"/>
  <c r="W245" i="1"/>
  <c r="U245" i="1"/>
  <c r="S245" i="1"/>
  <c r="Q245" i="1"/>
  <c r="O245" i="1"/>
  <c r="M245" i="1"/>
  <c r="K245" i="1"/>
  <c r="I245" i="1"/>
  <c r="G245" i="1"/>
  <c r="E245" i="1"/>
  <c r="AM244" i="1"/>
  <c r="AL244" i="1"/>
  <c r="AG244" i="1"/>
  <c r="AE244" i="1"/>
  <c r="AC244" i="1"/>
  <c r="AA244" i="1"/>
  <c r="Y244" i="1"/>
  <c r="W244" i="1"/>
  <c r="U244" i="1"/>
  <c r="S244" i="1"/>
  <c r="Q244" i="1"/>
  <c r="O244" i="1"/>
  <c r="M244" i="1"/>
  <c r="K244" i="1"/>
  <c r="I244" i="1"/>
  <c r="G244" i="1"/>
  <c r="E244" i="1"/>
  <c r="AM243" i="1"/>
  <c r="AL243" i="1"/>
  <c r="AG243" i="1"/>
  <c r="AE243" i="1"/>
  <c r="AC243" i="1"/>
  <c r="AA243" i="1"/>
  <c r="Y243" i="1"/>
  <c r="W243" i="1"/>
  <c r="U243" i="1"/>
  <c r="S243" i="1"/>
  <c r="Q243" i="1"/>
  <c r="O243" i="1"/>
  <c r="M243" i="1"/>
  <c r="K243" i="1"/>
  <c r="I243" i="1"/>
  <c r="G243" i="1"/>
  <c r="E243" i="1"/>
  <c r="AM242" i="1"/>
  <c r="AL242" i="1"/>
  <c r="AG242" i="1"/>
  <c r="AE242" i="1"/>
  <c r="AC242" i="1"/>
  <c r="AA242" i="1"/>
  <c r="Y242" i="1"/>
  <c r="W242" i="1"/>
  <c r="U242" i="1"/>
  <c r="S242" i="1"/>
  <c r="Q242" i="1"/>
  <c r="O242" i="1"/>
  <c r="M242" i="1"/>
  <c r="K242" i="1"/>
  <c r="I242" i="1"/>
  <c r="G242" i="1"/>
  <c r="E242" i="1"/>
  <c r="AM241" i="1"/>
  <c r="AL241" i="1"/>
  <c r="AG241" i="1"/>
  <c r="AE241" i="1"/>
  <c r="AC241" i="1"/>
  <c r="AA241" i="1"/>
  <c r="Y241" i="1"/>
  <c r="W241" i="1"/>
  <c r="U241" i="1"/>
  <c r="S241" i="1"/>
  <c r="Q241" i="1"/>
  <c r="O241" i="1"/>
  <c r="M241" i="1"/>
  <c r="K241" i="1"/>
  <c r="I241" i="1"/>
  <c r="G241" i="1"/>
  <c r="E241" i="1"/>
  <c r="AM240" i="1"/>
  <c r="AL240" i="1"/>
  <c r="AG240" i="1"/>
  <c r="AE240" i="1"/>
  <c r="AC240" i="1"/>
  <c r="AA240" i="1"/>
  <c r="Y240" i="1"/>
  <c r="W240" i="1"/>
  <c r="U240" i="1"/>
  <c r="S240" i="1"/>
  <c r="Q240" i="1"/>
  <c r="O240" i="1"/>
  <c r="M240" i="1"/>
  <c r="K240" i="1"/>
  <c r="I240" i="1"/>
  <c r="G240" i="1"/>
  <c r="E240" i="1"/>
  <c r="AM239" i="1"/>
  <c r="AL239" i="1"/>
  <c r="AG239" i="1"/>
  <c r="AE239" i="1"/>
  <c r="AC239" i="1"/>
  <c r="AA239" i="1"/>
  <c r="Y239" i="1"/>
  <c r="W239" i="1"/>
  <c r="U239" i="1"/>
  <c r="S239" i="1"/>
  <c r="Q239" i="1"/>
  <c r="O239" i="1"/>
  <c r="M239" i="1"/>
  <c r="K239" i="1"/>
  <c r="I239" i="1"/>
  <c r="G239" i="1"/>
  <c r="E239" i="1"/>
  <c r="AM238" i="1"/>
  <c r="AL238" i="1"/>
  <c r="AG238" i="1"/>
  <c r="AE238" i="1"/>
  <c r="AC238" i="1"/>
  <c r="AA238" i="1"/>
  <c r="Y238" i="1"/>
  <c r="W238" i="1"/>
  <c r="U238" i="1"/>
  <c r="S238" i="1"/>
  <c r="Q238" i="1"/>
  <c r="O238" i="1"/>
  <c r="M238" i="1"/>
  <c r="K238" i="1"/>
  <c r="I238" i="1"/>
  <c r="G238" i="1"/>
  <c r="E238" i="1"/>
  <c r="AM237" i="1"/>
  <c r="AL237" i="1"/>
  <c r="AG237" i="1"/>
  <c r="AE237" i="1"/>
  <c r="AC237" i="1"/>
  <c r="AA237" i="1"/>
  <c r="Y237" i="1"/>
  <c r="W237" i="1"/>
  <c r="U237" i="1"/>
  <c r="S237" i="1"/>
  <c r="Q237" i="1"/>
  <c r="O237" i="1"/>
  <c r="M237" i="1"/>
  <c r="K237" i="1"/>
  <c r="I237" i="1"/>
  <c r="G237" i="1"/>
  <c r="E237" i="1"/>
  <c r="AM236" i="1"/>
  <c r="AL236" i="1"/>
  <c r="AG236" i="1"/>
  <c r="AE236" i="1"/>
  <c r="AC236" i="1"/>
  <c r="AA236" i="1"/>
  <c r="Y236" i="1"/>
  <c r="W236" i="1"/>
  <c r="U236" i="1"/>
  <c r="S236" i="1"/>
  <c r="Q236" i="1"/>
  <c r="O236" i="1"/>
  <c r="M236" i="1"/>
  <c r="K236" i="1"/>
  <c r="I236" i="1"/>
  <c r="G236" i="1"/>
  <c r="E236" i="1"/>
  <c r="AM235" i="1"/>
  <c r="AL235" i="1"/>
  <c r="AG235" i="1"/>
  <c r="AE235" i="1"/>
  <c r="AC235" i="1"/>
  <c r="AA235" i="1"/>
  <c r="Y235" i="1"/>
  <c r="W235" i="1"/>
  <c r="U235" i="1"/>
  <c r="S235" i="1"/>
  <c r="Q235" i="1"/>
  <c r="O235" i="1"/>
  <c r="M235" i="1"/>
  <c r="K235" i="1"/>
  <c r="I235" i="1"/>
  <c r="G235" i="1"/>
  <c r="E235" i="1"/>
  <c r="AM234" i="1"/>
  <c r="AL234" i="1"/>
  <c r="AG234" i="1"/>
  <c r="AE234" i="1"/>
  <c r="AC234" i="1"/>
  <c r="AA234" i="1"/>
  <c r="Y234" i="1"/>
  <c r="W234" i="1"/>
  <c r="U234" i="1"/>
  <c r="S234" i="1"/>
  <c r="Q234" i="1"/>
  <c r="O234" i="1"/>
  <c r="M234" i="1"/>
  <c r="K234" i="1"/>
  <c r="I234" i="1"/>
  <c r="G234" i="1"/>
  <c r="E234" i="1"/>
  <c r="AM233" i="1"/>
  <c r="AL233" i="1"/>
  <c r="AG233" i="1"/>
  <c r="AE233" i="1"/>
  <c r="AC233" i="1"/>
  <c r="AA233" i="1"/>
  <c r="Y233" i="1"/>
  <c r="W233" i="1"/>
  <c r="U233" i="1"/>
  <c r="S233" i="1"/>
  <c r="Q233" i="1"/>
  <c r="O233" i="1"/>
  <c r="M233" i="1"/>
  <c r="K233" i="1"/>
  <c r="I233" i="1"/>
  <c r="G233" i="1"/>
  <c r="E233" i="1"/>
  <c r="AM232" i="1"/>
  <c r="AL232" i="1"/>
  <c r="AG232" i="1"/>
  <c r="AE232" i="1"/>
  <c r="AC232" i="1"/>
  <c r="AA232" i="1"/>
  <c r="Y232" i="1"/>
  <c r="W232" i="1"/>
  <c r="U232" i="1"/>
  <c r="S232" i="1"/>
  <c r="Q232" i="1"/>
  <c r="O232" i="1"/>
  <c r="M232" i="1"/>
  <c r="K232" i="1"/>
  <c r="I232" i="1"/>
  <c r="G232" i="1"/>
  <c r="E232" i="1"/>
  <c r="AM231" i="1"/>
  <c r="AL231" i="1"/>
  <c r="AG231" i="1"/>
  <c r="AE231" i="1"/>
  <c r="AC231" i="1"/>
  <c r="AA231" i="1"/>
  <c r="Y231" i="1"/>
  <c r="W231" i="1"/>
  <c r="U231" i="1"/>
  <c r="S231" i="1"/>
  <c r="Q231" i="1"/>
  <c r="O231" i="1"/>
  <c r="M231" i="1"/>
  <c r="K231" i="1"/>
  <c r="I231" i="1"/>
  <c r="G231" i="1"/>
  <c r="E231" i="1"/>
  <c r="AM230" i="1"/>
  <c r="AL230" i="1"/>
  <c r="AG230" i="1"/>
  <c r="AE230" i="1"/>
  <c r="AC230" i="1"/>
  <c r="AA230" i="1"/>
  <c r="Y230" i="1"/>
  <c r="W230" i="1"/>
  <c r="U230" i="1"/>
  <c r="S230" i="1"/>
  <c r="Q230" i="1"/>
  <c r="O230" i="1"/>
  <c r="M230" i="1"/>
  <c r="K230" i="1"/>
  <c r="I230" i="1"/>
  <c r="G230" i="1"/>
  <c r="E230" i="1"/>
  <c r="AM229" i="1"/>
  <c r="AL229" i="1"/>
  <c r="AG229" i="1"/>
  <c r="AE229" i="1"/>
  <c r="AC229" i="1"/>
  <c r="AA229" i="1"/>
  <c r="Y229" i="1"/>
  <c r="W229" i="1"/>
  <c r="U229" i="1"/>
  <c r="S229" i="1"/>
  <c r="Q229" i="1"/>
  <c r="O229" i="1"/>
  <c r="M229" i="1"/>
  <c r="K229" i="1"/>
  <c r="I229" i="1"/>
  <c r="G229" i="1"/>
  <c r="E229" i="1"/>
  <c r="AM228" i="1"/>
  <c r="AL228" i="1"/>
  <c r="AG228" i="1"/>
  <c r="AE228" i="1"/>
  <c r="AC228" i="1"/>
  <c r="AA228" i="1"/>
  <c r="Y228" i="1"/>
  <c r="W228" i="1"/>
  <c r="U228" i="1"/>
  <c r="S228" i="1"/>
  <c r="Q228" i="1"/>
  <c r="O228" i="1"/>
  <c r="M228" i="1"/>
  <c r="K228" i="1"/>
  <c r="I228" i="1"/>
  <c r="G228" i="1"/>
  <c r="E228" i="1"/>
  <c r="AM227" i="1"/>
  <c r="AL227" i="1"/>
  <c r="AG227" i="1"/>
  <c r="AE227" i="1"/>
  <c r="AC227" i="1"/>
  <c r="AA227" i="1"/>
  <c r="Y227" i="1"/>
  <c r="W227" i="1"/>
  <c r="U227" i="1"/>
  <c r="S227" i="1"/>
  <c r="Q227" i="1"/>
  <c r="O227" i="1"/>
  <c r="M227" i="1"/>
  <c r="K227" i="1"/>
  <c r="I227" i="1"/>
  <c r="G227" i="1"/>
  <c r="E227" i="1"/>
  <c r="AM226" i="1"/>
  <c r="AL226" i="1"/>
  <c r="AG226" i="1"/>
  <c r="AE226" i="1"/>
  <c r="AC226" i="1"/>
  <c r="AA226" i="1"/>
  <c r="Y226" i="1"/>
  <c r="W226" i="1"/>
  <c r="U226" i="1"/>
  <c r="S226" i="1"/>
  <c r="Q226" i="1"/>
  <c r="O226" i="1"/>
  <c r="M226" i="1"/>
  <c r="K226" i="1"/>
  <c r="I226" i="1"/>
  <c r="G226" i="1"/>
  <c r="E226" i="1"/>
  <c r="AM225" i="1"/>
  <c r="AL225" i="1"/>
  <c r="AG225" i="1"/>
  <c r="AE225" i="1"/>
  <c r="AC225" i="1"/>
  <c r="AA225" i="1"/>
  <c r="Y225" i="1"/>
  <c r="W225" i="1"/>
  <c r="U225" i="1"/>
  <c r="S225" i="1"/>
  <c r="Q225" i="1"/>
  <c r="O225" i="1"/>
  <c r="M225" i="1"/>
  <c r="K225" i="1"/>
  <c r="I225" i="1"/>
  <c r="G225" i="1"/>
  <c r="E225" i="1"/>
  <c r="AM224" i="1"/>
  <c r="AL224" i="1"/>
  <c r="AG224" i="1"/>
  <c r="AE224" i="1"/>
  <c r="AC224" i="1"/>
  <c r="AA224" i="1"/>
  <c r="Y224" i="1"/>
  <c r="W224" i="1"/>
  <c r="U224" i="1"/>
  <c r="S224" i="1"/>
  <c r="Q224" i="1"/>
  <c r="O224" i="1"/>
  <c r="M224" i="1"/>
  <c r="K224" i="1"/>
  <c r="I224" i="1"/>
  <c r="G224" i="1"/>
  <c r="E224" i="1"/>
  <c r="AM223" i="1"/>
  <c r="AL223" i="1"/>
  <c r="AG223" i="1"/>
  <c r="AE223" i="1"/>
  <c r="AC223" i="1"/>
  <c r="AA223" i="1"/>
  <c r="Y223" i="1"/>
  <c r="W223" i="1"/>
  <c r="U223" i="1"/>
  <c r="S223" i="1"/>
  <c r="Q223" i="1"/>
  <c r="O223" i="1"/>
  <c r="M223" i="1"/>
  <c r="K223" i="1"/>
  <c r="I223" i="1"/>
  <c r="G223" i="1"/>
  <c r="E223" i="1"/>
  <c r="AM222" i="1"/>
  <c r="AL222" i="1"/>
  <c r="AG222" i="1"/>
  <c r="AE222" i="1"/>
  <c r="AC222" i="1"/>
  <c r="AA222" i="1"/>
  <c r="Y222" i="1"/>
  <c r="W222" i="1"/>
  <c r="U222" i="1"/>
  <c r="S222" i="1"/>
  <c r="Q222" i="1"/>
  <c r="O222" i="1"/>
  <c r="M222" i="1"/>
  <c r="K222" i="1"/>
  <c r="I222" i="1"/>
  <c r="G222" i="1"/>
  <c r="E222" i="1"/>
  <c r="AM221" i="1"/>
  <c r="AL221" i="1"/>
  <c r="AG221" i="1"/>
  <c r="AE221" i="1"/>
  <c r="AC221" i="1"/>
  <c r="AA221" i="1"/>
  <c r="Y221" i="1"/>
  <c r="W221" i="1"/>
  <c r="U221" i="1"/>
  <c r="S221" i="1"/>
  <c r="Q221" i="1"/>
  <c r="O221" i="1"/>
  <c r="M221" i="1"/>
  <c r="K221" i="1"/>
  <c r="I221" i="1"/>
  <c r="G221" i="1"/>
  <c r="E221" i="1"/>
  <c r="AM220" i="1"/>
  <c r="AL220" i="1"/>
  <c r="AG220" i="1"/>
  <c r="AE220" i="1"/>
  <c r="AC220" i="1"/>
  <c r="AA220" i="1"/>
  <c r="Y220" i="1"/>
  <c r="W220" i="1"/>
  <c r="U220" i="1"/>
  <c r="S220" i="1"/>
  <c r="Q220" i="1"/>
  <c r="O220" i="1"/>
  <c r="M220" i="1"/>
  <c r="K220" i="1"/>
  <c r="I220" i="1"/>
  <c r="G220" i="1"/>
  <c r="E220" i="1"/>
  <c r="AM219" i="1"/>
  <c r="AL219" i="1"/>
  <c r="AG219" i="1"/>
  <c r="AE219" i="1"/>
  <c r="AC219" i="1"/>
  <c r="AA219" i="1"/>
  <c r="Y219" i="1"/>
  <c r="W219" i="1"/>
  <c r="U219" i="1"/>
  <c r="S219" i="1"/>
  <c r="Q219" i="1"/>
  <c r="O219" i="1"/>
  <c r="M219" i="1"/>
  <c r="K219" i="1"/>
  <c r="I219" i="1"/>
  <c r="G219" i="1"/>
  <c r="E219" i="1"/>
  <c r="AM218" i="1"/>
  <c r="AL218" i="1"/>
  <c r="AG218" i="1"/>
  <c r="AE218" i="1"/>
  <c r="AC218" i="1"/>
  <c r="AA218" i="1"/>
  <c r="Y218" i="1"/>
  <c r="W218" i="1"/>
  <c r="U218" i="1"/>
  <c r="S218" i="1"/>
  <c r="Q218" i="1"/>
  <c r="O218" i="1"/>
  <c r="M218" i="1"/>
  <c r="K218" i="1"/>
  <c r="I218" i="1"/>
  <c r="G218" i="1"/>
  <c r="E218" i="1"/>
  <c r="AM217" i="1"/>
  <c r="AL217" i="1"/>
  <c r="AG217" i="1"/>
  <c r="AE217" i="1"/>
  <c r="AC217" i="1"/>
  <c r="AA217" i="1"/>
  <c r="Y217" i="1"/>
  <c r="W217" i="1"/>
  <c r="U217" i="1"/>
  <c r="S217" i="1"/>
  <c r="Q217" i="1"/>
  <c r="O217" i="1"/>
  <c r="M217" i="1"/>
  <c r="K217" i="1"/>
  <c r="I217" i="1"/>
  <c r="G217" i="1"/>
  <c r="E217" i="1"/>
  <c r="AM216" i="1"/>
  <c r="AL216" i="1"/>
  <c r="AG216" i="1"/>
  <c r="AE216" i="1"/>
  <c r="AC216" i="1"/>
  <c r="AA216" i="1"/>
  <c r="Y216" i="1"/>
  <c r="W216" i="1"/>
  <c r="U216" i="1"/>
  <c r="S216" i="1"/>
  <c r="Q216" i="1"/>
  <c r="O216" i="1"/>
  <c r="M216" i="1"/>
  <c r="K216" i="1"/>
  <c r="I216" i="1"/>
  <c r="G216" i="1"/>
  <c r="E216" i="1"/>
  <c r="AM215" i="1"/>
  <c r="AL215" i="1"/>
  <c r="AG215" i="1"/>
  <c r="AE215" i="1"/>
  <c r="AC215" i="1"/>
  <c r="AA215" i="1"/>
  <c r="Y215" i="1"/>
  <c r="W215" i="1"/>
  <c r="U215" i="1"/>
  <c r="S215" i="1"/>
  <c r="Q215" i="1"/>
  <c r="O215" i="1"/>
  <c r="M215" i="1"/>
  <c r="K215" i="1"/>
  <c r="I215" i="1"/>
  <c r="G215" i="1"/>
  <c r="E215" i="1"/>
  <c r="AM214" i="1"/>
  <c r="AL214" i="1"/>
  <c r="AG214" i="1"/>
  <c r="AE214" i="1"/>
  <c r="AC214" i="1"/>
  <c r="AA214" i="1"/>
  <c r="Y214" i="1"/>
  <c r="W214" i="1"/>
  <c r="U214" i="1"/>
  <c r="S214" i="1"/>
  <c r="Q214" i="1"/>
  <c r="O214" i="1"/>
  <c r="M214" i="1"/>
  <c r="K214" i="1"/>
  <c r="I214" i="1"/>
  <c r="G214" i="1"/>
  <c r="E214" i="1"/>
  <c r="AM213" i="1"/>
  <c r="AL213" i="1"/>
  <c r="AG213" i="1"/>
  <c r="AE213" i="1"/>
  <c r="AC213" i="1"/>
  <c r="AA213" i="1"/>
  <c r="Y213" i="1"/>
  <c r="W213" i="1"/>
  <c r="U213" i="1"/>
  <c r="S213" i="1"/>
  <c r="Q213" i="1"/>
  <c r="O213" i="1"/>
  <c r="M213" i="1"/>
  <c r="K213" i="1"/>
  <c r="I213" i="1"/>
  <c r="G213" i="1"/>
  <c r="E213" i="1"/>
  <c r="AM212" i="1"/>
  <c r="AL212" i="1"/>
  <c r="AG212" i="1"/>
  <c r="AE212" i="1"/>
  <c r="AC212" i="1"/>
  <c r="AA212" i="1"/>
  <c r="Y212" i="1"/>
  <c r="W212" i="1"/>
  <c r="U212" i="1"/>
  <c r="S212" i="1"/>
  <c r="Q212" i="1"/>
  <c r="O212" i="1"/>
  <c r="M212" i="1"/>
  <c r="K212" i="1"/>
  <c r="I212" i="1"/>
  <c r="G212" i="1"/>
  <c r="E212" i="1"/>
  <c r="AM211" i="1"/>
  <c r="AL211" i="1"/>
  <c r="AG211" i="1"/>
  <c r="AE211" i="1"/>
  <c r="AC211" i="1"/>
  <c r="AA211" i="1"/>
  <c r="Y211" i="1"/>
  <c r="W211" i="1"/>
  <c r="U211" i="1"/>
  <c r="S211" i="1"/>
  <c r="Q211" i="1"/>
  <c r="O211" i="1"/>
  <c r="M211" i="1"/>
  <c r="K211" i="1"/>
  <c r="I211" i="1"/>
  <c r="G211" i="1"/>
  <c r="E211" i="1"/>
  <c r="AM210" i="1"/>
  <c r="AL210" i="1"/>
  <c r="AG210" i="1"/>
  <c r="AE210" i="1"/>
  <c r="AC210" i="1"/>
  <c r="AA210" i="1"/>
  <c r="Y210" i="1"/>
  <c r="W210" i="1"/>
  <c r="U210" i="1"/>
  <c r="S210" i="1"/>
  <c r="Q210" i="1"/>
  <c r="O210" i="1"/>
  <c r="M210" i="1"/>
  <c r="K210" i="1"/>
  <c r="I210" i="1"/>
  <c r="G210" i="1"/>
  <c r="E210" i="1"/>
  <c r="AM209" i="1"/>
  <c r="AL209" i="1"/>
  <c r="AG209" i="1"/>
  <c r="AE209" i="1"/>
  <c r="AC209" i="1"/>
  <c r="AA209" i="1"/>
  <c r="Y209" i="1"/>
  <c r="W209" i="1"/>
  <c r="U209" i="1"/>
  <c r="S209" i="1"/>
  <c r="Q209" i="1"/>
  <c r="O209" i="1"/>
  <c r="M209" i="1"/>
  <c r="K209" i="1"/>
  <c r="I209" i="1"/>
  <c r="G209" i="1"/>
  <c r="E209" i="1"/>
  <c r="AM208" i="1"/>
  <c r="AL208" i="1"/>
  <c r="AG208" i="1"/>
  <c r="AE208" i="1"/>
  <c r="AC208" i="1"/>
  <c r="AA208" i="1"/>
  <c r="Y208" i="1"/>
  <c r="W208" i="1"/>
  <c r="U208" i="1"/>
  <c r="S208" i="1"/>
  <c r="Q208" i="1"/>
  <c r="O208" i="1"/>
  <c r="M208" i="1"/>
  <c r="K208" i="1"/>
  <c r="I208" i="1"/>
  <c r="G208" i="1"/>
  <c r="E208" i="1"/>
  <c r="AM207" i="1"/>
  <c r="AL207" i="1"/>
  <c r="AG207" i="1"/>
  <c r="AE207" i="1"/>
  <c r="AC207" i="1"/>
  <c r="AA207" i="1"/>
  <c r="Y207" i="1"/>
  <c r="W207" i="1"/>
  <c r="U207" i="1"/>
  <c r="S207" i="1"/>
  <c r="Q207" i="1"/>
  <c r="O207" i="1"/>
  <c r="M207" i="1"/>
  <c r="K207" i="1"/>
  <c r="I207" i="1"/>
  <c r="G207" i="1"/>
  <c r="E207" i="1"/>
  <c r="AM206" i="1"/>
  <c r="AL206" i="1"/>
  <c r="AG206" i="1"/>
  <c r="AE206" i="1"/>
  <c r="AC206" i="1"/>
  <c r="AA206" i="1"/>
  <c r="Y206" i="1"/>
  <c r="W206" i="1"/>
  <c r="U206" i="1"/>
  <c r="S206" i="1"/>
  <c r="Q206" i="1"/>
  <c r="O206" i="1"/>
  <c r="M206" i="1"/>
  <c r="K206" i="1"/>
  <c r="I206" i="1"/>
  <c r="G206" i="1"/>
  <c r="E206" i="1"/>
  <c r="AM205" i="1"/>
  <c r="AL205" i="1"/>
  <c r="AG205" i="1"/>
  <c r="AE205" i="1"/>
  <c r="AC205" i="1"/>
  <c r="AA205" i="1"/>
  <c r="Y205" i="1"/>
  <c r="W205" i="1"/>
  <c r="U205" i="1"/>
  <c r="S205" i="1"/>
  <c r="Q205" i="1"/>
  <c r="O205" i="1"/>
  <c r="M205" i="1"/>
  <c r="K205" i="1"/>
  <c r="I205" i="1"/>
  <c r="G205" i="1"/>
  <c r="E205" i="1"/>
  <c r="AM204" i="1"/>
  <c r="AL204" i="1"/>
  <c r="AG204" i="1"/>
  <c r="AE204" i="1"/>
  <c r="AC204" i="1"/>
  <c r="AA204" i="1"/>
  <c r="Y204" i="1"/>
  <c r="W204" i="1"/>
  <c r="U204" i="1"/>
  <c r="S204" i="1"/>
  <c r="Q204" i="1"/>
  <c r="O204" i="1"/>
  <c r="M204" i="1"/>
  <c r="K204" i="1"/>
  <c r="I204" i="1"/>
  <c r="G204" i="1"/>
  <c r="E204" i="1"/>
  <c r="AM203" i="1"/>
  <c r="AL203" i="1"/>
  <c r="AG203" i="1"/>
  <c r="AE203" i="1"/>
  <c r="AC203" i="1"/>
  <c r="AA203" i="1"/>
  <c r="Y203" i="1"/>
  <c r="W203" i="1"/>
  <c r="U203" i="1"/>
  <c r="S203" i="1"/>
  <c r="Q203" i="1"/>
  <c r="O203" i="1"/>
  <c r="M203" i="1"/>
  <c r="K203" i="1"/>
  <c r="I203" i="1"/>
  <c r="G203" i="1"/>
  <c r="E203" i="1"/>
  <c r="AM202" i="1"/>
  <c r="AL202" i="1"/>
  <c r="AG202" i="1"/>
  <c r="AE202" i="1"/>
  <c r="AC202" i="1"/>
  <c r="AA202" i="1"/>
  <c r="Y202" i="1"/>
  <c r="W202" i="1"/>
  <c r="U202" i="1"/>
  <c r="S202" i="1"/>
  <c r="Q202" i="1"/>
  <c r="O202" i="1"/>
  <c r="M202" i="1"/>
  <c r="K202" i="1"/>
  <c r="I202" i="1"/>
  <c r="G202" i="1"/>
  <c r="E202" i="1"/>
  <c r="AM201" i="1"/>
  <c r="AL201" i="1"/>
  <c r="AG201" i="1"/>
  <c r="AE201" i="1"/>
  <c r="AC201" i="1"/>
  <c r="AA201" i="1"/>
  <c r="Y201" i="1"/>
  <c r="W201" i="1"/>
  <c r="U201" i="1"/>
  <c r="S201" i="1"/>
  <c r="Q201" i="1"/>
  <c r="O201" i="1"/>
  <c r="M201" i="1"/>
  <c r="K201" i="1"/>
  <c r="I201" i="1"/>
  <c r="G201" i="1"/>
  <c r="E201" i="1"/>
  <c r="AM200" i="1"/>
  <c r="AL200" i="1"/>
  <c r="AG200" i="1"/>
  <c r="AE200" i="1"/>
  <c r="AC200" i="1"/>
  <c r="AA200" i="1"/>
  <c r="Y200" i="1"/>
  <c r="W200" i="1"/>
  <c r="U200" i="1"/>
  <c r="S200" i="1"/>
  <c r="Q200" i="1"/>
  <c r="O200" i="1"/>
  <c r="M200" i="1"/>
  <c r="K200" i="1"/>
  <c r="I200" i="1"/>
  <c r="G200" i="1"/>
  <c r="E200" i="1"/>
  <c r="AM199" i="1"/>
  <c r="AL199" i="1"/>
  <c r="AG199" i="1"/>
  <c r="AE199" i="1"/>
  <c r="AC199" i="1"/>
  <c r="AA199" i="1"/>
  <c r="Y199" i="1"/>
  <c r="W199" i="1"/>
  <c r="U199" i="1"/>
  <c r="S199" i="1"/>
  <c r="Q199" i="1"/>
  <c r="O199" i="1"/>
  <c r="M199" i="1"/>
  <c r="K199" i="1"/>
  <c r="I199" i="1"/>
  <c r="G199" i="1"/>
  <c r="E199" i="1"/>
  <c r="AM198" i="1"/>
  <c r="AL198" i="1"/>
  <c r="AG198" i="1"/>
  <c r="AE198" i="1"/>
  <c r="AC198" i="1"/>
  <c r="AA198" i="1"/>
  <c r="Y198" i="1"/>
  <c r="W198" i="1"/>
  <c r="U198" i="1"/>
  <c r="S198" i="1"/>
  <c r="Q198" i="1"/>
  <c r="O198" i="1"/>
  <c r="M198" i="1"/>
  <c r="K198" i="1"/>
  <c r="I198" i="1"/>
  <c r="G198" i="1"/>
  <c r="E198" i="1"/>
  <c r="AM197" i="1"/>
  <c r="AL197" i="1"/>
  <c r="AG197" i="1"/>
  <c r="AE197" i="1"/>
  <c r="AC197" i="1"/>
  <c r="AA197" i="1"/>
  <c r="Y197" i="1"/>
  <c r="W197" i="1"/>
  <c r="U197" i="1"/>
  <c r="S197" i="1"/>
  <c r="Q197" i="1"/>
  <c r="O197" i="1"/>
  <c r="M197" i="1"/>
  <c r="K197" i="1"/>
  <c r="I197" i="1"/>
  <c r="G197" i="1"/>
  <c r="E197" i="1"/>
  <c r="AM196" i="1"/>
  <c r="AL196" i="1"/>
  <c r="AG196" i="1"/>
  <c r="AE196" i="1"/>
  <c r="AC196" i="1"/>
  <c r="AA196" i="1"/>
  <c r="Y196" i="1"/>
  <c r="W196" i="1"/>
  <c r="U196" i="1"/>
  <c r="S196" i="1"/>
  <c r="Q196" i="1"/>
  <c r="O196" i="1"/>
  <c r="M196" i="1"/>
  <c r="K196" i="1"/>
  <c r="I196" i="1"/>
  <c r="G196" i="1"/>
  <c r="E196" i="1"/>
  <c r="AM195" i="1"/>
  <c r="AL195" i="1"/>
  <c r="AG195" i="1"/>
  <c r="AE195" i="1"/>
  <c r="AC195" i="1"/>
  <c r="AA195" i="1"/>
  <c r="Y195" i="1"/>
  <c r="W195" i="1"/>
  <c r="U195" i="1"/>
  <c r="S195" i="1"/>
  <c r="Q195" i="1"/>
  <c r="O195" i="1"/>
  <c r="M195" i="1"/>
  <c r="K195" i="1"/>
  <c r="I195" i="1"/>
  <c r="G195" i="1"/>
  <c r="E195" i="1"/>
  <c r="AM194" i="1"/>
  <c r="AL194" i="1"/>
  <c r="AG194" i="1"/>
  <c r="AE194" i="1"/>
  <c r="AC194" i="1"/>
  <c r="AA194" i="1"/>
  <c r="Y194" i="1"/>
  <c r="W194" i="1"/>
  <c r="U194" i="1"/>
  <c r="S194" i="1"/>
  <c r="Q194" i="1"/>
  <c r="O194" i="1"/>
  <c r="M194" i="1"/>
  <c r="K194" i="1"/>
  <c r="I194" i="1"/>
  <c r="G194" i="1"/>
  <c r="E194" i="1"/>
  <c r="AM193" i="1"/>
  <c r="AL193" i="1"/>
  <c r="AG193" i="1"/>
  <c r="AE193" i="1"/>
  <c r="AC193" i="1"/>
  <c r="AA193" i="1"/>
  <c r="Y193" i="1"/>
  <c r="W193" i="1"/>
  <c r="U193" i="1"/>
  <c r="S193" i="1"/>
  <c r="Q193" i="1"/>
  <c r="O193" i="1"/>
  <c r="M193" i="1"/>
  <c r="K193" i="1"/>
  <c r="I193" i="1"/>
  <c r="G193" i="1"/>
  <c r="E193" i="1"/>
  <c r="AM192" i="1"/>
  <c r="AL192" i="1"/>
  <c r="AG192" i="1"/>
  <c r="AE192" i="1"/>
  <c r="AC192" i="1"/>
  <c r="AA192" i="1"/>
  <c r="Y192" i="1"/>
  <c r="W192" i="1"/>
  <c r="U192" i="1"/>
  <c r="S192" i="1"/>
  <c r="Q192" i="1"/>
  <c r="O192" i="1"/>
  <c r="M192" i="1"/>
  <c r="K192" i="1"/>
  <c r="I192" i="1"/>
  <c r="G192" i="1"/>
  <c r="E192" i="1"/>
  <c r="AM191" i="1"/>
  <c r="AL191" i="1"/>
  <c r="AG191" i="1"/>
  <c r="AE191" i="1"/>
  <c r="AC191" i="1"/>
  <c r="AA191" i="1"/>
  <c r="Y191" i="1"/>
  <c r="W191" i="1"/>
  <c r="U191" i="1"/>
  <c r="S191" i="1"/>
  <c r="Q191" i="1"/>
  <c r="O191" i="1"/>
  <c r="M191" i="1"/>
  <c r="K191" i="1"/>
  <c r="I191" i="1"/>
  <c r="G191" i="1"/>
  <c r="E191" i="1"/>
  <c r="AM190" i="1"/>
  <c r="AL190" i="1"/>
  <c r="AG190" i="1"/>
  <c r="AE190" i="1"/>
  <c r="AC190" i="1"/>
  <c r="AA190" i="1"/>
  <c r="Y190" i="1"/>
  <c r="W190" i="1"/>
  <c r="U190" i="1"/>
  <c r="S190" i="1"/>
  <c r="Q190" i="1"/>
  <c r="O190" i="1"/>
  <c r="M190" i="1"/>
  <c r="K190" i="1"/>
  <c r="I190" i="1"/>
  <c r="G190" i="1"/>
  <c r="E190" i="1"/>
  <c r="AM189" i="1"/>
  <c r="AL189" i="1"/>
  <c r="AG189" i="1"/>
  <c r="AE189" i="1"/>
  <c r="AC189" i="1"/>
  <c r="AA189" i="1"/>
  <c r="Y189" i="1"/>
  <c r="W189" i="1"/>
  <c r="U189" i="1"/>
  <c r="S189" i="1"/>
  <c r="Q189" i="1"/>
  <c r="O189" i="1"/>
  <c r="M189" i="1"/>
  <c r="K189" i="1"/>
  <c r="I189" i="1"/>
  <c r="G189" i="1"/>
  <c r="E189" i="1"/>
  <c r="AM188" i="1"/>
  <c r="AL188" i="1"/>
  <c r="AG188" i="1"/>
  <c r="AE188" i="1"/>
  <c r="AC188" i="1"/>
  <c r="AA188" i="1"/>
  <c r="Y188" i="1"/>
  <c r="W188" i="1"/>
  <c r="U188" i="1"/>
  <c r="S188" i="1"/>
  <c r="Q188" i="1"/>
  <c r="O188" i="1"/>
  <c r="M188" i="1"/>
  <c r="K188" i="1"/>
  <c r="I188" i="1"/>
  <c r="G188" i="1"/>
  <c r="E188" i="1"/>
  <c r="AM187" i="1"/>
  <c r="AL187" i="1"/>
  <c r="AG187" i="1"/>
  <c r="AE187" i="1"/>
  <c r="AC187" i="1"/>
  <c r="AA187" i="1"/>
  <c r="Y187" i="1"/>
  <c r="W187" i="1"/>
  <c r="U187" i="1"/>
  <c r="S187" i="1"/>
  <c r="Q187" i="1"/>
  <c r="O187" i="1"/>
  <c r="M187" i="1"/>
  <c r="K187" i="1"/>
  <c r="I187" i="1"/>
  <c r="G187" i="1"/>
  <c r="E187" i="1"/>
  <c r="AM186" i="1"/>
  <c r="AL186" i="1"/>
  <c r="AG186" i="1"/>
  <c r="AE186" i="1"/>
  <c r="AC186" i="1"/>
  <c r="AA186" i="1"/>
  <c r="Y186" i="1"/>
  <c r="W186" i="1"/>
  <c r="U186" i="1"/>
  <c r="S186" i="1"/>
  <c r="Q186" i="1"/>
  <c r="O186" i="1"/>
  <c r="M186" i="1"/>
  <c r="K186" i="1"/>
  <c r="I186" i="1"/>
  <c r="G186" i="1"/>
  <c r="E186" i="1"/>
  <c r="AM185" i="1"/>
  <c r="AL185" i="1"/>
  <c r="AG185" i="1"/>
  <c r="AE185" i="1"/>
  <c r="AC185" i="1"/>
  <c r="AA185" i="1"/>
  <c r="Y185" i="1"/>
  <c r="W185" i="1"/>
  <c r="U185" i="1"/>
  <c r="S185" i="1"/>
  <c r="Q185" i="1"/>
  <c r="O185" i="1"/>
  <c r="M185" i="1"/>
  <c r="K185" i="1"/>
  <c r="I185" i="1"/>
  <c r="G185" i="1"/>
  <c r="E185" i="1"/>
  <c r="AM184" i="1"/>
  <c r="AL184" i="1"/>
  <c r="AG184" i="1"/>
  <c r="AE184" i="1"/>
  <c r="AC184" i="1"/>
  <c r="AA184" i="1"/>
  <c r="Y184" i="1"/>
  <c r="W184" i="1"/>
  <c r="U184" i="1"/>
  <c r="S184" i="1"/>
  <c r="Q184" i="1"/>
  <c r="O184" i="1"/>
  <c r="M184" i="1"/>
  <c r="K184" i="1"/>
  <c r="I184" i="1"/>
  <c r="G184" i="1"/>
  <c r="E184" i="1"/>
  <c r="AM183" i="1"/>
  <c r="AL183" i="1"/>
  <c r="AG183" i="1"/>
  <c r="AE183" i="1"/>
  <c r="AC183" i="1"/>
  <c r="AA183" i="1"/>
  <c r="Y183" i="1"/>
  <c r="W183" i="1"/>
  <c r="U183" i="1"/>
  <c r="S183" i="1"/>
  <c r="Q183" i="1"/>
  <c r="O183" i="1"/>
  <c r="M183" i="1"/>
  <c r="K183" i="1"/>
  <c r="I183" i="1"/>
  <c r="G183" i="1"/>
  <c r="E183" i="1"/>
  <c r="AM182" i="1"/>
  <c r="AL182" i="1"/>
  <c r="AG182" i="1"/>
  <c r="AE182" i="1"/>
  <c r="AC182" i="1"/>
  <c r="AA182" i="1"/>
  <c r="Y182" i="1"/>
  <c r="W182" i="1"/>
  <c r="U182" i="1"/>
  <c r="S182" i="1"/>
  <c r="Q182" i="1"/>
  <c r="O182" i="1"/>
  <c r="M182" i="1"/>
  <c r="K182" i="1"/>
  <c r="I182" i="1"/>
  <c r="G182" i="1"/>
  <c r="E182" i="1"/>
  <c r="AM181" i="1"/>
  <c r="AL181" i="1"/>
  <c r="AG181" i="1"/>
  <c r="AE181" i="1"/>
  <c r="AC181" i="1"/>
  <c r="AA181" i="1"/>
  <c r="Y181" i="1"/>
  <c r="W181" i="1"/>
  <c r="U181" i="1"/>
  <c r="S181" i="1"/>
  <c r="Q181" i="1"/>
  <c r="O181" i="1"/>
  <c r="M181" i="1"/>
  <c r="K181" i="1"/>
  <c r="I181" i="1"/>
  <c r="G181" i="1"/>
  <c r="E181" i="1"/>
  <c r="AM180" i="1"/>
  <c r="AL180" i="1"/>
  <c r="AG180" i="1"/>
  <c r="AE180" i="1"/>
  <c r="AC180" i="1"/>
  <c r="AA180" i="1"/>
  <c r="Y180" i="1"/>
  <c r="W180" i="1"/>
  <c r="U180" i="1"/>
  <c r="S180" i="1"/>
  <c r="Q180" i="1"/>
  <c r="O180" i="1"/>
  <c r="M180" i="1"/>
  <c r="K180" i="1"/>
  <c r="I180" i="1"/>
  <c r="G180" i="1"/>
  <c r="E180" i="1"/>
  <c r="AM179" i="1"/>
  <c r="AL179" i="1"/>
  <c r="AG179" i="1"/>
  <c r="AE179" i="1"/>
  <c r="AC179" i="1"/>
  <c r="AA179" i="1"/>
  <c r="Y179" i="1"/>
  <c r="W179" i="1"/>
  <c r="U179" i="1"/>
  <c r="S179" i="1"/>
  <c r="Q179" i="1"/>
  <c r="O179" i="1"/>
  <c r="M179" i="1"/>
  <c r="K179" i="1"/>
  <c r="I179" i="1"/>
  <c r="G179" i="1"/>
  <c r="E179" i="1"/>
  <c r="AM178" i="1"/>
  <c r="AL178" i="1"/>
  <c r="AG178" i="1"/>
  <c r="AE178" i="1"/>
  <c r="AC178" i="1"/>
  <c r="AA178" i="1"/>
  <c r="Y178" i="1"/>
  <c r="W178" i="1"/>
  <c r="U178" i="1"/>
  <c r="S178" i="1"/>
  <c r="Q178" i="1"/>
  <c r="O178" i="1"/>
  <c r="M178" i="1"/>
  <c r="K178" i="1"/>
  <c r="I178" i="1"/>
  <c r="G178" i="1"/>
  <c r="E178" i="1"/>
  <c r="AM177" i="1"/>
  <c r="AL177" i="1"/>
  <c r="AG177" i="1"/>
  <c r="AE177" i="1"/>
  <c r="AC177" i="1"/>
  <c r="AA177" i="1"/>
  <c r="Y177" i="1"/>
  <c r="W177" i="1"/>
  <c r="U177" i="1"/>
  <c r="S177" i="1"/>
  <c r="Q177" i="1"/>
  <c r="O177" i="1"/>
  <c r="M177" i="1"/>
  <c r="K177" i="1"/>
  <c r="I177" i="1"/>
  <c r="G177" i="1"/>
  <c r="E177" i="1"/>
  <c r="AM176" i="1"/>
  <c r="AL176" i="1"/>
  <c r="AG176" i="1"/>
  <c r="AE176" i="1"/>
  <c r="AC176" i="1"/>
  <c r="AA176" i="1"/>
  <c r="Y176" i="1"/>
  <c r="W176" i="1"/>
  <c r="U176" i="1"/>
  <c r="S176" i="1"/>
  <c r="Q176" i="1"/>
  <c r="O176" i="1"/>
  <c r="M176" i="1"/>
  <c r="K176" i="1"/>
  <c r="I176" i="1"/>
  <c r="G176" i="1"/>
  <c r="E176" i="1"/>
  <c r="AM175" i="1"/>
  <c r="AL175" i="1"/>
  <c r="AG175" i="1"/>
  <c r="AE175" i="1"/>
  <c r="AC175" i="1"/>
  <c r="AA175" i="1"/>
  <c r="Y175" i="1"/>
  <c r="W175" i="1"/>
  <c r="U175" i="1"/>
  <c r="S175" i="1"/>
  <c r="Q175" i="1"/>
  <c r="O175" i="1"/>
  <c r="M175" i="1"/>
  <c r="K175" i="1"/>
  <c r="I175" i="1"/>
  <c r="G175" i="1"/>
  <c r="E175" i="1"/>
  <c r="AM174" i="1"/>
  <c r="AL174" i="1"/>
  <c r="AG174" i="1"/>
  <c r="AE174" i="1"/>
  <c r="AC174" i="1"/>
  <c r="AA174" i="1"/>
  <c r="Y174" i="1"/>
  <c r="W174" i="1"/>
  <c r="U174" i="1"/>
  <c r="S174" i="1"/>
  <c r="Q174" i="1"/>
  <c r="O174" i="1"/>
  <c r="M174" i="1"/>
  <c r="K174" i="1"/>
  <c r="I174" i="1"/>
  <c r="G174" i="1"/>
  <c r="E174" i="1"/>
  <c r="AM173" i="1"/>
  <c r="AL173" i="1"/>
  <c r="AG173" i="1"/>
  <c r="AE173" i="1"/>
  <c r="AC173" i="1"/>
  <c r="AA173" i="1"/>
  <c r="Y173" i="1"/>
  <c r="W173" i="1"/>
  <c r="U173" i="1"/>
  <c r="S173" i="1"/>
  <c r="Q173" i="1"/>
  <c r="O173" i="1"/>
  <c r="M173" i="1"/>
  <c r="K173" i="1"/>
  <c r="I173" i="1"/>
  <c r="G173" i="1"/>
  <c r="E173" i="1"/>
  <c r="AM172" i="1"/>
  <c r="AL172" i="1"/>
  <c r="AG172" i="1"/>
  <c r="AE172" i="1"/>
  <c r="AC172" i="1"/>
  <c r="AA172" i="1"/>
  <c r="Y172" i="1"/>
  <c r="W172" i="1"/>
  <c r="U172" i="1"/>
  <c r="S172" i="1"/>
  <c r="Q172" i="1"/>
  <c r="O172" i="1"/>
  <c r="M172" i="1"/>
  <c r="K172" i="1"/>
  <c r="I172" i="1"/>
  <c r="G172" i="1"/>
  <c r="E172" i="1"/>
  <c r="AM171" i="1"/>
  <c r="AL171" i="1"/>
  <c r="AG171" i="1"/>
  <c r="AE171" i="1"/>
  <c r="AC171" i="1"/>
  <c r="AA171" i="1"/>
  <c r="Y171" i="1"/>
  <c r="W171" i="1"/>
  <c r="U171" i="1"/>
  <c r="S171" i="1"/>
  <c r="Q171" i="1"/>
  <c r="O171" i="1"/>
  <c r="M171" i="1"/>
  <c r="K171" i="1"/>
  <c r="I171" i="1"/>
  <c r="G171" i="1"/>
  <c r="E171" i="1"/>
  <c r="AM170" i="1"/>
  <c r="AL170" i="1"/>
  <c r="AG170" i="1"/>
  <c r="AE170" i="1"/>
  <c r="AC170" i="1"/>
  <c r="AA170" i="1"/>
  <c r="Y170" i="1"/>
  <c r="W170" i="1"/>
  <c r="U170" i="1"/>
  <c r="S170" i="1"/>
  <c r="Q170" i="1"/>
  <c r="O170" i="1"/>
  <c r="M170" i="1"/>
  <c r="K170" i="1"/>
  <c r="I170" i="1"/>
  <c r="G170" i="1"/>
  <c r="E170" i="1"/>
  <c r="AM169" i="1"/>
  <c r="AL169" i="1"/>
  <c r="AG169" i="1"/>
  <c r="AE169" i="1"/>
  <c r="AC169" i="1"/>
  <c r="AA169" i="1"/>
  <c r="Y169" i="1"/>
  <c r="W169" i="1"/>
  <c r="U169" i="1"/>
  <c r="S169" i="1"/>
  <c r="Q169" i="1"/>
  <c r="O169" i="1"/>
  <c r="M169" i="1"/>
  <c r="K169" i="1"/>
  <c r="I169" i="1"/>
  <c r="G169" i="1"/>
  <c r="E169" i="1"/>
  <c r="AM168" i="1"/>
  <c r="AL168" i="1"/>
  <c r="AG168" i="1"/>
  <c r="AE168" i="1"/>
  <c r="AC168" i="1"/>
  <c r="AA168" i="1"/>
  <c r="Y168" i="1"/>
  <c r="W168" i="1"/>
  <c r="U168" i="1"/>
  <c r="S168" i="1"/>
  <c r="Q168" i="1"/>
  <c r="O168" i="1"/>
  <c r="M168" i="1"/>
  <c r="K168" i="1"/>
  <c r="I168" i="1"/>
  <c r="G168" i="1"/>
  <c r="E168" i="1"/>
  <c r="AM167" i="1"/>
  <c r="AL167" i="1"/>
  <c r="AG167" i="1"/>
  <c r="AE167" i="1"/>
  <c r="AC167" i="1"/>
  <c r="AA167" i="1"/>
  <c r="Y167" i="1"/>
  <c r="W167" i="1"/>
  <c r="U167" i="1"/>
  <c r="S167" i="1"/>
  <c r="Q167" i="1"/>
  <c r="O167" i="1"/>
  <c r="M167" i="1"/>
  <c r="K167" i="1"/>
  <c r="I167" i="1"/>
  <c r="G167" i="1"/>
  <c r="E167" i="1"/>
  <c r="AM166" i="1"/>
  <c r="AL166" i="1"/>
  <c r="AG166" i="1"/>
  <c r="AE166" i="1"/>
  <c r="AC166" i="1"/>
  <c r="AA166" i="1"/>
  <c r="Y166" i="1"/>
  <c r="W166" i="1"/>
  <c r="U166" i="1"/>
  <c r="S166" i="1"/>
  <c r="Q166" i="1"/>
  <c r="O166" i="1"/>
  <c r="M166" i="1"/>
  <c r="K166" i="1"/>
  <c r="I166" i="1"/>
  <c r="G166" i="1"/>
  <c r="E166" i="1"/>
  <c r="AM165" i="1"/>
  <c r="AL165" i="1"/>
  <c r="AG165" i="1"/>
  <c r="AE165" i="1"/>
  <c r="AC165" i="1"/>
  <c r="AA165" i="1"/>
  <c r="Y165" i="1"/>
  <c r="W165" i="1"/>
  <c r="U165" i="1"/>
  <c r="S165" i="1"/>
  <c r="Q165" i="1"/>
  <c r="O165" i="1"/>
  <c r="M165" i="1"/>
  <c r="K165" i="1"/>
  <c r="I165" i="1"/>
  <c r="G165" i="1"/>
  <c r="E165" i="1"/>
  <c r="AM164" i="1"/>
  <c r="AL164" i="1"/>
  <c r="AG164" i="1"/>
  <c r="AE164" i="1"/>
  <c r="AC164" i="1"/>
  <c r="AA164" i="1"/>
  <c r="Y164" i="1"/>
  <c r="W164" i="1"/>
  <c r="U164" i="1"/>
  <c r="S164" i="1"/>
  <c r="Q164" i="1"/>
  <c r="O164" i="1"/>
  <c r="M164" i="1"/>
  <c r="K164" i="1"/>
  <c r="I164" i="1"/>
  <c r="G164" i="1"/>
  <c r="E164" i="1"/>
  <c r="AM163" i="1"/>
  <c r="AL163" i="1"/>
  <c r="AG163" i="1"/>
  <c r="AE163" i="1"/>
  <c r="AC163" i="1"/>
  <c r="AA163" i="1"/>
  <c r="Y163" i="1"/>
  <c r="W163" i="1"/>
  <c r="U163" i="1"/>
  <c r="S163" i="1"/>
  <c r="Q163" i="1"/>
  <c r="O163" i="1"/>
  <c r="M163" i="1"/>
  <c r="K163" i="1"/>
  <c r="I163" i="1"/>
  <c r="G163" i="1"/>
  <c r="E163" i="1"/>
  <c r="AM162" i="1"/>
  <c r="AL162" i="1"/>
  <c r="AG162" i="1"/>
  <c r="AE162" i="1"/>
  <c r="AC162" i="1"/>
  <c r="AA162" i="1"/>
  <c r="Y162" i="1"/>
  <c r="W162" i="1"/>
  <c r="U162" i="1"/>
  <c r="S162" i="1"/>
  <c r="Q162" i="1"/>
  <c r="O162" i="1"/>
  <c r="M162" i="1"/>
  <c r="K162" i="1"/>
  <c r="I162" i="1"/>
  <c r="G162" i="1"/>
  <c r="E162" i="1"/>
  <c r="AM161" i="1"/>
  <c r="AL161" i="1"/>
  <c r="AG161" i="1"/>
  <c r="AE161" i="1"/>
  <c r="AC161" i="1"/>
  <c r="AA161" i="1"/>
  <c r="Y161" i="1"/>
  <c r="W161" i="1"/>
  <c r="U161" i="1"/>
  <c r="S161" i="1"/>
  <c r="Q161" i="1"/>
  <c r="O161" i="1"/>
  <c r="M161" i="1"/>
  <c r="K161" i="1"/>
  <c r="I161" i="1"/>
  <c r="G161" i="1"/>
  <c r="E161" i="1"/>
  <c r="AM160" i="1"/>
  <c r="AL160" i="1"/>
  <c r="AG160" i="1"/>
  <c r="AE160" i="1"/>
  <c r="AC160" i="1"/>
  <c r="AA160" i="1"/>
  <c r="Y160" i="1"/>
  <c r="W160" i="1"/>
  <c r="U160" i="1"/>
  <c r="S160" i="1"/>
  <c r="Q160" i="1"/>
  <c r="O160" i="1"/>
  <c r="M160" i="1"/>
  <c r="K160" i="1"/>
  <c r="I160" i="1"/>
  <c r="G160" i="1"/>
  <c r="E160" i="1"/>
  <c r="AM159" i="1"/>
  <c r="AL159" i="1"/>
  <c r="AG159" i="1"/>
  <c r="AE159" i="1"/>
  <c r="AC159" i="1"/>
  <c r="AA159" i="1"/>
  <c r="Y159" i="1"/>
  <c r="W159" i="1"/>
  <c r="U159" i="1"/>
  <c r="S159" i="1"/>
  <c r="Q159" i="1"/>
  <c r="O159" i="1"/>
  <c r="M159" i="1"/>
  <c r="K159" i="1"/>
  <c r="I159" i="1"/>
  <c r="G159" i="1"/>
  <c r="E159" i="1"/>
  <c r="AM158" i="1"/>
  <c r="AL158" i="1"/>
  <c r="AG158" i="1"/>
  <c r="AE158" i="1"/>
  <c r="AC158" i="1"/>
  <c r="AA158" i="1"/>
  <c r="Y158" i="1"/>
  <c r="W158" i="1"/>
  <c r="U158" i="1"/>
  <c r="S158" i="1"/>
  <c r="Q158" i="1"/>
  <c r="O158" i="1"/>
  <c r="M158" i="1"/>
  <c r="K158" i="1"/>
  <c r="I158" i="1"/>
  <c r="G158" i="1"/>
  <c r="E158" i="1"/>
  <c r="AM157" i="1"/>
  <c r="AL157" i="1"/>
  <c r="AG157" i="1"/>
  <c r="AE157" i="1"/>
  <c r="AC157" i="1"/>
  <c r="AA157" i="1"/>
  <c r="Y157" i="1"/>
  <c r="W157" i="1"/>
  <c r="U157" i="1"/>
  <c r="S157" i="1"/>
  <c r="Q157" i="1"/>
  <c r="O157" i="1"/>
  <c r="M157" i="1"/>
  <c r="K157" i="1"/>
  <c r="I157" i="1"/>
  <c r="G157" i="1"/>
  <c r="E157" i="1"/>
  <c r="AM156" i="1"/>
  <c r="AL156" i="1"/>
  <c r="AG156" i="1"/>
  <c r="AE156" i="1"/>
  <c r="AC156" i="1"/>
  <c r="AA156" i="1"/>
  <c r="Y156" i="1"/>
  <c r="W156" i="1"/>
  <c r="U156" i="1"/>
  <c r="S156" i="1"/>
  <c r="Q156" i="1"/>
  <c r="O156" i="1"/>
  <c r="M156" i="1"/>
  <c r="K156" i="1"/>
  <c r="I156" i="1"/>
  <c r="G156" i="1"/>
  <c r="E156" i="1"/>
  <c r="AM155" i="1"/>
  <c r="AL155" i="1"/>
  <c r="AG155" i="1"/>
  <c r="AE155" i="1"/>
  <c r="AC155" i="1"/>
  <c r="AA155" i="1"/>
  <c r="Y155" i="1"/>
  <c r="W155" i="1"/>
  <c r="U155" i="1"/>
  <c r="S155" i="1"/>
  <c r="Q155" i="1"/>
  <c r="O155" i="1"/>
  <c r="M155" i="1"/>
  <c r="K155" i="1"/>
  <c r="I155" i="1"/>
  <c r="G155" i="1"/>
  <c r="E155" i="1"/>
  <c r="AM154" i="1"/>
  <c r="AL154" i="1"/>
  <c r="AG154" i="1"/>
  <c r="AE154" i="1"/>
  <c r="AC154" i="1"/>
  <c r="AA154" i="1"/>
  <c r="Y154" i="1"/>
  <c r="W154" i="1"/>
  <c r="U154" i="1"/>
  <c r="S154" i="1"/>
  <c r="Q154" i="1"/>
  <c r="O154" i="1"/>
  <c r="M154" i="1"/>
  <c r="K154" i="1"/>
  <c r="I154" i="1"/>
  <c r="G154" i="1"/>
  <c r="E154" i="1"/>
  <c r="AM153" i="1"/>
  <c r="AL153" i="1"/>
  <c r="AG153" i="1"/>
  <c r="AE153" i="1"/>
  <c r="AC153" i="1"/>
  <c r="AA153" i="1"/>
  <c r="Y153" i="1"/>
  <c r="W153" i="1"/>
  <c r="U153" i="1"/>
  <c r="S153" i="1"/>
  <c r="Q153" i="1"/>
  <c r="O153" i="1"/>
  <c r="M153" i="1"/>
  <c r="K153" i="1"/>
  <c r="I153" i="1"/>
  <c r="G153" i="1"/>
  <c r="E153" i="1"/>
  <c r="AM152" i="1"/>
  <c r="AL152" i="1"/>
  <c r="AG152" i="1"/>
  <c r="AE152" i="1"/>
  <c r="AC152" i="1"/>
  <c r="AA152" i="1"/>
  <c r="Y152" i="1"/>
  <c r="W152" i="1"/>
  <c r="U152" i="1"/>
  <c r="S152" i="1"/>
  <c r="Q152" i="1"/>
  <c r="O152" i="1"/>
  <c r="M152" i="1"/>
  <c r="K152" i="1"/>
  <c r="I152" i="1"/>
  <c r="G152" i="1"/>
  <c r="E152" i="1"/>
  <c r="AM151" i="1"/>
  <c r="AL151" i="1"/>
  <c r="AG151" i="1"/>
  <c r="AE151" i="1"/>
  <c r="AC151" i="1"/>
  <c r="AA151" i="1"/>
  <c r="Y151" i="1"/>
  <c r="W151" i="1"/>
  <c r="U151" i="1"/>
  <c r="S151" i="1"/>
  <c r="Q151" i="1"/>
  <c r="O151" i="1"/>
  <c r="M151" i="1"/>
  <c r="K151" i="1"/>
  <c r="I151" i="1"/>
  <c r="G151" i="1"/>
  <c r="E151" i="1"/>
  <c r="AM150" i="1"/>
  <c r="AL150" i="1"/>
  <c r="AG150" i="1"/>
  <c r="AE150" i="1"/>
  <c r="AC150" i="1"/>
  <c r="AA150" i="1"/>
  <c r="Y150" i="1"/>
  <c r="W150" i="1"/>
  <c r="U150" i="1"/>
  <c r="S150" i="1"/>
  <c r="Q150" i="1"/>
  <c r="O150" i="1"/>
  <c r="M150" i="1"/>
  <c r="K150" i="1"/>
  <c r="I150" i="1"/>
  <c r="G150" i="1"/>
  <c r="E150" i="1"/>
  <c r="AM149" i="1"/>
  <c r="AL149" i="1"/>
  <c r="AG149" i="1"/>
  <c r="AE149" i="1"/>
  <c r="AC149" i="1"/>
  <c r="AA149" i="1"/>
  <c r="Y149" i="1"/>
  <c r="W149" i="1"/>
  <c r="U149" i="1"/>
  <c r="S149" i="1"/>
  <c r="Q149" i="1"/>
  <c r="O149" i="1"/>
  <c r="M149" i="1"/>
  <c r="K149" i="1"/>
  <c r="I149" i="1"/>
  <c r="G149" i="1"/>
  <c r="E149" i="1"/>
  <c r="AM148" i="1"/>
  <c r="AL148" i="1"/>
  <c r="AG148" i="1"/>
  <c r="AE148" i="1"/>
  <c r="AC148" i="1"/>
  <c r="AA148" i="1"/>
  <c r="Y148" i="1"/>
  <c r="W148" i="1"/>
  <c r="U148" i="1"/>
  <c r="S148" i="1"/>
  <c r="Q148" i="1"/>
  <c r="O148" i="1"/>
  <c r="M148" i="1"/>
  <c r="K148" i="1"/>
  <c r="I148" i="1"/>
  <c r="G148" i="1"/>
  <c r="E148" i="1"/>
  <c r="AM147" i="1"/>
  <c r="AL147" i="1"/>
  <c r="AG147" i="1"/>
  <c r="AE147" i="1"/>
  <c r="AC147" i="1"/>
  <c r="AA147" i="1"/>
  <c r="Y147" i="1"/>
  <c r="W147" i="1"/>
  <c r="U147" i="1"/>
  <c r="S147" i="1"/>
  <c r="Q147" i="1"/>
  <c r="O147" i="1"/>
  <c r="M147" i="1"/>
  <c r="K147" i="1"/>
  <c r="I147" i="1"/>
  <c r="G147" i="1"/>
  <c r="E147" i="1"/>
  <c r="AM146" i="1"/>
  <c r="AL146" i="1"/>
  <c r="AG146" i="1"/>
  <c r="AE146" i="1"/>
  <c r="AC146" i="1"/>
  <c r="AA146" i="1"/>
  <c r="Y146" i="1"/>
  <c r="W146" i="1"/>
  <c r="U146" i="1"/>
  <c r="S146" i="1"/>
  <c r="Q146" i="1"/>
  <c r="O146" i="1"/>
  <c r="M146" i="1"/>
  <c r="K146" i="1"/>
  <c r="I146" i="1"/>
  <c r="G146" i="1"/>
  <c r="E146" i="1"/>
  <c r="AM145" i="1"/>
  <c r="AL145" i="1"/>
  <c r="AG145" i="1"/>
  <c r="AE145" i="1"/>
  <c r="AC145" i="1"/>
  <c r="AA145" i="1"/>
  <c r="Y145" i="1"/>
  <c r="W145" i="1"/>
  <c r="U145" i="1"/>
  <c r="S145" i="1"/>
  <c r="Q145" i="1"/>
  <c r="O145" i="1"/>
  <c r="M145" i="1"/>
  <c r="K145" i="1"/>
  <c r="I145" i="1"/>
  <c r="G145" i="1"/>
  <c r="E145" i="1"/>
  <c r="AM144" i="1"/>
  <c r="AL144" i="1"/>
  <c r="AG144" i="1"/>
  <c r="AE144" i="1"/>
  <c r="AC144" i="1"/>
  <c r="AA144" i="1"/>
  <c r="Y144" i="1"/>
  <c r="W144" i="1"/>
  <c r="U144" i="1"/>
  <c r="S144" i="1"/>
  <c r="Q144" i="1"/>
  <c r="O144" i="1"/>
  <c r="M144" i="1"/>
  <c r="K144" i="1"/>
  <c r="I144" i="1"/>
  <c r="G144" i="1"/>
  <c r="E144" i="1"/>
  <c r="AM143" i="1"/>
  <c r="AL143" i="1"/>
  <c r="AG143" i="1"/>
  <c r="AE143" i="1"/>
  <c r="AC143" i="1"/>
  <c r="AA143" i="1"/>
  <c r="Y143" i="1"/>
  <c r="W143" i="1"/>
  <c r="U143" i="1"/>
  <c r="S143" i="1"/>
  <c r="Q143" i="1"/>
  <c r="O143" i="1"/>
  <c r="M143" i="1"/>
  <c r="K143" i="1"/>
  <c r="I143" i="1"/>
  <c r="G143" i="1"/>
  <c r="E143" i="1"/>
  <c r="AM142" i="1"/>
  <c r="AL142" i="1"/>
  <c r="AG142" i="1"/>
  <c r="AE142" i="1"/>
  <c r="AC142" i="1"/>
  <c r="AA142" i="1"/>
  <c r="Y142" i="1"/>
  <c r="W142" i="1"/>
  <c r="U142" i="1"/>
  <c r="S142" i="1"/>
  <c r="Q142" i="1"/>
  <c r="O142" i="1"/>
  <c r="M142" i="1"/>
  <c r="K142" i="1"/>
  <c r="I142" i="1"/>
  <c r="G142" i="1"/>
  <c r="E142" i="1"/>
  <c r="AM141" i="1"/>
  <c r="AL141" i="1"/>
  <c r="AG141" i="1"/>
  <c r="AE141" i="1"/>
  <c r="AC141" i="1"/>
  <c r="AA141" i="1"/>
  <c r="Y141" i="1"/>
  <c r="W141" i="1"/>
  <c r="U141" i="1"/>
  <c r="S141" i="1"/>
  <c r="Q141" i="1"/>
  <c r="O141" i="1"/>
  <c r="M141" i="1"/>
  <c r="K141" i="1"/>
  <c r="I141" i="1"/>
  <c r="G141" i="1"/>
  <c r="E141" i="1"/>
  <c r="AM140" i="1"/>
  <c r="AL140" i="1"/>
  <c r="AG140" i="1"/>
  <c r="AE140" i="1"/>
  <c r="AC140" i="1"/>
  <c r="AA140" i="1"/>
  <c r="Y140" i="1"/>
  <c r="W140" i="1"/>
  <c r="U140" i="1"/>
  <c r="S140" i="1"/>
  <c r="Q140" i="1"/>
  <c r="O140" i="1"/>
  <c r="M140" i="1"/>
  <c r="K140" i="1"/>
  <c r="I140" i="1"/>
  <c r="G140" i="1"/>
  <c r="E140" i="1"/>
  <c r="AM139" i="1"/>
  <c r="AL139" i="1"/>
  <c r="AG139" i="1"/>
  <c r="AE139" i="1"/>
  <c r="AC139" i="1"/>
  <c r="AA139" i="1"/>
  <c r="Y139" i="1"/>
  <c r="W139" i="1"/>
  <c r="U139" i="1"/>
  <c r="S139" i="1"/>
  <c r="Q139" i="1"/>
  <c r="O139" i="1"/>
  <c r="M139" i="1"/>
  <c r="K139" i="1"/>
  <c r="I139" i="1"/>
  <c r="G139" i="1"/>
  <c r="E139" i="1"/>
  <c r="AM138" i="1"/>
  <c r="AL138" i="1"/>
  <c r="AG138" i="1"/>
  <c r="AE138" i="1"/>
  <c r="AC138" i="1"/>
  <c r="AA138" i="1"/>
  <c r="Y138" i="1"/>
  <c r="W138" i="1"/>
  <c r="U138" i="1"/>
  <c r="S138" i="1"/>
  <c r="Q138" i="1"/>
  <c r="O138" i="1"/>
  <c r="M138" i="1"/>
  <c r="K138" i="1"/>
  <c r="I138" i="1"/>
  <c r="G138" i="1"/>
  <c r="E138" i="1"/>
  <c r="AM137" i="1"/>
  <c r="AL137" i="1"/>
  <c r="AG137" i="1"/>
  <c r="AE137" i="1"/>
  <c r="AC137" i="1"/>
  <c r="AA137" i="1"/>
  <c r="Y137" i="1"/>
  <c r="W137" i="1"/>
  <c r="U137" i="1"/>
  <c r="S137" i="1"/>
  <c r="Q137" i="1"/>
  <c r="O137" i="1"/>
  <c r="M137" i="1"/>
  <c r="K137" i="1"/>
  <c r="I137" i="1"/>
  <c r="G137" i="1"/>
  <c r="E137" i="1"/>
  <c r="AM136" i="1"/>
  <c r="AL136" i="1"/>
  <c r="AG136" i="1"/>
  <c r="AE136" i="1"/>
  <c r="AC136" i="1"/>
  <c r="AA136" i="1"/>
  <c r="Y136" i="1"/>
  <c r="W136" i="1"/>
  <c r="U136" i="1"/>
  <c r="S136" i="1"/>
  <c r="Q136" i="1"/>
  <c r="O136" i="1"/>
  <c r="M136" i="1"/>
  <c r="K136" i="1"/>
  <c r="I136" i="1"/>
  <c r="G136" i="1"/>
  <c r="E136" i="1"/>
  <c r="AM135" i="1"/>
  <c r="AL135" i="1"/>
  <c r="AG135" i="1"/>
  <c r="AE135" i="1"/>
  <c r="AC135" i="1"/>
  <c r="AA135" i="1"/>
  <c r="Y135" i="1"/>
  <c r="W135" i="1"/>
  <c r="U135" i="1"/>
  <c r="S135" i="1"/>
  <c r="Q135" i="1"/>
  <c r="O135" i="1"/>
  <c r="M135" i="1"/>
  <c r="K135" i="1"/>
  <c r="I135" i="1"/>
  <c r="G135" i="1"/>
  <c r="E135" i="1"/>
  <c r="AM134" i="1"/>
  <c r="AL134" i="1"/>
  <c r="AG134" i="1"/>
  <c r="AE134" i="1"/>
  <c r="AC134" i="1"/>
  <c r="AA134" i="1"/>
  <c r="Y134" i="1"/>
  <c r="W134" i="1"/>
  <c r="U134" i="1"/>
  <c r="S134" i="1"/>
  <c r="Q134" i="1"/>
  <c r="O134" i="1"/>
  <c r="M134" i="1"/>
  <c r="K134" i="1"/>
  <c r="I134" i="1"/>
  <c r="G134" i="1"/>
  <c r="E134" i="1"/>
  <c r="AM133" i="1"/>
  <c r="AL133" i="1"/>
  <c r="AG133" i="1"/>
  <c r="AE133" i="1"/>
  <c r="AC133" i="1"/>
  <c r="AA133" i="1"/>
  <c r="Y133" i="1"/>
  <c r="W133" i="1"/>
  <c r="U133" i="1"/>
  <c r="S133" i="1"/>
  <c r="Q133" i="1"/>
  <c r="O133" i="1"/>
  <c r="M133" i="1"/>
  <c r="K133" i="1"/>
  <c r="I133" i="1"/>
  <c r="G133" i="1"/>
  <c r="E133" i="1"/>
  <c r="AM132" i="1"/>
  <c r="AL132" i="1"/>
  <c r="AG132" i="1"/>
  <c r="AE132" i="1"/>
  <c r="AC132" i="1"/>
  <c r="AA132" i="1"/>
  <c r="Y132" i="1"/>
  <c r="W132" i="1"/>
  <c r="U132" i="1"/>
  <c r="S132" i="1"/>
  <c r="Q132" i="1"/>
  <c r="O132" i="1"/>
  <c r="M132" i="1"/>
  <c r="K132" i="1"/>
  <c r="I132" i="1"/>
  <c r="G132" i="1"/>
  <c r="E132" i="1"/>
  <c r="AM131" i="1"/>
  <c r="AL131" i="1"/>
  <c r="AG131" i="1"/>
  <c r="AE131" i="1"/>
  <c r="AC131" i="1"/>
  <c r="AA131" i="1"/>
  <c r="Y131" i="1"/>
  <c r="W131" i="1"/>
  <c r="U131" i="1"/>
  <c r="S131" i="1"/>
  <c r="Q131" i="1"/>
  <c r="O131" i="1"/>
  <c r="M131" i="1"/>
  <c r="K131" i="1"/>
  <c r="I131" i="1"/>
  <c r="G131" i="1"/>
  <c r="E131" i="1"/>
  <c r="AM130" i="1"/>
  <c r="AL130" i="1"/>
  <c r="AG130" i="1"/>
  <c r="AE130" i="1"/>
  <c r="AC130" i="1"/>
  <c r="AA130" i="1"/>
  <c r="Y130" i="1"/>
  <c r="W130" i="1"/>
  <c r="U130" i="1"/>
  <c r="S130" i="1"/>
  <c r="Q130" i="1"/>
  <c r="O130" i="1"/>
  <c r="M130" i="1"/>
  <c r="K130" i="1"/>
  <c r="I130" i="1"/>
  <c r="G130" i="1"/>
  <c r="E130" i="1"/>
  <c r="AM129" i="1"/>
  <c r="AL129" i="1"/>
  <c r="AG129" i="1"/>
  <c r="AE129" i="1"/>
  <c r="AC129" i="1"/>
  <c r="AA129" i="1"/>
  <c r="Y129" i="1"/>
  <c r="W129" i="1"/>
  <c r="U129" i="1"/>
  <c r="S129" i="1"/>
  <c r="Q129" i="1"/>
  <c r="O129" i="1"/>
  <c r="M129" i="1"/>
  <c r="K129" i="1"/>
  <c r="I129" i="1"/>
  <c r="G129" i="1"/>
  <c r="E129" i="1"/>
  <c r="AM128" i="1"/>
  <c r="AL128" i="1"/>
  <c r="AG128" i="1"/>
  <c r="AE128" i="1"/>
  <c r="AC128" i="1"/>
  <c r="AA128" i="1"/>
  <c r="Y128" i="1"/>
  <c r="W128" i="1"/>
  <c r="U128" i="1"/>
  <c r="S128" i="1"/>
  <c r="Q128" i="1"/>
  <c r="O128" i="1"/>
  <c r="M128" i="1"/>
  <c r="K128" i="1"/>
  <c r="I128" i="1"/>
  <c r="G128" i="1"/>
  <c r="E128" i="1"/>
  <c r="AM127" i="1"/>
  <c r="AL127" i="1"/>
  <c r="AG127" i="1"/>
  <c r="AE127" i="1"/>
  <c r="AC127" i="1"/>
  <c r="AA127" i="1"/>
  <c r="Y127" i="1"/>
  <c r="W127" i="1"/>
  <c r="U127" i="1"/>
  <c r="S127" i="1"/>
  <c r="Q127" i="1"/>
  <c r="O127" i="1"/>
  <c r="M127" i="1"/>
  <c r="K127" i="1"/>
  <c r="I127" i="1"/>
  <c r="G127" i="1"/>
  <c r="E127" i="1"/>
  <c r="AM126" i="1"/>
  <c r="AL126" i="1"/>
  <c r="AG126" i="1"/>
  <c r="AE126" i="1"/>
  <c r="AC126" i="1"/>
  <c r="AA126" i="1"/>
  <c r="Y126" i="1"/>
  <c r="W126" i="1"/>
  <c r="U126" i="1"/>
  <c r="S126" i="1"/>
  <c r="Q126" i="1"/>
  <c r="O126" i="1"/>
  <c r="M126" i="1"/>
  <c r="K126" i="1"/>
  <c r="I126" i="1"/>
  <c r="G126" i="1"/>
  <c r="E126" i="1"/>
  <c r="AM125" i="1"/>
  <c r="AL125" i="1"/>
  <c r="AG125" i="1"/>
  <c r="AE125" i="1"/>
  <c r="AC125" i="1"/>
  <c r="AA125" i="1"/>
  <c r="Y125" i="1"/>
  <c r="W125" i="1"/>
  <c r="U125" i="1"/>
  <c r="S125" i="1"/>
  <c r="Q125" i="1"/>
  <c r="O125" i="1"/>
  <c r="M125" i="1"/>
  <c r="K125" i="1"/>
  <c r="I125" i="1"/>
  <c r="G125" i="1"/>
  <c r="E125" i="1"/>
  <c r="AM124" i="1"/>
  <c r="AL124" i="1"/>
  <c r="AG124" i="1"/>
  <c r="AE124" i="1"/>
  <c r="AC124" i="1"/>
  <c r="AA124" i="1"/>
  <c r="Y124" i="1"/>
  <c r="W124" i="1"/>
  <c r="U124" i="1"/>
  <c r="S124" i="1"/>
  <c r="Q124" i="1"/>
  <c r="O124" i="1"/>
  <c r="M124" i="1"/>
  <c r="K124" i="1"/>
  <c r="I124" i="1"/>
  <c r="G124" i="1"/>
  <c r="E124" i="1"/>
  <c r="AM123" i="1"/>
  <c r="AL123" i="1"/>
  <c r="AG123" i="1"/>
  <c r="AE123" i="1"/>
  <c r="AC123" i="1"/>
  <c r="AA123" i="1"/>
  <c r="Y123" i="1"/>
  <c r="W123" i="1"/>
  <c r="U123" i="1"/>
  <c r="S123" i="1"/>
  <c r="Q123" i="1"/>
  <c r="O123" i="1"/>
  <c r="M123" i="1"/>
  <c r="K123" i="1"/>
  <c r="I123" i="1"/>
  <c r="G123" i="1"/>
  <c r="E123" i="1"/>
  <c r="AM122" i="1"/>
  <c r="AL122" i="1"/>
  <c r="AG122" i="1"/>
  <c r="AE122" i="1"/>
  <c r="AC122" i="1"/>
  <c r="AA122" i="1"/>
  <c r="Y122" i="1"/>
  <c r="W122" i="1"/>
  <c r="U122" i="1"/>
  <c r="S122" i="1"/>
  <c r="Q122" i="1"/>
  <c r="O122" i="1"/>
  <c r="M122" i="1"/>
  <c r="K122" i="1"/>
  <c r="I122" i="1"/>
  <c r="G122" i="1"/>
  <c r="E122" i="1"/>
  <c r="AM121" i="1"/>
  <c r="AL121" i="1"/>
  <c r="AG121" i="1"/>
  <c r="AE121" i="1"/>
  <c r="AC121" i="1"/>
  <c r="AA121" i="1"/>
  <c r="Y121" i="1"/>
  <c r="W121" i="1"/>
  <c r="U121" i="1"/>
  <c r="S121" i="1"/>
  <c r="Q121" i="1"/>
  <c r="O121" i="1"/>
  <c r="M121" i="1"/>
  <c r="K121" i="1"/>
  <c r="I121" i="1"/>
  <c r="G121" i="1"/>
  <c r="E121" i="1"/>
  <c r="AM120" i="1"/>
  <c r="AL120" i="1"/>
  <c r="AG120" i="1"/>
  <c r="AE120" i="1"/>
  <c r="AC120" i="1"/>
  <c r="AA120" i="1"/>
  <c r="Y120" i="1"/>
  <c r="W120" i="1"/>
  <c r="U120" i="1"/>
  <c r="S120" i="1"/>
  <c r="Q120" i="1"/>
  <c r="O120" i="1"/>
  <c r="M120" i="1"/>
  <c r="K120" i="1"/>
  <c r="I120" i="1"/>
  <c r="G120" i="1"/>
  <c r="E120" i="1"/>
  <c r="AM119" i="1"/>
  <c r="AL119" i="1"/>
  <c r="AG119" i="1"/>
  <c r="AE119" i="1"/>
  <c r="AC119" i="1"/>
  <c r="AA119" i="1"/>
  <c r="Y119" i="1"/>
  <c r="W119" i="1"/>
  <c r="U119" i="1"/>
  <c r="S119" i="1"/>
  <c r="Q119" i="1"/>
  <c r="O119" i="1"/>
  <c r="M119" i="1"/>
  <c r="K119" i="1"/>
  <c r="I119" i="1"/>
  <c r="G119" i="1"/>
  <c r="E119" i="1"/>
  <c r="AM118" i="1"/>
  <c r="AL118" i="1"/>
  <c r="AG118" i="1"/>
  <c r="AE118" i="1"/>
  <c r="AC118" i="1"/>
  <c r="AA118" i="1"/>
  <c r="Y118" i="1"/>
  <c r="W118" i="1"/>
  <c r="U118" i="1"/>
  <c r="S118" i="1"/>
  <c r="Q118" i="1"/>
  <c r="O118" i="1"/>
  <c r="M118" i="1"/>
  <c r="K118" i="1"/>
  <c r="I118" i="1"/>
  <c r="G118" i="1"/>
  <c r="E118" i="1"/>
  <c r="AM117" i="1"/>
  <c r="AL117" i="1"/>
  <c r="AG117" i="1"/>
  <c r="AE117" i="1"/>
  <c r="AC117" i="1"/>
  <c r="AA117" i="1"/>
  <c r="Y117" i="1"/>
  <c r="W117" i="1"/>
  <c r="U117" i="1"/>
  <c r="S117" i="1"/>
  <c r="Q117" i="1"/>
  <c r="O117" i="1"/>
  <c r="M117" i="1"/>
  <c r="K117" i="1"/>
  <c r="I117" i="1"/>
  <c r="G117" i="1"/>
  <c r="E117" i="1"/>
  <c r="AM116" i="1"/>
  <c r="AL116" i="1"/>
  <c r="AG116" i="1"/>
  <c r="AE116" i="1"/>
  <c r="AC116" i="1"/>
  <c r="AA116" i="1"/>
  <c r="Y116" i="1"/>
  <c r="W116" i="1"/>
  <c r="U116" i="1"/>
  <c r="S116" i="1"/>
  <c r="Q116" i="1"/>
  <c r="O116" i="1"/>
  <c r="M116" i="1"/>
  <c r="K116" i="1"/>
  <c r="I116" i="1"/>
  <c r="G116" i="1"/>
  <c r="E116" i="1"/>
  <c r="AM115" i="1"/>
  <c r="AL115" i="1"/>
  <c r="AG115" i="1"/>
  <c r="AE115" i="1"/>
  <c r="AC115" i="1"/>
  <c r="AA115" i="1"/>
  <c r="Y115" i="1"/>
  <c r="W115" i="1"/>
  <c r="U115" i="1"/>
  <c r="S115" i="1"/>
  <c r="Q115" i="1"/>
  <c r="O115" i="1"/>
  <c r="M115" i="1"/>
  <c r="K115" i="1"/>
  <c r="I115" i="1"/>
  <c r="G115" i="1"/>
  <c r="E115" i="1"/>
  <c r="AM114" i="1"/>
  <c r="AL114" i="1"/>
  <c r="AG114" i="1"/>
  <c r="AE114" i="1"/>
  <c r="AC114" i="1"/>
  <c r="AA114" i="1"/>
  <c r="Y114" i="1"/>
  <c r="W114" i="1"/>
  <c r="U114" i="1"/>
  <c r="S114" i="1"/>
  <c r="Q114" i="1"/>
  <c r="O114" i="1"/>
  <c r="M114" i="1"/>
  <c r="K114" i="1"/>
  <c r="I114" i="1"/>
  <c r="G114" i="1"/>
  <c r="E114" i="1"/>
  <c r="AM113" i="1"/>
  <c r="AL113" i="1"/>
  <c r="AG113" i="1"/>
  <c r="AE113" i="1"/>
  <c r="AC113" i="1"/>
  <c r="AA113" i="1"/>
  <c r="Y113" i="1"/>
  <c r="W113" i="1"/>
  <c r="U113" i="1"/>
  <c r="S113" i="1"/>
  <c r="Q113" i="1"/>
  <c r="O113" i="1"/>
  <c r="M113" i="1"/>
  <c r="K113" i="1"/>
  <c r="I113" i="1"/>
  <c r="G113" i="1"/>
  <c r="E113" i="1"/>
  <c r="AM112" i="1"/>
  <c r="AL112" i="1"/>
  <c r="AG112" i="1"/>
  <c r="AE112" i="1"/>
  <c r="AC112" i="1"/>
  <c r="AA112" i="1"/>
  <c r="Y112" i="1"/>
  <c r="W112" i="1"/>
  <c r="U112" i="1"/>
  <c r="S112" i="1"/>
  <c r="Q112" i="1"/>
  <c r="O112" i="1"/>
  <c r="M112" i="1"/>
  <c r="K112" i="1"/>
  <c r="I112" i="1"/>
  <c r="G112" i="1"/>
  <c r="E112" i="1"/>
  <c r="AM111" i="1"/>
  <c r="AL111" i="1"/>
  <c r="AG111" i="1"/>
  <c r="AE111" i="1"/>
  <c r="AC111" i="1"/>
  <c r="AA111" i="1"/>
  <c r="Y111" i="1"/>
  <c r="W111" i="1"/>
  <c r="U111" i="1"/>
  <c r="S111" i="1"/>
  <c r="Q111" i="1"/>
  <c r="O111" i="1"/>
  <c r="M111" i="1"/>
  <c r="K111" i="1"/>
  <c r="I111" i="1"/>
  <c r="G111" i="1"/>
  <c r="E111" i="1"/>
  <c r="AM110" i="1"/>
  <c r="AL110" i="1"/>
  <c r="AG110" i="1"/>
  <c r="AE110" i="1"/>
  <c r="AC110" i="1"/>
  <c r="AA110" i="1"/>
  <c r="Y110" i="1"/>
  <c r="W110" i="1"/>
  <c r="U110" i="1"/>
  <c r="S110" i="1"/>
  <c r="Q110" i="1"/>
  <c r="O110" i="1"/>
  <c r="M110" i="1"/>
  <c r="K110" i="1"/>
  <c r="I110" i="1"/>
  <c r="G110" i="1"/>
  <c r="E110" i="1"/>
  <c r="AM109" i="1"/>
  <c r="AL109" i="1"/>
  <c r="AG109" i="1"/>
  <c r="AE109" i="1"/>
  <c r="AC109" i="1"/>
  <c r="AA109" i="1"/>
  <c r="Y109" i="1"/>
  <c r="W109" i="1"/>
  <c r="U109" i="1"/>
  <c r="S109" i="1"/>
  <c r="Q109" i="1"/>
  <c r="O109" i="1"/>
  <c r="M109" i="1"/>
  <c r="K109" i="1"/>
  <c r="I109" i="1"/>
  <c r="G109" i="1"/>
  <c r="E109" i="1"/>
  <c r="AM108" i="1"/>
  <c r="AL108" i="1"/>
  <c r="AG108" i="1"/>
  <c r="AE108" i="1"/>
  <c r="AC108" i="1"/>
  <c r="AA108" i="1"/>
  <c r="Y108" i="1"/>
  <c r="W108" i="1"/>
  <c r="U108" i="1"/>
  <c r="S108" i="1"/>
  <c r="Q108" i="1"/>
  <c r="O108" i="1"/>
  <c r="M108" i="1"/>
  <c r="K108" i="1"/>
  <c r="I108" i="1"/>
  <c r="G108" i="1"/>
  <c r="E108" i="1"/>
  <c r="AM107" i="1"/>
  <c r="AL107" i="1"/>
  <c r="AG107" i="1"/>
  <c r="AE107" i="1"/>
  <c r="AC107" i="1"/>
  <c r="AA107" i="1"/>
  <c r="Y107" i="1"/>
  <c r="W107" i="1"/>
  <c r="U107" i="1"/>
  <c r="S107" i="1"/>
  <c r="Q107" i="1"/>
  <c r="O107" i="1"/>
  <c r="M107" i="1"/>
  <c r="K107" i="1"/>
  <c r="I107" i="1"/>
  <c r="G107" i="1"/>
  <c r="E107" i="1"/>
  <c r="AM106" i="1"/>
  <c r="AL106" i="1"/>
  <c r="AG106" i="1"/>
  <c r="AE106" i="1"/>
  <c r="AC106" i="1"/>
  <c r="AA106" i="1"/>
  <c r="Y106" i="1"/>
  <c r="W106" i="1"/>
  <c r="U106" i="1"/>
  <c r="S106" i="1"/>
  <c r="Q106" i="1"/>
  <c r="O106" i="1"/>
  <c r="M106" i="1"/>
  <c r="K106" i="1"/>
  <c r="I106" i="1"/>
  <c r="G106" i="1"/>
  <c r="E106" i="1"/>
  <c r="AM105" i="1"/>
  <c r="AL105" i="1"/>
  <c r="AG105" i="1"/>
  <c r="AE105" i="1"/>
  <c r="AC105" i="1"/>
  <c r="AA105" i="1"/>
  <c r="Y105" i="1"/>
  <c r="W105" i="1"/>
  <c r="U105" i="1"/>
  <c r="S105" i="1"/>
  <c r="Q105" i="1"/>
  <c r="O105" i="1"/>
  <c r="M105" i="1"/>
  <c r="K105" i="1"/>
  <c r="I105" i="1"/>
  <c r="G105" i="1"/>
  <c r="E105" i="1"/>
  <c r="AM104" i="1"/>
  <c r="AL104" i="1"/>
  <c r="AG104" i="1"/>
  <c r="AE104" i="1"/>
  <c r="AC104" i="1"/>
  <c r="AA104" i="1"/>
  <c r="Y104" i="1"/>
  <c r="W104" i="1"/>
  <c r="U104" i="1"/>
  <c r="S104" i="1"/>
  <c r="Q104" i="1"/>
  <c r="O104" i="1"/>
  <c r="M104" i="1"/>
  <c r="K104" i="1"/>
  <c r="I104" i="1"/>
  <c r="G104" i="1"/>
  <c r="E104" i="1"/>
  <c r="AM103" i="1"/>
  <c r="AL103" i="1"/>
  <c r="AG103" i="1"/>
  <c r="AE103" i="1"/>
  <c r="AC103" i="1"/>
  <c r="AA103" i="1"/>
  <c r="Y103" i="1"/>
  <c r="W103" i="1"/>
  <c r="U103" i="1"/>
  <c r="S103" i="1"/>
  <c r="Q103" i="1"/>
  <c r="O103" i="1"/>
  <c r="M103" i="1"/>
  <c r="K103" i="1"/>
  <c r="I103" i="1"/>
  <c r="G103" i="1"/>
  <c r="E103" i="1"/>
  <c r="AM102" i="1"/>
  <c r="AL102" i="1"/>
  <c r="AG102" i="1"/>
  <c r="AE102" i="1"/>
  <c r="AC102" i="1"/>
  <c r="AA102" i="1"/>
  <c r="Y102" i="1"/>
  <c r="W102" i="1"/>
  <c r="U102" i="1"/>
  <c r="S102" i="1"/>
  <c r="Q102" i="1"/>
  <c r="O102" i="1"/>
  <c r="M102" i="1"/>
  <c r="K102" i="1"/>
  <c r="I102" i="1"/>
  <c r="G102" i="1"/>
  <c r="E102" i="1"/>
  <c r="AM101" i="1"/>
  <c r="AL101" i="1"/>
  <c r="AG101" i="1"/>
  <c r="AE101" i="1"/>
  <c r="AC101" i="1"/>
  <c r="AA101" i="1"/>
  <c r="Y101" i="1"/>
  <c r="W101" i="1"/>
  <c r="U101" i="1"/>
  <c r="S101" i="1"/>
  <c r="Q101" i="1"/>
  <c r="O101" i="1"/>
  <c r="M101" i="1"/>
  <c r="K101" i="1"/>
  <c r="I101" i="1"/>
  <c r="G101" i="1"/>
  <c r="E101" i="1"/>
  <c r="AM100" i="1"/>
  <c r="AL100" i="1"/>
  <c r="AG100" i="1"/>
  <c r="AE100" i="1"/>
  <c r="AC100" i="1"/>
  <c r="AA100" i="1"/>
  <c r="Y100" i="1"/>
  <c r="W100" i="1"/>
  <c r="U100" i="1"/>
  <c r="S100" i="1"/>
  <c r="Q100" i="1"/>
  <c r="O100" i="1"/>
  <c r="M100" i="1"/>
  <c r="K100" i="1"/>
  <c r="I100" i="1"/>
  <c r="G100" i="1"/>
  <c r="E100" i="1"/>
  <c r="AM99" i="1"/>
  <c r="AL99" i="1"/>
  <c r="AG99" i="1"/>
  <c r="AE99" i="1"/>
  <c r="AC99" i="1"/>
  <c r="AA99" i="1"/>
  <c r="Y99" i="1"/>
  <c r="W99" i="1"/>
  <c r="U99" i="1"/>
  <c r="S99" i="1"/>
  <c r="Q99" i="1"/>
  <c r="O99" i="1"/>
  <c r="M99" i="1"/>
  <c r="K99" i="1"/>
  <c r="I99" i="1"/>
  <c r="G99" i="1"/>
  <c r="E99" i="1"/>
  <c r="AM98" i="1"/>
  <c r="AL98" i="1"/>
  <c r="AG98" i="1"/>
  <c r="AE98" i="1"/>
  <c r="AC98" i="1"/>
  <c r="AA98" i="1"/>
  <c r="Y98" i="1"/>
  <c r="W98" i="1"/>
  <c r="U98" i="1"/>
  <c r="S98" i="1"/>
  <c r="Q98" i="1"/>
  <c r="O98" i="1"/>
  <c r="M98" i="1"/>
  <c r="K98" i="1"/>
  <c r="I98" i="1"/>
  <c r="G98" i="1"/>
  <c r="E98" i="1"/>
  <c r="AM97" i="1"/>
  <c r="AL97" i="1"/>
  <c r="AG97" i="1"/>
  <c r="AE97" i="1"/>
  <c r="AC97" i="1"/>
  <c r="AA97" i="1"/>
  <c r="Y97" i="1"/>
  <c r="W97" i="1"/>
  <c r="U97" i="1"/>
  <c r="S97" i="1"/>
  <c r="Q97" i="1"/>
  <c r="O97" i="1"/>
  <c r="M97" i="1"/>
  <c r="K97" i="1"/>
  <c r="I97" i="1"/>
  <c r="G97" i="1"/>
  <c r="E97" i="1"/>
  <c r="AM96" i="1"/>
  <c r="AL96" i="1"/>
  <c r="AG96" i="1"/>
  <c r="AE96" i="1"/>
  <c r="AC96" i="1"/>
  <c r="AA96" i="1"/>
  <c r="Y96" i="1"/>
  <c r="W96" i="1"/>
  <c r="U96" i="1"/>
  <c r="S96" i="1"/>
  <c r="Q96" i="1"/>
  <c r="O96" i="1"/>
  <c r="M96" i="1"/>
  <c r="K96" i="1"/>
  <c r="I96" i="1"/>
  <c r="G96" i="1"/>
  <c r="E96" i="1"/>
  <c r="AM95" i="1"/>
  <c r="AL95" i="1"/>
  <c r="AG95" i="1"/>
  <c r="AE95" i="1"/>
  <c r="AC95" i="1"/>
  <c r="AA95" i="1"/>
  <c r="Y95" i="1"/>
  <c r="W95" i="1"/>
  <c r="U95" i="1"/>
  <c r="S95" i="1"/>
  <c r="Q95" i="1"/>
  <c r="O95" i="1"/>
  <c r="M95" i="1"/>
  <c r="K95" i="1"/>
  <c r="I95" i="1"/>
  <c r="G95" i="1"/>
  <c r="E95" i="1"/>
  <c r="AM94" i="1"/>
  <c r="AL94" i="1"/>
  <c r="AG94" i="1"/>
  <c r="AE94" i="1"/>
  <c r="AC94" i="1"/>
  <c r="AA94" i="1"/>
  <c r="Y94" i="1"/>
  <c r="W94" i="1"/>
  <c r="U94" i="1"/>
  <c r="S94" i="1"/>
  <c r="Q94" i="1"/>
  <c r="O94" i="1"/>
  <c r="M94" i="1"/>
  <c r="K94" i="1"/>
  <c r="I94" i="1"/>
  <c r="G94" i="1"/>
  <c r="E94" i="1"/>
  <c r="AM93" i="1"/>
  <c r="AL93" i="1"/>
  <c r="AG93" i="1"/>
  <c r="AE93" i="1"/>
  <c r="AC93" i="1"/>
  <c r="AA93" i="1"/>
  <c r="Y93" i="1"/>
  <c r="W93" i="1"/>
  <c r="U93" i="1"/>
  <c r="S93" i="1"/>
  <c r="Q93" i="1"/>
  <c r="O93" i="1"/>
  <c r="M93" i="1"/>
  <c r="K93" i="1"/>
  <c r="I93" i="1"/>
  <c r="G93" i="1"/>
  <c r="E93" i="1"/>
  <c r="AM92" i="1"/>
  <c r="AL92" i="1"/>
  <c r="AG92" i="1"/>
  <c r="AE92" i="1"/>
  <c r="AC92" i="1"/>
  <c r="AA92" i="1"/>
  <c r="Y92" i="1"/>
  <c r="W92" i="1"/>
  <c r="U92" i="1"/>
  <c r="S92" i="1"/>
  <c r="Q92" i="1"/>
  <c r="O92" i="1"/>
  <c r="M92" i="1"/>
  <c r="K92" i="1"/>
  <c r="I92" i="1"/>
  <c r="G92" i="1"/>
  <c r="E92" i="1"/>
  <c r="AM91" i="1"/>
  <c r="AL91" i="1"/>
  <c r="AG91" i="1"/>
  <c r="AE91" i="1"/>
  <c r="AC91" i="1"/>
  <c r="AA91" i="1"/>
  <c r="Y91" i="1"/>
  <c r="W91" i="1"/>
  <c r="U91" i="1"/>
  <c r="S91" i="1"/>
  <c r="Q91" i="1"/>
  <c r="O91" i="1"/>
  <c r="M91" i="1"/>
  <c r="K91" i="1"/>
  <c r="I91" i="1"/>
  <c r="G91" i="1"/>
  <c r="E91" i="1"/>
  <c r="AM90" i="1"/>
  <c r="AL90" i="1"/>
  <c r="AG90" i="1"/>
  <c r="AE90" i="1"/>
  <c r="AC90" i="1"/>
  <c r="AA90" i="1"/>
  <c r="Y90" i="1"/>
  <c r="W90" i="1"/>
  <c r="U90" i="1"/>
  <c r="S90" i="1"/>
  <c r="Q90" i="1"/>
  <c r="O90" i="1"/>
  <c r="M90" i="1"/>
  <c r="K90" i="1"/>
  <c r="I90" i="1"/>
  <c r="G90" i="1"/>
  <c r="E90" i="1"/>
  <c r="AM89" i="1"/>
  <c r="AL89" i="1"/>
  <c r="AG89" i="1"/>
  <c r="AE89" i="1"/>
  <c r="AC89" i="1"/>
  <c r="AA89" i="1"/>
  <c r="Y89" i="1"/>
  <c r="W89" i="1"/>
  <c r="U89" i="1"/>
  <c r="S89" i="1"/>
  <c r="Q89" i="1"/>
  <c r="O89" i="1"/>
  <c r="M89" i="1"/>
  <c r="K89" i="1"/>
  <c r="I89" i="1"/>
  <c r="G89" i="1"/>
  <c r="E89" i="1"/>
  <c r="AM88" i="1"/>
  <c r="AL88" i="1"/>
  <c r="AG88" i="1"/>
  <c r="AE88" i="1"/>
  <c r="AC88" i="1"/>
  <c r="AA88" i="1"/>
  <c r="Y88" i="1"/>
  <c r="W88" i="1"/>
  <c r="U88" i="1"/>
  <c r="S88" i="1"/>
  <c r="Q88" i="1"/>
  <c r="O88" i="1"/>
  <c r="M88" i="1"/>
  <c r="K88" i="1"/>
  <c r="I88" i="1"/>
  <c r="G88" i="1"/>
  <c r="E88" i="1"/>
  <c r="AM87" i="1"/>
  <c r="AL87" i="1"/>
  <c r="AG87" i="1"/>
  <c r="AE87" i="1"/>
  <c r="AC87" i="1"/>
  <c r="AA87" i="1"/>
  <c r="Y87" i="1"/>
  <c r="W87" i="1"/>
  <c r="U87" i="1"/>
  <c r="S87" i="1"/>
  <c r="Q87" i="1"/>
  <c r="O87" i="1"/>
  <c r="M87" i="1"/>
  <c r="K87" i="1"/>
  <c r="I87" i="1"/>
  <c r="G87" i="1"/>
  <c r="E87" i="1"/>
  <c r="AM86" i="1"/>
  <c r="AL86" i="1"/>
  <c r="AG86" i="1"/>
  <c r="AE86" i="1"/>
  <c r="AC86" i="1"/>
  <c r="AA86" i="1"/>
  <c r="Y86" i="1"/>
  <c r="W86" i="1"/>
  <c r="U86" i="1"/>
  <c r="S86" i="1"/>
  <c r="Q86" i="1"/>
  <c r="O86" i="1"/>
  <c r="M86" i="1"/>
  <c r="K86" i="1"/>
  <c r="I86" i="1"/>
  <c r="G86" i="1"/>
  <c r="E86" i="1"/>
  <c r="AM85" i="1"/>
  <c r="AL85" i="1"/>
  <c r="AG85" i="1"/>
  <c r="AE85" i="1"/>
  <c r="AC85" i="1"/>
  <c r="AA85" i="1"/>
  <c r="Y85" i="1"/>
  <c r="W85" i="1"/>
  <c r="U85" i="1"/>
  <c r="S85" i="1"/>
  <c r="Q85" i="1"/>
  <c r="O85" i="1"/>
  <c r="M85" i="1"/>
  <c r="K85" i="1"/>
  <c r="I85" i="1"/>
  <c r="G85" i="1"/>
  <c r="E85" i="1"/>
  <c r="AM84" i="1"/>
  <c r="AL84" i="1"/>
  <c r="AG84" i="1"/>
  <c r="AE84" i="1"/>
  <c r="AC84" i="1"/>
  <c r="AA84" i="1"/>
  <c r="Y84" i="1"/>
  <c r="W84" i="1"/>
  <c r="U84" i="1"/>
  <c r="S84" i="1"/>
  <c r="Q84" i="1"/>
  <c r="O84" i="1"/>
  <c r="M84" i="1"/>
  <c r="K84" i="1"/>
  <c r="I84" i="1"/>
  <c r="G84" i="1"/>
  <c r="E84" i="1"/>
  <c r="AM83" i="1"/>
  <c r="AL83" i="1"/>
  <c r="AG83" i="1"/>
  <c r="AE83" i="1"/>
  <c r="AC83" i="1"/>
  <c r="AA83" i="1"/>
  <c r="Y83" i="1"/>
  <c r="W83" i="1"/>
  <c r="U83" i="1"/>
  <c r="S83" i="1"/>
  <c r="Q83" i="1"/>
  <c r="O83" i="1"/>
  <c r="M83" i="1"/>
  <c r="K83" i="1"/>
  <c r="I83" i="1"/>
  <c r="G83" i="1"/>
  <c r="E83" i="1"/>
  <c r="AM82" i="1"/>
  <c r="AL82" i="1"/>
  <c r="AG82" i="1"/>
  <c r="AE82" i="1"/>
  <c r="AC82" i="1"/>
  <c r="AA82" i="1"/>
  <c r="Y82" i="1"/>
  <c r="W82" i="1"/>
  <c r="U82" i="1"/>
  <c r="S82" i="1"/>
  <c r="Q82" i="1"/>
  <c r="O82" i="1"/>
  <c r="M82" i="1"/>
  <c r="K82" i="1"/>
  <c r="I82" i="1"/>
  <c r="G82" i="1"/>
  <c r="E82" i="1"/>
  <c r="AM81" i="1"/>
  <c r="AL81" i="1"/>
  <c r="AG81" i="1"/>
  <c r="AE81" i="1"/>
  <c r="AC81" i="1"/>
  <c r="AA81" i="1"/>
  <c r="Y81" i="1"/>
  <c r="W81" i="1"/>
  <c r="U81" i="1"/>
  <c r="S81" i="1"/>
  <c r="Q81" i="1"/>
  <c r="O81" i="1"/>
  <c r="M81" i="1"/>
  <c r="K81" i="1"/>
  <c r="I81" i="1"/>
  <c r="G81" i="1"/>
  <c r="E81" i="1"/>
  <c r="AM80" i="1"/>
  <c r="AL80" i="1"/>
  <c r="AG80" i="1"/>
  <c r="AE80" i="1"/>
  <c r="AC80" i="1"/>
  <c r="AA80" i="1"/>
  <c r="Y80" i="1"/>
  <c r="W80" i="1"/>
  <c r="U80" i="1"/>
  <c r="S80" i="1"/>
  <c r="Q80" i="1"/>
  <c r="O80" i="1"/>
  <c r="M80" i="1"/>
  <c r="K80" i="1"/>
  <c r="I80" i="1"/>
  <c r="G80" i="1"/>
  <c r="E80" i="1"/>
  <c r="AM79" i="1"/>
  <c r="AL79" i="1"/>
  <c r="AG79" i="1"/>
  <c r="AE79" i="1"/>
  <c r="AC79" i="1"/>
  <c r="AA79" i="1"/>
  <c r="Y79" i="1"/>
  <c r="W79" i="1"/>
  <c r="U79" i="1"/>
  <c r="S79" i="1"/>
  <c r="Q79" i="1"/>
  <c r="O79" i="1"/>
  <c r="M79" i="1"/>
  <c r="K79" i="1"/>
  <c r="I79" i="1"/>
  <c r="G79" i="1"/>
  <c r="E79" i="1"/>
  <c r="AM78" i="1"/>
  <c r="AL78" i="1"/>
  <c r="AG78" i="1"/>
  <c r="AE78" i="1"/>
  <c r="AC78" i="1"/>
  <c r="AA78" i="1"/>
  <c r="Y78" i="1"/>
  <c r="W78" i="1"/>
  <c r="U78" i="1"/>
  <c r="S78" i="1"/>
  <c r="Q78" i="1"/>
  <c r="O78" i="1"/>
  <c r="M78" i="1"/>
  <c r="K78" i="1"/>
  <c r="I78" i="1"/>
  <c r="G78" i="1"/>
  <c r="E78" i="1"/>
  <c r="AM77" i="1"/>
  <c r="AL77" i="1"/>
  <c r="AG77" i="1"/>
  <c r="AE77" i="1"/>
  <c r="AC77" i="1"/>
  <c r="AA77" i="1"/>
  <c r="Y77" i="1"/>
  <c r="W77" i="1"/>
  <c r="U77" i="1"/>
  <c r="S77" i="1"/>
  <c r="Q77" i="1"/>
  <c r="O77" i="1"/>
  <c r="M77" i="1"/>
  <c r="K77" i="1"/>
  <c r="I77" i="1"/>
  <c r="G77" i="1"/>
  <c r="E77" i="1"/>
  <c r="AM76" i="1"/>
  <c r="AL76" i="1"/>
  <c r="AG76" i="1"/>
  <c r="AE76" i="1"/>
  <c r="AC76" i="1"/>
  <c r="AA76" i="1"/>
  <c r="Y76" i="1"/>
  <c r="W76" i="1"/>
  <c r="U76" i="1"/>
  <c r="S76" i="1"/>
  <c r="Q76" i="1"/>
  <c r="O76" i="1"/>
  <c r="M76" i="1"/>
  <c r="K76" i="1"/>
  <c r="I76" i="1"/>
  <c r="G76" i="1"/>
  <c r="E76" i="1"/>
  <c r="AM75" i="1"/>
  <c r="AL75" i="1"/>
  <c r="AG75" i="1"/>
  <c r="AE75" i="1"/>
  <c r="AC75" i="1"/>
  <c r="AA75" i="1"/>
  <c r="Y75" i="1"/>
  <c r="W75" i="1"/>
  <c r="U75" i="1"/>
  <c r="S75" i="1"/>
  <c r="Q75" i="1"/>
  <c r="O75" i="1"/>
  <c r="M75" i="1"/>
  <c r="K75" i="1"/>
  <c r="I75" i="1"/>
  <c r="G75" i="1"/>
  <c r="E75" i="1"/>
  <c r="AM74" i="1"/>
  <c r="AL74" i="1"/>
  <c r="AG74" i="1"/>
  <c r="AE74" i="1"/>
  <c r="AC74" i="1"/>
  <c r="AA74" i="1"/>
  <c r="Y74" i="1"/>
  <c r="W74" i="1"/>
  <c r="U74" i="1"/>
  <c r="S74" i="1"/>
  <c r="Q74" i="1"/>
  <c r="O74" i="1"/>
  <c r="M74" i="1"/>
  <c r="K74" i="1"/>
  <c r="I74" i="1"/>
  <c r="G74" i="1"/>
  <c r="E74" i="1"/>
  <c r="AM73" i="1"/>
  <c r="AL73" i="1"/>
  <c r="AG73" i="1"/>
  <c r="AE73" i="1"/>
  <c r="AC73" i="1"/>
  <c r="AA73" i="1"/>
  <c r="Y73" i="1"/>
  <c r="W73" i="1"/>
  <c r="U73" i="1"/>
  <c r="S73" i="1"/>
  <c r="Q73" i="1"/>
  <c r="O73" i="1"/>
  <c r="M73" i="1"/>
  <c r="K73" i="1"/>
  <c r="I73" i="1"/>
  <c r="G73" i="1"/>
  <c r="E73" i="1"/>
  <c r="AM72" i="1"/>
  <c r="AL72" i="1"/>
  <c r="AG72" i="1"/>
  <c r="AE72" i="1"/>
  <c r="AC72" i="1"/>
  <c r="AA72" i="1"/>
  <c r="Y72" i="1"/>
  <c r="W72" i="1"/>
  <c r="U72" i="1"/>
  <c r="S72" i="1"/>
  <c r="Q72" i="1"/>
  <c r="O72" i="1"/>
  <c r="M72" i="1"/>
  <c r="K72" i="1"/>
  <c r="I72" i="1"/>
  <c r="G72" i="1"/>
  <c r="E72" i="1"/>
  <c r="AM71" i="1"/>
  <c r="AL71" i="1"/>
  <c r="AG71" i="1"/>
  <c r="AE71" i="1"/>
  <c r="AC71" i="1"/>
  <c r="AA71" i="1"/>
  <c r="Y71" i="1"/>
  <c r="W71" i="1"/>
  <c r="U71" i="1"/>
  <c r="S71" i="1"/>
  <c r="Q71" i="1"/>
  <c r="O71" i="1"/>
  <c r="M71" i="1"/>
  <c r="K71" i="1"/>
  <c r="I71" i="1"/>
  <c r="G71" i="1"/>
  <c r="E71" i="1"/>
  <c r="AM70" i="1"/>
  <c r="AL70" i="1"/>
  <c r="AG70" i="1"/>
  <c r="AE70" i="1"/>
  <c r="AC70" i="1"/>
  <c r="AA70" i="1"/>
  <c r="Y70" i="1"/>
  <c r="W70" i="1"/>
  <c r="U70" i="1"/>
  <c r="S70" i="1"/>
  <c r="Q70" i="1"/>
  <c r="O70" i="1"/>
  <c r="M70" i="1"/>
  <c r="K70" i="1"/>
  <c r="I70" i="1"/>
  <c r="G70" i="1"/>
  <c r="E70" i="1"/>
  <c r="AM69" i="1"/>
  <c r="AL69" i="1"/>
  <c r="AG69" i="1"/>
  <c r="AE69" i="1"/>
  <c r="AC69" i="1"/>
  <c r="AA69" i="1"/>
  <c r="Y69" i="1"/>
  <c r="W69" i="1"/>
  <c r="U69" i="1"/>
  <c r="S69" i="1"/>
  <c r="Q69" i="1"/>
  <c r="O69" i="1"/>
  <c r="M69" i="1"/>
  <c r="K69" i="1"/>
  <c r="I69" i="1"/>
  <c r="G69" i="1"/>
  <c r="E69" i="1"/>
  <c r="AM68" i="1"/>
  <c r="AL68" i="1"/>
  <c r="AG68" i="1"/>
  <c r="AE68" i="1"/>
  <c r="AC68" i="1"/>
  <c r="AA68" i="1"/>
  <c r="Y68" i="1"/>
  <c r="X68" i="1"/>
  <c r="W68" i="1"/>
  <c r="U68" i="1"/>
  <c r="S68" i="1"/>
  <c r="Q68" i="1"/>
  <c r="O68" i="1"/>
  <c r="M68" i="1"/>
  <c r="K68" i="1"/>
  <c r="I68" i="1"/>
  <c r="G68" i="1"/>
  <c r="E68" i="1"/>
  <c r="AM67" i="1"/>
  <c r="AL67" i="1"/>
  <c r="AG67" i="1"/>
  <c r="AE67" i="1"/>
  <c r="AC67" i="1"/>
  <c r="AA67" i="1"/>
  <c r="Y67" i="1"/>
  <c r="X67" i="1"/>
  <c r="W67" i="1"/>
  <c r="U67" i="1"/>
  <c r="S67" i="1"/>
  <c r="Q67" i="1"/>
  <c r="O67" i="1"/>
  <c r="M67" i="1"/>
  <c r="K67" i="1"/>
  <c r="I67" i="1"/>
  <c r="G67" i="1"/>
  <c r="E67" i="1"/>
  <c r="AM66" i="1"/>
  <c r="AL66" i="1"/>
  <c r="AG66" i="1"/>
  <c r="AE66" i="1"/>
  <c r="AC66" i="1"/>
  <c r="AA66" i="1"/>
  <c r="Y66" i="1"/>
  <c r="W66" i="1"/>
  <c r="U66" i="1"/>
  <c r="S66" i="1"/>
  <c r="Q66" i="1"/>
  <c r="O66" i="1"/>
  <c r="M66" i="1"/>
  <c r="K66" i="1"/>
  <c r="I66" i="1"/>
  <c r="G66" i="1"/>
  <c r="E66" i="1"/>
  <c r="AM65" i="1"/>
  <c r="AL65" i="1"/>
  <c r="AG65" i="1"/>
  <c r="AE65" i="1"/>
  <c r="AC65" i="1"/>
  <c r="AA65" i="1"/>
  <c r="Y65" i="1"/>
  <c r="W65" i="1"/>
  <c r="U65" i="1"/>
  <c r="S65" i="1"/>
  <c r="Q65" i="1"/>
  <c r="O65" i="1"/>
  <c r="M65" i="1"/>
  <c r="K65" i="1"/>
  <c r="I65" i="1"/>
  <c r="G65" i="1"/>
  <c r="E65" i="1"/>
  <c r="AM64" i="1"/>
  <c r="AL64" i="1"/>
  <c r="AG64" i="1"/>
  <c r="AE64" i="1"/>
  <c r="AC64" i="1"/>
  <c r="AA64" i="1"/>
  <c r="Y64" i="1"/>
  <c r="W64" i="1"/>
  <c r="U64" i="1"/>
  <c r="S64" i="1"/>
  <c r="Q64" i="1"/>
  <c r="O64" i="1"/>
  <c r="M64" i="1"/>
  <c r="K64" i="1"/>
  <c r="I64" i="1"/>
  <c r="G64" i="1"/>
  <c r="E64" i="1"/>
  <c r="AM63" i="1"/>
  <c r="AL63" i="1"/>
  <c r="AG63" i="1"/>
  <c r="AE63" i="1"/>
  <c r="AC63" i="1"/>
  <c r="AA63" i="1"/>
  <c r="Y63" i="1"/>
  <c r="W63" i="1"/>
  <c r="U63" i="1"/>
  <c r="S63" i="1"/>
  <c r="Q63" i="1"/>
  <c r="O63" i="1"/>
  <c r="M63" i="1"/>
  <c r="K63" i="1"/>
  <c r="I63" i="1"/>
  <c r="G63" i="1"/>
  <c r="E63" i="1"/>
  <c r="AM62" i="1"/>
  <c r="AL62" i="1"/>
  <c r="AG62" i="1"/>
  <c r="AE62" i="1"/>
  <c r="AC62" i="1"/>
  <c r="AA62" i="1"/>
  <c r="Y62" i="1"/>
  <c r="W62" i="1"/>
  <c r="U62" i="1"/>
  <c r="S62" i="1"/>
  <c r="Q62" i="1"/>
  <c r="O62" i="1"/>
  <c r="M62" i="1"/>
  <c r="K62" i="1"/>
  <c r="I62" i="1"/>
  <c r="G62" i="1"/>
  <c r="E62" i="1"/>
  <c r="AM61" i="1"/>
  <c r="AL61" i="1"/>
  <c r="AG61" i="1"/>
  <c r="AE61" i="1"/>
  <c r="AC61" i="1"/>
  <c r="AA61" i="1"/>
  <c r="Y61" i="1"/>
  <c r="W61" i="1"/>
  <c r="U61" i="1"/>
  <c r="S61" i="1"/>
  <c r="Q61" i="1"/>
  <c r="O61" i="1"/>
  <c r="M61" i="1"/>
  <c r="K61" i="1"/>
  <c r="I61" i="1"/>
  <c r="G61" i="1"/>
  <c r="E61" i="1"/>
  <c r="AM60" i="1"/>
  <c r="AL60" i="1"/>
  <c r="AG60" i="1"/>
  <c r="AE60" i="1"/>
  <c r="AC60" i="1"/>
  <c r="AA60" i="1"/>
  <c r="Y60" i="1"/>
  <c r="W60" i="1"/>
  <c r="U60" i="1"/>
  <c r="S60" i="1"/>
  <c r="Q60" i="1"/>
  <c r="O60" i="1"/>
  <c r="M60" i="1"/>
  <c r="K60" i="1"/>
  <c r="I60" i="1"/>
  <c r="G60" i="1"/>
  <c r="E60" i="1"/>
  <c r="AM59" i="1"/>
  <c r="AL59" i="1"/>
  <c r="AG59" i="1"/>
  <c r="AE59" i="1"/>
  <c r="AC59" i="1"/>
  <c r="AA59" i="1"/>
  <c r="Y59" i="1"/>
  <c r="W59" i="1"/>
  <c r="U59" i="1"/>
  <c r="S59" i="1"/>
  <c r="Q59" i="1"/>
  <c r="O59" i="1"/>
  <c r="M59" i="1"/>
  <c r="K59" i="1"/>
  <c r="I59" i="1"/>
  <c r="G59" i="1"/>
  <c r="E59" i="1"/>
  <c r="AM58" i="1"/>
  <c r="AL58" i="1"/>
  <c r="AG58" i="1"/>
  <c r="AE58" i="1"/>
  <c r="AC58" i="1"/>
  <c r="AA58" i="1"/>
  <c r="Y58" i="1"/>
  <c r="W58" i="1"/>
  <c r="U58" i="1"/>
  <c r="S58" i="1"/>
  <c r="Q58" i="1"/>
  <c r="O58" i="1"/>
  <c r="M58" i="1"/>
  <c r="K58" i="1"/>
  <c r="I58" i="1"/>
  <c r="G58" i="1"/>
  <c r="E58" i="1"/>
  <c r="AM57" i="1"/>
  <c r="AL57" i="1"/>
  <c r="AG57" i="1"/>
  <c r="AE57" i="1"/>
  <c r="AC57" i="1"/>
  <c r="AA57" i="1"/>
  <c r="Y57" i="1"/>
  <c r="W57" i="1"/>
  <c r="U57" i="1"/>
  <c r="S57" i="1"/>
  <c r="Q57" i="1"/>
  <c r="O57" i="1"/>
  <c r="M57" i="1"/>
  <c r="K57" i="1"/>
  <c r="I57" i="1"/>
  <c r="G57" i="1"/>
  <c r="E57" i="1"/>
  <c r="AM56" i="1"/>
  <c r="AL56" i="1"/>
  <c r="AG56" i="1"/>
  <c r="AE56" i="1"/>
  <c r="AC56" i="1"/>
  <c r="AA56" i="1"/>
  <c r="Y56" i="1"/>
  <c r="X56" i="1"/>
  <c r="W56" i="1"/>
  <c r="U56" i="1"/>
  <c r="S56" i="1"/>
  <c r="Q56" i="1"/>
  <c r="O56" i="1"/>
  <c r="M56" i="1"/>
  <c r="K56" i="1"/>
  <c r="I56" i="1"/>
  <c r="G56" i="1"/>
  <c r="E56" i="1"/>
  <c r="AM55" i="1"/>
  <c r="AL55" i="1"/>
  <c r="AG55" i="1"/>
  <c r="AE55" i="1"/>
  <c r="AC55" i="1"/>
  <c r="AA55" i="1"/>
  <c r="Y55" i="1"/>
  <c r="X55" i="1"/>
  <c r="W55" i="1"/>
  <c r="U55" i="1"/>
  <c r="S55" i="1"/>
  <c r="Q55" i="1"/>
  <c r="O55" i="1"/>
  <c r="M55" i="1"/>
  <c r="K55" i="1"/>
  <c r="I55" i="1"/>
  <c r="G55" i="1"/>
  <c r="E55" i="1"/>
  <c r="AM54" i="1"/>
  <c r="AL54" i="1"/>
  <c r="AG54" i="1"/>
  <c r="AE54" i="1"/>
  <c r="AC54" i="1"/>
  <c r="AA54" i="1"/>
  <c r="Y54" i="1"/>
  <c r="W54" i="1"/>
  <c r="U54" i="1"/>
  <c r="S54" i="1"/>
  <c r="Q54" i="1"/>
  <c r="O54" i="1"/>
  <c r="M54" i="1"/>
  <c r="K54" i="1"/>
  <c r="I54" i="1"/>
  <c r="G54" i="1"/>
  <c r="E54" i="1"/>
  <c r="AM53" i="1"/>
  <c r="AL53" i="1"/>
  <c r="AG53" i="1"/>
  <c r="AE53" i="1"/>
  <c r="AC53" i="1"/>
  <c r="AA53" i="1"/>
  <c r="Y53" i="1"/>
  <c r="W53" i="1"/>
  <c r="U53" i="1"/>
  <c r="S53" i="1"/>
  <c r="Q53" i="1"/>
  <c r="O53" i="1"/>
  <c r="M53" i="1"/>
  <c r="K53" i="1"/>
  <c r="I53" i="1"/>
  <c r="G53" i="1"/>
  <c r="E53" i="1"/>
  <c r="AM52" i="1"/>
  <c r="AL52" i="1"/>
  <c r="AG52" i="1"/>
  <c r="AE52" i="1"/>
  <c r="AC52" i="1"/>
  <c r="AA52" i="1"/>
  <c r="Y52" i="1"/>
  <c r="W52" i="1"/>
  <c r="U52" i="1"/>
  <c r="S52" i="1"/>
  <c r="Q52" i="1"/>
  <c r="O52" i="1"/>
  <c r="M52" i="1"/>
  <c r="K52" i="1"/>
  <c r="I52" i="1"/>
  <c r="G52" i="1"/>
  <c r="E52" i="1"/>
  <c r="AM51" i="1"/>
  <c r="AL51" i="1"/>
  <c r="AG51" i="1"/>
  <c r="AE51" i="1"/>
  <c r="AC51" i="1"/>
  <c r="AA51" i="1"/>
  <c r="Y51" i="1"/>
  <c r="W51" i="1"/>
  <c r="U51" i="1"/>
  <c r="S51" i="1"/>
  <c r="Q51" i="1"/>
  <c r="O51" i="1"/>
  <c r="M51" i="1"/>
  <c r="K51" i="1"/>
  <c r="I51" i="1"/>
  <c r="G51" i="1"/>
  <c r="E51" i="1"/>
  <c r="AM50" i="1"/>
  <c r="AL50" i="1"/>
  <c r="AG50" i="1"/>
  <c r="AE50" i="1"/>
  <c r="AC50" i="1"/>
  <c r="AA50" i="1"/>
  <c r="Y50" i="1"/>
  <c r="X50" i="1"/>
  <c r="W50" i="1"/>
  <c r="U50" i="1"/>
  <c r="S50" i="1"/>
  <c r="Q50" i="1"/>
  <c r="O50" i="1"/>
  <c r="M50" i="1"/>
  <c r="K50" i="1"/>
  <c r="I50" i="1"/>
  <c r="G50" i="1"/>
  <c r="E50" i="1"/>
  <c r="AM49" i="1"/>
  <c r="AL49" i="1"/>
  <c r="AG49" i="1"/>
  <c r="AE49" i="1"/>
  <c r="AC49" i="1"/>
  <c r="AA49" i="1"/>
  <c r="Y49" i="1"/>
  <c r="X49" i="1"/>
  <c r="W49" i="1"/>
  <c r="U49" i="1"/>
  <c r="S49" i="1"/>
  <c r="Q49" i="1"/>
  <c r="O49" i="1"/>
  <c r="M49" i="1"/>
  <c r="K49" i="1"/>
  <c r="I49" i="1"/>
  <c r="G49" i="1"/>
  <c r="E49" i="1"/>
  <c r="AM48" i="1"/>
  <c r="AL48" i="1"/>
  <c r="AG48" i="1"/>
  <c r="AE48" i="1"/>
  <c r="AC48" i="1"/>
  <c r="AA48" i="1"/>
  <c r="Y48" i="1"/>
  <c r="W48" i="1"/>
  <c r="U48" i="1"/>
  <c r="S48" i="1"/>
  <c r="Q48" i="1"/>
  <c r="O48" i="1"/>
  <c r="M48" i="1"/>
  <c r="K48" i="1"/>
  <c r="I48" i="1"/>
  <c r="G48" i="1"/>
  <c r="E48" i="1"/>
  <c r="AM47" i="1"/>
  <c r="AL47" i="1"/>
  <c r="AG47" i="1"/>
  <c r="AE47" i="1"/>
  <c r="AC47" i="1"/>
  <c r="AA47" i="1"/>
  <c r="Y47" i="1"/>
  <c r="W47" i="1"/>
  <c r="U47" i="1"/>
  <c r="S47" i="1"/>
  <c r="Q47" i="1"/>
  <c r="O47" i="1"/>
  <c r="M47" i="1"/>
  <c r="K47" i="1"/>
  <c r="I47" i="1"/>
  <c r="G47" i="1"/>
  <c r="E47" i="1"/>
  <c r="AM46" i="1"/>
  <c r="AL46" i="1"/>
  <c r="AG46" i="1"/>
  <c r="AE46" i="1"/>
  <c r="AC46" i="1"/>
  <c r="AA46" i="1"/>
  <c r="Y46" i="1"/>
  <c r="W46" i="1"/>
  <c r="U46" i="1"/>
  <c r="S46" i="1"/>
  <c r="Q46" i="1"/>
  <c r="O46" i="1"/>
  <c r="M46" i="1"/>
  <c r="K46" i="1"/>
  <c r="I46" i="1"/>
  <c r="G46" i="1"/>
  <c r="E46" i="1"/>
  <c r="AM45" i="1"/>
  <c r="AL45" i="1"/>
  <c r="AG45" i="1"/>
  <c r="AE45" i="1"/>
  <c r="AC45" i="1"/>
  <c r="AA45" i="1"/>
  <c r="Y45" i="1"/>
  <c r="W45" i="1"/>
  <c r="U45" i="1"/>
  <c r="S45" i="1"/>
  <c r="Q45" i="1"/>
  <c r="O45" i="1"/>
  <c r="M45" i="1"/>
  <c r="K45" i="1"/>
  <c r="I45" i="1"/>
  <c r="G45" i="1"/>
  <c r="E45" i="1"/>
  <c r="AM44" i="1"/>
  <c r="AL44" i="1"/>
  <c r="AG44" i="1"/>
  <c r="AE44" i="1"/>
  <c r="AC44" i="1"/>
  <c r="AA44" i="1"/>
  <c r="Y44" i="1"/>
  <c r="X44" i="1"/>
  <c r="W44" i="1"/>
  <c r="U44" i="1"/>
  <c r="S44" i="1"/>
  <c r="Q44" i="1"/>
  <c r="O44" i="1"/>
  <c r="M44" i="1"/>
  <c r="K44" i="1"/>
  <c r="I44" i="1"/>
  <c r="G44" i="1"/>
  <c r="E44" i="1"/>
  <c r="AM43" i="1"/>
  <c r="AL43" i="1"/>
  <c r="AG43" i="1"/>
  <c r="AE43" i="1"/>
  <c r="AC43" i="1"/>
  <c r="AA43" i="1"/>
  <c r="Y43" i="1"/>
  <c r="X43" i="1"/>
  <c r="W43" i="1"/>
  <c r="U43" i="1"/>
  <c r="S43" i="1"/>
  <c r="Q43" i="1"/>
  <c r="O43" i="1"/>
  <c r="M43" i="1"/>
  <c r="K43" i="1"/>
  <c r="I43" i="1"/>
  <c r="G43" i="1"/>
  <c r="E43" i="1"/>
  <c r="AM42" i="1"/>
  <c r="AL42" i="1"/>
  <c r="AG42" i="1"/>
  <c r="AE42" i="1"/>
  <c r="AC42" i="1"/>
  <c r="AA42" i="1"/>
  <c r="Y42" i="1"/>
  <c r="X42" i="1"/>
  <c r="W42" i="1"/>
  <c r="U42" i="1"/>
  <c r="S42" i="1"/>
  <c r="Q42" i="1"/>
  <c r="O42" i="1"/>
  <c r="M42" i="1"/>
  <c r="K42" i="1"/>
  <c r="I42" i="1"/>
  <c r="G42" i="1"/>
  <c r="E42" i="1"/>
  <c r="AM41" i="1"/>
  <c r="AL41" i="1"/>
  <c r="AG41" i="1"/>
  <c r="AE41" i="1"/>
  <c r="AC41" i="1"/>
  <c r="AA41" i="1"/>
  <c r="Y41" i="1"/>
  <c r="W41" i="1"/>
  <c r="U41" i="1"/>
  <c r="S41" i="1"/>
  <c r="Q41" i="1"/>
  <c r="O41" i="1"/>
  <c r="M41" i="1"/>
  <c r="K41" i="1"/>
  <c r="I41" i="1"/>
  <c r="G41" i="1"/>
  <c r="E41" i="1"/>
  <c r="AM40" i="1"/>
  <c r="AL40" i="1"/>
  <c r="AG40" i="1"/>
  <c r="AE40" i="1"/>
  <c r="AC40" i="1"/>
  <c r="AA40" i="1"/>
  <c r="Y40" i="1"/>
  <c r="W40" i="1"/>
  <c r="U40" i="1"/>
  <c r="S40" i="1"/>
  <c r="Q40" i="1"/>
  <c r="O40" i="1"/>
  <c r="M40" i="1"/>
  <c r="K40" i="1"/>
  <c r="I40" i="1"/>
  <c r="G40" i="1"/>
  <c r="E40" i="1"/>
  <c r="AM39" i="1"/>
  <c r="AL39" i="1"/>
  <c r="AG39" i="1"/>
  <c r="AE39" i="1"/>
  <c r="AC39" i="1"/>
  <c r="AA39" i="1"/>
  <c r="Y39" i="1"/>
  <c r="W39" i="1"/>
  <c r="U39" i="1"/>
  <c r="S39" i="1"/>
  <c r="Q39" i="1"/>
  <c r="O39" i="1"/>
  <c r="M39" i="1"/>
  <c r="K39" i="1"/>
  <c r="I39" i="1"/>
  <c r="G39" i="1"/>
  <c r="E39" i="1"/>
  <c r="AM38" i="1"/>
  <c r="AL38" i="1"/>
  <c r="AG38" i="1"/>
  <c r="AE38" i="1"/>
  <c r="AC38" i="1"/>
  <c r="AA38" i="1"/>
  <c r="Y38" i="1"/>
  <c r="X38" i="1"/>
  <c r="W38" i="1"/>
  <c r="U38" i="1"/>
  <c r="S38" i="1"/>
  <c r="Q38" i="1"/>
  <c r="O38" i="1"/>
  <c r="M38" i="1"/>
  <c r="K38" i="1"/>
  <c r="I38" i="1"/>
  <c r="G38" i="1"/>
  <c r="E38" i="1"/>
  <c r="AM37" i="1"/>
  <c r="AL37" i="1"/>
  <c r="AG37" i="1"/>
  <c r="AE37" i="1"/>
  <c r="AC37" i="1"/>
  <c r="AA37" i="1"/>
  <c r="Y37" i="1"/>
  <c r="X37" i="1"/>
  <c r="W37" i="1"/>
  <c r="U37" i="1"/>
  <c r="S37" i="1"/>
  <c r="Q37" i="1"/>
  <c r="O37" i="1"/>
  <c r="M37" i="1"/>
  <c r="K37" i="1"/>
  <c r="I37" i="1"/>
  <c r="G37" i="1"/>
  <c r="E37" i="1"/>
  <c r="AM36" i="1"/>
  <c r="AL36" i="1"/>
  <c r="AG36" i="1"/>
  <c r="AE36" i="1"/>
  <c r="AC36" i="1"/>
  <c r="AA36" i="1"/>
  <c r="Y36" i="1"/>
  <c r="W36" i="1"/>
  <c r="U36" i="1"/>
  <c r="S36" i="1"/>
  <c r="Q36" i="1"/>
  <c r="O36" i="1"/>
  <c r="M36" i="1"/>
  <c r="K36" i="1"/>
  <c r="I36" i="1"/>
  <c r="G36" i="1"/>
  <c r="E36" i="1"/>
  <c r="AM35" i="1"/>
  <c r="AL35" i="1"/>
  <c r="AG35" i="1"/>
  <c r="AE35" i="1"/>
  <c r="AC35" i="1"/>
  <c r="AA35" i="1"/>
  <c r="Y35" i="1"/>
  <c r="W35" i="1"/>
  <c r="U35" i="1"/>
  <c r="S35" i="1"/>
  <c r="Q35" i="1"/>
  <c r="O35" i="1"/>
  <c r="M35" i="1"/>
  <c r="K35" i="1"/>
  <c r="I35" i="1"/>
  <c r="G35" i="1"/>
  <c r="E35" i="1"/>
  <c r="AM34" i="1"/>
  <c r="AL34" i="1"/>
  <c r="AG34" i="1"/>
  <c r="AE34" i="1"/>
  <c r="AC34" i="1"/>
  <c r="AA34" i="1"/>
  <c r="Y34" i="1"/>
  <c r="X34" i="1"/>
  <c r="W34" i="1"/>
  <c r="U34" i="1"/>
  <c r="S34" i="1"/>
  <c r="Q34" i="1"/>
  <c r="O34" i="1"/>
  <c r="M34" i="1"/>
  <c r="K34" i="1"/>
  <c r="I34" i="1"/>
  <c r="G34" i="1"/>
  <c r="E34" i="1"/>
  <c r="AM33" i="1"/>
  <c r="AL33" i="1"/>
  <c r="AG33" i="1"/>
  <c r="AE33" i="1"/>
  <c r="AC33" i="1"/>
  <c r="AA33" i="1"/>
  <c r="Y33" i="1"/>
  <c r="W33" i="1"/>
  <c r="U33" i="1"/>
  <c r="S33" i="1"/>
  <c r="Q33" i="1"/>
  <c r="O33" i="1"/>
  <c r="M33" i="1"/>
  <c r="K33" i="1"/>
  <c r="I33" i="1"/>
  <c r="G33" i="1"/>
  <c r="E33" i="1"/>
  <c r="AM32" i="1"/>
  <c r="AL32" i="1"/>
  <c r="AG32" i="1"/>
  <c r="AE32" i="1"/>
  <c r="AC32" i="1"/>
  <c r="AA32" i="1"/>
  <c r="Y32" i="1"/>
  <c r="X32" i="1"/>
  <c r="W32" i="1"/>
  <c r="U32" i="1"/>
  <c r="S32" i="1"/>
  <c r="Q32" i="1"/>
  <c r="O32" i="1"/>
  <c r="M32" i="1"/>
  <c r="K32" i="1"/>
  <c r="I32" i="1"/>
  <c r="G32" i="1"/>
  <c r="E32" i="1"/>
  <c r="AM31" i="1"/>
  <c r="AL31" i="1"/>
  <c r="AG31" i="1"/>
  <c r="AE31" i="1"/>
  <c r="AC31" i="1"/>
  <c r="AA31" i="1"/>
  <c r="Y31" i="1"/>
  <c r="X31" i="1"/>
  <c r="W31" i="1"/>
  <c r="U31" i="1"/>
  <c r="S31" i="1"/>
  <c r="Q31" i="1"/>
  <c r="O31" i="1"/>
  <c r="M31" i="1"/>
  <c r="K31" i="1"/>
  <c r="I31" i="1"/>
  <c r="G31" i="1"/>
  <c r="E31" i="1"/>
  <c r="AM30" i="1"/>
  <c r="AL30" i="1"/>
  <c r="AH30" i="1"/>
  <c r="AG30" i="1"/>
  <c r="AE30" i="1"/>
  <c r="AC30" i="1"/>
  <c r="AA30" i="1"/>
  <c r="Y30" i="1"/>
  <c r="X30" i="1"/>
  <c r="W30" i="1"/>
  <c r="U30" i="1"/>
  <c r="S30" i="1"/>
  <c r="Q30" i="1"/>
  <c r="O30" i="1"/>
  <c r="M30" i="1"/>
  <c r="K30" i="1"/>
  <c r="I30" i="1"/>
  <c r="G30" i="1"/>
  <c r="E30" i="1"/>
  <c r="AM29" i="1"/>
  <c r="AL29" i="1"/>
  <c r="AH29" i="1"/>
  <c r="AG29" i="1"/>
  <c r="AE29" i="1"/>
  <c r="AC29" i="1"/>
  <c r="AA29" i="1"/>
  <c r="Y29" i="1"/>
  <c r="W29" i="1"/>
  <c r="U29" i="1"/>
  <c r="S29" i="1"/>
  <c r="Q29" i="1"/>
  <c r="O29" i="1"/>
  <c r="M29" i="1"/>
  <c r="K29" i="1"/>
  <c r="I29" i="1"/>
  <c r="G29" i="1"/>
  <c r="E29" i="1"/>
  <c r="AM28" i="1"/>
  <c r="AL28" i="1"/>
  <c r="AG28" i="1"/>
  <c r="AE28" i="1"/>
  <c r="AC28" i="1"/>
  <c r="AA28" i="1"/>
  <c r="Y28" i="1"/>
  <c r="W28" i="1"/>
  <c r="U28" i="1"/>
  <c r="S28" i="1"/>
  <c r="Q28" i="1"/>
  <c r="O28" i="1"/>
  <c r="M28" i="1"/>
  <c r="K28" i="1"/>
  <c r="I28" i="1"/>
  <c r="G28" i="1"/>
  <c r="E28" i="1"/>
  <c r="AM27" i="1"/>
  <c r="AL27" i="1"/>
  <c r="AG27" i="1"/>
  <c r="AE27" i="1"/>
  <c r="AC27" i="1"/>
  <c r="AA27" i="1"/>
  <c r="Y27" i="1"/>
  <c r="W27" i="1"/>
  <c r="U27" i="1"/>
  <c r="S27" i="1"/>
  <c r="Q27" i="1"/>
  <c r="O27" i="1"/>
  <c r="M27" i="1"/>
  <c r="K27" i="1"/>
  <c r="I27" i="1"/>
  <c r="G27" i="1"/>
  <c r="E27" i="1"/>
  <c r="AM26" i="1"/>
  <c r="AL26" i="1"/>
  <c r="AG26" i="1"/>
  <c r="AE26" i="1"/>
  <c r="AC26" i="1"/>
  <c r="AA26" i="1"/>
  <c r="Y26" i="1"/>
  <c r="X26" i="1"/>
  <c r="W26" i="1"/>
  <c r="U26" i="1"/>
  <c r="S26" i="1"/>
  <c r="Q26" i="1"/>
  <c r="O26" i="1"/>
  <c r="M26" i="1"/>
  <c r="K26" i="1"/>
  <c r="I26" i="1"/>
  <c r="G26" i="1"/>
  <c r="E26" i="1"/>
  <c r="AM25" i="1"/>
  <c r="AL25" i="1"/>
  <c r="AG25" i="1"/>
  <c r="AE25" i="1"/>
  <c r="AC25" i="1"/>
  <c r="AA25" i="1"/>
  <c r="Y25" i="1"/>
  <c r="X25" i="1"/>
  <c r="W25" i="1"/>
  <c r="U25" i="1"/>
  <c r="S25" i="1"/>
  <c r="Q25" i="1"/>
  <c r="O25" i="1"/>
  <c r="M25" i="1"/>
  <c r="K25" i="1"/>
  <c r="I25" i="1"/>
  <c r="G25" i="1"/>
  <c r="E25" i="1"/>
  <c r="AM24" i="1"/>
  <c r="AL24" i="1"/>
  <c r="AH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E24" i="1"/>
  <c r="AM23" i="1"/>
  <c r="AL23" i="1"/>
  <c r="AH23" i="1"/>
  <c r="AG23" i="1"/>
  <c r="AE23" i="1"/>
  <c r="AC23" i="1"/>
  <c r="AA23" i="1"/>
  <c r="Y23" i="1"/>
  <c r="W23" i="1"/>
  <c r="U23" i="1"/>
  <c r="S23" i="1"/>
  <c r="Q23" i="1"/>
  <c r="O23" i="1"/>
  <c r="M23" i="1"/>
  <c r="K23" i="1"/>
  <c r="I23" i="1"/>
  <c r="G23" i="1"/>
  <c r="E23" i="1"/>
  <c r="AM22" i="1"/>
  <c r="AL22" i="1"/>
  <c r="AG22" i="1"/>
  <c r="AE22" i="1"/>
  <c r="AC22" i="1"/>
  <c r="AA22" i="1"/>
  <c r="Y22" i="1"/>
  <c r="X22" i="1"/>
  <c r="W22" i="1"/>
  <c r="U22" i="1"/>
  <c r="S22" i="1"/>
  <c r="Q22" i="1"/>
  <c r="O22" i="1"/>
  <c r="M22" i="1"/>
  <c r="K22" i="1"/>
  <c r="I22" i="1"/>
  <c r="G22" i="1"/>
  <c r="E22" i="1"/>
  <c r="AM21" i="1"/>
  <c r="AL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AM20" i="1"/>
  <c r="AL20" i="1"/>
  <c r="AH20" i="1"/>
  <c r="AG20" i="1"/>
  <c r="AE20" i="1"/>
  <c r="AC20" i="1"/>
  <c r="AA20" i="1"/>
  <c r="Y20" i="1"/>
  <c r="X20" i="1"/>
  <c r="W20" i="1"/>
  <c r="U20" i="1"/>
  <c r="S20" i="1"/>
  <c r="Q20" i="1"/>
  <c r="O20" i="1"/>
  <c r="M20" i="1"/>
  <c r="K20" i="1"/>
  <c r="I20" i="1"/>
  <c r="G20" i="1"/>
  <c r="E20" i="1"/>
  <c r="AM19" i="1"/>
  <c r="AL19" i="1"/>
  <c r="AG19" i="1"/>
  <c r="AE19" i="1"/>
  <c r="AC19" i="1"/>
  <c r="AA19" i="1"/>
  <c r="Y19" i="1"/>
  <c r="X19" i="1"/>
  <c r="W19" i="1"/>
  <c r="U19" i="1"/>
  <c r="S19" i="1"/>
  <c r="Q19" i="1"/>
  <c r="O19" i="1"/>
  <c r="M19" i="1"/>
  <c r="K19" i="1"/>
  <c r="I19" i="1"/>
  <c r="G19" i="1"/>
  <c r="E19" i="1"/>
  <c r="AM18" i="1"/>
  <c r="AL18" i="1"/>
  <c r="AH18" i="1"/>
  <c r="AG18" i="1"/>
  <c r="AE18" i="1"/>
  <c r="AC18" i="1"/>
  <c r="AA18" i="1"/>
  <c r="Y18" i="1"/>
  <c r="X18" i="1"/>
  <c r="W18" i="1"/>
  <c r="U18" i="1"/>
  <c r="S18" i="1"/>
  <c r="Q18" i="1"/>
  <c r="O18" i="1"/>
  <c r="M18" i="1"/>
  <c r="K18" i="1"/>
  <c r="I18" i="1"/>
  <c r="G18" i="1"/>
  <c r="E18" i="1"/>
  <c r="AM17" i="1"/>
  <c r="AL17" i="1"/>
  <c r="AH17" i="1"/>
  <c r="AG17" i="1"/>
  <c r="AE17" i="1"/>
  <c r="AC17" i="1"/>
  <c r="AA17" i="1"/>
  <c r="Y17" i="1"/>
  <c r="W17" i="1"/>
  <c r="U17" i="1"/>
  <c r="S17" i="1"/>
  <c r="Q17" i="1"/>
  <c r="O17" i="1"/>
  <c r="M17" i="1"/>
  <c r="K17" i="1"/>
  <c r="I17" i="1"/>
  <c r="G17" i="1"/>
  <c r="E17" i="1"/>
  <c r="AM16" i="1"/>
  <c r="AL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E16" i="1"/>
  <c r="AM15" i="1"/>
  <c r="AL15" i="1"/>
  <c r="AG15" i="1"/>
  <c r="AE15" i="1"/>
  <c r="AC15" i="1"/>
  <c r="AA15" i="1"/>
  <c r="Y15" i="1"/>
  <c r="W15" i="1"/>
  <c r="U15" i="1"/>
  <c r="S15" i="1"/>
  <c r="Q15" i="1"/>
  <c r="O15" i="1"/>
  <c r="M15" i="1"/>
  <c r="K15" i="1"/>
  <c r="I15" i="1"/>
  <c r="G15" i="1"/>
  <c r="E15" i="1"/>
  <c r="AM14" i="1"/>
  <c r="AL14" i="1"/>
  <c r="AG14" i="1"/>
  <c r="AE14" i="1"/>
  <c r="AC14" i="1"/>
  <c r="AA14" i="1"/>
  <c r="Y14" i="1"/>
  <c r="X14" i="1"/>
  <c r="W14" i="1"/>
  <c r="U14" i="1"/>
  <c r="S14" i="1"/>
  <c r="Q14" i="1"/>
  <c r="O14" i="1"/>
  <c r="M14" i="1"/>
  <c r="K14" i="1"/>
  <c r="I14" i="1"/>
  <c r="G14" i="1"/>
  <c r="E14" i="1"/>
  <c r="AM13" i="1"/>
  <c r="AL13" i="1"/>
  <c r="AG13" i="1"/>
  <c r="AE13" i="1"/>
  <c r="AC13" i="1"/>
  <c r="AA13" i="1"/>
  <c r="Y13" i="1"/>
  <c r="X13" i="1"/>
  <c r="W13" i="1"/>
  <c r="U13" i="1"/>
  <c r="S13" i="1"/>
  <c r="Q13" i="1"/>
  <c r="O13" i="1"/>
  <c r="M13" i="1"/>
  <c r="K13" i="1"/>
  <c r="I13" i="1"/>
  <c r="G13" i="1"/>
  <c r="E13" i="1"/>
  <c r="AM12" i="1"/>
  <c r="AL12" i="1"/>
  <c r="AH12" i="1"/>
  <c r="AG12" i="1"/>
  <c r="AE12" i="1"/>
  <c r="AC12" i="1"/>
  <c r="AA12" i="1"/>
  <c r="Y12" i="1"/>
  <c r="W12" i="1"/>
  <c r="U12" i="1"/>
  <c r="S12" i="1"/>
  <c r="Q12" i="1"/>
  <c r="O12" i="1"/>
  <c r="M12" i="1"/>
  <c r="K12" i="1"/>
  <c r="I12" i="1"/>
  <c r="G12" i="1"/>
  <c r="E12" i="1"/>
  <c r="AM11" i="1"/>
  <c r="AL11" i="1"/>
  <c r="AH11" i="1"/>
  <c r="AG11" i="1"/>
  <c r="AE11" i="1"/>
  <c r="AC11" i="1"/>
  <c r="AA11" i="1"/>
  <c r="Y11" i="1"/>
  <c r="W11" i="1"/>
  <c r="U11" i="1"/>
  <c r="S11" i="1"/>
  <c r="Q11" i="1"/>
  <c r="O11" i="1"/>
  <c r="M11" i="1"/>
  <c r="K11" i="1"/>
  <c r="I11" i="1"/>
  <c r="G11" i="1"/>
  <c r="E11" i="1"/>
  <c r="AM10" i="1"/>
  <c r="AL10" i="1"/>
  <c r="AG10" i="1"/>
  <c r="AE10" i="1"/>
  <c r="AC10" i="1"/>
  <c r="AA10" i="1"/>
  <c r="Y10" i="1"/>
  <c r="X10" i="1"/>
  <c r="W10" i="1"/>
  <c r="U10" i="1"/>
  <c r="S10" i="1"/>
  <c r="Q10" i="1"/>
  <c r="O10" i="1"/>
  <c r="M10" i="1"/>
  <c r="K10" i="1"/>
  <c r="I10" i="1"/>
  <c r="G10" i="1"/>
  <c r="E10" i="1"/>
  <c r="AM9" i="1"/>
  <c r="AL9" i="1"/>
  <c r="AG9" i="1"/>
  <c r="AE9" i="1"/>
  <c r="AC9" i="1"/>
  <c r="AA9" i="1"/>
  <c r="Y9" i="1"/>
  <c r="W9" i="1"/>
  <c r="U9" i="1"/>
  <c r="S9" i="1"/>
  <c r="Q9" i="1"/>
  <c r="O9" i="1"/>
  <c r="M9" i="1"/>
  <c r="K9" i="1"/>
  <c r="I9" i="1"/>
  <c r="G9" i="1"/>
  <c r="E9" i="1"/>
  <c r="AM8" i="1"/>
  <c r="AL8" i="1"/>
  <c r="AH8" i="1"/>
  <c r="AG8" i="1"/>
  <c r="AE8" i="1"/>
  <c r="AC8" i="1"/>
  <c r="AA8" i="1"/>
  <c r="Y8" i="1"/>
  <c r="X8" i="1"/>
  <c r="W8" i="1"/>
  <c r="U8" i="1"/>
  <c r="S8" i="1"/>
  <c r="Q8" i="1"/>
  <c r="O8" i="1"/>
  <c r="M8" i="1"/>
  <c r="K8" i="1"/>
  <c r="I8" i="1"/>
  <c r="G8" i="1"/>
  <c r="E8" i="1"/>
  <c r="F7" i="1"/>
  <c r="AG6" i="1"/>
  <c r="AE6" i="1"/>
  <c r="AC6" i="1"/>
  <c r="AA6" i="1"/>
  <c r="Y6" i="1"/>
  <c r="W6" i="1"/>
  <c r="X140" i="1" s="1"/>
  <c r="U6" i="1"/>
  <c r="S6" i="1"/>
  <c r="Q6" i="1"/>
  <c r="O6" i="1"/>
  <c r="M6" i="1"/>
  <c r="K6" i="1"/>
  <c r="I6" i="1"/>
  <c r="G6" i="1"/>
  <c r="E6" i="1"/>
  <c r="AG5" i="1"/>
  <c r="W5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G3" i="1"/>
  <c r="I3" i="1" s="1"/>
  <c r="AH419" i="1" l="1"/>
  <c r="AH420" i="1"/>
  <c r="AH421" i="1"/>
  <c r="AH422" i="1"/>
  <c r="AH410" i="1"/>
  <c r="AH424" i="1"/>
  <c r="AH412" i="1"/>
  <c r="AH413" i="1"/>
  <c r="AH414" i="1"/>
  <c r="AH416" i="1"/>
  <c r="AH418" i="1"/>
  <c r="AH417" i="1"/>
  <c r="AH407" i="1"/>
  <c r="AH395" i="1"/>
  <c r="AH383" i="1"/>
  <c r="AH371" i="1"/>
  <c r="AH359" i="1"/>
  <c r="AH347" i="1"/>
  <c r="AH335" i="1"/>
  <c r="AH396" i="1"/>
  <c r="AH384" i="1"/>
  <c r="AH372" i="1"/>
  <c r="AH360" i="1"/>
  <c r="AH348" i="1"/>
  <c r="AH336" i="1"/>
  <c r="AH397" i="1"/>
  <c r="AH385" i="1"/>
  <c r="AH373" i="1"/>
  <c r="AH361" i="1"/>
  <c r="AH349" i="1"/>
  <c r="AH423" i="1"/>
  <c r="AH411" i="1"/>
  <c r="AH398" i="1"/>
  <c r="AH386" i="1"/>
  <c r="AH374" i="1"/>
  <c r="AH362" i="1"/>
  <c r="AH350" i="1"/>
  <c r="AH408" i="1"/>
  <c r="AH399" i="1"/>
  <c r="AH387" i="1"/>
  <c r="AH375" i="1"/>
  <c r="AH363" i="1"/>
  <c r="AH351" i="1"/>
  <c r="AH339" i="1"/>
  <c r="AH400" i="1"/>
  <c r="AH388" i="1"/>
  <c r="AH376" i="1"/>
  <c r="AH364" i="1"/>
  <c r="AH352" i="1"/>
  <c r="AH415" i="1"/>
  <c r="AH401" i="1"/>
  <c r="AH389" i="1"/>
  <c r="AH377" i="1"/>
  <c r="AH365" i="1"/>
  <c r="AH402" i="1"/>
  <c r="AH390" i="1"/>
  <c r="AH409" i="1"/>
  <c r="AH403" i="1"/>
  <c r="AH391" i="1"/>
  <c r="AH379" i="1"/>
  <c r="AH367" i="1"/>
  <c r="AH355" i="1"/>
  <c r="AH343" i="1"/>
  <c r="AH404" i="1"/>
  <c r="AH392" i="1"/>
  <c r="AH380" i="1"/>
  <c r="AH368" i="1"/>
  <c r="AH356" i="1"/>
  <c r="AH344" i="1"/>
  <c r="AH405" i="1"/>
  <c r="AH393" i="1"/>
  <c r="AH381" i="1"/>
  <c r="AH369" i="1"/>
  <c r="AH406" i="1"/>
  <c r="AH394" i="1"/>
  <c r="AH382" i="1"/>
  <c r="AH370" i="1"/>
  <c r="AH358" i="1"/>
  <c r="AH366" i="1"/>
  <c r="AH328" i="1"/>
  <c r="AH316" i="1"/>
  <c r="AH329" i="1"/>
  <c r="AH317" i="1"/>
  <c r="AH305" i="1"/>
  <c r="AH293" i="1"/>
  <c r="AH330" i="1"/>
  <c r="AH318" i="1"/>
  <c r="AH306" i="1"/>
  <c r="AH354" i="1"/>
  <c r="AH342" i="1"/>
  <c r="AH319" i="1"/>
  <c r="AH307" i="1"/>
  <c r="AH295" i="1"/>
  <c r="AH338" i="1"/>
  <c r="AH320" i="1"/>
  <c r="AH308" i="1"/>
  <c r="AH296" i="1"/>
  <c r="AH334" i="1"/>
  <c r="AH321" i="1"/>
  <c r="AH309" i="1"/>
  <c r="AH297" i="1"/>
  <c r="AH378" i="1"/>
  <c r="AH331" i="1"/>
  <c r="AH322" i="1"/>
  <c r="AH310" i="1"/>
  <c r="AH298" i="1"/>
  <c r="AH357" i="1"/>
  <c r="AH332" i="1"/>
  <c r="AH323" i="1"/>
  <c r="AH311" i="1"/>
  <c r="AH299" i="1"/>
  <c r="AH346" i="1"/>
  <c r="AH341" i="1"/>
  <c r="AH324" i="1"/>
  <c r="AH312" i="1"/>
  <c r="AH345" i="1"/>
  <c r="AH337" i="1"/>
  <c r="AH325" i="1"/>
  <c r="AH313" i="1"/>
  <c r="AH301" i="1"/>
  <c r="AH289" i="1"/>
  <c r="AH326" i="1"/>
  <c r="AH314" i="1"/>
  <c r="AH302" i="1"/>
  <c r="AH290" i="1"/>
  <c r="AH353" i="1"/>
  <c r="AH340" i="1"/>
  <c r="AH333" i="1"/>
  <c r="AH327" i="1"/>
  <c r="AH315" i="1"/>
  <c r="AH303" i="1"/>
  <c r="AH291" i="1"/>
  <c r="AH279" i="1"/>
  <c r="AH276" i="1"/>
  <c r="AH264" i="1"/>
  <c r="AH252" i="1"/>
  <c r="AH240" i="1"/>
  <c r="AH228" i="1"/>
  <c r="AH216" i="1"/>
  <c r="AH204" i="1"/>
  <c r="AH192" i="1"/>
  <c r="AH283" i="1"/>
  <c r="AH277" i="1"/>
  <c r="AH265" i="1"/>
  <c r="AH253" i="1"/>
  <c r="AH241" i="1"/>
  <c r="AH229" i="1"/>
  <c r="AH217" i="1"/>
  <c r="AH205" i="1"/>
  <c r="AH287" i="1"/>
  <c r="AH286" i="1"/>
  <c r="AH281" i="1"/>
  <c r="AH278" i="1"/>
  <c r="AH266" i="1"/>
  <c r="AH254" i="1"/>
  <c r="AH242" i="1"/>
  <c r="AH230" i="1"/>
  <c r="AH218" i="1"/>
  <c r="AH206" i="1"/>
  <c r="AH194" i="1"/>
  <c r="AH182" i="1"/>
  <c r="AH267" i="1"/>
  <c r="AH255" i="1"/>
  <c r="AH243" i="1"/>
  <c r="AH231" i="1"/>
  <c r="AH219" i="1"/>
  <c r="AH207" i="1"/>
  <c r="AH195" i="1"/>
  <c r="AH284" i="1"/>
  <c r="AH268" i="1"/>
  <c r="AH256" i="1"/>
  <c r="AH244" i="1"/>
  <c r="AH232" i="1"/>
  <c r="AH220" i="1"/>
  <c r="AH269" i="1"/>
  <c r="AH257" i="1"/>
  <c r="AH304" i="1"/>
  <c r="AH288" i="1"/>
  <c r="AH270" i="1"/>
  <c r="AH258" i="1"/>
  <c r="AH246" i="1"/>
  <c r="AH234" i="1"/>
  <c r="AH222" i="1"/>
  <c r="AH210" i="1"/>
  <c r="AH282" i="1"/>
  <c r="AH280" i="1"/>
  <c r="AH271" i="1"/>
  <c r="AH259" i="1"/>
  <c r="AH247" i="1"/>
  <c r="AH235" i="1"/>
  <c r="AH223" i="1"/>
  <c r="AH211" i="1"/>
  <c r="AH199" i="1"/>
  <c r="AH187" i="1"/>
  <c r="AH272" i="1"/>
  <c r="AH260" i="1"/>
  <c r="AH248" i="1"/>
  <c r="AH236" i="1"/>
  <c r="AH224" i="1"/>
  <c r="AH212" i="1"/>
  <c r="AH200" i="1"/>
  <c r="AH188" i="1"/>
  <c r="AH300" i="1"/>
  <c r="AH294" i="1"/>
  <c r="AH292" i="1"/>
  <c r="AH273" i="1"/>
  <c r="AH261" i="1"/>
  <c r="AH249" i="1"/>
  <c r="AH237" i="1"/>
  <c r="AH225" i="1"/>
  <c r="AH213" i="1"/>
  <c r="AH201" i="1"/>
  <c r="AH285" i="1"/>
  <c r="AH274" i="1"/>
  <c r="AH262" i="1"/>
  <c r="AH250" i="1"/>
  <c r="AH238" i="1"/>
  <c r="AH226" i="1"/>
  <c r="AH214" i="1"/>
  <c r="AH275" i="1"/>
  <c r="AH263" i="1"/>
  <c r="AH251" i="1"/>
  <c r="AH239" i="1"/>
  <c r="AH227" i="1"/>
  <c r="AH215" i="1"/>
  <c r="AH196" i="1"/>
  <c r="AH179" i="1"/>
  <c r="AH167" i="1"/>
  <c r="AH155" i="1"/>
  <c r="AH143" i="1"/>
  <c r="AH131" i="1"/>
  <c r="AH119" i="1"/>
  <c r="AH107" i="1"/>
  <c r="AH95" i="1"/>
  <c r="AH203" i="1"/>
  <c r="AH180" i="1"/>
  <c r="AH168" i="1"/>
  <c r="AH156" i="1"/>
  <c r="AH144" i="1"/>
  <c r="AH132" i="1"/>
  <c r="AH120" i="1"/>
  <c r="AH108" i="1"/>
  <c r="AH96" i="1"/>
  <c r="AH181" i="1"/>
  <c r="AH169" i="1"/>
  <c r="AH157" i="1"/>
  <c r="AH145" i="1"/>
  <c r="AH133" i="1"/>
  <c r="AH170" i="1"/>
  <c r="AH158" i="1"/>
  <c r="AH146" i="1"/>
  <c r="AH134" i="1"/>
  <c r="AH122" i="1"/>
  <c r="AH184" i="1"/>
  <c r="AH171" i="1"/>
  <c r="AH159" i="1"/>
  <c r="AH147" i="1"/>
  <c r="AH135" i="1"/>
  <c r="AH123" i="1"/>
  <c r="AH111" i="1"/>
  <c r="AH99" i="1"/>
  <c r="AH87" i="1"/>
  <c r="AH233" i="1"/>
  <c r="AH191" i="1"/>
  <c r="AH186" i="1"/>
  <c r="AH172" i="1"/>
  <c r="AH160" i="1"/>
  <c r="AH148" i="1"/>
  <c r="AH136" i="1"/>
  <c r="AH208" i="1"/>
  <c r="AH198" i="1"/>
  <c r="AH173" i="1"/>
  <c r="AH161" i="1"/>
  <c r="AH149" i="1"/>
  <c r="AH137" i="1"/>
  <c r="AH125" i="1"/>
  <c r="AH113" i="1"/>
  <c r="AH101" i="1"/>
  <c r="AH174" i="1"/>
  <c r="AH162" i="1"/>
  <c r="AH150" i="1"/>
  <c r="AH197" i="1"/>
  <c r="AH175" i="1"/>
  <c r="AH163" i="1"/>
  <c r="AH151" i="1"/>
  <c r="AH139" i="1"/>
  <c r="AH127" i="1"/>
  <c r="AH115" i="1"/>
  <c r="AH103" i="1"/>
  <c r="AH193" i="1"/>
  <c r="AH190" i="1"/>
  <c r="AH185" i="1"/>
  <c r="AH183" i="1"/>
  <c r="AH176" i="1"/>
  <c r="AH164" i="1"/>
  <c r="AH152" i="1"/>
  <c r="AH140" i="1"/>
  <c r="AH128" i="1"/>
  <c r="AH209" i="1"/>
  <c r="AH189" i="1"/>
  <c r="AH177" i="1"/>
  <c r="AH165" i="1"/>
  <c r="AH153" i="1"/>
  <c r="AH141" i="1"/>
  <c r="AH129" i="1"/>
  <c r="AH245" i="1"/>
  <c r="AH221" i="1"/>
  <c r="AH202" i="1"/>
  <c r="AH178" i="1"/>
  <c r="AH166" i="1"/>
  <c r="AH154" i="1"/>
  <c r="AH142" i="1"/>
  <c r="AH130" i="1"/>
  <c r="AH118" i="1"/>
  <c r="AH106" i="1"/>
  <c r="AH114" i="1"/>
  <c r="AH102" i="1"/>
  <c r="AH88" i="1"/>
  <c r="AH82" i="1"/>
  <c r="AH70" i="1"/>
  <c r="AH58" i="1"/>
  <c r="AH46" i="1"/>
  <c r="AH34" i="1"/>
  <c r="AH22" i="1"/>
  <c r="AH10" i="1"/>
  <c r="AH109" i="1"/>
  <c r="AH93" i="1"/>
  <c r="AH83" i="1"/>
  <c r="AH71" i="1"/>
  <c r="AH59" i="1"/>
  <c r="AH47" i="1"/>
  <c r="AH84" i="1"/>
  <c r="AH72" i="1"/>
  <c r="AH60" i="1"/>
  <c r="AH97" i="1"/>
  <c r="AH91" i="1"/>
  <c r="AH85" i="1"/>
  <c r="AH73" i="1"/>
  <c r="AH61" i="1"/>
  <c r="AH49" i="1"/>
  <c r="AH37" i="1"/>
  <c r="AH25" i="1"/>
  <c r="AH13" i="1"/>
  <c r="AH15" i="1"/>
  <c r="AH121" i="1"/>
  <c r="AH94" i="1"/>
  <c r="AH92" i="1"/>
  <c r="AH86" i="1"/>
  <c r="AH74" i="1"/>
  <c r="AH62" i="1"/>
  <c r="AH50" i="1"/>
  <c r="AH38" i="1"/>
  <c r="AH26" i="1"/>
  <c r="AH14" i="1"/>
  <c r="AH112" i="1"/>
  <c r="AH100" i="1"/>
  <c r="AH75" i="1"/>
  <c r="AH63" i="1"/>
  <c r="AH51" i="1"/>
  <c r="AH39" i="1"/>
  <c r="AH27" i="1"/>
  <c r="AH89" i="1"/>
  <c r="AH76" i="1"/>
  <c r="AH64" i="1"/>
  <c r="AH52" i="1"/>
  <c r="AH40" i="1"/>
  <c r="AH124" i="1"/>
  <c r="AH77" i="1"/>
  <c r="AH90" i="1"/>
  <c r="AH78" i="1"/>
  <c r="AH66" i="1"/>
  <c r="AH138" i="1"/>
  <c r="AH126" i="1"/>
  <c r="AH110" i="1"/>
  <c r="AH105" i="1"/>
  <c r="AH104" i="1"/>
  <c r="AH79" i="1"/>
  <c r="AH67" i="1"/>
  <c r="AH55" i="1"/>
  <c r="AH43" i="1"/>
  <c r="AH31" i="1"/>
  <c r="AH19" i="1"/>
  <c r="AH80" i="1"/>
  <c r="AH68" i="1"/>
  <c r="AH56" i="1"/>
  <c r="AH44" i="1"/>
  <c r="AH117" i="1"/>
  <c r="AH116" i="1"/>
  <c r="AH98" i="1"/>
  <c r="AH81" i="1"/>
  <c r="AH69" i="1"/>
  <c r="AH57" i="1"/>
  <c r="AH45" i="1"/>
  <c r="AH33" i="1"/>
  <c r="AH21" i="1"/>
  <c r="AH9" i="1"/>
  <c r="AH35" i="1"/>
  <c r="AH16" i="1"/>
  <c r="AH28" i="1"/>
  <c r="AH48" i="1"/>
  <c r="K3" i="1"/>
  <c r="J7" i="1"/>
  <c r="AH32" i="1"/>
  <c r="AH36" i="1"/>
  <c r="AH54" i="1"/>
  <c r="AH42" i="1"/>
  <c r="AH65" i="1"/>
  <c r="AH41" i="1"/>
  <c r="AH53" i="1"/>
  <c r="X11" i="1"/>
  <c r="X23" i="1"/>
  <c r="X35" i="1"/>
  <c r="X47" i="1"/>
  <c r="X59" i="1"/>
  <c r="X71" i="1"/>
  <c r="X83" i="1"/>
  <c r="X91" i="1"/>
  <c r="X107" i="1"/>
  <c r="X46" i="1"/>
  <c r="X58" i="1"/>
  <c r="X70" i="1"/>
  <c r="X82" i="1"/>
  <c r="X88" i="1"/>
  <c r="X9" i="1"/>
  <c r="X21" i="1"/>
  <c r="X33" i="1"/>
  <c r="X45" i="1"/>
  <c r="X57" i="1"/>
  <c r="X69" i="1"/>
  <c r="X81" i="1"/>
  <c r="X80" i="1"/>
  <c r="X93" i="1"/>
  <c r="X95" i="1"/>
  <c r="X102" i="1"/>
  <c r="X114" i="1"/>
  <c r="X119" i="1"/>
  <c r="X128" i="1"/>
  <c r="X79" i="1"/>
  <c r="X87" i="1"/>
  <c r="X54" i="1"/>
  <c r="X66" i="1"/>
  <c r="X78" i="1"/>
  <c r="X90" i="1"/>
  <c r="X116" i="1"/>
  <c r="X29" i="1"/>
  <c r="X41" i="1"/>
  <c r="X53" i="1"/>
  <c r="X65" i="1"/>
  <c r="X77" i="1"/>
  <c r="X99" i="1"/>
  <c r="X104" i="1"/>
  <c r="X111" i="1"/>
  <c r="H7" i="1"/>
  <c r="X17" i="1"/>
  <c r="X16" i="1"/>
  <c r="X28" i="1"/>
  <c r="X40" i="1"/>
  <c r="X52" i="1"/>
  <c r="X64" i="1"/>
  <c r="X76" i="1"/>
  <c r="X15" i="1"/>
  <c r="X27" i="1"/>
  <c r="X39" i="1"/>
  <c r="X51" i="1"/>
  <c r="X63" i="1"/>
  <c r="X75" i="1"/>
  <c r="X126" i="1"/>
  <c r="X62" i="1"/>
  <c r="X74" i="1"/>
  <c r="X86" i="1"/>
  <c r="X92" i="1"/>
  <c r="X96" i="1"/>
  <c r="X61" i="1"/>
  <c r="X73" i="1"/>
  <c r="X85" i="1"/>
  <c r="X94" i="1"/>
  <c r="X100" i="1"/>
  <c r="X106" i="1"/>
  <c r="X112" i="1"/>
  <c r="X123" i="1"/>
  <c r="X421" i="1"/>
  <c r="X422" i="1"/>
  <c r="X410" i="1"/>
  <c r="X423" i="1"/>
  <c r="X424" i="1"/>
  <c r="X412" i="1"/>
  <c r="X414" i="1"/>
  <c r="X415" i="1"/>
  <c r="X416" i="1"/>
  <c r="X418" i="1"/>
  <c r="X420" i="1"/>
  <c r="X413" i="1"/>
  <c r="X397" i="1"/>
  <c r="X385" i="1"/>
  <c r="X373" i="1"/>
  <c r="X361" i="1"/>
  <c r="X349" i="1"/>
  <c r="X337" i="1"/>
  <c r="X408" i="1"/>
  <c r="X398" i="1"/>
  <c r="X386" i="1"/>
  <c r="X374" i="1"/>
  <c r="X362" i="1"/>
  <c r="X350" i="1"/>
  <c r="X338" i="1"/>
  <c r="X399" i="1"/>
  <c r="X387" i="1"/>
  <c r="X375" i="1"/>
  <c r="X363" i="1"/>
  <c r="X351" i="1"/>
  <c r="X339" i="1"/>
  <c r="X400" i="1"/>
  <c r="X388" i="1"/>
  <c r="X376" i="1"/>
  <c r="X364" i="1"/>
  <c r="X352" i="1"/>
  <c r="X401" i="1"/>
  <c r="X389" i="1"/>
  <c r="X377" i="1"/>
  <c r="X365" i="1"/>
  <c r="X353" i="1"/>
  <c r="X341" i="1"/>
  <c r="X409" i="1"/>
  <c r="X402" i="1"/>
  <c r="X390" i="1"/>
  <c r="X378" i="1"/>
  <c r="X366" i="1"/>
  <c r="X354" i="1"/>
  <c r="X403" i="1"/>
  <c r="X391" i="1"/>
  <c r="X379" i="1"/>
  <c r="X367" i="1"/>
  <c r="X417" i="1"/>
  <c r="X404" i="1"/>
  <c r="X392" i="1"/>
  <c r="X405" i="1"/>
  <c r="X393" i="1"/>
  <c r="X381" i="1"/>
  <c r="X369" i="1"/>
  <c r="X357" i="1"/>
  <c r="X345" i="1"/>
  <c r="X406" i="1"/>
  <c r="X394" i="1"/>
  <c r="X382" i="1"/>
  <c r="X370" i="1"/>
  <c r="X358" i="1"/>
  <c r="X346" i="1"/>
  <c r="X334" i="1"/>
  <c r="X407" i="1"/>
  <c r="X395" i="1"/>
  <c r="X383" i="1"/>
  <c r="X371" i="1"/>
  <c r="X419" i="1"/>
  <c r="X411" i="1"/>
  <c r="X396" i="1"/>
  <c r="X384" i="1"/>
  <c r="X372" i="1"/>
  <c r="X360" i="1"/>
  <c r="X348" i="1"/>
  <c r="X356" i="1"/>
  <c r="X330" i="1"/>
  <c r="X318" i="1"/>
  <c r="X336" i="1"/>
  <c r="X319" i="1"/>
  <c r="X307" i="1"/>
  <c r="X295" i="1"/>
  <c r="X320" i="1"/>
  <c r="X308" i="1"/>
  <c r="X331" i="1"/>
  <c r="X321" i="1"/>
  <c r="X309" i="1"/>
  <c r="X297" i="1"/>
  <c r="X368" i="1"/>
  <c r="X347" i="1"/>
  <c r="X322" i="1"/>
  <c r="X310" i="1"/>
  <c r="X298" i="1"/>
  <c r="X344" i="1"/>
  <c r="X332" i="1"/>
  <c r="X323" i="1"/>
  <c r="X311" i="1"/>
  <c r="X299" i="1"/>
  <c r="X324" i="1"/>
  <c r="X312" i="1"/>
  <c r="X300" i="1"/>
  <c r="X359" i="1"/>
  <c r="X340" i="1"/>
  <c r="X335" i="1"/>
  <c r="X325" i="1"/>
  <c r="X313" i="1"/>
  <c r="X301" i="1"/>
  <c r="X289" i="1"/>
  <c r="X343" i="1"/>
  <c r="X333" i="1"/>
  <c r="X326" i="1"/>
  <c r="X314" i="1"/>
  <c r="X327" i="1"/>
  <c r="X315" i="1"/>
  <c r="X303" i="1"/>
  <c r="X291" i="1"/>
  <c r="X380" i="1"/>
  <c r="X355" i="1"/>
  <c r="X328" i="1"/>
  <c r="X316" i="1"/>
  <c r="X304" i="1"/>
  <c r="X292" i="1"/>
  <c r="X342" i="1"/>
  <c r="X329" i="1"/>
  <c r="X317" i="1"/>
  <c r="X305" i="1"/>
  <c r="X293" i="1"/>
  <c r="X281" i="1"/>
  <c r="X278" i="1"/>
  <c r="X266" i="1"/>
  <c r="X254" i="1"/>
  <c r="X242" i="1"/>
  <c r="X230" i="1"/>
  <c r="X218" i="1"/>
  <c r="X206" i="1"/>
  <c r="X194" i="1"/>
  <c r="X284" i="1"/>
  <c r="X267" i="1"/>
  <c r="X255" i="1"/>
  <c r="X243" i="1"/>
  <c r="X231" i="1"/>
  <c r="X219" i="1"/>
  <c r="X207" i="1"/>
  <c r="X268" i="1"/>
  <c r="X256" i="1"/>
  <c r="X244" i="1"/>
  <c r="X232" i="1"/>
  <c r="X220" i="1"/>
  <c r="X208" i="1"/>
  <c r="X196" i="1"/>
  <c r="X184" i="1"/>
  <c r="X288" i="1"/>
  <c r="X279" i="1"/>
  <c r="X269" i="1"/>
  <c r="X257" i="1"/>
  <c r="X245" i="1"/>
  <c r="X233" i="1"/>
  <c r="X221" i="1"/>
  <c r="X209" i="1"/>
  <c r="X197" i="1"/>
  <c r="X185" i="1"/>
  <c r="X282" i="1"/>
  <c r="X270" i="1"/>
  <c r="X258" i="1"/>
  <c r="X246" i="1"/>
  <c r="X234" i="1"/>
  <c r="X222" i="1"/>
  <c r="X280" i="1"/>
  <c r="X271" i="1"/>
  <c r="X259" i="1"/>
  <c r="X247" i="1"/>
  <c r="X296" i="1"/>
  <c r="X294" i="1"/>
  <c r="X285" i="1"/>
  <c r="X272" i="1"/>
  <c r="X260" i="1"/>
  <c r="X248" i="1"/>
  <c r="X236" i="1"/>
  <c r="X224" i="1"/>
  <c r="X212" i="1"/>
  <c r="X273" i="1"/>
  <c r="X261" i="1"/>
  <c r="X249" i="1"/>
  <c r="X237" i="1"/>
  <c r="X225" i="1"/>
  <c r="X213" i="1"/>
  <c r="X201" i="1"/>
  <c r="X189" i="1"/>
  <c r="X287" i="1"/>
  <c r="X274" i="1"/>
  <c r="X262" i="1"/>
  <c r="X250" i="1"/>
  <c r="X238" i="1"/>
  <c r="X226" i="1"/>
  <c r="X214" i="1"/>
  <c r="X202" i="1"/>
  <c r="X190" i="1"/>
  <c r="X306" i="1"/>
  <c r="X302" i="1"/>
  <c r="X290" i="1"/>
  <c r="X283" i="1"/>
  <c r="X275" i="1"/>
  <c r="X263" i="1"/>
  <c r="X251" i="1"/>
  <c r="X239" i="1"/>
  <c r="X227" i="1"/>
  <c r="X215" i="1"/>
  <c r="X203" i="1"/>
  <c r="X276" i="1"/>
  <c r="X264" i="1"/>
  <c r="X252" i="1"/>
  <c r="X240" i="1"/>
  <c r="X228" i="1"/>
  <c r="X216" i="1"/>
  <c r="X286" i="1"/>
  <c r="X277" i="1"/>
  <c r="X265" i="1"/>
  <c r="X253" i="1"/>
  <c r="X241" i="1"/>
  <c r="X229" i="1"/>
  <c r="X217" i="1"/>
  <c r="X188" i="1"/>
  <c r="X181" i="1"/>
  <c r="X169" i="1"/>
  <c r="X157" i="1"/>
  <c r="X145" i="1"/>
  <c r="X133" i="1"/>
  <c r="X121" i="1"/>
  <c r="X109" i="1"/>
  <c r="X97" i="1"/>
  <c r="X198" i="1"/>
  <c r="X191" i="1"/>
  <c r="X186" i="1"/>
  <c r="X170" i="1"/>
  <c r="X158" i="1"/>
  <c r="X146" i="1"/>
  <c r="X134" i="1"/>
  <c r="X122" i="1"/>
  <c r="X110" i="1"/>
  <c r="X98" i="1"/>
  <c r="X171" i="1"/>
  <c r="X159" i="1"/>
  <c r="X147" i="1"/>
  <c r="X135" i="1"/>
  <c r="X223" i="1"/>
  <c r="X172" i="1"/>
  <c r="X160" i="1"/>
  <c r="X148" i="1"/>
  <c r="X136" i="1"/>
  <c r="X124" i="1"/>
  <c r="X182" i="1"/>
  <c r="X173" i="1"/>
  <c r="X161" i="1"/>
  <c r="X149" i="1"/>
  <c r="X137" i="1"/>
  <c r="X125" i="1"/>
  <c r="X113" i="1"/>
  <c r="X101" i="1"/>
  <c r="X89" i="1"/>
  <c r="X210" i="1"/>
  <c r="X193" i="1"/>
  <c r="X174" i="1"/>
  <c r="X162" i="1"/>
  <c r="X150" i="1"/>
  <c r="X138" i="1"/>
  <c r="X205" i="1"/>
  <c r="X187" i="1"/>
  <c r="X175" i="1"/>
  <c r="X163" i="1"/>
  <c r="X151" i="1"/>
  <c r="X139" i="1"/>
  <c r="X127" i="1"/>
  <c r="X115" i="1"/>
  <c r="X103" i="1"/>
  <c r="X204" i="1"/>
  <c r="X200" i="1"/>
  <c r="X183" i="1"/>
  <c r="X176" i="1"/>
  <c r="X164" i="1"/>
  <c r="X152" i="1"/>
  <c r="X211" i="1"/>
  <c r="X177" i="1"/>
  <c r="X165" i="1"/>
  <c r="X153" i="1"/>
  <c r="X141" i="1"/>
  <c r="X129" i="1"/>
  <c r="X117" i="1"/>
  <c r="X105" i="1"/>
  <c r="X235" i="1"/>
  <c r="X178" i="1"/>
  <c r="X166" i="1"/>
  <c r="X154" i="1"/>
  <c r="X142" i="1"/>
  <c r="X130" i="1"/>
  <c r="X118" i="1"/>
  <c r="X199" i="1"/>
  <c r="X195" i="1"/>
  <c r="X192" i="1"/>
  <c r="X179" i="1"/>
  <c r="X167" i="1"/>
  <c r="X155" i="1"/>
  <c r="X143" i="1"/>
  <c r="X131" i="1"/>
  <c r="X180" i="1"/>
  <c r="X168" i="1"/>
  <c r="X156" i="1"/>
  <c r="X144" i="1"/>
  <c r="X132" i="1"/>
  <c r="X120" i="1"/>
  <c r="X108" i="1"/>
  <c r="X12" i="1"/>
  <c r="X24" i="1"/>
  <c r="X36" i="1"/>
  <c r="X48" i="1"/>
  <c r="X60" i="1"/>
  <c r="X72" i="1"/>
  <c r="X84" i="1"/>
  <c r="K3" i="2"/>
  <c r="J7" i="2"/>
  <c r="X15" i="2"/>
  <c r="X19" i="2"/>
  <c r="X23" i="2"/>
  <c r="X27" i="2"/>
  <c r="X31" i="2"/>
  <c r="X37" i="2"/>
  <c r="AH38" i="2"/>
  <c r="X55" i="2"/>
  <c r="X59" i="2"/>
  <c r="AH30" i="2"/>
  <c r="X50" i="2"/>
  <c r="X62" i="2"/>
  <c r="X70" i="2"/>
  <c r="X33" i="2"/>
  <c r="X35" i="2"/>
  <c r="AH41" i="2"/>
  <c r="X49" i="2"/>
  <c r="AH9" i="2"/>
  <c r="AH13" i="2"/>
  <c r="AH17" i="2"/>
  <c r="AH21" i="2"/>
  <c r="AH25" i="2"/>
  <c r="AH29" i="2"/>
  <c r="AH32" i="2"/>
  <c r="X38" i="2"/>
  <c r="X54" i="2"/>
  <c r="X422" i="2"/>
  <c r="X418" i="2"/>
  <c r="X414" i="2"/>
  <c r="X410" i="2"/>
  <c r="X406" i="2"/>
  <c r="X402" i="2"/>
  <c r="X423" i="2"/>
  <c r="X419" i="2"/>
  <c r="X415" i="2"/>
  <c r="X411" i="2"/>
  <c r="X407" i="2"/>
  <c r="X403" i="2"/>
  <c r="X424" i="2"/>
  <c r="X420" i="2"/>
  <c r="X416" i="2"/>
  <c r="X412" i="2"/>
  <c r="X408" i="2"/>
  <c r="X404" i="2"/>
  <c r="X400" i="2"/>
  <c r="X401" i="2"/>
  <c r="X389" i="2"/>
  <c r="X381" i="2"/>
  <c r="X373" i="2"/>
  <c r="X384" i="2"/>
  <c r="X376" i="2"/>
  <c r="X391" i="2"/>
  <c r="X370" i="2"/>
  <c r="X366" i="2"/>
  <c r="X362" i="2"/>
  <c r="X358" i="2"/>
  <c r="X354" i="2"/>
  <c r="X350" i="2"/>
  <c r="X346" i="2"/>
  <c r="X342" i="2"/>
  <c r="X399" i="2"/>
  <c r="X387" i="2"/>
  <c r="X379" i="2"/>
  <c r="X398" i="2"/>
  <c r="X397" i="2"/>
  <c r="X393" i="2"/>
  <c r="X382" i="2"/>
  <c r="X374" i="2"/>
  <c r="X396" i="2"/>
  <c r="X371" i="2"/>
  <c r="X367" i="2"/>
  <c r="X363" i="2"/>
  <c r="X359" i="2"/>
  <c r="X355" i="2"/>
  <c r="X351" i="2"/>
  <c r="X347" i="2"/>
  <c r="X343" i="2"/>
  <c r="X339" i="2"/>
  <c r="X395" i="2"/>
  <c r="X385" i="2"/>
  <c r="X377" i="2"/>
  <c r="X421" i="2"/>
  <c r="X390" i="2"/>
  <c r="X388" i="2"/>
  <c r="X380" i="2"/>
  <c r="X417" i="2"/>
  <c r="X372" i="2"/>
  <c r="X368" i="2"/>
  <c r="X364" i="2"/>
  <c r="X360" i="2"/>
  <c r="X413" i="2"/>
  <c r="X392" i="2"/>
  <c r="X383" i="2"/>
  <c r="X375" i="2"/>
  <c r="X409" i="2"/>
  <c r="X386" i="2"/>
  <c r="X378" i="2"/>
  <c r="X405" i="2"/>
  <c r="X394" i="2"/>
  <c r="X369" i="2"/>
  <c r="X365" i="2"/>
  <c r="X361" i="2"/>
  <c r="X357" i="2"/>
  <c r="X353" i="2"/>
  <c r="X349" i="2"/>
  <c r="X345" i="2"/>
  <c r="X348" i="2"/>
  <c r="X341" i="2"/>
  <c r="X338" i="2"/>
  <c r="X336" i="2"/>
  <c r="X332" i="2"/>
  <c r="X344" i="2"/>
  <c r="X340" i="2"/>
  <c r="X333" i="2"/>
  <c r="X329" i="2"/>
  <c r="X325" i="2"/>
  <c r="X321" i="2"/>
  <c r="X352" i="2"/>
  <c r="X334" i="2"/>
  <c r="X330" i="2"/>
  <c r="X337" i="2"/>
  <c r="X335" i="2"/>
  <c r="X331" i="2"/>
  <c r="X327" i="2"/>
  <c r="X323" i="2"/>
  <c r="X319" i="2"/>
  <c r="X298" i="2"/>
  <c r="X294" i="2"/>
  <c r="X290" i="2"/>
  <c r="X286" i="2"/>
  <c r="X282" i="2"/>
  <c r="X278" i="2"/>
  <c r="X274" i="2"/>
  <c r="X270" i="2"/>
  <c r="X266" i="2"/>
  <c r="X262" i="2"/>
  <c r="X258" i="2"/>
  <c r="X254" i="2"/>
  <c r="X250" i="2"/>
  <c r="X317" i="2"/>
  <c r="X315" i="2"/>
  <c r="X313" i="2"/>
  <c r="X311" i="2"/>
  <c r="X309" i="2"/>
  <c r="X307" i="2"/>
  <c r="X305" i="2"/>
  <c r="X303" i="2"/>
  <c r="X301" i="2"/>
  <c r="X328" i="2"/>
  <c r="X326" i="2"/>
  <c r="X322" i="2"/>
  <c r="X295" i="2"/>
  <c r="X291" i="2"/>
  <c r="X287" i="2"/>
  <c r="X283" i="2"/>
  <c r="X279" i="2"/>
  <c r="X275" i="2"/>
  <c r="X271" i="2"/>
  <c r="X267" i="2"/>
  <c r="X263" i="2"/>
  <c r="X259" i="2"/>
  <c r="X255" i="2"/>
  <c r="X299" i="2"/>
  <c r="X356" i="2"/>
  <c r="X296" i="2"/>
  <c r="X292" i="2"/>
  <c r="X288" i="2"/>
  <c r="X324" i="2"/>
  <c r="X318" i="2"/>
  <c r="X316" i="2"/>
  <c r="X314" i="2"/>
  <c r="X312" i="2"/>
  <c r="X310" i="2"/>
  <c r="X308" i="2"/>
  <c r="X306" i="2"/>
  <c r="X304" i="2"/>
  <c r="X302" i="2"/>
  <c r="X300" i="2"/>
  <c r="X320" i="2"/>
  <c r="X297" i="2"/>
  <c r="X253" i="2"/>
  <c r="X293" i="2"/>
  <c r="X260" i="2"/>
  <c r="X247" i="2"/>
  <c r="X243" i="2"/>
  <c r="X239" i="2"/>
  <c r="X235" i="2"/>
  <c r="X231" i="2"/>
  <c r="X227" i="2"/>
  <c r="X223" i="2"/>
  <c r="X285" i="2"/>
  <c r="X280" i="2"/>
  <c r="X256" i="2"/>
  <c r="X251" i="2"/>
  <c r="X264" i="2"/>
  <c r="X248" i="2"/>
  <c r="X244" i="2"/>
  <c r="X240" i="2"/>
  <c r="X236" i="2"/>
  <c r="X232" i="2"/>
  <c r="X228" i="2"/>
  <c r="X224" i="2"/>
  <c r="X220" i="2"/>
  <c r="X289" i="2"/>
  <c r="X281" i="2"/>
  <c r="X269" i="2"/>
  <c r="X249" i="2"/>
  <c r="X245" i="2"/>
  <c r="X261" i="2"/>
  <c r="X252" i="2"/>
  <c r="X276" i="2"/>
  <c r="X273" i="2"/>
  <c r="X268" i="2"/>
  <c r="X257" i="2"/>
  <c r="X284" i="2"/>
  <c r="X277" i="2"/>
  <c r="X272" i="2"/>
  <c r="X246" i="2"/>
  <c r="X242" i="2"/>
  <c r="X238" i="2"/>
  <c r="X265" i="2"/>
  <c r="X233" i="2"/>
  <c r="X211" i="2"/>
  <c r="X207" i="2"/>
  <c r="X203" i="2"/>
  <c r="X199" i="2"/>
  <c r="X195" i="2"/>
  <c r="X191" i="2"/>
  <c r="X187" i="2"/>
  <c r="X183" i="2"/>
  <c r="X179" i="2"/>
  <c r="X175" i="2"/>
  <c r="X234" i="2"/>
  <c r="X217" i="2"/>
  <c r="X241" i="2"/>
  <c r="X215" i="2"/>
  <c r="X212" i="2"/>
  <c r="X208" i="2"/>
  <c r="X204" i="2"/>
  <c r="X200" i="2"/>
  <c r="X196" i="2"/>
  <c r="X192" i="2"/>
  <c r="X188" i="2"/>
  <c r="X184" i="2"/>
  <c r="X180" i="2"/>
  <c r="X237" i="2"/>
  <c r="X225" i="2"/>
  <c r="X219" i="2"/>
  <c r="X226" i="2"/>
  <c r="X222" i="2"/>
  <c r="X229" i="2"/>
  <c r="X213" i="2"/>
  <c r="X230" i="2"/>
  <c r="X221" i="2"/>
  <c r="X216" i="2"/>
  <c r="X218" i="2"/>
  <c r="X210" i="2"/>
  <c r="X206" i="2"/>
  <c r="X202" i="2"/>
  <c r="X198" i="2"/>
  <c r="X194" i="2"/>
  <c r="X214" i="2"/>
  <c r="X205" i="2"/>
  <c r="X197" i="2"/>
  <c r="X189" i="2"/>
  <c r="X172" i="2"/>
  <c r="X169" i="2"/>
  <c r="X164" i="2"/>
  <c r="X160" i="2"/>
  <c r="X156" i="2"/>
  <c r="X152" i="2"/>
  <c r="X148" i="2"/>
  <c r="X190" i="2"/>
  <c r="X181" i="2"/>
  <c r="X171" i="2"/>
  <c r="X182" i="2"/>
  <c r="X165" i="2"/>
  <c r="X161" i="2"/>
  <c r="X157" i="2"/>
  <c r="X153" i="2"/>
  <c r="X149" i="2"/>
  <c r="X145" i="2"/>
  <c r="X141" i="2"/>
  <c r="X185" i="2"/>
  <c r="X178" i="2"/>
  <c r="X174" i="2"/>
  <c r="X201" i="2"/>
  <c r="X177" i="2"/>
  <c r="X193" i="2"/>
  <c r="X168" i="2"/>
  <c r="X166" i="2"/>
  <c r="X162" i="2"/>
  <c r="X158" i="2"/>
  <c r="X154" i="2"/>
  <c r="X150" i="2"/>
  <c r="X146" i="2"/>
  <c r="X142" i="2"/>
  <c r="X138" i="2"/>
  <c r="X186" i="2"/>
  <c r="X173" i="2"/>
  <c r="X170" i="2"/>
  <c r="X209" i="2"/>
  <c r="X176" i="2"/>
  <c r="X167" i="2"/>
  <c r="X163" i="2"/>
  <c r="X159" i="2"/>
  <c r="X155" i="2"/>
  <c r="X151" i="2"/>
  <c r="X147" i="2"/>
  <c r="X143" i="2"/>
  <c r="X139" i="2"/>
  <c r="X135" i="2"/>
  <c r="X131" i="2"/>
  <c r="X144" i="2"/>
  <c r="X118" i="2"/>
  <c r="X114" i="2"/>
  <c r="X127" i="2"/>
  <c r="X136" i="2"/>
  <c r="X122" i="2"/>
  <c r="X137" i="2"/>
  <c r="X130" i="2"/>
  <c r="X125" i="2"/>
  <c r="X119" i="2"/>
  <c r="X115" i="2"/>
  <c r="X111" i="2"/>
  <c r="X107" i="2"/>
  <c r="X103" i="2"/>
  <c r="X134" i="2"/>
  <c r="X133" i="2"/>
  <c r="X129" i="2"/>
  <c r="X123" i="2"/>
  <c r="X120" i="2"/>
  <c r="X116" i="2"/>
  <c r="X112" i="2"/>
  <c r="X108" i="2"/>
  <c r="X132" i="2"/>
  <c r="X126" i="2"/>
  <c r="X121" i="2"/>
  <c r="X117" i="2"/>
  <c r="X113" i="2"/>
  <c r="X109" i="2"/>
  <c r="X105" i="2"/>
  <c r="X101" i="2"/>
  <c r="X97" i="2"/>
  <c r="X93" i="2"/>
  <c r="X128" i="2"/>
  <c r="X140" i="2"/>
  <c r="X124" i="2"/>
  <c r="X94" i="2"/>
  <c r="X80" i="2"/>
  <c r="X106" i="2"/>
  <c r="X96" i="2"/>
  <c r="X95" i="2"/>
  <c r="X87" i="2"/>
  <c r="X83" i="2"/>
  <c r="X77" i="2"/>
  <c r="X73" i="2"/>
  <c r="X69" i="2"/>
  <c r="X65" i="2"/>
  <c r="X61" i="2"/>
  <c r="X57" i="2"/>
  <c r="X53" i="2"/>
  <c r="X98" i="2"/>
  <c r="X92" i="2"/>
  <c r="X86" i="2"/>
  <c r="X104" i="2"/>
  <c r="X82" i="2"/>
  <c r="X78" i="2"/>
  <c r="X74" i="2"/>
  <c r="X99" i="2"/>
  <c r="X91" i="2"/>
  <c r="X85" i="2"/>
  <c r="X100" i="2"/>
  <c r="X90" i="2"/>
  <c r="X81" i="2"/>
  <c r="X79" i="2"/>
  <c r="X75" i="2"/>
  <c r="X71" i="2"/>
  <c r="X67" i="2"/>
  <c r="X63" i="2"/>
  <c r="X89" i="2"/>
  <c r="X84" i="2"/>
  <c r="X102" i="2"/>
  <c r="X88" i="2"/>
  <c r="X76" i="2"/>
  <c r="X72" i="2"/>
  <c r="X68" i="2"/>
  <c r="X64" i="2"/>
  <c r="X60" i="2"/>
  <c r="X56" i="2"/>
  <c r="X52" i="2"/>
  <c r="X48" i="2"/>
  <c r="X44" i="2"/>
  <c r="X40" i="2"/>
  <c r="X36" i="2"/>
  <c r="X110" i="2"/>
  <c r="AH34" i="2"/>
  <c r="AH42" i="2"/>
  <c r="X13" i="2"/>
  <c r="X17" i="2"/>
  <c r="X21" i="2"/>
  <c r="X25" i="2"/>
  <c r="X29" i="2"/>
  <c r="AH39" i="2"/>
  <c r="X41" i="2"/>
  <c r="X47" i="2"/>
  <c r="X32" i="2"/>
  <c r="X34" i="2"/>
  <c r="X46" i="2"/>
  <c r="X66" i="2"/>
  <c r="X24" i="2"/>
  <c r="X28" i="2"/>
  <c r="X39" i="2"/>
  <c r="X42" i="2"/>
  <c r="AH421" i="2"/>
  <c r="AH417" i="2"/>
  <c r="AH413" i="2"/>
  <c r="AH409" i="2"/>
  <c r="AH405" i="2"/>
  <c r="AH401" i="2"/>
  <c r="AH422" i="2"/>
  <c r="AH418" i="2"/>
  <c r="AH414" i="2"/>
  <c r="AH410" i="2"/>
  <c r="AH406" i="2"/>
  <c r="AH402" i="2"/>
  <c r="AH398" i="2"/>
  <c r="AH394" i="2"/>
  <c r="AH390" i="2"/>
  <c r="AH423" i="2"/>
  <c r="AH419" i="2"/>
  <c r="AH415" i="2"/>
  <c r="AH411" i="2"/>
  <c r="AH407" i="2"/>
  <c r="AH403" i="2"/>
  <c r="AH424" i="2"/>
  <c r="AH420" i="2"/>
  <c r="AH416" i="2"/>
  <c r="AH412" i="2"/>
  <c r="AH408" i="2"/>
  <c r="AH404" i="2"/>
  <c r="AH400" i="2"/>
  <c r="AH396" i="2"/>
  <c r="AH392" i="2"/>
  <c r="AH386" i="2"/>
  <c r="AH383" i="2"/>
  <c r="AH378" i="2"/>
  <c r="AH375" i="2"/>
  <c r="AH369" i="2"/>
  <c r="AH365" i="2"/>
  <c r="AH389" i="2"/>
  <c r="AH384" i="2"/>
  <c r="AH381" i="2"/>
  <c r="AH376" i="2"/>
  <c r="AH373" i="2"/>
  <c r="AH370" i="2"/>
  <c r="AH366" i="2"/>
  <c r="AH362" i="2"/>
  <c r="AH358" i="2"/>
  <c r="AH354" i="2"/>
  <c r="AH391" i="2"/>
  <c r="AH387" i="2"/>
  <c r="AH382" i="2"/>
  <c r="AH379" i="2"/>
  <c r="AH374" i="2"/>
  <c r="AH399" i="2"/>
  <c r="AH393" i="2"/>
  <c r="AH371" i="2"/>
  <c r="AH367" i="2"/>
  <c r="AH363" i="2"/>
  <c r="AH359" i="2"/>
  <c r="AH397" i="2"/>
  <c r="AH395" i="2"/>
  <c r="AH388" i="2"/>
  <c r="AH385" i="2"/>
  <c r="AH380" i="2"/>
  <c r="AH377" i="2"/>
  <c r="AH350" i="2"/>
  <c r="AH346" i="2"/>
  <c r="AH339" i="2"/>
  <c r="AH356" i="2"/>
  <c r="AH337" i="2"/>
  <c r="AH335" i="2"/>
  <c r="AH331" i="2"/>
  <c r="AH357" i="2"/>
  <c r="AH342" i="2"/>
  <c r="AH360" i="2"/>
  <c r="AH349" i="2"/>
  <c r="AH345" i="2"/>
  <c r="AH338" i="2"/>
  <c r="AH336" i="2"/>
  <c r="AH332" i="2"/>
  <c r="AH328" i="2"/>
  <c r="AH348" i="2"/>
  <c r="AH341" i="2"/>
  <c r="AH372" i="2"/>
  <c r="AH361" i="2"/>
  <c r="AH347" i="2"/>
  <c r="AH368" i="2"/>
  <c r="AH340" i="2"/>
  <c r="AH364" i="2"/>
  <c r="AH353" i="2"/>
  <c r="AH343" i="2"/>
  <c r="AH334" i="2"/>
  <c r="AH330" i="2"/>
  <c r="AH326" i="2"/>
  <c r="AH355" i="2"/>
  <c r="AH352" i="2"/>
  <c r="AH351" i="2"/>
  <c r="AH324" i="2"/>
  <c r="AH318" i="2"/>
  <c r="AH316" i="2"/>
  <c r="AH314" i="2"/>
  <c r="AH312" i="2"/>
  <c r="AH310" i="2"/>
  <c r="AH308" i="2"/>
  <c r="AH306" i="2"/>
  <c r="AH304" i="2"/>
  <c r="AH302" i="2"/>
  <c r="AH300" i="2"/>
  <c r="AH320" i="2"/>
  <c r="AH294" i="2"/>
  <c r="AH323" i="2"/>
  <c r="AH317" i="2"/>
  <c r="AH315" i="2"/>
  <c r="AH313" i="2"/>
  <c r="AH311" i="2"/>
  <c r="AH309" i="2"/>
  <c r="AH307" i="2"/>
  <c r="AH305" i="2"/>
  <c r="AH303" i="2"/>
  <c r="AH301" i="2"/>
  <c r="AH298" i="2"/>
  <c r="AH327" i="2"/>
  <c r="AH319" i="2"/>
  <c r="AH295" i="2"/>
  <c r="AH291" i="2"/>
  <c r="AH287" i="2"/>
  <c r="AH299" i="2"/>
  <c r="AH329" i="2"/>
  <c r="AH322" i="2"/>
  <c r="AH344" i="2"/>
  <c r="AH325" i="2"/>
  <c r="AH296" i="2"/>
  <c r="AH292" i="2"/>
  <c r="AH288" i="2"/>
  <c r="AH284" i="2"/>
  <c r="AH280" i="2"/>
  <c r="AH276" i="2"/>
  <c r="AH272" i="2"/>
  <c r="AH268" i="2"/>
  <c r="AH264" i="2"/>
  <c r="AH260" i="2"/>
  <c r="AH333" i="2"/>
  <c r="AH321" i="2"/>
  <c r="AH297" i="2"/>
  <c r="AH293" i="2"/>
  <c r="AH289" i="2"/>
  <c r="AH285" i="2"/>
  <c r="AH281" i="2"/>
  <c r="AH277" i="2"/>
  <c r="AH273" i="2"/>
  <c r="AH282" i="2"/>
  <c r="AH275" i="2"/>
  <c r="AH257" i="2"/>
  <c r="AH255" i="2"/>
  <c r="AH246" i="2"/>
  <c r="AH242" i="2"/>
  <c r="AH238" i="2"/>
  <c r="AH234" i="2"/>
  <c r="AH230" i="2"/>
  <c r="AH226" i="2"/>
  <c r="AH283" i="2"/>
  <c r="AH271" i="2"/>
  <c r="AH274" i="2"/>
  <c r="AH267" i="2"/>
  <c r="AH265" i="2"/>
  <c r="AH253" i="2"/>
  <c r="AH250" i="2"/>
  <c r="AH247" i="2"/>
  <c r="AH243" i="2"/>
  <c r="AH239" i="2"/>
  <c r="AH235" i="2"/>
  <c r="AH231" i="2"/>
  <c r="AH227" i="2"/>
  <c r="AH223" i="2"/>
  <c r="AH219" i="2"/>
  <c r="AH290" i="2"/>
  <c r="AH278" i="2"/>
  <c r="AH279" i="2"/>
  <c r="AH258" i="2"/>
  <c r="AH251" i="2"/>
  <c r="AH270" i="2"/>
  <c r="AH262" i="2"/>
  <c r="AH256" i="2"/>
  <c r="AH248" i="2"/>
  <c r="AH244" i="2"/>
  <c r="AH240" i="2"/>
  <c r="AH236" i="2"/>
  <c r="AH232" i="2"/>
  <c r="AH254" i="2"/>
  <c r="AH269" i="2"/>
  <c r="AH266" i="2"/>
  <c r="AH249" i="2"/>
  <c r="AH245" i="2"/>
  <c r="AH241" i="2"/>
  <c r="AH237" i="2"/>
  <c r="AH286" i="2"/>
  <c r="AH259" i="2"/>
  <c r="AH263" i="2"/>
  <c r="AH261" i="2"/>
  <c r="AH252" i="2"/>
  <c r="AH218" i="2"/>
  <c r="AH210" i="2"/>
  <c r="AH206" i="2"/>
  <c r="AH202" i="2"/>
  <c r="AH198" i="2"/>
  <c r="AH194" i="2"/>
  <c r="AH190" i="2"/>
  <c r="AH186" i="2"/>
  <c r="AH229" i="2"/>
  <c r="AH221" i="2"/>
  <c r="AH214" i="2"/>
  <c r="AH220" i="2"/>
  <c r="AH211" i="2"/>
  <c r="AH207" i="2"/>
  <c r="AH233" i="2"/>
  <c r="AH217" i="2"/>
  <c r="AH212" i="2"/>
  <c r="AH208" i="2"/>
  <c r="AH204" i="2"/>
  <c r="AH200" i="2"/>
  <c r="AH196" i="2"/>
  <c r="AH192" i="2"/>
  <c r="AH188" i="2"/>
  <c r="AH184" i="2"/>
  <c r="AH180" i="2"/>
  <c r="AH176" i="2"/>
  <c r="AH172" i="2"/>
  <c r="AH168" i="2"/>
  <c r="AH215" i="2"/>
  <c r="AH224" i="2"/>
  <c r="AH209" i="2"/>
  <c r="AH205" i="2"/>
  <c r="AH201" i="2"/>
  <c r="AH197" i="2"/>
  <c r="AH193" i="2"/>
  <c r="AH189" i="2"/>
  <c r="AH185" i="2"/>
  <c r="AH181" i="2"/>
  <c r="AH222" i="2"/>
  <c r="AH216" i="2"/>
  <c r="AH213" i="2"/>
  <c r="AH228" i="2"/>
  <c r="AH225" i="2"/>
  <c r="AH178" i="2"/>
  <c r="AH173" i="2"/>
  <c r="AH167" i="2"/>
  <c r="AH163" i="2"/>
  <c r="AH159" i="2"/>
  <c r="AH155" i="2"/>
  <c r="AH151" i="2"/>
  <c r="AH147" i="2"/>
  <c r="AH143" i="2"/>
  <c r="AH139" i="2"/>
  <c r="AH187" i="2"/>
  <c r="AH199" i="2"/>
  <c r="AH170" i="2"/>
  <c r="AH175" i="2"/>
  <c r="AH169" i="2"/>
  <c r="AH164" i="2"/>
  <c r="AH160" i="2"/>
  <c r="AH156" i="2"/>
  <c r="AH152" i="2"/>
  <c r="AH148" i="2"/>
  <c r="AH144" i="2"/>
  <c r="AH140" i="2"/>
  <c r="AH136" i="2"/>
  <c r="AH132" i="2"/>
  <c r="AH128" i="2"/>
  <c r="AH171" i="2"/>
  <c r="AH179" i="2"/>
  <c r="AH165" i="2"/>
  <c r="AH203" i="2"/>
  <c r="AH195" i="2"/>
  <c r="AH191" i="2"/>
  <c r="AH183" i="2"/>
  <c r="AH177" i="2"/>
  <c r="AH166" i="2"/>
  <c r="AH162" i="2"/>
  <c r="AH158" i="2"/>
  <c r="AH182" i="2"/>
  <c r="AH174" i="2"/>
  <c r="AH126" i="2"/>
  <c r="AH131" i="2"/>
  <c r="AH154" i="2"/>
  <c r="AH146" i="2"/>
  <c r="AH124" i="2"/>
  <c r="AH118" i="2"/>
  <c r="AH114" i="2"/>
  <c r="AH110" i="2"/>
  <c r="AH106" i="2"/>
  <c r="AH102" i="2"/>
  <c r="AH98" i="2"/>
  <c r="AH94" i="2"/>
  <c r="AH90" i="2"/>
  <c r="AH86" i="2"/>
  <c r="AH82" i="2"/>
  <c r="AH127" i="2"/>
  <c r="AH149" i="2"/>
  <c r="AH161" i="2"/>
  <c r="AH135" i="2"/>
  <c r="AH125" i="2"/>
  <c r="AH122" i="2"/>
  <c r="AH119" i="2"/>
  <c r="AH115" i="2"/>
  <c r="AH111" i="2"/>
  <c r="AH107" i="2"/>
  <c r="AH103" i="2"/>
  <c r="AH99" i="2"/>
  <c r="AH95" i="2"/>
  <c r="AH91" i="2"/>
  <c r="AH87" i="2"/>
  <c r="AH83" i="2"/>
  <c r="AH157" i="2"/>
  <c r="AH150" i="2"/>
  <c r="AH137" i="2"/>
  <c r="AH130" i="2"/>
  <c r="AH123" i="2"/>
  <c r="AH120" i="2"/>
  <c r="AH116" i="2"/>
  <c r="AH112" i="2"/>
  <c r="AH108" i="2"/>
  <c r="AH141" i="2"/>
  <c r="AH138" i="2"/>
  <c r="AH134" i="2"/>
  <c r="AH129" i="2"/>
  <c r="AH153" i="2"/>
  <c r="AH145" i="2"/>
  <c r="AH142" i="2"/>
  <c r="AH133" i="2"/>
  <c r="AH121" i="2"/>
  <c r="AH117" i="2"/>
  <c r="AH113" i="2"/>
  <c r="AH109" i="2"/>
  <c r="AH105" i="2"/>
  <c r="AH101" i="2"/>
  <c r="AH76" i="2"/>
  <c r="AH72" i="2"/>
  <c r="AH68" i="2"/>
  <c r="AH64" i="2"/>
  <c r="AH60" i="2"/>
  <c r="AH56" i="2"/>
  <c r="AH52" i="2"/>
  <c r="AH48" i="2"/>
  <c r="AH44" i="2"/>
  <c r="AH89" i="2"/>
  <c r="AH84" i="2"/>
  <c r="AH88" i="2"/>
  <c r="AH80" i="2"/>
  <c r="AH77" i="2"/>
  <c r="AH73" i="2"/>
  <c r="AH69" i="2"/>
  <c r="AH65" i="2"/>
  <c r="AH61" i="2"/>
  <c r="AH57" i="2"/>
  <c r="AH53" i="2"/>
  <c r="AH49" i="2"/>
  <c r="AH45" i="2"/>
  <c r="AH96" i="2"/>
  <c r="AH92" i="2"/>
  <c r="AH78" i="2"/>
  <c r="AH74" i="2"/>
  <c r="AH70" i="2"/>
  <c r="AH66" i="2"/>
  <c r="AH62" i="2"/>
  <c r="AH58" i="2"/>
  <c r="AH54" i="2"/>
  <c r="AH50" i="2"/>
  <c r="AH46" i="2"/>
  <c r="AH97" i="2"/>
  <c r="AH93" i="2"/>
  <c r="AH104" i="2"/>
  <c r="AH85" i="2"/>
  <c r="AH79" i="2"/>
  <c r="AH75" i="2"/>
  <c r="AH71" i="2"/>
  <c r="AH67" i="2"/>
  <c r="AH63" i="2"/>
  <c r="AH59" i="2"/>
  <c r="AH55" i="2"/>
  <c r="AH51" i="2"/>
  <c r="AH47" i="2"/>
  <c r="AH43" i="2"/>
  <c r="AH100" i="2"/>
  <c r="AH81" i="2"/>
  <c r="AH11" i="2"/>
  <c r="AH15" i="2"/>
  <c r="AH19" i="2"/>
  <c r="AH23" i="2"/>
  <c r="AH27" i="2"/>
  <c r="AH31" i="2"/>
  <c r="AH40" i="2"/>
  <c r="X43" i="2"/>
  <c r="X45" i="2"/>
  <c r="AH33" i="2"/>
  <c r="AH35" i="2"/>
  <c r="X51" i="2"/>
  <c r="H23" i="3"/>
  <c r="H21" i="3"/>
  <c r="H19" i="3"/>
  <c r="H17" i="3"/>
  <c r="H15" i="3"/>
  <c r="H13" i="3"/>
  <c r="H11" i="3"/>
  <c r="H24" i="3"/>
  <c r="H22" i="3"/>
  <c r="H18" i="3"/>
  <c r="H16" i="3"/>
  <c r="H14" i="3"/>
  <c r="H12" i="3"/>
  <c r="J20" i="3"/>
  <c r="K20" i="3"/>
  <c r="L20" i="3"/>
  <c r="J25" i="3"/>
  <c r="K25" i="3"/>
  <c r="L25" i="3"/>
  <c r="M11" i="3" l="1"/>
  <c r="L11" i="3"/>
  <c r="K11" i="3"/>
  <c r="J11" i="3"/>
  <c r="E5" i="2"/>
  <c r="E5" i="1"/>
  <c r="M24" i="3"/>
  <c r="L24" i="3"/>
  <c r="K24" i="3"/>
  <c r="J24" i="3"/>
  <c r="AE5" i="2"/>
  <c r="AE5" i="1"/>
  <c r="M22" i="3"/>
  <c r="L22" i="3"/>
  <c r="K22" i="3"/>
  <c r="J22" i="3"/>
  <c r="AA5" i="2"/>
  <c r="AA5" i="1"/>
  <c r="M19" i="3"/>
  <c r="L19" i="3"/>
  <c r="K19" i="3"/>
  <c r="J19" i="3"/>
  <c r="U5" i="2"/>
  <c r="U5" i="1"/>
  <c r="M13" i="3"/>
  <c r="L13" i="3"/>
  <c r="K13" i="3"/>
  <c r="J13" i="3"/>
  <c r="I5" i="2"/>
  <c r="I5" i="1"/>
  <c r="M21" i="3"/>
  <c r="L21" i="3"/>
  <c r="K21" i="3"/>
  <c r="J21" i="3"/>
  <c r="Y5" i="2"/>
  <c r="Y5" i="1"/>
  <c r="M12" i="3"/>
  <c r="L12" i="3"/>
  <c r="K12" i="3"/>
  <c r="J12" i="3"/>
  <c r="G5" i="2"/>
  <c r="G5" i="1"/>
  <c r="M18" i="3"/>
  <c r="L18" i="3"/>
  <c r="K18" i="3"/>
  <c r="J18" i="3"/>
  <c r="S5" i="2"/>
  <c r="S5" i="1"/>
  <c r="M15" i="3"/>
  <c r="L15" i="3"/>
  <c r="K15" i="3"/>
  <c r="J15" i="3"/>
  <c r="M5" i="2"/>
  <c r="M5" i="1"/>
  <c r="M17" i="3"/>
  <c r="L17" i="3"/>
  <c r="K17" i="3"/>
  <c r="J17" i="3"/>
  <c r="Q5" i="2"/>
  <c r="Q5" i="1"/>
  <c r="M23" i="3"/>
  <c r="L23" i="3"/>
  <c r="K23" i="3"/>
  <c r="J23" i="3"/>
  <c r="AC5" i="2"/>
  <c r="AC5" i="1"/>
  <c r="M14" i="3"/>
  <c r="L14" i="3"/>
  <c r="L15" i="2" s="1"/>
  <c r="K14" i="3"/>
  <c r="J14" i="3"/>
  <c r="K5" i="2"/>
  <c r="K5" i="1"/>
  <c r="M16" i="3"/>
  <c r="L16" i="3"/>
  <c r="K16" i="3"/>
  <c r="J16" i="3"/>
  <c r="O5" i="2"/>
  <c r="O5" i="1"/>
  <c r="L28" i="2"/>
  <c r="L24" i="2"/>
  <c r="L12" i="2"/>
  <c r="L8" i="2"/>
  <c r="L9" i="2"/>
  <c r="L7" i="2"/>
  <c r="L11" i="2"/>
  <c r="L35" i="2"/>
  <c r="L33" i="2"/>
  <c r="M3" i="2"/>
  <c r="L30" i="2"/>
  <c r="L22" i="2"/>
  <c r="L14" i="2"/>
  <c r="L7" i="1"/>
  <c r="M3" i="1"/>
  <c r="L412" i="1"/>
  <c r="L337" i="1"/>
  <c r="L339" i="1"/>
  <c r="L353" i="1"/>
  <c r="L392" i="1"/>
  <c r="L370" i="1"/>
  <c r="L360" i="1"/>
  <c r="L344" i="1"/>
  <c r="L311" i="1"/>
  <c r="L326" i="1"/>
  <c r="L218" i="1"/>
  <c r="L256" i="1"/>
  <c r="L221" i="1"/>
  <c r="L306" i="1"/>
  <c r="L212" i="1"/>
  <c r="L274" i="1"/>
  <c r="L227" i="1"/>
  <c r="L253" i="1"/>
  <c r="L210" i="1"/>
  <c r="L147" i="1"/>
  <c r="L173" i="1"/>
  <c r="L138" i="1"/>
  <c r="L164" i="1"/>
  <c r="L154" i="1"/>
  <c r="L191" i="1"/>
  <c r="L414" i="1"/>
  <c r="L398" i="1"/>
  <c r="L400" i="1"/>
  <c r="L341" i="1"/>
  <c r="L419" i="1"/>
  <c r="L358" i="1"/>
  <c r="L348" i="1"/>
  <c r="L321" i="1"/>
  <c r="L299" i="1"/>
  <c r="L314" i="1"/>
  <c r="L329" i="1"/>
  <c r="L206" i="1"/>
  <c r="L244" i="1"/>
  <c r="L209" i="1"/>
  <c r="L294" i="1"/>
  <c r="L283" i="1"/>
  <c r="L262" i="1"/>
  <c r="L215" i="1"/>
  <c r="L241" i="1"/>
  <c r="L170" i="1"/>
  <c r="L135" i="1"/>
  <c r="L161" i="1"/>
  <c r="L175" i="1"/>
  <c r="L152" i="1"/>
  <c r="L142" i="1"/>
  <c r="L186" i="1"/>
  <c r="L48" i="1"/>
  <c r="L92" i="1"/>
  <c r="L15" i="1"/>
  <c r="L87" i="1"/>
  <c r="L54" i="1"/>
  <c r="L33" i="1"/>
  <c r="L83" i="1"/>
  <c r="L415" i="1"/>
  <c r="L386" i="1"/>
  <c r="L388" i="1"/>
  <c r="L402" i="1"/>
  <c r="L405" i="1"/>
  <c r="L346" i="1"/>
  <c r="L347" i="1"/>
  <c r="L309" i="1"/>
  <c r="L355" i="1"/>
  <c r="L342" i="1"/>
  <c r="L317" i="1"/>
  <c r="L194" i="1"/>
  <c r="L232" i="1"/>
  <c r="L197" i="1"/>
  <c r="L280" i="1"/>
  <c r="L273" i="1"/>
  <c r="L250" i="1"/>
  <c r="L203" i="1"/>
  <c r="L229" i="1"/>
  <c r="L158" i="1"/>
  <c r="L211" i="1"/>
  <c r="L149" i="1"/>
  <c r="L163" i="1"/>
  <c r="L195" i="1"/>
  <c r="L130" i="1"/>
  <c r="L180" i="1"/>
  <c r="L36" i="1"/>
  <c r="L86" i="1"/>
  <c r="L128" i="1"/>
  <c r="L77" i="1"/>
  <c r="L107" i="1"/>
  <c r="L21" i="1"/>
  <c r="L71" i="1"/>
  <c r="L416" i="1"/>
  <c r="L374" i="1"/>
  <c r="L376" i="1"/>
  <c r="L390" i="1"/>
  <c r="L393" i="1"/>
  <c r="L334" i="1"/>
  <c r="L330" i="1"/>
  <c r="L297" i="1"/>
  <c r="L335" i="1"/>
  <c r="L327" i="1"/>
  <c r="L305" i="1"/>
  <c r="L267" i="1"/>
  <c r="L220" i="1"/>
  <c r="L185" i="1"/>
  <c r="L271" i="1"/>
  <c r="L261" i="1"/>
  <c r="L238" i="1"/>
  <c r="L286" i="1"/>
  <c r="L217" i="1"/>
  <c r="L146" i="1"/>
  <c r="L193" i="1"/>
  <c r="L137" i="1"/>
  <c r="L151" i="1"/>
  <c r="L177" i="1"/>
  <c r="L118" i="1"/>
  <c r="L168" i="1"/>
  <c r="L24" i="1"/>
  <c r="L74" i="1"/>
  <c r="L119" i="1"/>
  <c r="L65" i="1"/>
  <c r="L79" i="1"/>
  <c r="L9" i="1"/>
  <c r="L59" i="1"/>
  <c r="L14" i="1"/>
  <c r="L418" i="1"/>
  <c r="L362" i="1"/>
  <c r="L364" i="1"/>
  <c r="L378" i="1"/>
  <c r="L381" i="1"/>
  <c r="L413" i="1"/>
  <c r="L318" i="1"/>
  <c r="L343" i="1"/>
  <c r="L324" i="1"/>
  <c r="L315" i="1"/>
  <c r="L293" i="1"/>
  <c r="L255" i="1"/>
  <c r="L208" i="1"/>
  <c r="L296" i="1"/>
  <c r="L259" i="1"/>
  <c r="L249" i="1"/>
  <c r="L226" i="1"/>
  <c r="L276" i="1"/>
  <c r="L181" i="1"/>
  <c r="L134" i="1"/>
  <c r="L172" i="1"/>
  <c r="L125" i="1"/>
  <c r="L139" i="1"/>
  <c r="L165" i="1"/>
  <c r="L223" i="1"/>
  <c r="L156" i="1"/>
  <c r="L12" i="1"/>
  <c r="L62" i="1"/>
  <c r="L76" i="1"/>
  <c r="L53" i="1"/>
  <c r="L140" i="1"/>
  <c r="L88" i="1"/>
  <c r="L47" i="1"/>
  <c r="L56" i="1"/>
  <c r="L420" i="1"/>
  <c r="L350" i="1"/>
  <c r="L352" i="1"/>
  <c r="L366" i="1"/>
  <c r="L369" i="1"/>
  <c r="L407" i="1"/>
  <c r="L319" i="1"/>
  <c r="L322" i="1"/>
  <c r="L312" i="1"/>
  <c r="L303" i="1"/>
  <c r="L281" i="1"/>
  <c r="L243" i="1"/>
  <c r="L196" i="1"/>
  <c r="L287" i="1"/>
  <c r="L247" i="1"/>
  <c r="L237" i="1"/>
  <c r="L214" i="1"/>
  <c r="L264" i="1"/>
  <c r="L169" i="1"/>
  <c r="L122" i="1"/>
  <c r="L160" i="1"/>
  <c r="L113" i="1"/>
  <c r="L127" i="1"/>
  <c r="L153" i="1"/>
  <c r="L198" i="1"/>
  <c r="L144" i="1"/>
  <c r="L37" i="1"/>
  <c r="L50" i="1"/>
  <c r="L64" i="1"/>
  <c r="L41" i="1"/>
  <c r="L80" i="1"/>
  <c r="L82" i="1"/>
  <c r="L35" i="1"/>
  <c r="L408" i="1"/>
  <c r="L338" i="1"/>
  <c r="L417" i="1"/>
  <c r="L354" i="1"/>
  <c r="L357" i="1"/>
  <c r="L395" i="1"/>
  <c r="L307" i="1"/>
  <c r="L310" i="1"/>
  <c r="L300" i="1"/>
  <c r="L291" i="1"/>
  <c r="L284" i="1"/>
  <c r="L231" i="1"/>
  <c r="L184" i="1"/>
  <c r="L285" i="1"/>
  <c r="L302" i="1"/>
  <c r="L225" i="1"/>
  <c r="L202" i="1"/>
  <c r="L252" i="1"/>
  <c r="L157" i="1"/>
  <c r="L110" i="1"/>
  <c r="L148" i="1"/>
  <c r="L101" i="1"/>
  <c r="L115" i="1"/>
  <c r="L141" i="1"/>
  <c r="L188" i="1"/>
  <c r="L132" i="1"/>
  <c r="L111" i="1"/>
  <c r="L116" i="1"/>
  <c r="L52" i="1"/>
  <c r="L29" i="1"/>
  <c r="L68" i="1"/>
  <c r="L70" i="1"/>
  <c r="L23" i="1"/>
  <c r="L34" i="1"/>
  <c r="L421" i="1"/>
  <c r="L397" i="1"/>
  <c r="L399" i="1"/>
  <c r="L409" i="1"/>
  <c r="L403" i="1"/>
  <c r="L345" i="1"/>
  <c r="L383" i="1"/>
  <c r="L295" i="1"/>
  <c r="L298" i="1"/>
  <c r="L356" i="1"/>
  <c r="L328" i="1"/>
  <c r="L278" i="1"/>
  <c r="L219" i="1"/>
  <c r="L282" i="1"/>
  <c r="L270" i="1"/>
  <c r="L272" i="1"/>
  <c r="L213" i="1"/>
  <c r="L190" i="1"/>
  <c r="L240" i="1"/>
  <c r="L145" i="1"/>
  <c r="L98" i="1"/>
  <c r="L136" i="1"/>
  <c r="L89" i="1"/>
  <c r="L103" i="1"/>
  <c r="L129" i="1"/>
  <c r="L179" i="1"/>
  <c r="L422" i="1"/>
  <c r="L385" i="1"/>
  <c r="L387" i="1"/>
  <c r="L401" i="1"/>
  <c r="L391" i="1"/>
  <c r="L411" i="1"/>
  <c r="L371" i="1"/>
  <c r="L331" i="1"/>
  <c r="L380" i="1"/>
  <c r="L333" i="1"/>
  <c r="L316" i="1"/>
  <c r="L266" i="1"/>
  <c r="L207" i="1"/>
  <c r="L269" i="1"/>
  <c r="L258" i="1"/>
  <c r="L260" i="1"/>
  <c r="L201" i="1"/>
  <c r="L275" i="1"/>
  <c r="L228" i="1"/>
  <c r="L133" i="1"/>
  <c r="L205" i="1"/>
  <c r="L124" i="1"/>
  <c r="L187" i="1"/>
  <c r="L199" i="1"/>
  <c r="L117" i="1"/>
  <c r="L167" i="1"/>
  <c r="L410" i="1"/>
  <c r="L373" i="1"/>
  <c r="L375" i="1"/>
  <c r="L389" i="1"/>
  <c r="L379" i="1"/>
  <c r="L406" i="1"/>
  <c r="L396" i="1"/>
  <c r="L320" i="1"/>
  <c r="L340" i="1"/>
  <c r="L325" i="1"/>
  <c r="L304" i="1"/>
  <c r="L254" i="1"/>
  <c r="L288" i="1"/>
  <c r="L257" i="1"/>
  <c r="L246" i="1"/>
  <c r="L423" i="1"/>
  <c r="L361" i="1"/>
  <c r="L363" i="1"/>
  <c r="L377" i="1"/>
  <c r="L367" i="1"/>
  <c r="L394" i="1"/>
  <c r="L384" i="1"/>
  <c r="L308" i="1"/>
  <c r="L332" i="1"/>
  <c r="L313" i="1"/>
  <c r="L292" i="1"/>
  <c r="L242" i="1"/>
  <c r="L279" i="1"/>
  <c r="L245" i="1"/>
  <c r="L234" i="1"/>
  <c r="L31" i="1"/>
  <c r="L424" i="1"/>
  <c r="L349" i="1"/>
  <c r="L351" i="1"/>
  <c r="L365" i="1"/>
  <c r="L404" i="1"/>
  <c r="L382" i="1"/>
  <c r="L372" i="1"/>
  <c r="L359" i="1"/>
  <c r="L323" i="1"/>
  <c r="L301" i="1"/>
  <c r="L368" i="1"/>
  <c r="L230" i="1"/>
  <c r="L268" i="1"/>
  <c r="L233" i="1"/>
  <c r="L222" i="1"/>
  <c r="L224" i="1"/>
  <c r="L289" i="1"/>
  <c r="L239" i="1"/>
  <c r="L265" i="1"/>
  <c r="L97" i="1"/>
  <c r="L159" i="1"/>
  <c r="L200" i="1"/>
  <c r="L150" i="1"/>
  <c r="L176" i="1"/>
  <c r="L166" i="1"/>
  <c r="L131" i="1"/>
  <c r="L248" i="1"/>
  <c r="L235" i="1"/>
  <c r="L94" i="1"/>
  <c r="L63" i="1"/>
  <c r="L102" i="1"/>
  <c r="L126" i="1"/>
  <c r="L55" i="1"/>
  <c r="L236" i="1"/>
  <c r="L204" i="1"/>
  <c r="L84" i="1"/>
  <c r="L51" i="1"/>
  <c r="L90" i="1"/>
  <c r="L112" i="1"/>
  <c r="L38" i="1"/>
  <c r="L189" i="1"/>
  <c r="L174" i="1"/>
  <c r="L72" i="1"/>
  <c r="L39" i="1"/>
  <c r="L78" i="1"/>
  <c r="L106" i="1"/>
  <c r="L8" i="1"/>
  <c r="L10" i="1"/>
  <c r="L290" i="1"/>
  <c r="L162" i="1"/>
  <c r="L60" i="1"/>
  <c r="L27" i="1"/>
  <c r="L66" i="1"/>
  <c r="L100" i="1"/>
  <c r="L13" i="1"/>
  <c r="L43" i="1"/>
  <c r="L263" i="1"/>
  <c r="L192" i="1"/>
  <c r="L96" i="1"/>
  <c r="L40" i="1"/>
  <c r="L123" i="1"/>
  <c r="L11" i="1"/>
  <c r="L44" i="1"/>
  <c r="L251" i="1"/>
  <c r="L183" i="1"/>
  <c r="L85" i="1"/>
  <c r="L28" i="1"/>
  <c r="L91" i="1"/>
  <c r="L22" i="1"/>
  <c r="L216" i="1"/>
  <c r="L105" i="1"/>
  <c r="L73" i="1"/>
  <c r="L16" i="1"/>
  <c r="L81" i="1"/>
  <c r="L277" i="1"/>
  <c r="L178" i="1"/>
  <c r="L61" i="1"/>
  <c r="L17" i="1"/>
  <c r="L69" i="1"/>
  <c r="L121" i="1"/>
  <c r="L155" i="1"/>
  <c r="L49" i="1"/>
  <c r="L95" i="1"/>
  <c r="L57" i="1"/>
  <c r="L109" i="1"/>
  <c r="L143" i="1"/>
  <c r="L99" i="1"/>
  <c r="L93" i="1"/>
  <c r="L45" i="1"/>
  <c r="L25" i="1"/>
  <c r="L26" i="1"/>
  <c r="L182" i="1"/>
  <c r="L120" i="1"/>
  <c r="L104" i="1"/>
  <c r="L42" i="1"/>
  <c r="L58" i="1"/>
  <c r="L171" i="1"/>
  <c r="L108" i="1"/>
  <c r="L75" i="1"/>
  <c r="L114" i="1"/>
  <c r="L46" i="1"/>
  <c r="L18" i="1"/>
  <c r="L46" i="2" l="1"/>
  <c r="L55" i="2"/>
  <c r="L70" i="2"/>
  <c r="L397" i="2"/>
  <c r="L359" i="2"/>
  <c r="L262" i="2"/>
  <c r="L243" i="2"/>
  <c r="L206" i="2"/>
  <c r="L156" i="2"/>
  <c r="L113" i="2"/>
  <c r="L301" i="2"/>
  <c r="L239" i="2"/>
  <c r="L236" i="2"/>
  <c r="L175" i="2"/>
  <c r="L123" i="2"/>
  <c r="L73" i="2"/>
  <c r="L48" i="2"/>
  <c r="L408" i="2"/>
  <c r="L232" i="2"/>
  <c r="L229" i="2"/>
  <c r="L150" i="2"/>
  <c r="L155" i="2"/>
  <c r="L69" i="2"/>
  <c r="L95" i="2"/>
  <c r="L44" i="2"/>
  <c r="L39" i="2"/>
  <c r="L339" i="2"/>
  <c r="L290" i="2"/>
  <c r="L317" i="2"/>
  <c r="L337" i="2"/>
  <c r="L293" i="2"/>
  <c r="L215" i="2"/>
  <c r="L221" i="2"/>
  <c r="L214" i="2"/>
  <c r="L209" i="2"/>
  <c r="L143" i="2"/>
  <c r="L87" i="2"/>
  <c r="L390" i="2"/>
  <c r="L279" i="2"/>
  <c r="L139" i="2"/>
  <c r="L417" i="2"/>
  <c r="L383" i="2"/>
  <c r="L352" i="2"/>
  <c r="L259" i="2"/>
  <c r="L302" i="2"/>
  <c r="L247" i="2"/>
  <c r="L162" i="2"/>
  <c r="L118" i="2"/>
  <c r="L117" i="2"/>
  <c r="L90" i="2"/>
  <c r="L56" i="2"/>
  <c r="L248" i="2"/>
  <c r="L164" i="2"/>
  <c r="L85" i="2"/>
  <c r="L272" i="2"/>
  <c r="L181" i="2"/>
  <c r="L298" i="2"/>
  <c r="L291" i="2"/>
  <c r="L101" i="2"/>
  <c r="L411" i="2"/>
  <c r="L233" i="2"/>
  <c r="L99" i="2"/>
  <c r="L82" i="2"/>
  <c r="L343" i="2"/>
  <c r="L284" i="2"/>
  <c r="L111" i="2"/>
  <c r="L392" i="2"/>
  <c r="L271" i="2"/>
  <c r="L107" i="2"/>
  <c r="L61" i="2"/>
  <c r="L403" i="2"/>
  <c r="L274" i="2"/>
  <c r="L253" i="2"/>
  <c r="L216" i="2"/>
  <c r="L168" i="2"/>
  <c r="L92" i="2"/>
  <c r="L71" i="2"/>
  <c r="L231" i="2"/>
  <c r="L151" i="2"/>
  <c r="L147" i="2"/>
  <c r="L256" i="2"/>
  <c r="L380" i="2"/>
  <c r="L165" i="2"/>
  <c r="L133" i="2"/>
  <c r="L374" i="2"/>
  <c r="L318" i="2"/>
  <c r="L116" i="2"/>
  <c r="L250" i="2"/>
  <c r="L409" i="2"/>
  <c r="L360" i="2"/>
  <c r="L316" i="2"/>
  <c r="L396" i="2"/>
  <c r="L389" i="2"/>
  <c r="L348" i="2"/>
  <c r="L208" i="2"/>
  <c r="L178" i="2"/>
  <c r="L381" i="2"/>
  <c r="L306" i="2"/>
  <c r="L265" i="2"/>
  <c r="L144" i="2"/>
  <c r="L64" i="2"/>
  <c r="L20" i="1"/>
  <c r="L17" i="2"/>
  <c r="L37" i="2"/>
  <c r="L31" i="2"/>
  <c r="L59" i="2"/>
  <c r="L23" i="2"/>
  <c r="L62" i="2"/>
  <c r="L25" i="2"/>
  <c r="L49" i="2"/>
  <c r="L38" i="2"/>
  <c r="L416" i="2"/>
  <c r="L340" i="2"/>
  <c r="L323" i="2"/>
  <c r="L255" i="2"/>
  <c r="L296" i="2"/>
  <c r="L179" i="2"/>
  <c r="L157" i="2"/>
  <c r="L129" i="2"/>
  <c r="L52" i="2"/>
  <c r="L387" i="2"/>
  <c r="L355" i="2"/>
  <c r="L299" i="2"/>
  <c r="L154" i="2"/>
  <c r="L109" i="2"/>
  <c r="L406" i="2"/>
  <c r="L379" i="2"/>
  <c r="L357" i="2"/>
  <c r="L254" i="2"/>
  <c r="L252" i="2"/>
  <c r="L148" i="2"/>
  <c r="L398" i="2"/>
  <c r="L314" i="2"/>
  <c r="L220" i="2"/>
  <c r="L174" i="2"/>
  <c r="L138" i="2"/>
  <c r="L108" i="2"/>
  <c r="L57" i="2"/>
  <c r="L54" i="2"/>
  <c r="L415" i="2"/>
  <c r="L399" i="2"/>
  <c r="L358" i="2"/>
  <c r="L330" i="2"/>
  <c r="L264" i="2"/>
  <c r="L276" i="2"/>
  <c r="L257" i="2"/>
  <c r="L140" i="2"/>
  <c r="L53" i="2"/>
  <c r="L58" i="2"/>
  <c r="L369" i="2"/>
  <c r="L327" i="2"/>
  <c r="L305" i="2"/>
  <c r="L242" i="2"/>
  <c r="L160" i="2"/>
  <c r="L161" i="2"/>
  <c r="L422" i="2"/>
  <c r="L376" i="2"/>
  <c r="L373" i="2"/>
  <c r="L166" i="2"/>
  <c r="L130" i="2"/>
  <c r="L176" i="2"/>
  <c r="L370" i="2"/>
  <c r="L353" i="2"/>
  <c r="L228" i="2"/>
  <c r="L225" i="2"/>
  <c r="L81" i="2"/>
  <c r="L40" i="2"/>
  <c r="L349" i="2"/>
  <c r="L294" i="2"/>
  <c r="L211" i="2"/>
  <c r="L185" i="2"/>
  <c r="L142" i="2"/>
  <c r="L125" i="2"/>
  <c r="L193" i="2"/>
  <c r="L322" i="2"/>
  <c r="L128" i="2"/>
  <c r="L278" i="2"/>
  <c r="L267" i="2"/>
  <c r="L172" i="2"/>
  <c r="L135" i="2"/>
  <c r="L424" i="2"/>
  <c r="L297" i="2"/>
  <c r="L325" i="2"/>
  <c r="L249" i="2"/>
  <c r="L194" i="2"/>
  <c r="L96" i="2"/>
  <c r="L245" i="2"/>
  <c r="L141" i="2"/>
  <c r="L72" i="2"/>
  <c r="L345" i="2"/>
  <c r="L391" i="2"/>
  <c r="L311" i="2"/>
  <c r="L280" i="2"/>
  <c r="L371" i="2"/>
  <c r="L335" i="2"/>
  <c r="L100" i="2"/>
  <c r="L199" i="2"/>
  <c r="L350" i="2"/>
  <c r="L170" i="2"/>
  <c r="L19" i="1"/>
  <c r="L67" i="1"/>
  <c r="L47" i="2"/>
  <c r="L19" i="2"/>
  <c r="L43" i="2"/>
  <c r="L66" i="2"/>
  <c r="L21" i="2"/>
  <c r="L45" i="2"/>
  <c r="L414" i="2"/>
  <c r="L375" i="2"/>
  <c r="L303" i="2"/>
  <c r="L240" i="2"/>
  <c r="L238" i="2"/>
  <c r="L192" i="2"/>
  <c r="L163" i="2"/>
  <c r="L114" i="2"/>
  <c r="L77" i="2"/>
  <c r="L88" i="2"/>
  <c r="L410" i="2"/>
  <c r="L372" i="2"/>
  <c r="L292" i="2"/>
  <c r="L261" i="2"/>
  <c r="L237" i="2"/>
  <c r="L202" i="2"/>
  <c r="L152" i="2"/>
  <c r="L159" i="2"/>
  <c r="L74" i="2"/>
  <c r="L382" i="2"/>
  <c r="L351" i="2"/>
  <c r="L295" i="2"/>
  <c r="L149" i="2"/>
  <c r="L127" i="2"/>
  <c r="L105" i="2"/>
  <c r="L34" i="2"/>
  <c r="L32" i="2"/>
  <c r="L419" i="2"/>
  <c r="L394" i="2"/>
  <c r="L341" i="2"/>
  <c r="L334" i="2"/>
  <c r="L283" i="2"/>
  <c r="L223" i="2"/>
  <c r="L207" i="2"/>
  <c r="L119" i="2"/>
  <c r="L102" i="2"/>
  <c r="L98" i="2"/>
  <c r="L286" i="2"/>
  <c r="L315" i="2"/>
  <c r="L312" i="2"/>
  <c r="L182" i="2"/>
  <c r="L83" i="2"/>
  <c r="L363" i="2"/>
  <c r="L266" i="2"/>
  <c r="L244" i="2"/>
  <c r="L277" i="2"/>
  <c r="L210" i="2"/>
  <c r="L167" i="2"/>
  <c r="L132" i="2"/>
  <c r="L104" i="2"/>
  <c r="L367" i="2"/>
  <c r="L331" i="2"/>
  <c r="L246" i="2"/>
  <c r="L200" i="2"/>
  <c r="L347" i="2"/>
  <c r="L320" i="2"/>
  <c r="L180" i="2"/>
  <c r="L201" i="2"/>
  <c r="L146" i="2"/>
  <c r="L338" i="2"/>
  <c r="L336" i="2"/>
  <c r="L300" i="2"/>
  <c r="L224" i="2"/>
  <c r="L230" i="2"/>
  <c r="L354" i="2"/>
  <c r="L282" i="2"/>
  <c r="L80" i="2"/>
  <c r="L407" i="2"/>
  <c r="L218" i="2"/>
  <c r="L346" i="2"/>
  <c r="L388" i="2"/>
  <c r="L332" i="2"/>
  <c r="L103" i="2"/>
  <c r="L226" i="2"/>
  <c r="L131" i="2"/>
  <c r="L356" i="2"/>
  <c r="L281" i="2"/>
  <c r="L187" i="2"/>
  <c r="L190" i="2"/>
  <c r="L67" i="2"/>
  <c r="L404" i="2"/>
  <c r="L145" i="2"/>
  <c r="L400" i="2"/>
  <c r="L321" i="2"/>
  <c r="L310" i="2"/>
  <c r="L212" i="2"/>
  <c r="L377" i="2"/>
  <c r="L308" i="2"/>
  <c r="L309" i="2"/>
  <c r="L169" i="2"/>
  <c r="L275" i="2"/>
  <c r="L260" i="2"/>
  <c r="L189" i="2"/>
  <c r="L10" i="2"/>
  <c r="L13" i="2"/>
  <c r="L30" i="1"/>
  <c r="L50" i="2"/>
  <c r="L29" i="2"/>
  <c r="L51" i="2"/>
  <c r="L27" i="2"/>
  <c r="L393" i="2"/>
  <c r="L365" i="2"/>
  <c r="L273" i="2"/>
  <c r="L158" i="2"/>
  <c r="L78" i="2"/>
  <c r="L41" i="2"/>
  <c r="L412" i="2"/>
  <c r="L413" i="2"/>
  <c r="L361" i="2"/>
  <c r="L333" i="2"/>
  <c r="L319" i="2"/>
  <c r="L258" i="2"/>
  <c r="L188" i="2"/>
  <c r="L153" i="2"/>
  <c r="L134" i="2"/>
  <c r="L106" i="2"/>
  <c r="L368" i="2"/>
  <c r="L329" i="2"/>
  <c r="L326" i="2"/>
  <c r="L324" i="2"/>
  <c r="L288" i="2"/>
  <c r="L235" i="2"/>
  <c r="L217" i="2"/>
  <c r="L184" i="2"/>
  <c r="L198" i="2"/>
  <c r="L120" i="2"/>
  <c r="L89" i="2"/>
  <c r="L362" i="2"/>
  <c r="L395" i="2"/>
  <c r="L93" i="2"/>
  <c r="L405" i="2"/>
  <c r="L386" i="2"/>
  <c r="L344" i="2"/>
  <c r="L328" i="2"/>
  <c r="L203" i="2"/>
  <c r="L222" i="2"/>
  <c r="L213" i="2"/>
  <c r="L186" i="2"/>
  <c r="L177" i="2"/>
  <c r="L205" i="2"/>
  <c r="L115" i="2"/>
  <c r="L136" i="2"/>
  <c r="L84" i="2"/>
  <c r="L76" i="2"/>
  <c r="L418" i="2"/>
  <c r="L420" i="2"/>
  <c r="L421" i="2"/>
  <c r="L183" i="2"/>
  <c r="L196" i="2"/>
  <c r="L63" i="2"/>
  <c r="L307" i="2"/>
  <c r="L304" i="2"/>
  <c r="L121" i="2"/>
  <c r="L60" i="2"/>
  <c r="L171" i="2"/>
  <c r="L75" i="2"/>
  <c r="L112" i="2"/>
  <c r="L402" i="2"/>
  <c r="L122" i="2"/>
  <c r="L289" i="2"/>
  <c r="L79" i="2"/>
  <c r="L195" i="2"/>
  <c r="L423" i="2"/>
  <c r="L366" i="2"/>
  <c r="L287" i="2"/>
  <c r="L97" i="2"/>
  <c r="L110" i="2"/>
  <c r="L36" i="2"/>
  <c r="L285" i="2"/>
  <c r="L126" i="2"/>
  <c r="L197" i="2"/>
  <c r="L42" i="2"/>
  <c r="L268" i="2"/>
  <c r="L191" i="2"/>
  <c r="L364" i="2"/>
  <c r="L65" i="2"/>
  <c r="L219" i="2"/>
  <c r="L342" i="2"/>
  <c r="L270" i="2"/>
  <c r="L263" i="2"/>
  <c r="L234" i="2"/>
  <c r="L86" i="2"/>
  <c r="L68" i="2"/>
  <c r="L241" i="2"/>
  <c r="L385" i="2"/>
  <c r="L378" i="2"/>
  <c r="L313" i="2"/>
  <c r="L251" i="2"/>
  <c r="L384" i="2"/>
  <c r="L269" i="2"/>
  <c r="L204" i="2"/>
  <c r="L173" i="2"/>
  <c r="L137" i="2"/>
  <c r="L401" i="2"/>
  <c r="L124" i="2"/>
  <c r="L227" i="2"/>
  <c r="L94" i="2"/>
  <c r="L91" i="2"/>
  <c r="H353" i="1"/>
  <c r="H203" i="1"/>
  <c r="H158" i="1"/>
  <c r="H356" i="1"/>
  <c r="H245" i="1"/>
  <c r="H196" i="1"/>
  <c r="H79" i="1"/>
  <c r="H145" i="1"/>
  <c r="H32" i="1"/>
  <c r="H49" i="1"/>
  <c r="H384" i="1"/>
  <c r="H24" i="1"/>
  <c r="H78" i="1"/>
  <c r="H270" i="1"/>
  <c r="H97" i="1"/>
  <c r="H200" i="1"/>
  <c r="H173" i="1"/>
  <c r="H191" i="1"/>
  <c r="H201" i="1"/>
  <c r="H222" i="1"/>
  <c r="H77" i="1"/>
  <c r="H364" i="1"/>
  <c r="H125" i="1"/>
  <c r="H176" i="1"/>
  <c r="H382" i="1"/>
  <c r="H292" i="1"/>
  <c r="H84" i="1"/>
  <c r="H282" i="1"/>
  <c r="H280" i="1"/>
  <c r="H135" i="1"/>
  <c r="H86" i="1"/>
  <c r="H227" i="1"/>
  <c r="H118" i="1"/>
  <c r="H140" i="1"/>
  <c r="H27" i="1"/>
  <c r="H424" i="1"/>
  <c r="H111" i="1"/>
  <c r="H412" i="1"/>
  <c r="H240" i="1"/>
  <c r="H36" i="1"/>
  <c r="H40" i="1"/>
  <c r="H32" i="2"/>
  <c r="H36" i="2"/>
  <c r="H40" i="2"/>
  <c r="H24" i="2"/>
  <c r="H27" i="2"/>
  <c r="H282" i="2"/>
  <c r="H292" i="2"/>
  <c r="H364" i="2"/>
  <c r="H245" i="2"/>
  <c r="H412" i="2"/>
  <c r="H203" i="2"/>
  <c r="H145" i="2"/>
  <c r="H97" i="2"/>
  <c r="H356" i="2"/>
  <c r="H280" i="2"/>
  <c r="H200" i="2"/>
  <c r="H140" i="2"/>
  <c r="H240" i="2"/>
  <c r="H196" i="2"/>
  <c r="H201" i="2"/>
  <c r="H49" i="2"/>
  <c r="H353" i="2"/>
  <c r="H191" i="2"/>
  <c r="H86" i="2"/>
  <c r="H227" i="2"/>
  <c r="H173" i="2"/>
  <c r="H382" i="2"/>
  <c r="H222" i="2"/>
  <c r="H135" i="2"/>
  <c r="H125" i="2"/>
  <c r="H78" i="2"/>
  <c r="H84" i="2"/>
  <c r="H270" i="2"/>
  <c r="H176" i="2"/>
  <c r="H158" i="2"/>
  <c r="H118" i="2"/>
  <c r="H77" i="2"/>
  <c r="H79" i="2"/>
  <c r="H384" i="2"/>
  <c r="H424" i="2"/>
  <c r="H111" i="2"/>
  <c r="J26" i="2"/>
  <c r="J22" i="2"/>
  <c r="J32" i="1"/>
  <c r="J24" i="1"/>
  <c r="J48" i="1"/>
  <c r="J339" i="1"/>
  <c r="J402" i="1"/>
  <c r="J290" i="1"/>
  <c r="J205" i="1"/>
  <c r="J220" i="1"/>
  <c r="J294" i="1"/>
  <c r="J248" i="1"/>
  <c r="J239" i="1"/>
  <c r="J107" i="1"/>
  <c r="J108" i="1"/>
  <c r="J193" i="1"/>
  <c r="J113" i="1"/>
  <c r="J127" i="1"/>
  <c r="J390" i="1"/>
  <c r="J398" i="1"/>
  <c r="J403" i="1"/>
  <c r="J316" i="1"/>
  <c r="J342" i="1"/>
  <c r="J243" i="1"/>
  <c r="J269" i="1"/>
  <c r="J224" i="1"/>
  <c r="J281" i="1"/>
  <c r="J245" i="1"/>
  <c r="J181" i="1"/>
  <c r="J171" i="1"/>
  <c r="J160" i="1"/>
  <c r="J233" i="1"/>
  <c r="J129" i="1"/>
  <c r="J46" i="1"/>
  <c r="J25" i="1"/>
  <c r="J110" i="1"/>
  <c r="J98" i="1"/>
  <c r="J372" i="1"/>
  <c r="J386" i="1"/>
  <c r="J391" i="1"/>
  <c r="J345" i="1"/>
  <c r="J343" i="1"/>
  <c r="J312" i="1"/>
  <c r="J327" i="1"/>
  <c r="J216" i="1"/>
  <c r="J231" i="1"/>
  <c r="J271" i="1"/>
  <c r="J212" i="1"/>
  <c r="J209" i="1"/>
  <c r="J221" i="1"/>
  <c r="J148" i="1"/>
  <c r="J187" i="1"/>
  <c r="J178" i="1"/>
  <c r="J34" i="1"/>
  <c r="J359" i="1"/>
  <c r="J411" i="1"/>
  <c r="J346" i="1"/>
  <c r="J298" i="1"/>
  <c r="J314" i="1"/>
  <c r="J192" i="1"/>
  <c r="J206" i="1"/>
  <c r="J232" i="1"/>
  <c r="J247" i="1"/>
  <c r="J261" i="1"/>
  <c r="J251" i="1"/>
  <c r="J174" i="1"/>
  <c r="J88" i="1"/>
  <c r="J56" i="1"/>
  <c r="J419" i="1"/>
  <c r="J347" i="1"/>
  <c r="J341" i="1"/>
  <c r="J340" i="1"/>
  <c r="J277" i="1"/>
  <c r="J172" i="1"/>
  <c r="J162" i="1"/>
  <c r="J208" i="1"/>
  <c r="J82" i="1"/>
  <c r="J92" i="1"/>
  <c r="J44" i="1"/>
  <c r="J8" i="1"/>
  <c r="J337" i="1"/>
  <c r="J315" i="1"/>
  <c r="J265" i="1"/>
  <c r="J287" i="1"/>
  <c r="J237" i="1"/>
  <c r="J198" i="1"/>
  <c r="J168" i="1"/>
  <c r="J70" i="1"/>
  <c r="J39" i="1"/>
  <c r="J66" i="1"/>
  <c r="J138" i="1"/>
  <c r="J53" i="1"/>
  <c r="J348" i="1"/>
  <c r="J367" i="1"/>
  <c r="J253" i="1"/>
  <c r="J300" i="1"/>
  <c r="J285" i="1"/>
  <c r="J211" i="1"/>
  <c r="J156" i="1"/>
  <c r="J165" i="1"/>
  <c r="J58" i="1"/>
  <c r="J84" i="1"/>
  <c r="J355" i="1"/>
  <c r="J370" i="1"/>
  <c r="J323" i="1"/>
  <c r="J291" i="1"/>
  <c r="J144" i="1"/>
  <c r="J163" i="1"/>
  <c r="J22" i="1"/>
  <c r="J72" i="1"/>
  <c r="J62" i="1"/>
  <c r="J410" i="1"/>
  <c r="J358" i="1"/>
  <c r="J331" i="1"/>
  <c r="J279" i="1"/>
  <c r="J229" i="1"/>
  <c r="J272" i="1"/>
  <c r="J262" i="1"/>
  <c r="J147" i="1"/>
  <c r="J151" i="1"/>
  <c r="J60" i="1"/>
  <c r="J50" i="1"/>
  <c r="J67" i="1"/>
  <c r="J81" i="1"/>
  <c r="J408" i="1"/>
  <c r="J334" i="1"/>
  <c r="J260" i="1"/>
  <c r="J250" i="1"/>
  <c r="J155" i="1"/>
  <c r="J120" i="1"/>
  <c r="J161" i="1"/>
  <c r="J126" i="1"/>
  <c r="J52" i="1"/>
  <c r="J55" i="1"/>
  <c r="J69" i="1"/>
  <c r="J397" i="1"/>
  <c r="J352" i="1"/>
  <c r="J392" i="1"/>
  <c r="J308" i="1"/>
  <c r="J325" i="1"/>
  <c r="J286" i="1"/>
  <c r="J284" i="1"/>
  <c r="J234" i="1"/>
  <c r="J236" i="1"/>
  <c r="J143" i="1"/>
  <c r="J96" i="1"/>
  <c r="J123" i="1"/>
  <c r="J85" i="1"/>
  <c r="J26" i="1"/>
  <c r="J43" i="1"/>
  <c r="J57" i="1"/>
  <c r="J417" i="1"/>
  <c r="J380" i="1"/>
  <c r="J317" i="1"/>
  <c r="J296" i="1"/>
  <c r="J276" i="1"/>
  <c r="J288" i="1"/>
  <c r="J111" i="1"/>
  <c r="J142" i="1"/>
  <c r="J105" i="1"/>
  <c r="J409" i="1"/>
  <c r="J305" i="1"/>
  <c r="J354" i="1"/>
  <c r="J301" i="1"/>
  <c r="J264" i="1"/>
  <c r="J242" i="1"/>
  <c r="J210" i="1"/>
  <c r="J214" i="1"/>
  <c r="J99" i="1"/>
  <c r="J164" i="1"/>
  <c r="J130" i="1"/>
  <c r="J61" i="1"/>
  <c r="J116" i="1"/>
  <c r="J33" i="1"/>
  <c r="J383" i="1"/>
  <c r="J381" i="1"/>
  <c r="J322" i="1"/>
  <c r="J256" i="1"/>
  <c r="J95" i="1"/>
  <c r="J133" i="1"/>
  <c r="J87" i="1"/>
  <c r="J118" i="1"/>
  <c r="J49" i="1"/>
  <c r="J104" i="1"/>
  <c r="J114" i="1"/>
  <c r="J362" i="1"/>
  <c r="J389" i="1"/>
  <c r="J369" i="1"/>
  <c r="J326" i="1"/>
  <c r="J259" i="1"/>
  <c r="J263" i="1"/>
  <c r="J190" i="1"/>
  <c r="J71" i="1"/>
  <c r="J102" i="1"/>
  <c r="J16" i="1"/>
  <c r="J8" i="2"/>
  <c r="J24" i="2"/>
  <c r="J16" i="2"/>
  <c r="J25" i="2"/>
  <c r="J34" i="2"/>
  <c r="J32" i="2"/>
  <c r="J33" i="2"/>
  <c r="J402" i="2"/>
  <c r="J369" i="2"/>
  <c r="J358" i="2"/>
  <c r="J347" i="2"/>
  <c r="J343" i="2"/>
  <c r="J284" i="2"/>
  <c r="J285" i="2"/>
  <c r="J269" i="2"/>
  <c r="J168" i="2"/>
  <c r="J144" i="2"/>
  <c r="J118" i="2"/>
  <c r="J87" i="2"/>
  <c r="J126" i="2"/>
  <c r="J72" i="2"/>
  <c r="J70" i="2"/>
  <c r="J71" i="2"/>
  <c r="J398" i="2"/>
  <c r="J354" i="2"/>
  <c r="J380" i="2"/>
  <c r="J327" i="2"/>
  <c r="J316" i="2"/>
  <c r="J281" i="2"/>
  <c r="J248" i="2"/>
  <c r="J190" i="2"/>
  <c r="J212" i="2"/>
  <c r="J221" i="2"/>
  <c r="J216" i="2"/>
  <c r="J114" i="2"/>
  <c r="J69" i="2"/>
  <c r="J66" i="2"/>
  <c r="J67" i="2"/>
  <c r="J417" i="2"/>
  <c r="J408" i="2"/>
  <c r="J383" i="2"/>
  <c r="J346" i="2"/>
  <c r="J305" i="2"/>
  <c r="J314" i="2"/>
  <c r="J276" i="2"/>
  <c r="J277" i="2"/>
  <c r="J286" i="2"/>
  <c r="J245" i="2"/>
  <c r="J208" i="2"/>
  <c r="J162" i="2"/>
  <c r="J110" i="2"/>
  <c r="J62" i="2"/>
  <c r="J390" i="2"/>
  <c r="J391" i="2"/>
  <c r="J339" i="2"/>
  <c r="J312" i="2"/>
  <c r="J272" i="2"/>
  <c r="J262" i="2"/>
  <c r="J214" i="2"/>
  <c r="J209" i="2"/>
  <c r="J133" i="2"/>
  <c r="J60" i="2"/>
  <c r="J61" i="2"/>
  <c r="J58" i="2"/>
  <c r="J409" i="2"/>
  <c r="J345" i="2"/>
  <c r="J337" i="2"/>
  <c r="J298" i="2"/>
  <c r="J301" i="2"/>
  <c r="J260" i="2"/>
  <c r="J256" i="2"/>
  <c r="J236" i="2"/>
  <c r="J237" i="2"/>
  <c r="J205" i="2"/>
  <c r="J102" i="2"/>
  <c r="J161" i="2"/>
  <c r="J56" i="2"/>
  <c r="J57" i="2"/>
  <c r="J55" i="2"/>
  <c r="J419" i="2"/>
  <c r="J372" i="2"/>
  <c r="J294" i="2"/>
  <c r="J325" i="2"/>
  <c r="J308" i="2"/>
  <c r="J264" i="2"/>
  <c r="J253" i="2"/>
  <c r="J232" i="2"/>
  <c r="J163" i="2"/>
  <c r="J178" i="2"/>
  <c r="J174" i="2"/>
  <c r="J98" i="2"/>
  <c r="J129" i="2"/>
  <c r="J52" i="2"/>
  <c r="J53" i="2"/>
  <c r="J50" i="2"/>
  <c r="J392" i="2"/>
  <c r="J397" i="2"/>
  <c r="J348" i="2"/>
  <c r="J355" i="2"/>
  <c r="J322" i="2"/>
  <c r="J265" i="2"/>
  <c r="J211" i="2"/>
  <c r="J192" i="2"/>
  <c r="J171" i="2"/>
  <c r="J111" i="2"/>
  <c r="J113" i="2"/>
  <c r="J48" i="2"/>
  <c r="J49" i="2"/>
  <c r="J46" i="2"/>
  <c r="J411" i="2"/>
  <c r="J386" i="2"/>
  <c r="J352" i="2"/>
  <c r="J291" i="2"/>
  <c r="J300" i="2"/>
  <c r="J250" i="2"/>
  <c r="J247" i="2"/>
  <c r="J259" i="2"/>
  <c r="J220" i="2"/>
  <c r="J193" i="2"/>
  <c r="J155" i="2"/>
  <c r="J164" i="2"/>
  <c r="J138" i="2"/>
  <c r="J107" i="2"/>
  <c r="J123" i="2"/>
  <c r="J44" i="2"/>
  <c r="J43" i="2"/>
  <c r="J331" i="2"/>
  <c r="J342" i="2"/>
  <c r="J317" i="2"/>
  <c r="J287" i="2"/>
  <c r="J323" i="2"/>
  <c r="J243" i="2"/>
  <c r="J251" i="2"/>
  <c r="J279" i="2"/>
  <c r="J210" i="2"/>
  <c r="J224" i="2"/>
  <c r="J151" i="2"/>
  <c r="J160" i="2"/>
  <c r="J165" i="2"/>
  <c r="J120" i="2"/>
  <c r="J105" i="2"/>
  <c r="J81" i="2"/>
  <c r="J88" i="2"/>
  <c r="J403" i="2"/>
  <c r="J389" i="2"/>
  <c r="J370" i="2"/>
  <c r="J367" i="2"/>
  <c r="J341" i="2"/>
  <c r="J340" i="2"/>
  <c r="J334" i="2"/>
  <c r="J315" i="2"/>
  <c r="J296" i="2"/>
  <c r="J242" i="2"/>
  <c r="J239" i="2"/>
  <c r="J290" i="2"/>
  <c r="J271" i="2"/>
  <c r="J206" i="2"/>
  <c r="J229" i="2"/>
  <c r="J147" i="2"/>
  <c r="J156" i="2"/>
  <c r="J187" i="2"/>
  <c r="J142" i="2"/>
  <c r="J82" i="2"/>
  <c r="J99" i="2"/>
  <c r="J116" i="2"/>
  <c r="J92" i="2"/>
  <c r="J85" i="2"/>
  <c r="J84" i="2"/>
  <c r="J410" i="2"/>
  <c r="J381" i="2"/>
  <c r="J263" i="2"/>
  <c r="J181" i="2"/>
  <c r="J143" i="2"/>
  <c r="J95" i="2"/>
  <c r="J96" i="2"/>
  <c r="J104" i="2"/>
  <c r="J39" i="2"/>
  <c r="J362" i="2"/>
  <c r="J359" i="2"/>
  <c r="J326" i="2"/>
  <c r="J288" i="2"/>
  <c r="J234" i="2"/>
  <c r="J231" i="2"/>
  <c r="J261" i="2"/>
  <c r="J198" i="2"/>
  <c r="J172" i="2"/>
  <c r="J233" i="2"/>
  <c r="J148" i="2"/>
  <c r="J130" i="2"/>
  <c r="J127" i="2"/>
  <c r="J108" i="2"/>
  <c r="O3" i="2"/>
  <c r="N7" i="2"/>
  <c r="N37" i="2"/>
  <c r="N422" i="2"/>
  <c r="N403" i="2"/>
  <c r="N413" i="2"/>
  <c r="N379" i="2"/>
  <c r="N390" i="2"/>
  <c r="N380" i="2"/>
  <c r="N369" i="2"/>
  <c r="N316" i="2"/>
  <c r="N326" i="2"/>
  <c r="N319" i="2"/>
  <c r="N296" i="2"/>
  <c r="N323" i="2"/>
  <c r="N315" i="2"/>
  <c r="N269" i="2"/>
  <c r="N273" i="2"/>
  <c r="N263" i="2"/>
  <c r="N418" i="2"/>
  <c r="N399" i="2"/>
  <c r="N409" i="2"/>
  <c r="N370" i="2"/>
  <c r="N371" i="2"/>
  <c r="N383" i="2"/>
  <c r="N365" i="2"/>
  <c r="N312" i="2"/>
  <c r="N322" i="2"/>
  <c r="N325" i="2"/>
  <c r="N292" i="2"/>
  <c r="N327" i="2"/>
  <c r="N313" i="2"/>
  <c r="N266" i="2"/>
  <c r="N261" i="2"/>
  <c r="N257" i="2"/>
  <c r="N414" i="2"/>
  <c r="N424" i="2"/>
  <c r="N405" i="2"/>
  <c r="N366" i="2"/>
  <c r="N367" i="2"/>
  <c r="N375" i="2"/>
  <c r="N361" i="2"/>
  <c r="N308" i="2"/>
  <c r="N318" i="2"/>
  <c r="N295" i="2"/>
  <c r="N288" i="2"/>
  <c r="N329" i="2"/>
  <c r="N311" i="2"/>
  <c r="N254" i="2"/>
  <c r="N259" i="2"/>
  <c r="N255" i="2"/>
  <c r="N419" i="2"/>
  <c r="N400" i="2"/>
  <c r="N415" i="2"/>
  <c r="N396" i="2"/>
  <c r="N377" i="2"/>
  <c r="N382" i="2"/>
  <c r="N339" i="2"/>
  <c r="N394" i="2"/>
  <c r="N328" i="2"/>
  <c r="N337" i="2"/>
  <c r="N335" i="2"/>
  <c r="N331" i="2"/>
  <c r="N289" i="2"/>
  <c r="N274" i="2"/>
  <c r="N258" i="2"/>
  <c r="N224" i="2"/>
  <c r="N229" i="2"/>
  <c r="N260" i="2"/>
  <c r="N226" i="2"/>
  <c r="N172" i="2"/>
  <c r="N181" i="2"/>
  <c r="N178" i="2"/>
  <c r="N183" i="2"/>
  <c r="N128" i="2"/>
  <c r="N187" i="2"/>
  <c r="N167" i="2"/>
  <c r="N411" i="2"/>
  <c r="N421" i="2"/>
  <c r="N373" i="2"/>
  <c r="N374" i="2"/>
  <c r="N392" i="2"/>
  <c r="N386" i="2"/>
  <c r="N324" i="2"/>
  <c r="N334" i="2"/>
  <c r="N341" i="2"/>
  <c r="N299" i="2"/>
  <c r="N285" i="2"/>
  <c r="N270" i="2"/>
  <c r="N256" i="2"/>
  <c r="N268" i="2"/>
  <c r="N225" i="2"/>
  <c r="N253" i="2"/>
  <c r="N222" i="2"/>
  <c r="N168" i="2"/>
  <c r="N218" i="2"/>
  <c r="N174" i="2"/>
  <c r="N179" i="2"/>
  <c r="N124" i="2"/>
  <c r="N173" i="2"/>
  <c r="N163" i="2"/>
  <c r="N111" i="2"/>
  <c r="N407" i="2"/>
  <c r="N417" i="2"/>
  <c r="N387" i="2"/>
  <c r="N395" i="2"/>
  <c r="N388" i="2"/>
  <c r="N378" i="2"/>
  <c r="N320" i="2"/>
  <c r="N330" i="2"/>
  <c r="N344" i="2"/>
  <c r="N321" i="2"/>
  <c r="N281" i="2"/>
  <c r="N317" i="2"/>
  <c r="N251" i="2"/>
  <c r="N277" i="2"/>
  <c r="N271" i="2"/>
  <c r="N404" i="2"/>
  <c r="N342" i="2"/>
  <c r="N352" i="2"/>
  <c r="N333" i="2"/>
  <c r="N349" i="2"/>
  <c r="N278" i="2"/>
  <c r="N228" i="2"/>
  <c r="N250" i="2"/>
  <c r="N208" i="2"/>
  <c r="N209" i="2"/>
  <c r="N198" i="2"/>
  <c r="N199" i="2"/>
  <c r="N132" i="2"/>
  <c r="N162" i="2"/>
  <c r="N147" i="2"/>
  <c r="N91" i="2"/>
  <c r="N96" i="2"/>
  <c r="N97" i="2"/>
  <c r="N82" i="2"/>
  <c r="N59" i="2"/>
  <c r="N60" i="2"/>
  <c r="N65" i="2"/>
  <c r="N14" i="2"/>
  <c r="N26" i="2"/>
  <c r="N401" i="2"/>
  <c r="N363" i="2"/>
  <c r="N391" i="2"/>
  <c r="N314" i="2"/>
  <c r="N284" i="2"/>
  <c r="N309" i="2"/>
  <c r="N252" i="2"/>
  <c r="N262" i="2"/>
  <c r="N204" i="2"/>
  <c r="N205" i="2"/>
  <c r="N194" i="2"/>
  <c r="N195" i="2"/>
  <c r="N171" i="2"/>
  <c r="N158" i="2"/>
  <c r="N143" i="2"/>
  <c r="N87" i="2"/>
  <c r="N92" i="2"/>
  <c r="N93" i="2"/>
  <c r="N85" i="2"/>
  <c r="N55" i="2"/>
  <c r="N56" i="2"/>
  <c r="N61" i="2"/>
  <c r="N62" i="2"/>
  <c r="N397" i="2"/>
  <c r="N359" i="2"/>
  <c r="N384" i="2"/>
  <c r="N310" i="2"/>
  <c r="N280" i="2"/>
  <c r="N307" i="2"/>
  <c r="N249" i="2"/>
  <c r="N247" i="2"/>
  <c r="N200" i="2"/>
  <c r="N201" i="2"/>
  <c r="N190" i="2"/>
  <c r="N191" i="2"/>
  <c r="N165" i="2"/>
  <c r="N154" i="2"/>
  <c r="N139" i="2"/>
  <c r="N83" i="2"/>
  <c r="N88" i="2"/>
  <c r="N89" i="2"/>
  <c r="N90" i="2"/>
  <c r="N51" i="2"/>
  <c r="N52" i="2"/>
  <c r="N57" i="2"/>
  <c r="N410" i="2"/>
  <c r="N393" i="2"/>
  <c r="N355" i="2"/>
  <c r="N376" i="2"/>
  <c r="N306" i="2"/>
  <c r="N276" i="2"/>
  <c r="N305" i="2"/>
  <c r="N245" i="2"/>
  <c r="N243" i="2"/>
  <c r="N196" i="2"/>
  <c r="N197" i="2"/>
  <c r="N186" i="2"/>
  <c r="N169" i="2"/>
  <c r="N161" i="2"/>
  <c r="N150" i="2"/>
  <c r="N135" i="2"/>
  <c r="N133" i="2"/>
  <c r="N84" i="2"/>
  <c r="N131" i="2"/>
  <c r="N78" i="2"/>
  <c r="N47" i="2"/>
  <c r="N48" i="2"/>
  <c r="N53" i="2"/>
  <c r="N42" i="2"/>
  <c r="N15" i="2"/>
  <c r="N27" i="2"/>
  <c r="N406" i="2"/>
  <c r="N389" i="2"/>
  <c r="N351" i="2"/>
  <c r="N338" i="2"/>
  <c r="N302" i="2"/>
  <c r="N272" i="2"/>
  <c r="N303" i="2"/>
  <c r="N241" i="2"/>
  <c r="N239" i="2"/>
  <c r="N192" i="2"/>
  <c r="N193" i="2"/>
  <c r="N182" i="2"/>
  <c r="N164" i="2"/>
  <c r="N157" i="2"/>
  <c r="N146" i="2"/>
  <c r="N175" i="2"/>
  <c r="N129" i="2"/>
  <c r="N80" i="2"/>
  <c r="N118" i="2"/>
  <c r="N74" i="2"/>
  <c r="N43" i="2"/>
  <c r="N44" i="2"/>
  <c r="N49" i="2"/>
  <c r="N18" i="2"/>
  <c r="N30" i="2"/>
  <c r="N402" i="2"/>
  <c r="N385" i="2"/>
  <c r="N347" i="2"/>
  <c r="N336" i="2"/>
  <c r="N345" i="2"/>
  <c r="N297" i="2"/>
  <c r="N301" i="2"/>
  <c r="N237" i="2"/>
  <c r="N235" i="2"/>
  <c r="N188" i="2"/>
  <c r="N189" i="2"/>
  <c r="N170" i="2"/>
  <c r="N160" i="2"/>
  <c r="N153" i="2"/>
  <c r="N142" i="2"/>
  <c r="N125" i="2"/>
  <c r="N123" i="2"/>
  <c r="N126" i="2"/>
  <c r="N114" i="2"/>
  <c r="N70" i="2"/>
  <c r="N39" i="2"/>
  <c r="N40" i="2"/>
  <c r="N45" i="2"/>
  <c r="N398" i="2"/>
  <c r="N381" i="2"/>
  <c r="N343" i="2"/>
  <c r="N332" i="2"/>
  <c r="N348" i="2"/>
  <c r="N293" i="2"/>
  <c r="N264" i="2"/>
  <c r="N233" i="2"/>
  <c r="N231" i="2"/>
  <c r="N184" i="2"/>
  <c r="N185" i="2"/>
  <c r="N220" i="2"/>
  <c r="N156" i="2"/>
  <c r="N149" i="2"/>
  <c r="N138" i="2"/>
  <c r="N119" i="2"/>
  <c r="N120" i="2"/>
  <c r="N121" i="2"/>
  <c r="N110" i="2"/>
  <c r="N81" i="2"/>
  <c r="N35" i="2"/>
  <c r="N36" i="2"/>
  <c r="N33" i="2"/>
  <c r="N423" i="2"/>
  <c r="N362" i="2"/>
  <c r="N372" i="2"/>
  <c r="N304" i="2"/>
  <c r="N291" i="2"/>
  <c r="N298" i="2"/>
  <c r="N248" i="2"/>
  <c r="N265" i="2"/>
  <c r="N227" i="2"/>
  <c r="N180" i="2"/>
  <c r="N216" i="2"/>
  <c r="N214" i="2"/>
  <c r="N152" i="2"/>
  <c r="N145" i="2"/>
  <c r="N134" i="2"/>
  <c r="N115" i="2"/>
  <c r="N116" i="2"/>
  <c r="N117" i="2"/>
  <c r="N106" i="2"/>
  <c r="N79" i="2"/>
  <c r="N94" i="2"/>
  <c r="N32" i="2"/>
  <c r="N19" i="2"/>
  <c r="N31" i="2"/>
  <c r="N420" i="2"/>
  <c r="N358" i="2"/>
  <c r="N368" i="2"/>
  <c r="N300" i="2"/>
  <c r="N287" i="2"/>
  <c r="N294" i="2"/>
  <c r="N244" i="2"/>
  <c r="N246" i="2"/>
  <c r="N223" i="2"/>
  <c r="N176" i="2"/>
  <c r="N234" i="2"/>
  <c r="N217" i="2"/>
  <c r="N148" i="2"/>
  <c r="N141" i="2"/>
  <c r="N130" i="2"/>
  <c r="N107" i="2"/>
  <c r="N112" i="2"/>
  <c r="N113" i="2"/>
  <c r="N102" i="2"/>
  <c r="N75" i="2"/>
  <c r="N76" i="2"/>
  <c r="N86" i="2"/>
  <c r="N46" i="2"/>
  <c r="N10" i="2"/>
  <c r="N22" i="2"/>
  <c r="N416" i="2"/>
  <c r="N354" i="2"/>
  <c r="N364" i="2"/>
  <c r="N353" i="2"/>
  <c r="N283" i="2"/>
  <c r="N290" i="2"/>
  <c r="N240" i="2"/>
  <c r="N242" i="2"/>
  <c r="N219" i="2"/>
  <c r="N230" i="2"/>
  <c r="N210" i="2"/>
  <c r="N211" i="2"/>
  <c r="N144" i="2"/>
  <c r="N137" i="2"/>
  <c r="N159" i="2"/>
  <c r="N103" i="2"/>
  <c r="N108" i="2"/>
  <c r="N109" i="2"/>
  <c r="N98" i="2"/>
  <c r="N71" i="2"/>
  <c r="N72" i="2"/>
  <c r="N77" i="2"/>
  <c r="N412" i="2"/>
  <c r="N350" i="2"/>
  <c r="N360" i="2"/>
  <c r="N340" i="2"/>
  <c r="N279" i="2"/>
  <c r="N286" i="2"/>
  <c r="N236" i="2"/>
  <c r="N238" i="2"/>
  <c r="N215" i="2"/>
  <c r="N221" i="2"/>
  <c r="N206" i="2"/>
  <c r="N207" i="2"/>
  <c r="N140" i="2"/>
  <c r="N177" i="2"/>
  <c r="N155" i="2"/>
  <c r="N99" i="2"/>
  <c r="N104" i="2"/>
  <c r="N105" i="2"/>
  <c r="N127" i="2"/>
  <c r="N67" i="2"/>
  <c r="N68" i="2"/>
  <c r="N73" i="2"/>
  <c r="N66" i="2"/>
  <c r="N408" i="2"/>
  <c r="N346" i="2"/>
  <c r="N356" i="2"/>
  <c r="N357" i="2"/>
  <c r="N275" i="2"/>
  <c r="N282" i="2"/>
  <c r="N232" i="2"/>
  <c r="N267" i="2"/>
  <c r="N212" i="2"/>
  <c r="N213" i="2"/>
  <c r="N202" i="2"/>
  <c r="N203" i="2"/>
  <c r="N136" i="2"/>
  <c r="N166" i="2"/>
  <c r="N151" i="2"/>
  <c r="N95" i="2"/>
  <c r="N100" i="2"/>
  <c r="N101" i="2"/>
  <c r="N122" i="2"/>
  <c r="N63" i="2"/>
  <c r="N64" i="2"/>
  <c r="N69" i="2"/>
  <c r="N11" i="2"/>
  <c r="N23" i="2"/>
  <c r="N50" i="2"/>
  <c r="N12" i="2"/>
  <c r="N24" i="2"/>
  <c r="N17" i="2"/>
  <c r="N29" i="2"/>
  <c r="N9" i="2"/>
  <c r="N21" i="2"/>
  <c r="N58" i="2"/>
  <c r="N13" i="2"/>
  <c r="N25" i="2"/>
  <c r="N38" i="2"/>
  <c r="N28" i="2"/>
  <c r="N41" i="2"/>
  <c r="N34" i="2"/>
  <c r="N54" i="2"/>
  <c r="N16" i="2"/>
  <c r="N20" i="2"/>
  <c r="N8" i="2"/>
  <c r="L16" i="2"/>
  <c r="H418" i="1"/>
  <c r="H319" i="1"/>
  <c r="H420" i="1"/>
  <c r="H279" i="1"/>
  <c r="H155" i="1"/>
  <c r="H23" i="1"/>
  <c r="H267" i="1"/>
  <c r="H198" i="1"/>
  <c r="H50" i="1"/>
  <c r="H42" i="1"/>
  <c r="H371" i="1"/>
  <c r="H344" i="1"/>
  <c r="H225" i="1"/>
  <c r="H359" i="1"/>
  <c r="H268" i="1"/>
  <c r="H166" i="1"/>
  <c r="H189" i="1"/>
  <c r="H67" i="1"/>
  <c r="H301" i="1"/>
  <c r="H100" i="1"/>
  <c r="H289" i="1"/>
  <c r="H199" i="1"/>
  <c r="H80" i="1"/>
  <c r="H30" i="1"/>
  <c r="H297" i="1"/>
  <c r="H343" i="1"/>
  <c r="H274" i="1"/>
  <c r="H25" i="1"/>
  <c r="H305" i="1"/>
  <c r="H234" i="1"/>
  <c r="H293" i="1"/>
  <c r="H275" i="1"/>
  <c r="H19" i="1"/>
  <c r="H17" i="1"/>
  <c r="H9" i="1"/>
  <c r="H379" i="1"/>
  <c r="H299" i="1"/>
  <c r="H193" i="1"/>
  <c r="H296" i="1"/>
  <c r="H144" i="1"/>
  <c r="H147" i="1"/>
  <c r="H358" i="1"/>
  <c r="H123" i="1"/>
  <c r="H388" i="1"/>
  <c r="H209" i="1"/>
  <c r="H177" i="1"/>
  <c r="H18" i="1"/>
  <c r="H75" i="1"/>
  <c r="H25" i="2"/>
  <c r="H17" i="2"/>
  <c r="H9" i="2"/>
  <c r="H420" i="2"/>
  <c r="H293" i="2"/>
  <c r="H301" i="2"/>
  <c r="H275" i="2"/>
  <c r="H67" i="2"/>
  <c r="H289" i="2"/>
  <c r="H147" i="2"/>
  <c r="H100" i="2"/>
  <c r="H359" i="2"/>
  <c r="H274" i="2"/>
  <c r="H209" i="2"/>
  <c r="H144" i="2"/>
  <c r="H418" i="2"/>
  <c r="H358" i="2"/>
  <c r="H319" i="2"/>
  <c r="H198" i="2"/>
  <c r="H199" i="2"/>
  <c r="H50" i="2"/>
  <c r="H19" i="2"/>
  <c r="H388" i="2"/>
  <c r="H234" i="2"/>
  <c r="H343" i="2"/>
  <c r="H42" i="2"/>
  <c r="H344" i="2"/>
  <c r="H268" i="2"/>
  <c r="H225" i="2"/>
  <c r="H177" i="2"/>
  <c r="H18" i="2"/>
  <c r="H30" i="2"/>
  <c r="H279" i="2"/>
  <c r="H166" i="2"/>
  <c r="H189" i="2"/>
  <c r="H193" i="2"/>
  <c r="H123" i="2"/>
  <c r="H80" i="2"/>
  <c r="H23" i="2"/>
  <c r="H379" i="2"/>
  <c r="H305" i="2"/>
  <c r="H299" i="2"/>
  <c r="H267" i="2"/>
  <c r="H75" i="2"/>
  <c r="H371" i="2"/>
  <c r="H297" i="2"/>
  <c r="H296" i="2"/>
  <c r="H155" i="2"/>
  <c r="J12" i="1"/>
  <c r="J18" i="1"/>
  <c r="J42" i="1"/>
  <c r="J338" i="1"/>
  <c r="J330" i="1"/>
  <c r="J252" i="1"/>
  <c r="J267" i="1"/>
  <c r="J213" i="1"/>
  <c r="J122" i="1"/>
  <c r="J396" i="1"/>
  <c r="J349" i="1"/>
  <c r="J400" i="1"/>
  <c r="J309" i="1"/>
  <c r="J378" i="1"/>
  <c r="J306" i="1"/>
  <c r="J297" i="1"/>
  <c r="J228" i="1"/>
  <c r="J280" i="1"/>
  <c r="J215" i="1"/>
  <c r="J103" i="1"/>
  <c r="J35" i="1"/>
  <c r="J414" i="1"/>
  <c r="J376" i="1"/>
  <c r="J266" i="1"/>
  <c r="J274" i="1"/>
  <c r="J159" i="1"/>
  <c r="J109" i="1"/>
  <c r="J93" i="1"/>
  <c r="J23" i="1"/>
  <c r="J11" i="1"/>
  <c r="J170" i="1"/>
  <c r="J202" i="1"/>
  <c r="J59" i="1"/>
  <c r="J15" i="1"/>
  <c r="J90" i="1"/>
  <c r="J41" i="1"/>
  <c r="J399" i="1"/>
  <c r="J406" i="1"/>
  <c r="J302" i="1"/>
  <c r="J194" i="1"/>
  <c r="J180" i="1"/>
  <c r="J47" i="1"/>
  <c r="J51" i="1"/>
  <c r="J28" i="1"/>
  <c r="J360" i="1"/>
  <c r="J394" i="1"/>
  <c r="J146" i="1"/>
  <c r="J150" i="1"/>
  <c r="J421" i="1"/>
  <c r="J332" i="1"/>
  <c r="J303" i="1"/>
  <c r="J225" i="1"/>
  <c r="J196" i="1"/>
  <c r="J175" i="1"/>
  <c r="J74" i="1"/>
  <c r="J124" i="1"/>
  <c r="J422" i="1"/>
  <c r="J241" i="1"/>
  <c r="J255" i="1"/>
  <c r="J201" i="1"/>
  <c r="J179" i="1"/>
  <c r="J189" i="1"/>
  <c r="J153" i="1"/>
  <c r="J79" i="1"/>
  <c r="J415" i="1"/>
  <c r="J423" i="1"/>
  <c r="J311" i="1"/>
  <c r="J167" i="1"/>
  <c r="J64" i="1"/>
  <c r="J416" i="1"/>
  <c r="J404" i="1"/>
  <c r="J320" i="1"/>
  <c r="J333" i="1"/>
  <c r="J304" i="1"/>
  <c r="J207" i="1"/>
  <c r="J135" i="1"/>
  <c r="J139" i="1"/>
  <c r="J117" i="1"/>
  <c r="J38" i="1"/>
  <c r="J418" i="1"/>
  <c r="J238" i="1"/>
  <c r="J149" i="1"/>
  <c r="J385" i="1"/>
  <c r="J254" i="1"/>
  <c r="J226" i="1"/>
  <c r="J131" i="1"/>
  <c r="J73" i="1"/>
  <c r="J31" i="1"/>
  <c r="J20" i="1"/>
  <c r="J368" i="1"/>
  <c r="J188" i="1"/>
  <c r="J145" i="1"/>
  <c r="J121" i="1"/>
  <c r="J374" i="1"/>
  <c r="J293" i="1"/>
  <c r="J230" i="1"/>
  <c r="J292" i="1"/>
  <c r="J283" i="1"/>
  <c r="J101" i="1"/>
  <c r="J83" i="1"/>
  <c r="J21" i="1"/>
  <c r="J371" i="1"/>
  <c r="J366" i="1"/>
  <c r="J310" i="1"/>
  <c r="J204" i="1"/>
  <c r="J218" i="1"/>
  <c r="J191" i="1"/>
  <c r="J185" i="1"/>
  <c r="J106" i="1"/>
  <c r="J37" i="1"/>
  <c r="J75" i="1"/>
  <c r="J9" i="1"/>
  <c r="J65" i="1"/>
  <c r="J18" i="2"/>
  <c r="J28" i="2"/>
  <c r="J20" i="2"/>
  <c r="J12" i="2"/>
  <c r="J42" i="2"/>
  <c r="J38" i="2"/>
  <c r="J9" i="2"/>
  <c r="J41" i="2"/>
  <c r="J35" i="2"/>
  <c r="J21" i="2"/>
  <c r="J416" i="2"/>
  <c r="J368" i="2"/>
  <c r="J309" i="2"/>
  <c r="J230" i="2"/>
  <c r="J252" i="2"/>
  <c r="J194" i="2"/>
  <c r="J218" i="2"/>
  <c r="J175" i="2"/>
  <c r="J122" i="2"/>
  <c r="J73" i="2"/>
  <c r="J15" i="2"/>
  <c r="J31" i="2"/>
  <c r="J421" i="2"/>
  <c r="J338" i="2"/>
  <c r="J280" i="2"/>
  <c r="J226" i="2"/>
  <c r="J191" i="2"/>
  <c r="J83" i="2"/>
  <c r="J150" i="2"/>
  <c r="J394" i="2"/>
  <c r="J399" i="2"/>
  <c r="J333" i="2"/>
  <c r="J213" i="2"/>
  <c r="J146" i="2"/>
  <c r="J149" i="2"/>
  <c r="J64" i="2"/>
  <c r="J65" i="2"/>
  <c r="J37" i="2"/>
  <c r="J404" i="2"/>
  <c r="J332" i="2"/>
  <c r="J303" i="2"/>
  <c r="J241" i="2"/>
  <c r="J204" i="2"/>
  <c r="J106" i="2"/>
  <c r="J131" i="2"/>
  <c r="J59" i="2"/>
  <c r="J423" i="2"/>
  <c r="J400" i="2"/>
  <c r="J374" i="2"/>
  <c r="J310" i="2"/>
  <c r="J167" i="2"/>
  <c r="J179" i="2"/>
  <c r="J153" i="2"/>
  <c r="J121" i="2"/>
  <c r="J396" i="2"/>
  <c r="J376" i="2"/>
  <c r="J267" i="2"/>
  <c r="J283" i="2"/>
  <c r="J225" i="2"/>
  <c r="J196" i="2"/>
  <c r="J201" i="2"/>
  <c r="J145" i="2"/>
  <c r="J117" i="2"/>
  <c r="J51" i="2"/>
  <c r="J415" i="2"/>
  <c r="J385" i="2"/>
  <c r="J306" i="2"/>
  <c r="J320" i="2"/>
  <c r="J266" i="2"/>
  <c r="J255" i="2"/>
  <c r="J159" i="2"/>
  <c r="J124" i="2"/>
  <c r="J47" i="2"/>
  <c r="J23" i="2"/>
  <c r="J422" i="2"/>
  <c r="J349" i="2"/>
  <c r="J304" i="2"/>
  <c r="J254" i="2"/>
  <c r="J207" i="2"/>
  <c r="J188" i="2"/>
  <c r="J90" i="2"/>
  <c r="J109" i="2"/>
  <c r="J418" i="2"/>
  <c r="J378" i="2"/>
  <c r="J371" i="2"/>
  <c r="J302" i="2"/>
  <c r="J189" i="2"/>
  <c r="J135" i="2"/>
  <c r="J103" i="2"/>
  <c r="J414" i="2"/>
  <c r="J297" i="2"/>
  <c r="J180" i="2"/>
  <c r="J185" i="2"/>
  <c r="J101" i="2"/>
  <c r="J11" i="2"/>
  <c r="J366" i="2"/>
  <c r="J360" i="2"/>
  <c r="J330" i="2"/>
  <c r="J292" i="2"/>
  <c r="J293" i="2"/>
  <c r="J238" i="2"/>
  <c r="J202" i="2"/>
  <c r="J228" i="2"/>
  <c r="J79" i="2"/>
  <c r="J93" i="2"/>
  <c r="J406" i="2"/>
  <c r="J311" i="2"/>
  <c r="J274" i="2"/>
  <c r="J215" i="2"/>
  <c r="J139" i="2"/>
  <c r="J170" i="2"/>
  <c r="J74" i="2"/>
  <c r="J75" i="2"/>
  <c r="L18" i="2"/>
  <c r="L20" i="2"/>
  <c r="H304" i="1"/>
  <c r="H73" i="1"/>
  <c r="H329" i="1"/>
  <c r="H131" i="1"/>
  <c r="H174" i="1"/>
  <c r="H317" i="1"/>
  <c r="H351" i="1"/>
  <c r="H167" i="1"/>
  <c r="H20" i="1"/>
  <c r="H71" i="1"/>
  <c r="H105" i="1"/>
  <c r="H31" i="1"/>
  <c r="H220" i="1"/>
  <c r="H137" i="1"/>
  <c r="H208" i="1"/>
  <c r="H81" i="1"/>
  <c r="H122" i="1"/>
  <c r="H152" i="1"/>
  <c r="H31" i="2"/>
  <c r="H20" i="2"/>
  <c r="H152" i="2"/>
  <c r="H105" i="2"/>
  <c r="H351" i="2"/>
  <c r="H208" i="2"/>
  <c r="H304" i="2"/>
  <c r="H317" i="2"/>
  <c r="H137" i="2"/>
  <c r="H122" i="2"/>
  <c r="H81" i="2"/>
  <c r="H329" i="2"/>
  <c r="H131" i="2"/>
  <c r="H167" i="2"/>
  <c r="H174" i="2"/>
  <c r="H73" i="2"/>
  <c r="H220" i="2"/>
  <c r="H71" i="2"/>
  <c r="J10" i="2"/>
  <c r="J17" i="1"/>
  <c r="J424" i="1"/>
  <c r="J335" i="1"/>
  <c r="J361" i="1"/>
  <c r="J321" i="1"/>
  <c r="J299" i="1"/>
  <c r="J328" i="1"/>
  <c r="J318" i="1"/>
  <c r="J384" i="1"/>
  <c r="J405" i="1"/>
  <c r="J278" i="1"/>
  <c r="J353" i="1"/>
  <c r="J257" i="1"/>
  <c r="J169" i="1"/>
  <c r="J94" i="1"/>
  <c r="J13" i="1"/>
  <c r="J377" i="1"/>
  <c r="J63" i="1"/>
  <c r="J365" i="1"/>
  <c r="J235" i="1"/>
  <c r="J249" i="1"/>
  <c r="J158" i="1"/>
  <c r="J387" i="1"/>
  <c r="J379" i="1"/>
  <c r="J182" i="1"/>
  <c r="J136" i="1"/>
  <c r="J89" i="1"/>
  <c r="J382" i="1"/>
  <c r="J184" i="1"/>
  <c r="J134" i="1"/>
  <c r="J27" i="1"/>
  <c r="J336" i="1"/>
  <c r="J363" i="1"/>
  <c r="J295" i="1"/>
  <c r="J199" i="1"/>
  <c r="J197" i="1"/>
  <c r="J54" i="1"/>
  <c r="J351" i="1"/>
  <c r="J258" i="1"/>
  <c r="J132" i="1"/>
  <c r="J10" i="1"/>
  <c r="J246" i="1"/>
  <c r="J166" i="1"/>
  <c r="J195" i="1"/>
  <c r="J115" i="1"/>
  <c r="J154" i="1"/>
  <c r="J112" i="1"/>
  <c r="J40" i="1"/>
  <c r="J407" i="1"/>
  <c r="J313" i="1"/>
  <c r="J200" i="1"/>
  <c r="J157" i="1"/>
  <c r="J77" i="1"/>
  <c r="J373" i="1"/>
  <c r="J268" i="1"/>
  <c r="J119" i="1"/>
  <c r="J125" i="1"/>
  <c r="J100" i="1"/>
  <c r="J19" i="1"/>
  <c r="J401" i="1"/>
  <c r="J289" i="1"/>
  <c r="J152" i="1"/>
  <c r="J80" i="1"/>
  <c r="J68" i="1"/>
  <c r="J36" i="1"/>
  <c r="J30" i="1"/>
  <c r="J40" i="2"/>
  <c r="J13" i="2"/>
  <c r="J30" i="2"/>
  <c r="J36" i="2"/>
  <c r="J17" i="2"/>
  <c r="J318" i="2"/>
  <c r="J365" i="2"/>
  <c r="J249" i="2"/>
  <c r="J166" i="2"/>
  <c r="J154" i="2"/>
  <c r="J68" i="2"/>
  <c r="J336" i="2"/>
  <c r="J136" i="2"/>
  <c r="J63" i="2"/>
  <c r="J382" i="2"/>
  <c r="J195" i="2"/>
  <c r="J182" i="2"/>
  <c r="J132" i="2"/>
  <c r="J158" i="2"/>
  <c r="J125" i="2"/>
  <c r="J384" i="2"/>
  <c r="J328" i="2"/>
  <c r="J268" i="2"/>
  <c r="J200" i="2"/>
  <c r="J119" i="2"/>
  <c r="J54" i="2"/>
  <c r="J405" i="2"/>
  <c r="J257" i="2"/>
  <c r="J115" i="2"/>
  <c r="J401" i="2"/>
  <c r="J361" i="2"/>
  <c r="J295" i="2"/>
  <c r="J258" i="2"/>
  <c r="J278" i="2"/>
  <c r="J197" i="2"/>
  <c r="J169" i="2"/>
  <c r="J94" i="2"/>
  <c r="J157" i="2"/>
  <c r="J387" i="2"/>
  <c r="J377" i="2"/>
  <c r="J335" i="2"/>
  <c r="J199" i="2"/>
  <c r="J89" i="2"/>
  <c r="J407" i="2"/>
  <c r="J379" i="2"/>
  <c r="J351" i="2"/>
  <c r="J246" i="2"/>
  <c r="J184" i="2"/>
  <c r="J80" i="2"/>
  <c r="J100" i="2"/>
  <c r="J321" i="2"/>
  <c r="J424" i="2"/>
  <c r="J363" i="2"/>
  <c r="J313" i="2"/>
  <c r="J299" i="2"/>
  <c r="J235" i="2"/>
  <c r="J152" i="2"/>
  <c r="J134" i="2"/>
  <c r="J112" i="2"/>
  <c r="J373" i="2"/>
  <c r="J353" i="2"/>
  <c r="J289" i="2"/>
  <c r="J77" i="2"/>
  <c r="J19" i="2"/>
  <c r="J27" i="2"/>
  <c r="F36" i="2"/>
  <c r="F19" i="1"/>
  <c r="F73" i="1"/>
  <c r="F36" i="1"/>
  <c r="F62" i="1"/>
  <c r="F50" i="1"/>
  <c r="F37" i="1"/>
  <c r="F76" i="1"/>
  <c r="F340" i="1"/>
  <c r="F303" i="1"/>
  <c r="F293" i="1"/>
  <c r="F350" i="1"/>
  <c r="F262" i="1"/>
  <c r="F300" i="1"/>
  <c r="F164" i="1"/>
  <c r="F170" i="1"/>
  <c r="F160" i="1"/>
  <c r="F92" i="1"/>
  <c r="F41" i="1"/>
  <c r="F422" i="1"/>
  <c r="F343" i="1"/>
  <c r="F369" i="1"/>
  <c r="F398" i="1"/>
  <c r="F290" i="1"/>
  <c r="F243" i="1"/>
  <c r="F93" i="1"/>
  <c r="F113" i="1"/>
  <c r="F375" i="1"/>
  <c r="F349" i="1"/>
  <c r="F214" i="1"/>
  <c r="F151" i="1"/>
  <c r="F116" i="1"/>
  <c r="F107" i="1"/>
  <c r="F64" i="1"/>
  <c r="F414" i="1"/>
  <c r="F380" i="1"/>
  <c r="F406" i="1"/>
  <c r="F363" i="1"/>
  <c r="F297" i="1"/>
  <c r="F249" i="1"/>
  <c r="F264" i="1"/>
  <c r="F257" i="1"/>
  <c r="F142" i="1"/>
  <c r="F145" i="1"/>
  <c r="F39" i="1"/>
  <c r="F35" i="1"/>
  <c r="F101" i="1"/>
  <c r="F308" i="1"/>
  <c r="F228" i="1"/>
  <c r="F231" i="1"/>
  <c r="F175" i="1"/>
  <c r="F123" i="1"/>
  <c r="F48" i="1"/>
  <c r="F71" i="1"/>
  <c r="F359" i="1"/>
  <c r="F376" i="1"/>
  <c r="F313" i="1"/>
  <c r="F236" i="1"/>
  <c r="F277" i="1"/>
  <c r="F209" i="1"/>
  <c r="F163" i="1"/>
  <c r="F121" i="1"/>
  <c r="F111" i="1"/>
  <c r="F162" i="1"/>
  <c r="F63" i="1"/>
  <c r="F99" i="1"/>
  <c r="F17" i="1"/>
  <c r="F423" i="1"/>
  <c r="F384" i="1"/>
  <c r="F364" i="1"/>
  <c r="F265" i="1"/>
  <c r="F419" i="1"/>
  <c r="F352" i="1"/>
  <c r="F212" i="1"/>
  <c r="F198" i="1"/>
  <c r="F114" i="1"/>
  <c r="F53" i="1"/>
  <c r="F403" i="1"/>
  <c r="F357" i="1"/>
  <c r="F389" i="1"/>
  <c r="F310" i="1"/>
  <c r="F263" i="1"/>
  <c r="F278" i="1"/>
  <c r="F244" i="1"/>
  <c r="F103" i="1"/>
  <c r="F86" i="1"/>
  <c r="F345" i="1"/>
  <c r="F408" i="1"/>
  <c r="F314" i="1"/>
  <c r="F353" i="1"/>
  <c r="F298" i="1"/>
  <c r="F232" i="1"/>
  <c r="F302" i="1"/>
  <c r="F110" i="1"/>
  <c r="F82" i="1"/>
  <c r="F55" i="1"/>
  <c r="F397" i="1"/>
  <c r="F327" i="1"/>
  <c r="F237" i="1"/>
  <c r="F239" i="1"/>
  <c r="F220" i="1"/>
  <c r="F130" i="1"/>
  <c r="F161" i="1"/>
  <c r="F22" i="1"/>
  <c r="F81" i="1"/>
  <c r="F416" i="1"/>
  <c r="F385" i="1"/>
  <c r="F337" i="1"/>
  <c r="F208" i="1"/>
  <c r="F217" i="1"/>
  <c r="F331" i="1"/>
  <c r="F370" i="1"/>
  <c r="F306" i="1"/>
  <c r="F323" i="1"/>
  <c r="F259" i="1"/>
  <c r="F117" i="1"/>
  <c r="F418" i="1"/>
  <c r="F358" i="1"/>
  <c r="F387" i="1"/>
  <c r="F336" i="1"/>
  <c r="F247" i="1"/>
  <c r="F128" i="1"/>
  <c r="F229" i="1"/>
  <c r="F98" i="1"/>
  <c r="F420" i="1"/>
  <c r="F351" i="1"/>
  <c r="F374" i="1"/>
  <c r="F304" i="1"/>
  <c r="F307" i="1"/>
  <c r="F235" i="1"/>
  <c r="F179" i="1"/>
  <c r="F181" i="1"/>
  <c r="F147" i="1"/>
  <c r="F27" i="1"/>
  <c r="F94" i="1"/>
  <c r="F87" i="1"/>
  <c r="F356" i="1"/>
  <c r="F407" i="1"/>
  <c r="F400" i="1"/>
  <c r="F339" i="1"/>
  <c r="F348" i="1"/>
  <c r="F295" i="1"/>
  <c r="F233" i="1"/>
  <c r="F167" i="1"/>
  <c r="F135" i="1"/>
  <c r="F11" i="1"/>
  <c r="F78" i="1"/>
  <c r="F69" i="1"/>
  <c r="F57" i="1"/>
  <c r="F56" i="1"/>
  <c r="F41" i="2"/>
  <c r="F27" i="2"/>
  <c r="F340" i="2"/>
  <c r="F357" i="2"/>
  <c r="F384" i="2"/>
  <c r="F339" i="2"/>
  <c r="F170" i="2"/>
  <c r="F179" i="2"/>
  <c r="F380" i="2"/>
  <c r="F398" i="2"/>
  <c r="F353" i="2"/>
  <c r="F343" i="2"/>
  <c r="F290" i="2"/>
  <c r="F259" i="2"/>
  <c r="F167" i="2"/>
  <c r="F39" i="2"/>
  <c r="F19" i="2"/>
  <c r="F375" i="2"/>
  <c r="F349" i="2"/>
  <c r="F376" i="2"/>
  <c r="F385" i="2"/>
  <c r="F374" i="2"/>
  <c r="F262" i="2"/>
  <c r="F198" i="2"/>
  <c r="F231" i="2"/>
  <c r="F163" i="2"/>
  <c r="F345" i="2"/>
  <c r="F264" i="2"/>
  <c r="F277" i="2"/>
  <c r="F263" i="2"/>
  <c r="F244" i="2"/>
  <c r="F228" i="2"/>
  <c r="F162" i="2"/>
  <c r="F164" i="2"/>
  <c r="F420" i="2"/>
  <c r="F422" i="2"/>
  <c r="F423" i="2"/>
  <c r="F370" i="2"/>
  <c r="F331" i="2"/>
  <c r="F314" i="2"/>
  <c r="F249" i="2"/>
  <c r="F181" i="2"/>
  <c r="F160" i="2"/>
  <c r="F71" i="2"/>
  <c r="F48" i="2"/>
  <c r="F416" i="2"/>
  <c r="F418" i="2"/>
  <c r="F337" i="2"/>
  <c r="F327" i="2"/>
  <c r="F313" i="2"/>
  <c r="F236" i="2"/>
  <c r="F212" i="2"/>
  <c r="F151" i="2"/>
  <c r="F123" i="2"/>
  <c r="F142" i="2"/>
  <c r="F11" i="2"/>
  <c r="F64" i="2"/>
  <c r="F408" i="2"/>
  <c r="F358" i="2"/>
  <c r="F359" i="2"/>
  <c r="F308" i="2"/>
  <c r="F237" i="2"/>
  <c r="F243" i="2"/>
  <c r="F278" i="2"/>
  <c r="F161" i="2"/>
  <c r="F116" i="2"/>
  <c r="F130" i="2"/>
  <c r="F111" i="2"/>
  <c r="F406" i="2"/>
  <c r="F356" i="2"/>
  <c r="F407" i="2"/>
  <c r="F300" i="2"/>
  <c r="F257" i="2"/>
  <c r="F307" i="2"/>
  <c r="F306" i="2"/>
  <c r="F233" i="2"/>
  <c r="F239" i="2"/>
  <c r="F217" i="2"/>
  <c r="F107" i="2"/>
  <c r="F55" i="2"/>
  <c r="F17" i="2"/>
  <c r="F400" i="2"/>
  <c r="F352" i="2"/>
  <c r="F369" i="2"/>
  <c r="F351" i="2"/>
  <c r="F304" i="2"/>
  <c r="F229" i="2"/>
  <c r="F209" i="2"/>
  <c r="F235" i="2"/>
  <c r="F214" i="2"/>
  <c r="F103" i="2"/>
  <c r="F348" i="2"/>
  <c r="F397" i="2"/>
  <c r="F403" i="2"/>
  <c r="F350" i="2"/>
  <c r="F336" i="2"/>
  <c r="F297" i="2"/>
  <c r="F303" i="2"/>
  <c r="F302" i="2"/>
  <c r="F220" i="2"/>
  <c r="F232" i="2"/>
  <c r="F121" i="2"/>
  <c r="F99" i="2"/>
  <c r="F387" i="2"/>
  <c r="F293" i="2"/>
  <c r="F298" i="2"/>
  <c r="F175" i="2"/>
  <c r="F145" i="2"/>
  <c r="F117" i="2"/>
  <c r="F114" i="2"/>
  <c r="F389" i="2"/>
  <c r="F247" i="2"/>
  <c r="F135" i="2"/>
  <c r="F69" i="2"/>
  <c r="F419" i="2"/>
  <c r="F295" i="2"/>
  <c r="F110" i="2"/>
  <c r="F86" i="2"/>
  <c r="F62" i="2"/>
  <c r="F363" i="2"/>
  <c r="F128" i="2"/>
  <c r="F76" i="2"/>
  <c r="F323" i="2"/>
  <c r="F208" i="2"/>
  <c r="F63" i="2"/>
  <c r="F50" i="2"/>
  <c r="F22" i="2"/>
  <c r="F35" i="2"/>
  <c r="F53" i="2"/>
  <c r="F147" i="2"/>
  <c r="F92" i="2"/>
  <c r="F265" i="2"/>
  <c r="F94" i="2"/>
  <c r="F57" i="2"/>
  <c r="F93" i="2"/>
  <c r="F82" i="2"/>
  <c r="F81" i="2"/>
  <c r="F310" i="2"/>
  <c r="F101" i="2"/>
  <c r="F78" i="2"/>
  <c r="F37" i="2"/>
  <c r="F414" i="2"/>
  <c r="F87" i="2"/>
  <c r="F364" i="2"/>
  <c r="F113" i="2"/>
  <c r="F98" i="2"/>
  <c r="F73" i="2"/>
  <c r="F56" i="2"/>
  <c r="L26" i="2"/>
  <c r="H14" i="1"/>
  <c r="H52" i="1"/>
  <c r="H393" i="1"/>
  <c r="H346" i="1"/>
  <c r="H421" i="1"/>
  <c r="H350" i="1"/>
  <c r="H392" i="1"/>
  <c r="H336" i="1"/>
  <c r="H306" i="1"/>
  <c r="H322" i="1"/>
  <c r="H339" i="1"/>
  <c r="H262" i="1"/>
  <c r="H215" i="1"/>
  <c r="H419" i="1"/>
  <c r="H381" i="1"/>
  <c r="H407" i="1"/>
  <c r="H415" i="1"/>
  <c r="H399" i="1"/>
  <c r="H402" i="1"/>
  <c r="H380" i="1"/>
  <c r="H328" i="1"/>
  <c r="H310" i="1"/>
  <c r="H324" i="1"/>
  <c r="H250" i="1"/>
  <c r="H369" i="1"/>
  <c r="H395" i="1"/>
  <c r="H408" i="1"/>
  <c r="H387" i="1"/>
  <c r="H390" i="1"/>
  <c r="H368" i="1"/>
  <c r="H316" i="1"/>
  <c r="H307" i="1"/>
  <c r="H355" i="1"/>
  <c r="H312" i="1"/>
  <c r="H238" i="1"/>
  <c r="H253" i="1"/>
  <c r="H257" i="1"/>
  <c r="H210" i="1"/>
  <c r="H211" i="1"/>
  <c r="H249" i="1"/>
  <c r="H194" i="1"/>
  <c r="H181" i="1"/>
  <c r="H172" i="1"/>
  <c r="H187" i="1"/>
  <c r="H127" i="1"/>
  <c r="H68" i="1"/>
  <c r="H45" i="1"/>
  <c r="H85" i="1"/>
  <c r="H62" i="1"/>
  <c r="H65" i="1"/>
  <c r="H54" i="1"/>
  <c r="H422" i="1"/>
  <c r="H357" i="1"/>
  <c r="H383" i="1"/>
  <c r="H397" i="1"/>
  <c r="H375" i="1"/>
  <c r="H378" i="1"/>
  <c r="H334" i="1"/>
  <c r="H295" i="1"/>
  <c r="H340" i="1"/>
  <c r="H300" i="1"/>
  <c r="H226" i="1"/>
  <c r="H286" i="1"/>
  <c r="H241" i="1"/>
  <c r="H298" i="1"/>
  <c r="H237" i="1"/>
  <c r="H188" i="1"/>
  <c r="H143" i="1"/>
  <c r="H169" i="1"/>
  <c r="H146" i="1"/>
  <c r="H160" i="1"/>
  <c r="H185" i="1"/>
  <c r="H218" i="1"/>
  <c r="H56" i="1"/>
  <c r="H88" i="1"/>
  <c r="H11" i="1"/>
  <c r="H53" i="1"/>
  <c r="H423" i="1"/>
  <c r="H345" i="1"/>
  <c r="H385" i="1"/>
  <c r="H363" i="1"/>
  <c r="H366" i="1"/>
  <c r="H326" i="1"/>
  <c r="H337" i="1"/>
  <c r="H288" i="1"/>
  <c r="H214" i="1"/>
  <c r="H276" i="1"/>
  <c r="H229" i="1"/>
  <c r="H255" i="1"/>
  <c r="H233" i="1"/>
  <c r="H186" i="1"/>
  <c r="H272" i="1"/>
  <c r="H178" i="1"/>
  <c r="H157" i="1"/>
  <c r="H134" i="1"/>
  <c r="H195" i="1"/>
  <c r="H44" i="1"/>
  <c r="H82" i="1"/>
  <c r="H96" i="1"/>
  <c r="H61" i="1"/>
  <c r="H148" i="1"/>
  <c r="H41" i="1"/>
  <c r="H411" i="1"/>
  <c r="H333" i="1"/>
  <c r="H373" i="1"/>
  <c r="H400" i="1"/>
  <c r="H354" i="1"/>
  <c r="H314" i="1"/>
  <c r="H331" i="1"/>
  <c r="H335" i="1"/>
  <c r="H202" i="1"/>
  <c r="H264" i="1"/>
  <c r="H217" i="1"/>
  <c r="H221" i="1"/>
  <c r="H302" i="1"/>
  <c r="H260" i="1"/>
  <c r="H213" i="1"/>
  <c r="H243" i="1"/>
  <c r="H171" i="1"/>
  <c r="H162" i="1"/>
  <c r="H183" i="1"/>
  <c r="H70" i="1"/>
  <c r="H94" i="1"/>
  <c r="H119" i="1"/>
  <c r="H29" i="1"/>
  <c r="H26" i="1"/>
  <c r="H414" i="1"/>
  <c r="H401" i="1"/>
  <c r="H315" i="1"/>
  <c r="H321" i="1"/>
  <c r="H228" i="1"/>
  <c r="H242" i="1"/>
  <c r="H285" i="1"/>
  <c r="H235" i="1"/>
  <c r="H153" i="1"/>
  <c r="H179" i="1"/>
  <c r="H109" i="1"/>
  <c r="H207" i="1"/>
  <c r="H126" i="1"/>
  <c r="H104" i="1"/>
  <c r="H87" i="1"/>
  <c r="H416" i="1"/>
  <c r="H372" i="1"/>
  <c r="H389" i="1"/>
  <c r="H303" i="1"/>
  <c r="H309" i="1"/>
  <c r="H216" i="1"/>
  <c r="H230" i="1"/>
  <c r="H223" i="1"/>
  <c r="H141" i="1"/>
  <c r="H83" i="1"/>
  <c r="H12" i="1"/>
  <c r="H76" i="1"/>
  <c r="H66" i="1"/>
  <c r="H410" i="1"/>
  <c r="H360" i="1"/>
  <c r="H377" i="1"/>
  <c r="H291" i="1"/>
  <c r="H281" i="1"/>
  <c r="H204" i="1"/>
  <c r="H256" i="1"/>
  <c r="H258" i="1"/>
  <c r="H248" i="1"/>
  <c r="H129" i="1"/>
  <c r="H219" i="1"/>
  <c r="H206" i="1"/>
  <c r="H175" i="1"/>
  <c r="H37" i="1"/>
  <c r="H64" i="1"/>
  <c r="H55" i="1"/>
  <c r="H46" i="1"/>
  <c r="H405" i="1"/>
  <c r="H348" i="1"/>
  <c r="H365" i="1"/>
  <c r="H338" i="1"/>
  <c r="H192" i="1"/>
  <c r="H244" i="1"/>
  <c r="H246" i="1"/>
  <c r="H236" i="1"/>
  <c r="H117" i="1"/>
  <c r="H161" i="1"/>
  <c r="H163" i="1"/>
  <c r="H8" i="1"/>
  <c r="H59" i="1"/>
  <c r="H108" i="1"/>
  <c r="H43" i="1"/>
  <c r="H413" i="1"/>
  <c r="H361" i="1"/>
  <c r="H342" i="1"/>
  <c r="H332" i="1"/>
  <c r="H190" i="1"/>
  <c r="H277" i="1"/>
  <c r="H232" i="1"/>
  <c r="H224" i="1"/>
  <c r="H180" i="1"/>
  <c r="H182" i="1"/>
  <c r="H149" i="1"/>
  <c r="H151" i="1"/>
  <c r="H136" i="1"/>
  <c r="H47" i="1"/>
  <c r="H13" i="1"/>
  <c r="H98" i="1"/>
  <c r="H10" i="1"/>
  <c r="H406" i="1"/>
  <c r="H349" i="1"/>
  <c r="H403" i="1"/>
  <c r="H323" i="1"/>
  <c r="H265" i="1"/>
  <c r="H212" i="1"/>
  <c r="H93" i="1"/>
  <c r="H168" i="1"/>
  <c r="H170" i="1"/>
  <c r="H139" i="1"/>
  <c r="H124" i="1"/>
  <c r="H35" i="1"/>
  <c r="H115" i="1"/>
  <c r="H51" i="1"/>
  <c r="H394" i="1"/>
  <c r="H398" i="1"/>
  <c r="H391" i="1"/>
  <c r="H311" i="1"/>
  <c r="H263" i="1"/>
  <c r="H205" i="1"/>
  <c r="H294" i="1"/>
  <c r="H290" i="1"/>
  <c r="H154" i="1"/>
  <c r="H156" i="1"/>
  <c r="H159" i="1"/>
  <c r="H91" i="1"/>
  <c r="H89" i="1"/>
  <c r="H103" i="1"/>
  <c r="H33" i="1"/>
  <c r="H15" i="1"/>
  <c r="H21" i="1"/>
  <c r="H386" i="1"/>
  <c r="H341" i="1"/>
  <c r="H251" i="1"/>
  <c r="H283" i="1"/>
  <c r="H142" i="1"/>
  <c r="H113" i="1"/>
  <c r="H164" i="1"/>
  <c r="H92" i="1"/>
  <c r="H370" i="1"/>
  <c r="H374" i="1"/>
  <c r="H367" i="1"/>
  <c r="H330" i="1"/>
  <c r="H287" i="1"/>
  <c r="H239" i="1"/>
  <c r="H284" i="1"/>
  <c r="H273" i="1"/>
  <c r="H130" i="1"/>
  <c r="H132" i="1"/>
  <c r="H101" i="1"/>
  <c r="H69" i="1"/>
  <c r="H72" i="1"/>
  <c r="H114" i="1"/>
  <c r="H417" i="1"/>
  <c r="H362" i="1"/>
  <c r="H404" i="1"/>
  <c r="H318" i="1"/>
  <c r="H376" i="1"/>
  <c r="H278" i="1"/>
  <c r="H269" i="1"/>
  <c r="H271" i="1"/>
  <c r="H261" i="1"/>
  <c r="H120" i="1"/>
  <c r="H231" i="1"/>
  <c r="H57" i="1"/>
  <c r="H60" i="1"/>
  <c r="H74" i="1"/>
  <c r="H107" i="1"/>
  <c r="H347" i="1"/>
  <c r="H352" i="1"/>
  <c r="H320" i="1"/>
  <c r="H325" i="1"/>
  <c r="H252" i="1"/>
  <c r="H266" i="1"/>
  <c r="H259" i="1"/>
  <c r="H106" i="1"/>
  <c r="H133" i="1"/>
  <c r="H150" i="1"/>
  <c r="H128" i="1"/>
  <c r="H58" i="1"/>
  <c r="H48" i="1"/>
  <c r="H110" i="1"/>
  <c r="H102" i="1"/>
  <c r="H396" i="1"/>
  <c r="H409" i="1"/>
  <c r="H327" i="1"/>
  <c r="H308" i="1"/>
  <c r="H313" i="1"/>
  <c r="H254" i="1"/>
  <c r="H197" i="1"/>
  <c r="H247" i="1"/>
  <c r="H165" i="1"/>
  <c r="H184" i="1"/>
  <c r="H121" i="1"/>
  <c r="H99" i="1"/>
  <c r="H138" i="1"/>
  <c r="H116" i="1"/>
  <c r="H112" i="1"/>
  <c r="H95" i="1"/>
  <c r="H90" i="1"/>
  <c r="H34" i="1"/>
  <c r="H38" i="1"/>
  <c r="H28" i="1"/>
  <c r="H22" i="1"/>
  <c r="H39" i="1"/>
  <c r="H63" i="1"/>
  <c r="H16" i="1"/>
  <c r="H13" i="2"/>
  <c r="H39" i="2"/>
  <c r="H64" i="2"/>
  <c r="H16" i="2"/>
  <c r="H28" i="2"/>
  <c r="H29" i="2"/>
  <c r="H8" i="2"/>
  <c r="H21" i="2"/>
  <c r="H68" i="2"/>
  <c r="H12" i="2"/>
  <c r="H48" i="2"/>
  <c r="H15" i="2"/>
  <c r="H401" i="2"/>
  <c r="H411" i="2"/>
  <c r="H368" i="2"/>
  <c r="H373" i="2"/>
  <c r="H370" i="2"/>
  <c r="H367" i="2"/>
  <c r="H314" i="2"/>
  <c r="H320" i="2"/>
  <c r="H250" i="2"/>
  <c r="H258" i="2"/>
  <c r="H249" i="2"/>
  <c r="H210" i="2"/>
  <c r="H211" i="2"/>
  <c r="H212" i="2"/>
  <c r="H232" i="2"/>
  <c r="H146" i="2"/>
  <c r="H151" i="2"/>
  <c r="H153" i="2"/>
  <c r="H106" i="2"/>
  <c r="H107" i="2"/>
  <c r="H104" i="2"/>
  <c r="H65" i="2"/>
  <c r="H62" i="2"/>
  <c r="H60" i="2"/>
  <c r="H416" i="2"/>
  <c r="H397" i="2"/>
  <c r="H407" i="2"/>
  <c r="H369" i="2"/>
  <c r="H366" i="2"/>
  <c r="H363" i="2"/>
  <c r="H310" i="2"/>
  <c r="H316" i="2"/>
  <c r="H278" i="2"/>
  <c r="H288" i="2"/>
  <c r="H246" i="2"/>
  <c r="H247" i="2"/>
  <c r="H269" i="2"/>
  <c r="H206" i="2"/>
  <c r="H207" i="2"/>
  <c r="H213" i="2"/>
  <c r="H142" i="2"/>
  <c r="H148" i="2"/>
  <c r="H149" i="2"/>
  <c r="H101" i="2"/>
  <c r="H102" i="2"/>
  <c r="H103" i="2"/>
  <c r="H61" i="2"/>
  <c r="H58" i="2"/>
  <c r="H63" i="2"/>
  <c r="H422" i="2"/>
  <c r="H403" i="2"/>
  <c r="H360" i="2"/>
  <c r="H365" i="2"/>
  <c r="H362" i="2"/>
  <c r="H306" i="2"/>
  <c r="H312" i="2"/>
  <c r="H285" i="2"/>
  <c r="H325" i="2"/>
  <c r="H284" i="2"/>
  <c r="H242" i="2"/>
  <c r="H243" i="2"/>
  <c r="H248" i="2"/>
  <c r="H241" i="2"/>
  <c r="H202" i="2"/>
  <c r="H204" i="2"/>
  <c r="H138" i="2"/>
  <c r="H143" i="2"/>
  <c r="H98" i="2"/>
  <c r="H99" i="2"/>
  <c r="H96" i="2"/>
  <c r="H57" i="2"/>
  <c r="H54" i="2"/>
  <c r="H59" i="2"/>
  <c r="H14" i="2"/>
  <c r="H26" i="2"/>
  <c r="H408" i="2"/>
  <c r="H399" i="2"/>
  <c r="H361" i="2"/>
  <c r="H392" i="2"/>
  <c r="H302" i="2"/>
  <c r="H308" i="2"/>
  <c r="H281" i="2"/>
  <c r="H295" i="2"/>
  <c r="H238" i="2"/>
  <c r="H239" i="2"/>
  <c r="H244" i="2"/>
  <c r="H237" i="2"/>
  <c r="H205" i="2"/>
  <c r="H134" i="2"/>
  <c r="H139" i="2"/>
  <c r="H141" i="2"/>
  <c r="H93" i="2"/>
  <c r="H94" i="2"/>
  <c r="H95" i="2"/>
  <c r="H88" i="2"/>
  <c r="H53" i="2"/>
  <c r="H55" i="2"/>
  <c r="H404" i="2"/>
  <c r="H414" i="2"/>
  <c r="H395" i="2"/>
  <c r="H352" i="2"/>
  <c r="H357" i="2"/>
  <c r="H354" i="2"/>
  <c r="H335" i="2"/>
  <c r="H277" i="2"/>
  <c r="H291" i="2"/>
  <c r="H276" i="2"/>
  <c r="H235" i="2"/>
  <c r="H233" i="2"/>
  <c r="H194" i="2"/>
  <c r="H195" i="2"/>
  <c r="H130" i="2"/>
  <c r="H181" i="2"/>
  <c r="H136" i="2"/>
  <c r="H89" i="2"/>
  <c r="H90" i="2"/>
  <c r="H91" i="2"/>
  <c r="H83" i="2"/>
  <c r="H46" i="2"/>
  <c r="H51" i="2"/>
  <c r="H400" i="2"/>
  <c r="H410" i="2"/>
  <c r="H391" i="2"/>
  <c r="H348" i="2"/>
  <c r="H393" i="2"/>
  <c r="H380" i="2"/>
  <c r="H331" i="2"/>
  <c r="H327" i="2"/>
  <c r="H315" i="2"/>
  <c r="H287" i="2"/>
  <c r="H272" i="2"/>
  <c r="H230" i="2"/>
  <c r="H231" i="2"/>
  <c r="H236" i="2"/>
  <c r="H229" i="2"/>
  <c r="H190" i="2"/>
  <c r="H192" i="2"/>
  <c r="H197" i="2"/>
  <c r="H126" i="2"/>
  <c r="H175" i="2"/>
  <c r="H132" i="2"/>
  <c r="H133" i="2"/>
  <c r="H85" i="2"/>
  <c r="H87" i="2"/>
  <c r="H76" i="2"/>
  <c r="H45" i="2"/>
  <c r="H47" i="2"/>
  <c r="H396" i="2"/>
  <c r="H406" i="2"/>
  <c r="H387" i="2"/>
  <c r="H349" i="2"/>
  <c r="H390" i="2"/>
  <c r="H342" i="2"/>
  <c r="H347" i="2"/>
  <c r="H350" i="2"/>
  <c r="H333" i="2"/>
  <c r="H313" i="2"/>
  <c r="H283" i="2"/>
  <c r="H226" i="2"/>
  <c r="H273" i="2"/>
  <c r="H186" i="2"/>
  <c r="H187" i="2"/>
  <c r="H188" i="2"/>
  <c r="H179" i="2"/>
  <c r="H128" i="2"/>
  <c r="H82" i="2"/>
  <c r="H129" i="2"/>
  <c r="H72" i="2"/>
  <c r="H41" i="2"/>
  <c r="H38" i="2"/>
  <c r="H43" i="2"/>
  <c r="H44" i="2"/>
  <c r="H421" i="2"/>
  <c r="H402" i="2"/>
  <c r="H383" i="2"/>
  <c r="H340" i="2"/>
  <c r="H345" i="2"/>
  <c r="H334" i="2"/>
  <c r="H338" i="2"/>
  <c r="H346" i="2"/>
  <c r="H311" i="2"/>
  <c r="H257" i="2"/>
  <c r="H223" i="2"/>
  <c r="H259" i="2"/>
  <c r="H221" i="2"/>
  <c r="H182" i="2"/>
  <c r="H183" i="2"/>
  <c r="H184" i="2"/>
  <c r="H185" i="2"/>
  <c r="H124" i="2"/>
  <c r="H127" i="2"/>
  <c r="H37" i="2"/>
  <c r="H34" i="2"/>
  <c r="H11" i="2"/>
  <c r="H417" i="2"/>
  <c r="H398" i="2"/>
  <c r="H386" i="2"/>
  <c r="H341" i="2"/>
  <c r="H374" i="2"/>
  <c r="H330" i="2"/>
  <c r="H336" i="2"/>
  <c r="H339" i="2"/>
  <c r="H298" i="2"/>
  <c r="H309" i="2"/>
  <c r="H355" i="2"/>
  <c r="H255" i="2"/>
  <c r="H262" i="2"/>
  <c r="H256" i="2"/>
  <c r="H271" i="2"/>
  <c r="H217" i="2"/>
  <c r="H178" i="2"/>
  <c r="H224" i="2"/>
  <c r="H180" i="2"/>
  <c r="H162" i="2"/>
  <c r="H169" i="2"/>
  <c r="H171" i="2"/>
  <c r="H121" i="2"/>
  <c r="H120" i="2"/>
  <c r="H92" i="2"/>
  <c r="H413" i="2"/>
  <c r="H423" i="2"/>
  <c r="H375" i="2"/>
  <c r="H378" i="2"/>
  <c r="H337" i="2"/>
  <c r="H385" i="2"/>
  <c r="H326" i="2"/>
  <c r="H332" i="2"/>
  <c r="H300" i="2"/>
  <c r="H294" i="2"/>
  <c r="H307" i="2"/>
  <c r="H321" i="2"/>
  <c r="H260" i="2"/>
  <c r="H266" i="2"/>
  <c r="H263" i="2"/>
  <c r="H218" i="2"/>
  <c r="H219" i="2"/>
  <c r="H163" i="2"/>
  <c r="H164" i="2"/>
  <c r="H165" i="2"/>
  <c r="H117" i="2"/>
  <c r="H119" i="2"/>
  <c r="H116" i="2"/>
  <c r="H74" i="2"/>
  <c r="H409" i="2"/>
  <c r="H419" i="2"/>
  <c r="H394" i="2"/>
  <c r="H389" i="2"/>
  <c r="H377" i="2"/>
  <c r="H322" i="2"/>
  <c r="H328" i="2"/>
  <c r="H323" i="2"/>
  <c r="H290" i="2"/>
  <c r="H253" i="2"/>
  <c r="H254" i="2"/>
  <c r="H261" i="2"/>
  <c r="H216" i="2"/>
  <c r="H170" i="2"/>
  <c r="H228" i="2"/>
  <c r="H172" i="2"/>
  <c r="H154" i="2"/>
  <c r="H159" i="2"/>
  <c r="H160" i="2"/>
  <c r="H161" i="2"/>
  <c r="H113" i="2"/>
  <c r="H114" i="2"/>
  <c r="H115" i="2"/>
  <c r="H112" i="2"/>
  <c r="H70" i="2"/>
  <c r="H405" i="2"/>
  <c r="H415" i="2"/>
  <c r="H372" i="2"/>
  <c r="H381" i="2"/>
  <c r="H376" i="2"/>
  <c r="H318" i="2"/>
  <c r="H324" i="2"/>
  <c r="H286" i="2"/>
  <c r="H303" i="2"/>
  <c r="H265" i="2"/>
  <c r="H264" i="2"/>
  <c r="H251" i="2"/>
  <c r="H252" i="2"/>
  <c r="H214" i="2"/>
  <c r="H215" i="2"/>
  <c r="H168" i="2"/>
  <c r="H150" i="2"/>
  <c r="H156" i="2"/>
  <c r="H157" i="2"/>
  <c r="H109" i="2"/>
  <c r="H110" i="2"/>
  <c r="H108" i="2"/>
  <c r="H69" i="2"/>
  <c r="H66" i="2"/>
  <c r="H35" i="2"/>
  <c r="H56" i="2"/>
  <c r="H22" i="2"/>
  <c r="H52" i="2"/>
  <c r="H33" i="2"/>
  <c r="H10" i="2"/>
  <c r="J29" i="1"/>
  <c r="J356" i="1"/>
  <c r="J412" i="1"/>
  <c r="J344" i="1"/>
  <c r="J357" i="1"/>
  <c r="J413" i="1"/>
  <c r="J388" i="1"/>
  <c r="J324" i="1"/>
  <c r="J393" i="1"/>
  <c r="J183" i="1"/>
  <c r="J350" i="1"/>
  <c r="J186" i="1"/>
  <c r="J128" i="1"/>
  <c r="J282" i="1"/>
  <c r="J227" i="1"/>
  <c r="J78" i="1"/>
  <c r="J420" i="1"/>
  <c r="J319" i="1"/>
  <c r="J223" i="1"/>
  <c r="J177" i="1"/>
  <c r="J86" i="1"/>
  <c r="J375" i="1"/>
  <c r="J307" i="1"/>
  <c r="J97" i="1"/>
  <c r="J270" i="1"/>
  <c r="J76" i="1"/>
  <c r="J91" i="1"/>
  <c r="J219" i="1"/>
  <c r="J173" i="1"/>
  <c r="J141" i="1"/>
  <c r="J364" i="1"/>
  <c r="J217" i="1"/>
  <c r="J329" i="1"/>
  <c r="J222" i="1"/>
  <c r="J137" i="1"/>
  <c r="J176" i="1"/>
  <c r="J14" i="1"/>
  <c r="J45" i="1"/>
  <c r="J395" i="1"/>
  <c r="J240" i="1"/>
  <c r="J275" i="1"/>
  <c r="J244" i="1"/>
  <c r="J273" i="1"/>
  <c r="J203" i="1"/>
  <c r="J140" i="1"/>
  <c r="J14" i="2"/>
  <c r="J29" i="2"/>
  <c r="J388" i="2"/>
  <c r="J227" i="2"/>
  <c r="J222" i="2"/>
  <c r="J173" i="2"/>
  <c r="J412" i="2"/>
  <c r="J350" i="2"/>
  <c r="J307" i="2"/>
  <c r="J223" i="2"/>
  <c r="J140" i="2"/>
  <c r="J393" i="2"/>
  <c r="J219" i="2"/>
  <c r="J244" i="2"/>
  <c r="J186" i="2"/>
  <c r="J203" i="2"/>
  <c r="J183" i="2"/>
  <c r="J141" i="2"/>
  <c r="J413" i="2"/>
  <c r="J364" i="2"/>
  <c r="J329" i="2"/>
  <c r="J273" i="2"/>
  <c r="J282" i="2"/>
  <c r="J240" i="2"/>
  <c r="J270" i="2"/>
  <c r="J217" i="2"/>
  <c r="J128" i="2"/>
  <c r="J395" i="2"/>
  <c r="J375" i="2"/>
  <c r="J356" i="2"/>
  <c r="J319" i="2"/>
  <c r="J45" i="2"/>
  <c r="J86" i="2"/>
  <c r="J97" i="2"/>
  <c r="J344" i="2"/>
  <c r="J275" i="2"/>
  <c r="J176" i="2"/>
  <c r="J177" i="2"/>
  <c r="J137" i="2"/>
  <c r="J78" i="2"/>
  <c r="J420" i="2"/>
  <c r="J357" i="2"/>
  <c r="J324" i="2"/>
  <c r="J91" i="2"/>
  <c r="J76" i="2"/>
  <c r="F14" i="2"/>
  <c r="F10" i="2"/>
  <c r="F24" i="2"/>
  <c r="F8" i="2"/>
  <c r="F40" i="1"/>
  <c r="F61" i="1"/>
  <c r="F44" i="1"/>
  <c r="F14" i="1"/>
  <c r="F8" i="1"/>
  <c r="F24" i="1"/>
  <c r="F409" i="1"/>
  <c r="F355" i="1"/>
  <c r="F381" i="1"/>
  <c r="F373" i="1"/>
  <c r="F335" i="1"/>
  <c r="F215" i="1"/>
  <c r="F255" i="1"/>
  <c r="F211" i="1"/>
  <c r="F155" i="1"/>
  <c r="F185" i="1"/>
  <c r="F47" i="1"/>
  <c r="F100" i="1"/>
  <c r="F383" i="1"/>
  <c r="F324" i="1"/>
  <c r="F291" i="1"/>
  <c r="F332" i="1"/>
  <c r="F250" i="1"/>
  <c r="F284" i="1"/>
  <c r="F199" i="1"/>
  <c r="F152" i="1"/>
  <c r="F188" i="1"/>
  <c r="F392" i="1"/>
  <c r="F365" i="1"/>
  <c r="F301" i="1"/>
  <c r="F254" i="1"/>
  <c r="F269" i="1"/>
  <c r="F157" i="1"/>
  <c r="F96" i="1"/>
  <c r="F396" i="1"/>
  <c r="F402" i="1"/>
  <c r="F242" i="1"/>
  <c r="F292" i="1"/>
  <c r="F139" i="1"/>
  <c r="F95" i="1"/>
  <c r="F171" i="1"/>
  <c r="F371" i="1"/>
  <c r="F388" i="1"/>
  <c r="F325" i="1"/>
  <c r="F248" i="1"/>
  <c r="F133" i="1"/>
  <c r="F74" i="1"/>
  <c r="F10" i="1"/>
  <c r="F424" i="1"/>
  <c r="F411" i="1"/>
  <c r="F219" i="1"/>
  <c r="F141" i="1"/>
  <c r="F317" i="1"/>
  <c r="F285" i="1"/>
  <c r="F224" i="1"/>
  <c r="F268" i="1"/>
  <c r="F270" i="1"/>
  <c r="F127" i="1"/>
  <c r="F129" i="1"/>
  <c r="F109" i="1"/>
  <c r="F172" i="1"/>
  <c r="F150" i="1"/>
  <c r="F31" i="1"/>
  <c r="F108" i="1"/>
  <c r="F322" i="1"/>
  <c r="F275" i="1"/>
  <c r="F253" i="1"/>
  <c r="F256" i="1"/>
  <c r="F241" i="1"/>
  <c r="F360" i="1"/>
  <c r="F326" i="1"/>
  <c r="F362" i="1"/>
  <c r="F178" i="1"/>
  <c r="F210" i="1"/>
  <c r="F391" i="1"/>
  <c r="F377" i="1"/>
  <c r="F251" i="1"/>
  <c r="F166" i="1"/>
  <c r="F180" i="1"/>
  <c r="F83" i="1"/>
  <c r="F415" i="1"/>
  <c r="F394" i="1"/>
  <c r="F390" i="1"/>
  <c r="F330" i="1"/>
  <c r="F286" i="1"/>
  <c r="F280" i="1"/>
  <c r="F183" i="1"/>
  <c r="F168" i="1"/>
  <c r="F158" i="1"/>
  <c r="F378" i="1"/>
  <c r="F318" i="1"/>
  <c r="F225" i="1"/>
  <c r="F271" i="1"/>
  <c r="F176" i="1"/>
  <c r="F118" i="1"/>
  <c r="F156" i="1"/>
  <c r="F75" i="1"/>
  <c r="F417" i="1"/>
  <c r="F191" i="1"/>
  <c r="F296" i="1"/>
  <c r="F140" i="1"/>
  <c r="F216" i="1"/>
  <c r="F144" i="1"/>
  <c r="F204" i="1"/>
  <c r="F65" i="1"/>
  <c r="F159" i="1"/>
  <c r="F52" i="1"/>
  <c r="F272" i="1"/>
  <c r="F252" i="1"/>
  <c r="F279" i="1"/>
  <c r="F245" i="1"/>
  <c r="F192" i="1"/>
  <c r="F421" i="1"/>
  <c r="F274" i="1"/>
  <c r="F267" i="1"/>
  <c r="F165" i="1"/>
  <c r="F54" i="1"/>
  <c r="F21" i="1"/>
  <c r="F45" i="1"/>
  <c r="F67" i="1"/>
  <c r="F134" i="1"/>
  <c r="F90" i="1"/>
  <c r="F70" i="1"/>
  <c r="F47" i="2"/>
  <c r="F383" i="2"/>
  <c r="F390" i="2"/>
  <c r="F279" i="2"/>
  <c r="F255" i="2"/>
  <c r="F286" i="2"/>
  <c r="F251" i="2"/>
  <c r="F224" i="2"/>
  <c r="F168" i="2"/>
  <c r="F409" i="2"/>
  <c r="F272" i="2"/>
  <c r="F285" i="2"/>
  <c r="F324" i="2"/>
  <c r="F270" i="2"/>
  <c r="F275" i="2"/>
  <c r="F219" i="2"/>
  <c r="F172" i="2"/>
  <c r="F109" i="2"/>
  <c r="F21" i="2"/>
  <c r="F268" i="2"/>
  <c r="F318" i="2"/>
  <c r="F271" i="2"/>
  <c r="F267" i="2"/>
  <c r="F248" i="2"/>
  <c r="F166" i="2"/>
  <c r="F199" i="2"/>
  <c r="F133" i="2"/>
  <c r="F127" i="2"/>
  <c r="F424" i="2"/>
  <c r="F394" i="2"/>
  <c r="F378" i="2"/>
  <c r="F411" i="2"/>
  <c r="F377" i="2"/>
  <c r="F335" i="2"/>
  <c r="F317" i="2"/>
  <c r="F250" i="2"/>
  <c r="F253" i="2"/>
  <c r="F185" i="2"/>
  <c r="F159" i="2"/>
  <c r="F188" i="2"/>
  <c r="F129" i="2"/>
  <c r="F75" i="2"/>
  <c r="F371" i="2"/>
  <c r="F215" i="2"/>
  <c r="F158" i="2"/>
  <c r="F155" i="2"/>
  <c r="F171" i="2"/>
  <c r="F31" i="2"/>
  <c r="F396" i="2"/>
  <c r="F325" i="2"/>
  <c r="F256" i="2"/>
  <c r="F269" i="2"/>
  <c r="F245" i="2"/>
  <c r="F242" i="2"/>
  <c r="F156" i="2"/>
  <c r="F67" i="2"/>
  <c r="F360" i="2"/>
  <c r="F381" i="2"/>
  <c r="F296" i="2"/>
  <c r="F216" i="2"/>
  <c r="F178" i="2"/>
  <c r="F204" i="2"/>
  <c r="F373" i="2"/>
  <c r="F391" i="2"/>
  <c r="F355" i="2"/>
  <c r="F292" i="2"/>
  <c r="F180" i="2"/>
  <c r="F139" i="2"/>
  <c r="F144" i="2"/>
  <c r="F157" i="2"/>
  <c r="F134" i="2"/>
  <c r="F402" i="2"/>
  <c r="F415" i="2"/>
  <c r="F330" i="2"/>
  <c r="F326" i="2"/>
  <c r="F274" i="2"/>
  <c r="F191" i="2"/>
  <c r="F140" i="2"/>
  <c r="F421" i="2"/>
  <c r="F392" i="2"/>
  <c r="F365" i="2"/>
  <c r="F284" i="2"/>
  <c r="F322" i="2"/>
  <c r="F225" i="2"/>
  <c r="F183" i="2"/>
  <c r="F118" i="2"/>
  <c r="F417" i="2"/>
  <c r="F388" i="2"/>
  <c r="F332" i="2"/>
  <c r="F280" i="2"/>
  <c r="F301" i="2"/>
  <c r="F291" i="2"/>
  <c r="F254" i="2"/>
  <c r="F210" i="2"/>
  <c r="F176" i="2"/>
  <c r="F192" i="2"/>
  <c r="F211" i="2"/>
  <c r="F95" i="2"/>
  <c r="F96" i="2"/>
  <c r="F65" i="2"/>
  <c r="F362" i="2"/>
  <c r="F83" i="2"/>
  <c r="F61" i="2"/>
  <c r="F100" i="2"/>
  <c r="F54" i="2"/>
  <c r="F90" i="2"/>
  <c r="F150" i="2"/>
  <c r="F252" i="2"/>
  <c r="F108" i="2"/>
  <c r="F40" i="2"/>
  <c r="F152" i="2"/>
  <c r="F165" i="2"/>
  <c r="F141" i="2"/>
  <c r="F44" i="2"/>
  <c r="F241" i="2"/>
  <c r="F74" i="2"/>
  <c r="F52" i="2"/>
  <c r="F70" i="2"/>
  <c r="F45" i="2"/>
  <c r="L32" i="1"/>
  <c r="F18" i="2"/>
  <c r="F16" i="2"/>
  <c r="F28" i="2"/>
  <c r="F26" i="1"/>
  <c r="F13" i="1"/>
  <c r="F38" i="1"/>
  <c r="F28" i="1"/>
  <c r="F16" i="1"/>
  <c r="F395" i="1"/>
  <c r="F333" i="1"/>
  <c r="F132" i="1"/>
  <c r="F51" i="1"/>
  <c r="F184" i="1"/>
  <c r="F234" i="1"/>
  <c r="F328" i="1"/>
  <c r="F309" i="1"/>
  <c r="F294" i="1"/>
  <c r="F189" i="1"/>
  <c r="F120" i="1"/>
  <c r="F289" i="1"/>
  <c r="F316" i="1"/>
  <c r="F341" i="1"/>
  <c r="F287" i="1"/>
  <c r="F202" i="1"/>
  <c r="F195" i="1"/>
  <c r="F104" i="1"/>
  <c r="F112" i="1"/>
  <c r="F410" i="1"/>
  <c r="F334" i="1"/>
  <c r="F238" i="1"/>
  <c r="F221" i="1"/>
  <c r="F143" i="1"/>
  <c r="F174" i="1"/>
  <c r="F85" i="1"/>
  <c r="F72" i="1"/>
  <c r="F321" i="1"/>
  <c r="F226" i="1"/>
  <c r="F405" i="1"/>
  <c r="F190" i="1"/>
  <c r="F119" i="1"/>
  <c r="F342" i="1"/>
  <c r="F305" i="1"/>
  <c r="F258" i="1"/>
  <c r="F23" i="1"/>
  <c r="F58" i="1"/>
  <c r="F283" i="1"/>
  <c r="F84" i="1"/>
  <c r="F266" i="1"/>
  <c r="F91" i="1"/>
  <c r="F124" i="1"/>
  <c r="F15" i="1"/>
  <c r="F230" i="1"/>
  <c r="F79" i="1"/>
  <c r="F227" i="1"/>
  <c r="F218" i="1"/>
  <c r="F213" i="1"/>
  <c r="F46" i="1"/>
  <c r="F354" i="1"/>
  <c r="F319" i="1"/>
  <c r="F312" i="1"/>
  <c r="F288" i="1"/>
  <c r="F346" i="1"/>
  <c r="F281" i="1"/>
  <c r="F240" i="1"/>
  <c r="F169" i="1"/>
  <c r="F187" i="1"/>
  <c r="F18" i="1"/>
  <c r="F106" i="1"/>
  <c r="F68" i="1"/>
  <c r="F105" i="1"/>
  <c r="F66" i="1"/>
  <c r="F33" i="1"/>
  <c r="F80" i="1"/>
  <c r="F30" i="1"/>
  <c r="F328" i="2"/>
  <c r="F289" i="2"/>
  <c r="F294" i="2"/>
  <c r="F184" i="2"/>
  <c r="F342" i="2"/>
  <c r="F287" i="2"/>
  <c r="F202" i="2"/>
  <c r="F174" i="2"/>
  <c r="F106" i="2"/>
  <c r="F84" i="2"/>
  <c r="F405" i="2"/>
  <c r="F334" i="2"/>
  <c r="F281" i="2"/>
  <c r="F319" i="2"/>
  <c r="F189" i="2"/>
  <c r="F169" i="2"/>
  <c r="F105" i="2"/>
  <c r="F79" i="2"/>
  <c r="F72" i="2"/>
  <c r="F333" i="2"/>
  <c r="F316" i="2"/>
  <c r="F132" i="2"/>
  <c r="F341" i="2"/>
  <c r="F240" i="2"/>
  <c r="F190" i="2"/>
  <c r="F124" i="2"/>
  <c r="F312" i="2"/>
  <c r="F258" i="2"/>
  <c r="F187" i="2"/>
  <c r="F119" i="2"/>
  <c r="F13" i="2"/>
  <c r="F23" i="2"/>
  <c r="F410" i="2"/>
  <c r="F354" i="2"/>
  <c r="F309" i="2"/>
  <c r="F234" i="2"/>
  <c r="F143" i="2"/>
  <c r="F230" i="2"/>
  <c r="F283" i="2"/>
  <c r="F213" i="2"/>
  <c r="F112" i="2"/>
  <c r="F15" i="2"/>
  <c r="F288" i="2"/>
  <c r="F305" i="2"/>
  <c r="F226" i="2"/>
  <c r="F266" i="2"/>
  <c r="F195" i="2"/>
  <c r="F395" i="2"/>
  <c r="F346" i="2"/>
  <c r="F221" i="2"/>
  <c r="F218" i="2"/>
  <c r="F227" i="2"/>
  <c r="F66" i="2"/>
  <c r="F33" i="2"/>
  <c r="F68" i="2"/>
  <c r="F58" i="2"/>
  <c r="F80" i="2"/>
  <c r="F321" i="2"/>
  <c r="F104" i="2"/>
  <c r="F85" i="2"/>
  <c r="F46" i="2"/>
  <c r="F91" i="2"/>
  <c r="F38" i="2"/>
  <c r="F26" i="2"/>
  <c r="F120" i="2"/>
  <c r="F30" i="2"/>
  <c r="F238" i="2"/>
  <c r="F51" i="2"/>
  <c r="L336" i="1"/>
  <c r="N46" i="1"/>
  <c r="N22" i="1"/>
  <c r="N10" i="1"/>
  <c r="O3" i="1"/>
  <c r="N28" i="1"/>
  <c r="N16" i="1"/>
  <c r="N15" i="1"/>
  <c r="N27" i="1"/>
  <c r="N7" i="1"/>
  <c r="N34" i="1"/>
  <c r="N58" i="1"/>
  <c r="N36" i="1"/>
  <c r="N69" i="1"/>
  <c r="N12" i="1"/>
  <c r="N40" i="1"/>
  <c r="N24" i="1"/>
  <c r="N21" i="1"/>
  <c r="N20" i="1"/>
  <c r="N32" i="1"/>
  <c r="N57" i="1"/>
  <c r="N45" i="1"/>
  <c r="N9" i="1"/>
  <c r="N8" i="1"/>
  <c r="N33" i="1"/>
  <c r="N142" i="1"/>
  <c r="N61" i="1"/>
  <c r="N11" i="1"/>
  <c r="N414" i="1"/>
  <c r="N351" i="1"/>
  <c r="N365" i="1"/>
  <c r="N355" i="1"/>
  <c r="N406" i="1"/>
  <c r="N372" i="1"/>
  <c r="N362" i="1"/>
  <c r="N332" i="1"/>
  <c r="N313" i="1"/>
  <c r="N328" i="1"/>
  <c r="N318" i="1"/>
  <c r="N268" i="1"/>
  <c r="N209" i="1"/>
  <c r="N271" i="1"/>
  <c r="N236" i="1"/>
  <c r="N226" i="1"/>
  <c r="N264" i="1"/>
  <c r="N229" i="1"/>
  <c r="N243" i="1"/>
  <c r="N99" i="1"/>
  <c r="N89" i="1"/>
  <c r="N84" i="1"/>
  <c r="N59" i="1"/>
  <c r="N55" i="1"/>
  <c r="N420" i="1"/>
  <c r="N376" i="1"/>
  <c r="N390" i="1"/>
  <c r="N380" i="1"/>
  <c r="N407" i="1"/>
  <c r="N397" i="1"/>
  <c r="N349" i="1"/>
  <c r="N287" i="1"/>
  <c r="N302" i="1"/>
  <c r="N317" i="1"/>
  <c r="N346" i="1"/>
  <c r="N220" i="1"/>
  <c r="N258" i="1"/>
  <c r="N223" i="1"/>
  <c r="N249" i="1"/>
  <c r="N251" i="1"/>
  <c r="N216" i="1"/>
  <c r="N278" i="1"/>
  <c r="N190" i="1"/>
  <c r="N201" i="1"/>
  <c r="N49" i="1"/>
  <c r="N97" i="1"/>
  <c r="N408" i="1"/>
  <c r="N364" i="1"/>
  <c r="N378" i="1"/>
  <c r="N368" i="1"/>
  <c r="N395" i="1"/>
  <c r="N385" i="1"/>
  <c r="N344" i="1"/>
  <c r="N337" i="1"/>
  <c r="N342" i="1"/>
  <c r="N305" i="1"/>
  <c r="N319" i="1"/>
  <c r="N208" i="1"/>
  <c r="N246" i="1"/>
  <c r="N211" i="1"/>
  <c r="N298" i="1"/>
  <c r="N239" i="1"/>
  <c r="N204" i="1"/>
  <c r="N266" i="1"/>
  <c r="N182" i="1"/>
  <c r="N60" i="1"/>
  <c r="N19" i="1"/>
  <c r="N399" i="1"/>
  <c r="N377" i="1"/>
  <c r="N392" i="1"/>
  <c r="N359" i="1"/>
  <c r="N374" i="1"/>
  <c r="N299" i="1"/>
  <c r="N303" i="1"/>
  <c r="N330" i="1"/>
  <c r="N232" i="1"/>
  <c r="N210" i="1"/>
  <c r="N248" i="1"/>
  <c r="N263" i="1"/>
  <c r="N277" i="1"/>
  <c r="N255" i="1"/>
  <c r="N206" i="1"/>
  <c r="N173" i="1"/>
  <c r="N163" i="1"/>
  <c r="N140" i="1"/>
  <c r="N166" i="1"/>
  <c r="N184" i="1"/>
  <c r="N170" i="1"/>
  <c r="N54" i="1"/>
  <c r="N35" i="1"/>
  <c r="N387" i="1"/>
  <c r="N353" i="1"/>
  <c r="N356" i="1"/>
  <c r="N347" i="1"/>
  <c r="N350" i="1"/>
  <c r="N335" i="1"/>
  <c r="N291" i="1"/>
  <c r="N306" i="1"/>
  <c r="N196" i="1"/>
  <c r="N198" i="1"/>
  <c r="N224" i="1"/>
  <c r="N227" i="1"/>
  <c r="N265" i="1"/>
  <c r="N231" i="1"/>
  <c r="N197" i="1"/>
  <c r="N161" i="1"/>
  <c r="N151" i="1"/>
  <c r="N195" i="1"/>
  <c r="N154" i="1"/>
  <c r="N180" i="1"/>
  <c r="N158" i="1"/>
  <c r="N101" i="1"/>
  <c r="N121" i="1"/>
  <c r="N375" i="1"/>
  <c r="N341" i="1"/>
  <c r="N419" i="1"/>
  <c r="N396" i="1"/>
  <c r="N331" i="1"/>
  <c r="N324" i="1"/>
  <c r="N370" i="1"/>
  <c r="N294" i="1"/>
  <c r="N269" i="1"/>
  <c r="N186" i="1"/>
  <c r="N273" i="1"/>
  <c r="N215" i="1"/>
  <c r="N253" i="1"/>
  <c r="N219" i="1"/>
  <c r="N193" i="1"/>
  <c r="N149" i="1"/>
  <c r="N139" i="1"/>
  <c r="N177" i="1"/>
  <c r="N94" i="1"/>
  <c r="N82" i="1"/>
  <c r="N80" i="1"/>
  <c r="N79" i="1"/>
  <c r="N423" i="1"/>
  <c r="N363" i="1"/>
  <c r="N402" i="1"/>
  <c r="N405" i="1"/>
  <c r="N384" i="1"/>
  <c r="N320" i="1"/>
  <c r="N312" i="1"/>
  <c r="N357" i="1"/>
  <c r="N282" i="1"/>
  <c r="N257" i="1"/>
  <c r="N280" i="1"/>
  <c r="N261" i="1"/>
  <c r="N203" i="1"/>
  <c r="N241" i="1"/>
  <c r="N207" i="1"/>
  <c r="N172" i="1"/>
  <c r="N137" i="1"/>
  <c r="N127" i="1"/>
  <c r="N165" i="1"/>
  <c r="N179" i="1"/>
  <c r="N156" i="1"/>
  <c r="N134" i="1"/>
  <c r="N18" i="1"/>
  <c r="N102" i="1"/>
  <c r="N25" i="1"/>
  <c r="N106" i="1"/>
  <c r="N56" i="1"/>
  <c r="N411" i="1"/>
  <c r="N339" i="1"/>
  <c r="N366" i="1"/>
  <c r="N393" i="1"/>
  <c r="N360" i="1"/>
  <c r="N321" i="1"/>
  <c r="N300" i="1"/>
  <c r="N316" i="1"/>
  <c r="N307" i="1"/>
  <c r="N245" i="1"/>
  <c r="N259" i="1"/>
  <c r="N290" i="1"/>
  <c r="N191" i="1"/>
  <c r="N217" i="1"/>
  <c r="N171" i="1"/>
  <c r="N160" i="1"/>
  <c r="N189" i="1"/>
  <c r="N115" i="1"/>
  <c r="N153" i="1"/>
  <c r="N85" i="1"/>
  <c r="N130" i="1"/>
  <c r="N72" i="1"/>
  <c r="N71" i="1"/>
  <c r="N113" i="1"/>
  <c r="N424" i="1"/>
  <c r="N400" i="1"/>
  <c r="N354" i="1"/>
  <c r="N381" i="1"/>
  <c r="N348" i="1"/>
  <c r="N309" i="1"/>
  <c r="N333" i="1"/>
  <c r="N338" i="1"/>
  <c r="N295" i="1"/>
  <c r="N233" i="1"/>
  <c r="N247" i="1"/>
  <c r="N289" i="1"/>
  <c r="N286" i="1"/>
  <c r="N205" i="1"/>
  <c r="N159" i="1"/>
  <c r="N148" i="1"/>
  <c r="N174" i="1"/>
  <c r="N103" i="1"/>
  <c r="N141" i="1"/>
  <c r="N155" i="1"/>
  <c r="N132" i="1"/>
  <c r="N110" i="1"/>
  <c r="N42" i="1"/>
  <c r="N114" i="1"/>
  <c r="N47" i="1"/>
  <c r="N31" i="1"/>
  <c r="N412" i="1"/>
  <c r="N388" i="1"/>
  <c r="N403" i="1"/>
  <c r="N369" i="1"/>
  <c r="N336" i="1"/>
  <c r="N297" i="1"/>
  <c r="N325" i="1"/>
  <c r="N329" i="1"/>
  <c r="N283" i="1"/>
  <c r="N221" i="1"/>
  <c r="N235" i="1"/>
  <c r="N274" i="1"/>
  <c r="N276" i="1"/>
  <c r="N284" i="1"/>
  <c r="N147" i="1"/>
  <c r="N136" i="1"/>
  <c r="N162" i="1"/>
  <c r="N91" i="1"/>
  <c r="N129" i="1"/>
  <c r="N143" i="1"/>
  <c r="N120" i="1"/>
  <c r="N98" i="1"/>
  <c r="N41" i="1"/>
  <c r="N48" i="1"/>
  <c r="N23" i="1"/>
  <c r="N125" i="1"/>
  <c r="N88" i="1"/>
  <c r="N416" i="1"/>
  <c r="N352" i="1"/>
  <c r="N391" i="1"/>
  <c r="N394" i="1"/>
  <c r="N373" i="1"/>
  <c r="N382" i="1"/>
  <c r="N301" i="1"/>
  <c r="N293" i="1"/>
  <c r="N308" i="1"/>
  <c r="N296" i="1"/>
  <c r="N199" i="1"/>
  <c r="N262" i="1"/>
  <c r="N252" i="1"/>
  <c r="N254" i="1"/>
  <c r="N135" i="1"/>
  <c r="N124" i="1"/>
  <c r="N150" i="1"/>
  <c r="N212" i="1"/>
  <c r="N117" i="1"/>
  <c r="N131" i="1"/>
  <c r="N181" i="1"/>
  <c r="N66" i="1"/>
  <c r="N417" i="1"/>
  <c r="N340" i="1"/>
  <c r="N379" i="1"/>
  <c r="N413" i="1"/>
  <c r="N361" i="1"/>
  <c r="N322" i="1"/>
  <c r="N326" i="1"/>
  <c r="N281" i="1"/>
  <c r="N288" i="1"/>
  <c r="N285" i="1"/>
  <c r="N187" i="1"/>
  <c r="N250" i="1"/>
  <c r="N240" i="1"/>
  <c r="N242" i="1"/>
  <c r="N123" i="1"/>
  <c r="N112" i="1"/>
  <c r="N138" i="1"/>
  <c r="N183" i="1"/>
  <c r="N105" i="1"/>
  <c r="N119" i="1"/>
  <c r="N169" i="1"/>
  <c r="N37" i="1"/>
  <c r="N96" i="1"/>
  <c r="N70" i="1"/>
  <c r="N68" i="1"/>
  <c r="N418" i="1"/>
  <c r="N409" i="1"/>
  <c r="N367" i="1"/>
  <c r="N410" i="1"/>
  <c r="N415" i="1"/>
  <c r="N310" i="1"/>
  <c r="N314" i="1"/>
  <c r="N358" i="1"/>
  <c r="N279" i="1"/>
  <c r="N270" i="1"/>
  <c r="N292" i="1"/>
  <c r="N83" i="1"/>
  <c r="N67" i="1"/>
  <c r="N422" i="1"/>
  <c r="N401" i="1"/>
  <c r="N343" i="1"/>
  <c r="N383" i="1"/>
  <c r="N398" i="1"/>
  <c r="N323" i="1"/>
  <c r="N327" i="1"/>
  <c r="N345" i="1"/>
  <c r="N256" i="1"/>
  <c r="N234" i="1"/>
  <c r="N272" i="1"/>
  <c r="N13" i="1"/>
  <c r="N73" i="1"/>
  <c r="N81" i="1"/>
  <c r="N44" i="1"/>
  <c r="N43" i="1"/>
  <c r="N108" i="1"/>
  <c r="N421" i="1"/>
  <c r="N389" i="1"/>
  <c r="N404" i="1"/>
  <c r="N371" i="1"/>
  <c r="N386" i="1"/>
  <c r="N311" i="1"/>
  <c r="N315" i="1"/>
  <c r="N334" i="1"/>
  <c r="N244" i="1"/>
  <c r="N222" i="1"/>
  <c r="N260" i="1"/>
  <c r="N275" i="1"/>
  <c r="N304" i="1"/>
  <c r="N267" i="1"/>
  <c r="N237" i="1"/>
  <c r="N200" i="1"/>
  <c r="N175" i="1"/>
  <c r="N152" i="1"/>
  <c r="N178" i="1"/>
  <c r="N194" i="1"/>
  <c r="N133" i="1"/>
  <c r="N90" i="1"/>
  <c r="N230" i="1"/>
  <c r="N188" i="1"/>
  <c r="N95" i="1"/>
  <c r="N51" i="1"/>
  <c r="N74" i="1"/>
  <c r="N218" i="1"/>
  <c r="N167" i="1"/>
  <c r="N30" i="1"/>
  <c r="N78" i="1"/>
  <c r="N65" i="1"/>
  <c r="N14" i="1"/>
  <c r="N92" i="1"/>
  <c r="N111" i="1"/>
  <c r="N107" i="1"/>
  <c r="N17" i="1"/>
  <c r="N64" i="1"/>
  <c r="N87" i="1"/>
  <c r="N213" i="1"/>
  <c r="N38" i="1"/>
  <c r="N100" i="1"/>
  <c r="N168" i="1"/>
  <c r="N63" i="1"/>
  <c r="N116" i="1"/>
  <c r="N202" i="1"/>
  <c r="N144" i="1"/>
  <c r="N62" i="1"/>
  <c r="N126" i="1"/>
  <c r="N157" i="1"/>
  <c r="N109" i="1"/>
  <c r="N185" i="1"/>
  <c r="N145" i="1"/>
  <c r="N29" i="1"/>
  <c r="N76" i="1"/>
  <c r="N86" i="1"/>
  <c r="N238" i="1"/>
  <c r="N176" i="1"/>
  <c r="N146" i="1"/>
  <c r="N53" i="1"/>
  <c r="N77" i="1"/>
  <c r="N118" i="1"/>
  <c r="N26" i="1"/>
  <c r="N214" i="1"/>
  <c r="N164" i="1"/>
  <c r="N122" i="1"/>
  <c r="N39" i="1"/>
  <c r="N228" i="1"/>
  <c r="N93" i="1"/>
  <c r="N52" i="1"/>
  <c r="N128" i="1"/>
  <c r="N104" i="1"/>
  <c r="N50" i="1"/>
  <c r="N192" i="1"/>
  <c r="N225" i="1"/>
  <c r="N75" i="1"/>
  <c r="F9" i="2"/>
  <c r="F20" i="2"/>
  <c r="F12" i="2"/>
  <c r="F20" i="1"/>
  <c r="F25" i="1"/>
  <c r="F32" i="1"/>
  <c r="F43" i="1"/>
  <c r="F49" i="1"/>
  <c r="F12" i="1"/>
  <c r="F200" i="1"/>
  <c r="F196" i="1"/>
  <c r="F246" i="1"/>
  <c r="F194" i="1"/>
  <c r="F401" i="1"/>
  <c r="F386" i="1"/>
  <c r="F320" i="1"/>
  <c r="F203" i="1"/>
  <c r="F412" i="1"/>
  <c r="F413" i="1"/>
  <c r="F347" i="1"/>
  <c r="F299" i="1"/>
  <c r="F261" i="1"/>
  <c r="F276" i="1"/>
  <c r="F207" i="1"/>
  <c r="F154" i="1"/>
  <c r="F193" i="1"/>
  <c r="F138" i="1"/>
  <c r="F60" i="1"/>
  <c r="F173" i="1"/>
  <c r="F126" i="1"/>
  <c r="F344" i="1"/>
  <c r="F153" i="1"/>
  <c r="F329" i="1"/>
  <c r="F131" i="1"/>
  <c r="F34" i="1"/>
  <c r="F77" i="1"/>
  <c r="F361" i="1"/>
  <c r="F393" i="1"/>
  <c r="F372" i="1"/>
  <c r="F115" i="1"/>
  <c r="F97" i="1"/>
  <c r="F148" i="1"/>
  <c r="F222" i="1"/>
  <c r="F197" i="1"/>
  <c r="F136" i="1"/>
  <c r="F102" i="1"/>
  <c r="F29" i="1"/>
  <c r="F273" i="1"/>
  <c r="F182" i="1"/>
  <c r="F379" i="1"/>
  <c r="F59" i="1"/>
  <c r="F367" i="1"/>
  <c r="F382" i="1"/>
  <c r="F315" i="1"/>
  <c r="F149" i="1"/>
  <c r="F399" i="1"/>
  <c r="F366" i="1"/>
  <c r="F338" i="1"/>
  <c r="F206" i="1"/>
  <c r="F137" i="1"/>
  <c r="F146" i="1"/>
  <c r="F89" i="1"/>
  <c r="F88" i="1"/>
  <c r="F404" i="1"/>
  <c r="F311" i="1"/>
  <c r="F201" i="1"/>
  <c r="F282" i="1"/>
  <c r="F186" i="1"/>
  <c r="F205" i="1"/>
  <c r="F368" i="1"/>
  <c r="F177" i="1"/>
  <c r="F260" i="1"/>
  <c r="F223" i="1"/>
  <c r="F42" i="1"/>
  <c r="F122" i="1"/>
  <c r="F125" i="1"/>
  <c r="F9" i="1"/>
  <c r="F29" i="2"/>
  <c r="F413" i="2"/>
  <c r="F276" i="2"/>
  <c r="F299" i="2"/>
  <c r="F197" i="2"/>
  <c r="F206" i="2"/>
  <c r="F379" i="2"/>
  <c r="F382" i="2"/>
  <c r="F193" i="2"/>
  <c r="F207" i="2"/>
  <c r="F137" i="2"/>
  <c r="F386" i="2"/>
  <c r="F49" i="2"/>
  <c r="F401" i="2"/>
  <c r="F194" i="2"/>
  <c r="F138" i="2"/>
  <c r="F372" i="2"/>
  <c r="F329" i="2"/>
  <c r="F260" i="2"/>
  <c r="F273" i="2"/>
  <c r="F315" i="2"/>
  <c r="F246" i="2"/>
  <c r="F282" i="2"/>
  <c r="F126" i="2"/>
  <c r="F125" i="2"/>
  <c r="F368" i="2"/>
  <c r="F366" i="2"/>
  <c r="F367" i="2"/>
  <c r="F177" i="2"/>
  <c r="F186" i="2"/>
  <c r="F154" i="2"/>
  <c r="F412" i="2"/>
  <c r="F25" i="2"/>
  <c r="F399" i="2"/>
  <c r="F320" i="2"/>
  <c r="F261" i="2"/>
  <c r="F146" i="2"/>
  <c r="F148" i="2"/>
  <c r="F404" i="2"/>
  <c r="F347" i="2"/>
  <c r="F200" i="2"/>
  <c r="F32" i="2"/>
  <c r="F393" i="2"/>
  <c r="F338" i="2"/>
  <c r="F196" i="2"/>
  <c r="F203" i="2"/>
  <c r="F153" i="2"/>
  <c r="F131" i="2"/>
  <c r="F122" i="2"/>
  <c r="F222" i="2"/>
  <c r="F205" i="2"/>
  <c r="F223" i="2"/>
  <c r="F136" i="2"/>
  <c r="F149" i="2"/>
  <c r="F34" i="2"/>
  <c r="F344" i="2"/>
  <c r="F361" i="2"/>
  <c r="F201" i="2"/>
  <c r="F60" i="2"/>
  <c r="F173" i="2"/>
  <c r="F115" i="2"/>
  <c r="F182" i="2"/>
  <c r="F59" i="2"/>
  <c r="F97" i="2"/>
  <c r="F42" i="2"/>
  <c r="F89" i="2"/>
  <c r="F311" i="2"/>
  <c r="F102" i="2"/>
  <c r="F43" i="2"/>
  <c r="F88" i="2"/>
  <c r="F77" i="2"/>
  <c r="Q3" i="2" l="1"/>
  <c r="P7" i="2"/>
  <c r="P24" i="2"/>
  <c r="P12" i="2"/>
  <c r="P16" i="2"/>
  <c r="P28" i="2"/>
  <c r="P20" i="2"/>
  <c r="P407" i="2"/>
  <c r="P417" i="2"/>
  <c r="P394" i="2"/>
  <c r="P383" i="2"/>
  <c r="P357" i="2"/>
  <c r="P352" i="2"/>
  <c r="P334" i="2"/>
  <c r="P336" i="2"/>
  <c r="P318" i="2"/>
  <c r="P293" i="2"/>
  <c r="P278" i="2"/>
  <c r="P305" i="2"/>
  <c r="P271" i="2"/>
  <c r="P277" i="2"/>
  <c r="P225" i="2"/>
  <c r="P280" i="2"/>
  <c r="P256" i="2"/>
  <c r="P192" i="2"/>
  <c r="P198" i="2"/>
  <c r="P203" i="2"/>
  <c r="P161" i="2"/>
  <c r="P158" i="2"/>
  <c r="P172" i="2"/>
  <c r="P143" i="2"/>
  <c r="P88" i="2"/>
  <c r="P117" i="2"/>
  <c r="P124" i="2"/>
  <c r="P115" i="2"/>
  <c r="P54" i="2"/>
  <c r="P102" i="2"/>
  <c r="P87" i="2"/>
  <c r="P49" i="2"/>
  <c r="P13" i="2"/>
  <c r="P44" i="2"/>
  <c r="P403" i="2"/>
  <c r="P413" i="2"/>
  <c r="P390" i="2"/>
  <c r="P375" i="2"/>
  <c r="P389" i="2"/>
  <c r="P347" i="2"/>
  <c r="P330" i="2"/>
  <c r="P332" i="2"/>
  <c r="P316" i="2"/>
  <c r="P289" i="2"/>
  <c r="P274" i="2"/>
  <c r="P303" i="2"/>
  <c r="P269" i="2"/>
  <c r="P273" i="2"/>
  <c r="P221" i="2"/>
  <c r="P267" i="2"/>
  <c r="P251" i="2"/>
  <c r="P188" i="2"/>
  <c r="P194" i="2"/>
  <c r="P199" i="2"/>
  <c r="P157" i="2"/>
  <c r="P154" i="2"/>
  <c r="P167" i="2"/>
  <c r="P129" i="2"/>
  <c r="P84" i="2"/>
  <c r="P113" i="2"/>
  <c r="P118" i="2"/>
  <c r="P111" i="2"/>
  <c r="P50" i="2"/>
  <c r="P106" i="2"/>
  <c r="P98" i="2"/>
  <c r="P45" i="2"/>
  <c r="P9" i="2"/>
  <c r="P43" i="2"/>
  <c r="P424" i="2"/>
  <c r="P409" i="2"/>
  <c r="P393" i="2"/>
  <c r="P372" i="2"/>
  <c r="P381" i="2"/>
  <c r="P355" i="2"/>
  <c r="P358" i="2"/>
  <c r="P328" i="2"/>
  <c r="P314" i="2"/>
  <c r="P285" i="2"/>
  <c r="P270" i="2"/>
  <c r="P301" i="2"/>
  <c r="P254" i="2"/>
  <c r="P272" i="2"/>
  <c r="P217" i="2"/>
  <c r="P250" i="2"/>
  <c r="P224" i="2"/>
  <c r="P230" i="2"/>
  <c r="P190" i="2"/>
  <c r="P195" i="2"/>
  <c r="P153" i="2"/>
  <c r="P150" i="2"/>
  <c r="P180" i="2"/>
  <c r="P132" i="2"/>
  <c r="P163" i="2"/>
  <c r="P109" i="2"/>
  <c r="P114" i="2"/>
  <c r="P107" i="2"/>
  <c r="P46" i="2"/>
  <c r="P95" i="2"/>
  <c r="P86" i="2"/>
  <c r="P41" i="2"/>
  <c r="P33" i="2"/>
  <c r="P31" i="2"/>
  <c r="P420" i="2"/>
  <c r="P405" i="2"/>
  <c r="P382" i="2"/>
  <c r="P368" i="2"/>
  <c r="P373" i="2"/>
  <c r="P351" i="2"/>
  <c r="P349" i="2"/>
  <c r="P362" i="2"/>
  <c r="P312" i="2"/>
  <c r="P323" i="2"/>
  <c r="P266" i="2"/>
  <c r="P322" i="2"/>
  <c r="P416" i="2"/>
  <c r="P401" i="2"/>
  <c r="P374" i="2"/>
  <c r="P364" i="2"/>
  <c r="P391" i="2"/>
  <c r="P333" i="2"/>
  <c r="P345" i="2"/>
  <c r="P353" i="2"/>
  <c r="P310" i="2"/>
  <c r="P348" i="2"/>
  <c r="P262" i="2"/>
  <c r="P319" i="2"/>
  <c r="P412" i="2"/>
  <c r="P422" i="2"/>
  <c r="P395" i="2"/>
  <c r="P360" i="2"/>
  <c r="P384" i="2"/>
  <c r="P329" i="2"/>
  <c r="P342" i="2"/>
  <c r="P340" i="2"/>
  <c r="P308" i="2"/>
  <c r="P335" i="2"/>
  <c r="P326" i="2"/>
  <c r="P325" i="2"/>
  <c r="P240" i="2"/>
  <c r="P252" i="2"/>
  <c r="P288" i="2"/>
  <c r="P247" i="2"/>
  <c r="P219" i="2"/>
  <c r="P213" i="2"/>
  <c r="P408" i="2"/>
  <c r="P418" i="2"/>
  <c r="P371" i="2"/>
  <c r="P356" i="2"/>
  <c r="P376" i="2"/>
  <c r="P343" i="2"/>
  <c r="P370" i="2"/>
  <c r="P331" i="2"/>
  <c r="P306" i="2"/>
  <c r="P327" i="2"/>
  <c r="P317" i="2"/>
  <c r="P295" i="2"/>
  <c r="P236" i="2"/>
  <c r="P249" i="2"/>
  <c r="P255" i="2"/>
  <c r="P243" i="2"/>
  <c r="P215" i="2"/>
  <c r="P209" i="2"/>
  <c r="P404" i="2"/>
  <c r="P414" i="2"/>
  <c r="P367" i="2"/>
  <c r="P386" i="2"/>
  <c r="P399" i="2"/>
  <c r="P337" i="2"/>
  <c r="P366" i="2"/>
  <c r="P299" i="2"/>
  <c r="P304" i="2"/>
  <c r="P298" i="2"/>
  <c r="P315" i="2"/>
  <c r="P291" i="2"/>
  <c r="P232" i="2"/>
  <c r="P245" i="2"/>
  <c r="P265" i="2"/>
  <c r="P239" i="2"/>
  <c r="P212" i="2"/>
  <c r="P218" i="2"/>
  <c r="P170" i="2"/>
  <c r="P226" i="2"/>
  <c r="P177" i="2"/>
  <c r="P130" i="2"/>
  <c r="P160" i="2"/>
  <c r="P108" i="2"/>
  <c r="P128" i="2"/>
  <c r="P89" i="2"/>
  <c r="P122" i="2"/>
  <c r="P74" i="2"/>
  <c r="P63" i="2"/>
  <c r="P64" i="2"/>
  <c r="P69" i="2"/>
  <c r="P38" i="2"/>
  <c r="P14" i="2"/>
  <c r="P11" i="2"/>
  <c r="P8" i="2"/>
  <c r="P423" i="2"/>
  <c r="P400" i="2"/>
  <c r="P410" i="2"/>
  <c r="P385" i="2"/>
  <c r="P378" i="2"/>
  <c r="P387" i="2"/>
  <c r="P363" i="2"/>
  <c r="P341" i="2"/>
  <c r="P321" i="2"/>
  <c r="P302" i="2"/>
  <c r="P294" i="2"/>
  <c r="P313" i="2"/>
  <c r="P287" i="2"/>
  <c r="P228" i="2"/>
  <c r="P241" i="2"/>
  <c r="P246" i="2"/>
  <c r="P235" i="2"/>
  <c r="P208" i="2"/>
  <c r="P216" i="2"/>
  <c r="P220" i="2"/>
  <c r="P201" i="2"/>
  <c r="P168" i="2"/>
  <c r="P176" i="2"/>
  <c r="P156" i="2"/>
  <c r="P104" i="2"/>
  <c r="P155" i="2"/>
  <c r="P85" i="2"/>
  <c r="P148" i="2"/>
  <c r="P70" i="2"/>
  <c r="P59" i="2"/>
  <c r="P60" i="2"/>
  <c r="P65" i="2"/>
  <c r="P29" i="2"/>
  <c r="P10" i="2"/>
  <c r="P42" i="2"/>
  <c r="P419" i="2"/>
  <c r="P396" i="2"/>
  <c r="P406" i="2"/>
  <c r="P377" i="2"/>
  <c r="P369" i="2"/>
  <c r="P379" i="2"/>
  <c r="P350" i="2"/>
  <c r="P344" i="2"/>
  <c r="P296" i="2"/>
  <c r="P320" i="2"/>
  <c r="P290" i="2"/>
  <c r="P311" i="2"/>
  <c r="P283" i="2"/>
  <c r="P276" i="2"/>
  <c r="P237" i="2"/>
  <c r="P242" i="2"/>
  <c r="P281" i="2"/>
  <c r="P204" i="2"/>
  <c r="P210" i="2"/>
  <c r="P214" i="2"/>
  <c r="P185" i="2"/>
  <c r="P173" i="2"/>
  <c r="P205" i="2"/>
  <c r="P184" i="2"/>
  <c r="P100" i="2"/>
  <c r="P147" i="2"/>
  <c r="P81" i="2"/>
  <c r="P151" i="2"/>
  <c r="P66" i="2"/>
  <c r="P55" i="2"/>
  <c r="P56" i="2"/>
  <c r="P61" i="2"/>
  <c r="P25" i="2"/>
  <c r="P40" i="2"/>
  <c r="P39" i="2"/>
  <c r="P415" i="2"/>
  <c r="P392" i="2"/>
  <c r="P402" i="2"/>
  <c r="P388" i="2"/>
  <c r="P365" i="2"/>
  <c r="P397" i="2"/>
  <c r="P346" i="2"/>
  <c r="P359" i="2"/>
  <c r="P292" i="2"/>
  <c r="P300" i="2"/>
  <c r="P286" i="2"/>
  <c r="P309" i="2"/>
  <c r="P279" i="2"/>
  <c r="P268" i="2"/>
  <c r="P233" i="2"/>
  <c r="P238" i="2"/>
  <c r="P264" i="2"/>
  <c r="P200" i="2"/>
  <c r="P206" i="2"/>
  <c r="P211" i="2"/>
  <c r="P171" i="2"/>
  <c r="P166" i="2"/>
  <c r="P197" i="2"/>
  <c r="P139" i="2"/>
  <c r="P96" i="2"/>
  <c r="P144" i="2"/>
  <c r="P131" i="2"/>
  <c r="P125" i="2"/>
  <c r="P62" i="2"/>
  <c r="P51" i="2"/>
  <c r="P52" i="2"/>
  <c r="P57" i="2"/>
  <c r="P21" i="2"/>
  <c r="P35" i="2"/>
  <c r="P34" i="2"/>
  <c r="P411" i="2"/>
  <c r="P421" i="2"/>
  <c r="P398" i="2"/>
  <c r="P380" i="2"/>
  <c r="P361" i="2"/>
  <c r="P354" i="2"/>
  <c r="P339" i="2"/>
  <c r="P338" i="2"/>
  <c r="P324" i="2"/>
  <c r="P297" i="2"/>
  <c r="P282" i="2"/>
  <c r="P307" i="2"/>
  <c r="P275" i="2"/>
  <c r="P284" i="2"/>
  <c r="P229" i="2"/>
  <c r="P234" i="2"/>
  <c r="P258" i="2"/>
  <c r="P196" i="2"/>
  <c r="P202" i="2"/>
  <c r="P207" i="2"/>
  <c r="P165" i="2"/>
  <c r="P162" i="2"/>
  <c r="P189" i="2"/>
  <c r="P133" i="2"/>
  <c r="P92" i="2"/>
  <c r="P121" i="2"/>
  <c r="P136" i="2"/>
  <c r="P119" i="2"/>
  <c r="P58" i="2"/>
  <c r="P47" i="2"/>
  <c r="P48" i="2"/>
  <c r="P53" i="2"/>
  <c r="P17" i="2"/>
  <c r="P37" i="2"/>
  <c r="P244" i="2"/>
  <c r="P182" i="2"/>
  <c r="P142" i="2"/>
  <c r="P159" i="2"/>
  <c r="P99" i="2"/>
  <c r="P80" i="2"/>
  <c r="P23" i="2"/>
  <c r="P261" i="2"/>
  <c r="P178" i="2"/>
  <c r="P138" i="2"/>
  <c r="P152" i="2"/>
  <c r="P90" i="2"/>
  <c r="P77" i="2"/>
  <c r="P19" i="2"/>
  <c r="P259" i="2"/>
  <c r="P174" i="2"/>
  <c r="P134" i="2"/>
  <c r="P140" i="2"/>
  <c r="P78" i="2"/>
  <c r="P73" i="2"/>
  <c r="P15" i="2"/>
  <c r="P263" i="2"/>
  <c r="P191" i="2"/>
  <c r="P175" i="2"/>
  <c r="P105" i="2"/>
  <c r="P79" i="2"/>
  <c r="P82" i="2"/>
  <c r="P257" i="2"/>
  <c r="P187" i="2"/>
  <c r="P181" i="2"/>
  <c r="P101" i="2"/>
  <c r="P75" i="2"/>
  <c r="P91" i="2"/>
  <c r="P260" i="2"/>
  <c r="P183" i="2"/>
  <c r="P169" i="2"/>
  <c r="P97" i="2"/>
  <c r="P71" i="2"/>
  <c r="P36" i="2"/>
  <c r="P253" i="2"/>
  <c r="P179" i="2"/>
  <c r="P164" i="2"/>
  <c r="P93" i="2"/>
  <c r="P67" i="2"/>
  <c r="P32" i="2"/>
  <c r="P223" i="2"/>
  <c r="P149" i="2"/>
  <c r="P123" i="2"/>
  <c r="P110" i="2"/>
  <c r="P94" i="2"/>
  <c r="P30" i="2"/>
  <c r="P222" i="2"/>
  <c r="P145" i="2"/>
  <c r="P120" i="2"/>
  <c r="P137" i="2"/>
  <c r="P76" i="2"/>
  <c r="P26" i="2"/>
  <c r="P227" i="2"/>
  <c r="P141" i="2"/>
  <c r="P116" i="2"/>
  <c r="P135" i="2"/>
  <c r="P72" i="2"/>
  <c r="P22" i="2"/>
  <c r="P231" i="2"/>
  <c r="P193" i="2"/>
  <c r="P112" i="2"/>
  <c r="P127" i="2"/>
  <c r="P68" i="2"/>
  <c r="P18" i="2"/>
  <c r="P248" i="2"/>
  <c r="P186" i="2"/>
  <c r="P146" i="2"/>
  <c r="P126" i="2"/>
  <c r="P103" i="2"/>
  <c r="P83" i="2"/>
  <c r="P27" i="2"/>
  <c r="Q3" i="1"/>
  <c r="P54" i="1"/>
  <c r="P38" i="1"/>
  <c r="P60" i="1"/>
  <c r="P42" i="1"/>
  <c r="P26" i="1"/>
  <c r="P14" i="1"/>
  <c r="P7" i="1"/>
  <c r="P48" i="1"/>
  <c r="P35" i="1"/>
  <c r="P34" i="1"/>
  <c r="P36" i="1"/>
  <c r="P71" i="1"/>
  <c r="P24" i="1"/>
  <c r="P12" i="1"/>
  <c r="P18" i="1"/>
  <c r="P30" i="1"/>
  <c r="P29" i="1"/>
  <c r="P22" i="1"/>
  <c r="P17" i="1"/>
  <c r="P47" i="1"/>
  <c r="P10" i="1"/>
  <c r="P23" i="1"/>
  <c r="P46" i="1"/>
  <c r="P59" i="1"/>
  <c r="P11" i="1"/>
  <c r="P39" i="1"/>
  <c r="P91" i="1"/>
  <c r="P111" i="1"/>
  <c r="P81" i="1"/>
  <c r="P41" i="1"/>
  <c r="P62" i="1"/>
  <c r="P132" i="1"/>
  <c r="P37" i="1"/>
  <c r="P94" i="1"/>
  <c r="P33" i="1"/>
  <c r="P27" i="1"/>
  <c r="P127" i="1"/>
  <c r="P84" i="1"/>
  <c r="P83" i="1"/>
  <c r="P82" i="1"/>
  <c r="P9" i="1"/>
  <c r="P61" i="1"/>
  <c r="P85" i="1"/>
  <c r="P418" i="1"/>
  <c r="P353" i="1"/>
  <c r="P367" i="1"/>
  <c r="P357" i="1"/>
  <c r="P371" i="1"/>
  <c r="P362" i="1"/>
  <c r="P352" i="1"/>
  <c r="P324" i="1"/>
  <c r="P327" i="1"/>
  <c r="P336" i="1"/>
  <c r="P308" i="1"/>
  <c r="P246" i="1"/>
  <c r="P199" i="1"/>
  <c r="P188" i="1"/>
  <c r="P262" i="1"/>
  <c r="P240" i="1"/>
  <c r="P266" i="1"/>
  <c r="P219" i="1"/>
  <c r="P257" i="1"/>
  <c r="P113" i="1"/>
  <c r="P102" i="1"/>
  <c r="P140" i="1"/>
  <c r="P93" i="1"/>
  <c r="P143" i="1"/>
  <c r="P169" i="1"/>
  <c r="P171" i="1"/>
  <c r="P32" i="1"/>
  <c r="P15" i="1"/>
  <c r="P75" i="1"/>
  <c r="P104" i="1"/>
  <c r="P96" i="1"/>
  <c r="P45" i="1"/>
  <c r="P419" i="1"/>
  <c r="P341" i="1"/>
  <c r="P355" i="1"/>
  <c r="P345" i="1"/>
  <c r="P396" i="1"/>
  <c r="P350" i="1"/>
  <c r="P359" i="1"/>
  <c r="P312" i="1"/>
  <c r="P315" i="1"/>
  <c r="P334" i="1"/>
  <c r="P296" i="1"/>
  <c r="P234" i="1"/>
  <c r="P306" i="1"/>
  <c r="P273" i="1"/>
  <c r="P250" i="1"/>
  <c r="P228" i="1"/>
  <c r="P254" i="1"/>
  <c r="P207" i="1"/>
  <c r="P245" i="1"/>
  <c r="P101" i="1"/>
  <c r="P196" i="1"/>
  <c r="P128" i="1"/>
  <c r="P178" i="1"/>
  <c r="P131" i="1"/>
  <c r="P157" i="1"/>
  <c r="P159" i="1"/>
  <c r="P92" i="1"/>
  <c r="P21" i="1"/>
  <c r="P51" i="1"/>
  <c r="P422" i="1"/>
  <c r="P402" i="1"/>
  <c r="P404" i="1"/>
  <c r="P406" i="1"/>
  <c r="P385" i="1"/>
  <c r="P421" i="1"/>
  <c r="P384" i="1"/>
  <c r="P325" i="1"/>
  <c r="P351" i="1"/>
  <c r="P318" i="1"/>
  <c r="P348" i="1"/>
  <c r="P210" i="1"/>
  <c r="P292" i="1"/>
  <c r="P249" i="1"/>
  <c r="P226" i="1"/>
  <c r="P277" i="1"/>
  <c r="P230" i="1"/>
  <c r="P279" i="1"/>
  <c r="P221" i="1"/>
  <c r="P214" i="1"/>
  <c r="P185" i="1"/>
  <c r="P195" i="1"/>
  <c r="P154" i="1"/>
  <c r="P107" i="1"/>
  <c r="P133" i="1"/>
  <c r="P135" i="1"/>
  <c r="P13" i="1"/>
  <c r="P57" i="1"/>
  <c r="P424" i="1"/>
  <c r="P378" i="1"/>
  <c r="P380" i="1"/>
  <c r="P382" i="1"/>
  <c r="P361" i="1"/>
  <c r="P387" i="1"/>
  <c r="P323" i="1"/>
  <c r="P301" i="1"/>
  <c r="P316" i="1"/>
  <c r="P346" i="1"/>
  <c r="P321" i="1"/>
  <c r="P280" i="1"/>
  <c r="P272" i="1"/>
  <c r="P225" i="1"/>
  <c r="P263" i="1"/>
  <c r="P253" i="1"/>
  <c r="P206" i="1"/>
  <c r="P256" i="1"/>
  <c r="P239" i="1"/>
  <c r="P203" i="1"/>
  <c r="P163" i="1"/>
  <c r="P177" i="1"/>
  <c r="P130" i="1"/>
  <c r="P184" i="1"/>
  <c r="P109" i="1"/>
  <c r="P172" i="1"/>
  <c r="P20" i="1"/>
  <c r="P79" i="1"/>
  <c r="P90" i="1"/>
  <c r="P77" i="1"/>
  <c r="P73" i="1"/>
  <c r="P58" i="1"/>
  <c r="P412" i="1"/>
  <c r="P366" i="1"/>
  <c r="P368" i="1"/>
  <c r="P370" i="1"/>
  <c r="P349" i="1"/>
  <c r="P375" i="1"/>
  <c r="P311" i="1"/>
  <c r="P289" i="1"/>
  <c r="P304" i="1"/>
  <c r="P319" i="1"/>
  <c r="P309" i="1"/>
  <c r="P271" i="1"/>
  <c r="P260" i="1"/>
  <c r="P213" i="1"/>
  <c r="P251" i="1"/>
  <c r="P241" i="1"/>
  <c r="P194" i="1"/>
  <c r="P244" i="1"/>
  <c r="P202" i="1"/>
  <c r="P174" i="1"/>
  <c r="P151" i="1"/>
  <c r="P165" i="1"/>
  <c r="P227" i="1"/>
  <c r="P180" i="1"/>
  <c r="P170" i="1"/>
  <c r="P160" i="1"/>
  <c r="P19" i="1"/>
  <c r="P120" i="1"/>
  <c r="P74" i="1"/>
  <c r="P106" i="1"/>
  <c r="P88" i="1"/>
  <c r="P409" i="1"/>
  <c r="P354" i="1"/>
  <c r="P356" i="1"/>
  <c r="P358" i="1"/>
  <c r="P415" i="1"/>
  <c r="P363" i="1"/>
  <c r="P299" i="1"/>
  <c r="P360" i="1"/>
  <c r="P372" i="1"/>
  <c r="P307" i="1"/>
  <c r="P297" i="1"/>
  <c r="P259" i="1"/>
  <c r="P248" i="1"/>
  <c r="P201" i="1"/>
  <c r="P286" i="1"/>
  <c r="P229" i="1"/>
  <c r="P182" i="1"/>
  <c r="P232" i="1"/>
  <c r="P173" i="1"/>
  <c r="P162" i="1"/>
  <c r="P139" i="1"/>
  <c r="P153" i="1"/>
  <c r="P215" i="1"/>
  <c r="P168" i="1"/>
  <c r="P158" i="1"/>
  <c r="P148" i="1"/>
  <c r="P44" i="1"/>
  <c r="P63" i="1"/>
  <c r="P49" i="1"/>
  <c r="P401" i="1"/>
  <c r="P342" i="1"/>
  <c r="P405" i="1"/>
  <c r="P411" i="1"/>
  <c r="P408" i="1"/>
  <c r="P400" i="1"/>
  <c r="P287" i="1"/>
  <c r="P326" i="1"/>
  <c r="P329" i="1"/>
  <c r="P295" i="1"/>
  <c r="P285" i="1"/>
  <c r="P247" i="1"/>
  <c r="P236" i="1"/>
  <c r="P189" i="1"/>
  <c r="P281" i="1"/>
  <c r="P217" i="1"/>
  <c r="P267" i="1"/>
  <c r="P220" i="1"/>
  <c r="P161" i="1"/>
  <c r="P150" i="1"/>
  <c r="P183" i="1"/>
  <c r="P141" i="1"/>
  <c r="P208" i="1"/>
  <c r="P156" i="1"/>
  <c r="P146" i="1"/>
  <c r="P136" i="1"/>
  <c r="P144" i="1"/>
  <c r="P50" i="1"/>
  <c r="P25" i="1"/>
  <c r="P86" i="1"/>
  <c r="P123" i="1"/>
  <c r="P99" i="1"/>
  <c r="P72" i="1"/>
  <c r="P70" i="1"/>
  <c r="P69" i="1"/>
  <c r="P416" i="1"/>
  <c r="P365" i="1"/>
  <c r="P379" i="1"/>
  <c r="P369" i="1"/>
  <c r="P383" i="1"/>
  <c r="P374" i="1"/>
  <c r="P364" i="1"/>
  <c r="P335" i="1"/>
  <c r="P339" i="1"/>
  <c r="P293" i="1"/>
  <c r="P320" i="1"/>
  <c r="P258" i="1"/>
  <c r="P211" i="1"/>
  <c r="P200" i="1"/>
  <c r="P274" i="1"/>
  <c r="P252" i="1"/>
  <c r="P278" i="1"/>
  <c r="P231" i="1"/>
  <c r="P269" i="1"/>
  <c r="P125" i="1"/>
  <c r="P114" i="1"/>
  <c r="P152" i="1"/>
  <c r="P105" i="1"/>
  <c r="P155" i="1"/>
  <c r="P181" i="1"/>
  <c r="P190" i="1"/>
  <c r="P100" i="1"/>
  <c r="P413" i="1"/>
  <c r="P393" i="1"/>
  <c r="P388" i="1"/>
  <c r="P317" i="1"/>
  <c r="P235" i="1"/>
  <c r="P276" i="1"/>
  <c r="P310" i="1"/>
  <c r="P176" i="1"/>
  <c r="P191" i="1"/>
  <c r="P110" i="1"/>
  <c r="P52" i="1"/>
  <c r="P414" i="1"/>
  <c r="P381" i="1"/>
  <c r="P376" i="1"/>
  <c r="P305" i="1"/>
  <c r="P223" i="1"/>
  <c r="P264" i="1"/>
  <c r="P300" i="1"/>
  <c r="P164" i="1"/>
  <c r="P186" i="1"/>
  <c r="P98" i="1"/>
  <c r="P420" i="1"/>
  <c r="P423" i="1"/>
  <c r="P322" i="1"/>
  <c r="P330" i="1"/>
  <c r="P294" i="1"/>
  <c r="P216" i="1"/>
  <c r="P233" i="1"/>
  <c r="P116" i="1"/>
  <c r="P145" i="1"/>
  <c r="P80" i="1"/>
  <c r="P87" i="1"/>
  <c r="P53" i="1"/>
  <c r="P76" i="1"/>
  <c r="P410" i="1"/>
  <c r="P394" i="1"/>
  <c r="P332" i="1"/>
  <c r="P347" i="1"/>
  <c r="P291" i="1"/>
  <c r="P265" i="1"/>
  <c r="P209" i="1"/>
  <c r="P192" i="1"/>
  <c r="P121" i="1"/>
  <c r="P43" i="1"/>
  <c r="P67" i="1"/>
  <c r="P115" i="1"/>
  <c r="P16" i="1"/>
  <c r="P389" i="1"/>
  <c r="P407" i="1"/>
  <c r="P340" i="1"/>
  <c r="P283" i="1"/>
  <c r="P224" i="1"/>
  <c r="P205" i="1"/>
  <c r="P149" i="1"/>
  <c r="P129" i="1"/>
  <c r="P134" i="1"/>
  <c r="P66" i="1"/>
  <c r="P377" i="1"/>
  <c r="P395" i="1"/>
  <c r="P337" i="1"/>
  <c r="P331" i="1"/>
  <c r="P212" i="1"/>
  <c r="P193" i="1"/>
  <c r="P137" i="1"/>
  <c r="P117" i="1"/>
  <c r="P122" i="1"/>
  <c r="P97" i="1"/>
  <c r="P40" i="1"/>
  <c r="P118" i="1"/>
  <c r="P417" i="1"/>
  <c r="P397" i="1"/>
  <c r="P333" i="1"/>
  <c r="P284" i="1"/>
  <c r="P261" i="1"/>
  <c r="P242" i="1"/>
  <c r="P89" i="1"/>
  <c r="P166" i="1"/>
  <c r="P147" i="1"/>
  <c r="P108" i="1"/>
  <c r="P65" i="1"/>
  <c r="P390" i="1"/>
  <c r="P373" i="1"/>
  <c r="P313" i="1"/>
  <c r="P344" i="1"/>
  <c r="P237" i="1"/>
  <c r="P218" i="1"/>
  <c r="P204" i="1"/>
  <c r="P142" i="1"/>
  <c r="P197" i="1"/>
  <c r="P56" i="1"/>
  <c r="P8" i="1"/>
  <c r="P64" i="1"/>
  <c r="P403" i="1"/>
  <c r="P398" i="1"/>
  <c r="P314" i="1"/>
  <c r="P282" i="1"/>
  <c r="P298" i="1"/>
  <c r="P255" i="1"/>
  <c r="P138" i="1"/>
  <c r="P179" i="1"/>
  <c r="P124" i="1"/>
  <c r="P391" i="1"/>
  <c r="P386" i="1"/>
  <c r="P302" i="1"/>
  <c r="P270" i="1"/>
  <c r="P290" i="1"/>
  <c r="P243" i="1"/>
  <c r="P126" i="1"/>
  <c r="P167" i="1"/>
  <c r="P112" i="1"/>
  <c r="P31" i="1"/>
  <c r="P78" i="1"/>
  <c r="P103" i="1"/>
  <c r="P343" i="1"/>
  <c r="P338" i="1"/>
  <c r="P303" i="1"/>
  <c r="P222" i="1"/>
  <c r="P238" i="1"/>
  <c r="P288" i="1"/>
  <c r="P187" i="1"/>
  <c r="P119" i="1"/>
  <c r="P68" i="1"/>
  <c r="P55" i="1"/>
  <c r="P28" i="1"/>
  <c r="P392" i="1"/>
  <c r="P399" i="1"/>
  <c r="P328" i="1"/>
  <c r="P198" i="1"/>
  <c r="P275" i="1"/>
  <c r="P268" i="1"/>
  <c r="P175" i="1"/>
  <c r="P95" i="1"/>
  <c r="R7" i="1" l="1"/>
  <c r="R56" i="1"/>
  <c r="R52" i="1"/>
  <c r="R40" i="1"/>
  <c r="S3" i="1"/>
  <c r="R20" i="1"/>
  <c r="R8" i="1"/>
  <c r="R14" i="1"/>
  <c r="R26" i="1"/>
  <c r="R44" i="1"/>
  <c r="R38" i="1"/>
  <c r="R32" i="1"/>
  <c r="R73" i="1"/>
  <c r="R62" i="1"/>
  <c r="R50" i="1"/>
  <c r="R28" i="1"/>
  <c r="R16" i="1"/>
  <c r="R49" i="1"/>
  <c r="R61" i="1"/>
  <c r="R12" i="1"/>
  <c r="R24" i="1"/>
  <c r="R19" i="1"/>
  <c r="R36" i="1"/>
  <c r="R25" i="1"/>
  <c r="R37" i="1"/>
  <c r="R13" i="1"/>
  <c r="R43" i="1"/>
  <c r="R17" i="1"/>
  <c r="R74" i="1"/>
  <c r="R100" i="1"/>
  <c r="R72" i="1"/>
  <c r="R11" i="1"/>
  <c r="R76" i="1"/>
  <c r="R65" i="1"/>
  <c r="R15" i="1"/>
  <c r="R125" i="1"/>
  <c r="R55" i="1"/>
  <c r="R112" i="1"/>
  <c r="R60" i="1"/>
  <c r="R10" i="1"/>
  <c r="R122" i="1"/>
  <c r="R417" i="1"/>
  <c r="R379" i="1"/>
  <c r="R393" i="1"/>
  <c r="R346" i="1"/>
  <c r="R360" i="1"/>
  <c r="R388" i="1"/>
  <c r="R366" i="1"/>
  <c r="R314" i="1"/>
  <c r="R317" i="1"/>
  <c r="R295" i="1"/>
  <c r="R310" i="1"/>
  <c r="R272" i="1"/>
  <c r="R213" i="1"/>
  <c r="R283" i="1"/>
  <c r="R252" i="1"/>
  <c r="R206" i="1"/>
  <c r="R256" i="1"/>
  <c r="R85" i="1"/>
  <c r="R48" i="1"/>
  <c r="R71" i="1"/>
  <c r="R418" i="1"/>
  <c r="R367" i="1"/>
  <c r="R381" i="1"/>
  <c r="R411" i="1"/>
  <c r="R397" i="1"/>
  <c r="R376" i="1"/>
  <c r="R354" i="1"/>
  <c r="R339" i="1"/>
  <c r="R305" i="1"/>
  <c r="R320" i="1"/>
  <c r="R298" i="1"/>
  <c r="R260" i="1"/>
  <c r="R201" i="1"/>
  <c r="R275" i="1"/>
  <c r="R240" i="1"/>
  <c r="R284" i="1"/>
  <c r="R244" i="1"/>
  <c r="R221" i="1"/>
  <c r="R64" i="1"/>
  <c r="R63" i="1"/>
  <c r="R47" i="1"/>
  <c r="R77" i="1"/>
  <c r="R39" i="1"/>
  <c r="R99" i="1"/>
  <c r="R421" i="1"/>
  <c r="R343" i="1"/>
  <c r="R357" i="1"/>
  <c r="R395" i="1"/>
  <c r="R373" i="1"/>
  <c r="R352" i="1"/>
  <c r="R335" i="1"/>
  <c r="R315" i="1"/>
  <c r="R338" i="1"/>
  <c r="R348" i="1"/>
  <c r="R386" i="1"/>
  <c r="R236" i="1"/>
  <c r="R290" i="1"/>
  <c r="R251" i="1"/>
  <c r="R277" i="1"/>
  <c r="R255" i="1"/>
  <c r="R220" i="1"/>
  <c r="R282" i="1"/>
  <c r="R110" i="1"/>
  <c r="R105" i="1"/>
  <c r="R23" i="1"/>
  <c r="R53" i="1"/>
  <c r="R117" i="1"/>
  <c r="R86" i="1"/>
  <c r="R96" i="1"/>
  <c r="R84" i="1"/>
  <c r="R422" i="1"/>
  <c r="R404" i="1"/>
  <c r="R423" i="1"/>
  <c r="R371" i="1"/>
  <c r="R398" i="1"/>
  <c r="R401" i="1"/>
  <c r="R350" i="1"/>
  <c r="R291" i="1"/>
  <c r="R334" i="1"/>
  <c r="R321" i="1"/>
  <c r="R332" i="1"/>
  <c r="R212" i="1"/>
  <c r="R262" i="1"/>
  <c r="R227" i="1"/>
  <c r="R253" i="1"/>
  <c r="R231" i="1"/>
  <c r="R196" i="1"/>
  <c r="R258" i="1"/>
  <c r="R189" i="1"/>
  <c r="R183" i="1"/>
  <c r="R141" i="1"/>
  <c r="R155" i="1"/>
  <c r="R198" i="1"/>
  <c r="R158" i="1"/>
  <c r="R160" i="1"/>
  <c r="R174" i="1"/>
  <c r="R57" i="1"/>
  <c r="R113" i="1"/>
  <c r="R68" i="1"/>
  <c r="R31" i="1"/>
  <c r="R29" i="1"/>
  <c r="R83" i="1"/>
  <c r="R82" i="1"/>
  <c r="R410" i="1"/>
  <c r="R392" i="1"/>
  <c r="R419" i="1"/>
  <c r="R359" i="1"/>
  <c r="R399" i="1"/>
  <c r="R389" i="1"/>
  <c r="R333" i="1"/>
  <c r="R342" i="1"/>
  <c r="R330" i="1"/>
  <c r="R309" i="1"/>
  <c r="R323" i="1"/>
  <c r="R200" i="1"/>
  <c r="R250" i="1"/>
  <c r="R215" i="1"/>
  <c r="R278" i="1"/>
  <c r="R219" i="1"/>
  <c r="R184" i="1"/>
  <c r="R246" i="1"/>
  <c r="R187" i="1"/>
  <c r="R176" i="1"/>
  <c r="R129" i="1"/>
  <c r="R143" i="1"/>
  <c r="R194" i="1"/>
  <c r="R171" i="1"/>
  <c r="R148" i="1"/>
  <c r="R162" i="1"/>
  <c r="R108" i="1"/>
  <c r="R59" i="1"/>
  <c r="R22" i="1"/>
  <c r="R424" i="1"/>
  <c r="R380" i="1"/>
  <c r="R406" i="1"/>
  <c r="R347" i="1"/>
  <c r="R387" i="1"/>
  <c r="R377" i="1"/>
  <c r="R325" i="1"/>
  <c r="R328" i="1"/>
  <c r="R318" i="1"/>
  <c r="R297" i="1"/>
  <c r="R311" i="1"/>
  <c r="R75" i="1"/>
  <c r="R35" i="1"/>
  <c r="R412" i="1"/>
  <c r="R368" i="1"/>
  <c r="R394" i="1"/>
  <c r="R413" i="1"/>
  <c r="R375" i="1"/>
  <c r="R365" i="1"/>
  <c r="R313" i="1"/>
  <c r="R316" i="1"/>
  <c r="R306" i="1"/>
  <c r="R285" i="1"/>
  <c r="R299" i="1"/>
  <c r="R51" i="1"/>
  <c r="R89" i="1"/>
  <c r="R134" i="1"/>
  <c r="R92" i="1"/>
  <c r="R106" i="1"/>
  <c r="R41" i="1"/>
  <c r="R27" i="1"/>
  <c r="R94" i="1"/>
  <c r="R70" i="1"/>
  <c r="R416" i="1"/>
  <c r="R391" i="1"/>
  <c r="R405" i="1"/>
  <c r="R358" i="1"/>
  <c r="R372" i="1"/>
  <c r="R400" i="1"/>
  <c r="R378" i="1"/>
  <c r="R326" i="1"/>
  <c r="R329" i="1"/>
  <c r="R307" i="1"/>
  <c r="R322" i="1"/>
  <c r="R292" i="1"/>
  <c r="R225" i="1"/>
  <c r="R190" i="1"/>
  <c r="R264" i="1"/>
  <c r="R218" i="1"/>
  <c r="R268" i="1"/>
  <c r="R403" i="1"/>
  <c r="R384" i="1"/>
  <c r="R289" i="1"/>
  <c r="R349" i="1"/>
  <c r="R274" i="1"/>
  <c r="R265" i="1"/>
  <c r="R208" i="1"/>
  <c r="R280" i="1"/>
  <c r="R127" i="1"/>
  <c r="R177" i="1"/>
  <c r="R167" i="1"/>
  <c r="R181" i="1"/>
  <c r="R123" i="1"/>
  <c r="R173" i="1"/>
  <c r="R30" i="1"/>
  <c r="R355" i="1"/>
  <c r="R385" i="1"/>
  <c r="R327" i="1"/>
  <c r="R286" i="1"/>
  <c r="R238" i="1"/>
  <c r="R266" i="1"/>
  <c r="R312" i="1"/>
  <c r="R271" i="1"/>
  <c r="R115" i="1"/>
  <c r="R165" i="1"/>
  <c r="R131" i="1"/>
  <c r="R169" i="1"/>
  <c r="R111" i="1"/>
  <c r="R161" i="1"/>
  <c r="R79" i="1"/>
  <c r="R34" i="1"/>
  <c r="R331" i="1"/>
  <c r="R408" i="1"/>
  <c r="R303" i="1"/>
  <c r="R362" i="1"/>
  <c r="R226" i="1"/>
  <c r="R254" i="1"/>
  <c r="R300" i="1"/>
  <c r="R259" i="1"/>
  <c r="R103" i="1"/>
  <c r="R153" i="1"/>
  <c r="R119" i="1"/>
  <c r="R157" i="1"/>
  <c r="R216" i="1"/>
  <c r="R149" i="1"/>
  <c r="R54" i="1"/>
  <c r="R88" i="1"/>
  <c r="R356" i="1"/>
  <c r="R363" i="1"/>
  <c r="R304" i="1"/>
  <c r="R287" i="1"/>
  <c r="R214" i="1"/>
  <c r="R242" i="1"/>
  <c r="R269" i="1"/>
  <c r="R247" i="1"/>
  <c r="R91" i="1"/>
  <c r="R199" i="1"/>
  <c r="R107" i="1"/>
  <c r="R145" i="1"/>
  <c r="R210" i="1"/>
  <c r="R137" i="1"/>
  <c r="R101" i="1"/>
  <c r="R46" i="1"/>
  <c r="R344" i="1"/>
  <c r="R351" i="1"/>
  <c r="R374" i="1"/>
  <c r="R294" i="1"/>
  <c r="R202" i="1"/>
  <c r="R230" i="1"/>
  <c r="R257" i="1"/>
  <c r="R235" i="1"/>
  <c r="R217" i="1"/>
  <c r="R178" i="1"/>
  <c r="R95" i="1"/>
  <c r="R133" i="1"/>
  <c r="R197" i="1"/>
  <c r="R204" i="1"/>
  <c r="R21" i="1"/>
  <c r="R78" i="1"/>
  <c r="R369" i="1"/>
  <c r="R364" i="1"/>
  <c r="R293" i="1"/>
  <c r="R248" i="1"/>
  <c r="R263" i="1"/>
  <c r="R267" i="1"/>
  <c r="R245" i="1"/>
  <c r="R223" i="1"/>
  <c r="R164" i="1"/>
  <c r="R166" i="1"/>
  <c r="R188" i="1"/>
  <c r="R121" i="1"/>
  <c r="R182" i="1"/>
  <c r="R150" i="1"/>
  <c r="R45" i="1"/>
  <c r="R69" i="1"/>
  <c r="R93" i="1"/>
  <c r="R120" i="1"/>
  <c r="R18" i="1"/>
  <c r="R345" i="1"/>
  <c r="R340" i="1"/>
  <c r="R336" i="1"/>
  <c r="R224" i="1"/>
  <c r="R239" i="1"/>
  <c r="R243" i="1"/>
  <c r="R233" i="1"/>
  <c r="R211" i="1"/>
  <c r="R152" i="1"/>
  <c r="R154" i="1"/>
  <c r="R180" i="1"/>
  <c r="R109" i="1"/>
  <c r="R172" i="1"/>
  <c r="R138" i="1"/>
  <c r="R382" i="1"/>
  <c r="R402" i="1"/>
  <c r="R361" i="1"/>
  <c r="R273" i="1"/>
  <c r="R203" i="1"/>
  <c r="R207" i="1"/>
  <c r="R209" i="1"/>
  <c r="R185" i="1"/>
  <c r="R140" i="1"/>
  <c r="R142" i="1"/>
  <c r="R168" i="1"/>
  <c r="R97" i="1"/>
  <c r="R136" i="1"/>
  <c r="R126" i="1"/>
  <c r="R98" i="1"/>
  <c r="R42" i="1"/>
  <c r="R58" i="1"/>
  <c r="R415" i="1"/>
  <c r="R370" i="1"/>
  <c r="R390" i="1"/>
  <c r="R319" i="1"/>
  <c r="R261" i="1"/>
  <c r="R191" i="1"/>
  <c r="R195" i="1"/>
  <c r="R270" i="1"/>
  <c r="R175" i="1"/>
  <c r="R128" i="1"/>
  <c r="R130" i="1"/>
  <c r="R156" i="1"/>
  <c r="R170" i="1"/>
  <c r="R124" i="1"/>
  <c r="R114" i="1"/>
  <c r="R67" i="1"/>
  <c r="R420" i="1"/>
  <c r="R407" i="1"/>
  <c r="R337" i="1"/>
  <c r="R308" i="1"/>
  <c r="R249" i="1"/>
  <c r="R281" i="1"/>
  <c r="R288" i="1"/>
  <c r="R234" i="1"/>
  <c r="R163" i="1"/>
  <c r="R116" i="1"/>
  <c r="R118" i="1"/>
  <c r="R144" i="1"/>
  <c r="R159" i="1"/>
  <c r="R241" i="1"/>
  <c r="R102" i="1"/>
  <c r="R66" i="1"/>
  <c r="R87" i="1"/>
  <c r="R409" i="1"/>
  <c r="R383" i="1"/>
  <c r="R324" i="1"/>
  <c r="R341" i="1"/>
  <c r="R237" i="1"/>
  <c r="R276" i="1"/>
  <c r="R279" i="1"/>
  <c r="R222" i="1"/>
  <c r="R151" i="1"/>
  <c r="R104" i="1"/>
  <c r="R229" i="1"/>
  <c r="R132" i="1"/>
  <c r="R147" i="1"/>
  <c r="R205" i="1"/>
  <c r="R81" i="1"/>
  <c r="R414" i="1"/>
  <c r="R396" i="1"/>
  <c r="R301" i="1"/>
  <c r="R353" i="1"/>
  <c r="R302" i="1"/>
  <c r="R228" i="1"/>
  <c r="R232" i="1"/>
  <c r="R296" i="1"/>
  <c r="R139" i="1"/>
  <c r="R192" i="1"/>
  <c r="R179" i="1"/>
  <c r="R186" i="1"/>
  <c r="R135" i="1"/>
  <c r="R193" i="1"/>
  <c r="R9" i="1"/>
  <c r="R33" i="1"/>
  <c r="R80" i="1"/>
  <c r="R146" i="1"/>
  <c r="R90" i="1"/>
  <c r="R26" i="2"/>
  <c r="R22" i="2"/>
  <c r="R18" i="2"/>
  <c r="R14" i="2"/>
  <c r="R10" i="2"/>
  <c r="R11" i="2"/>
  <c r="S3" i="2"/>
  <c r="R7" i="2"/>
  <c r="R13" i="2"/>
  <c r="R9" i="2"/>
  <c r="R24" i="2"/>
  <c r="R12" i="2"/>
  <c r="R34" i="2"/>
  <c r="R16" i="2"/>
  <c r="R28" i="2"/>
  <c r="R20" i="2"/>
  <c r="R8" i="2"/>
  <c r="R41" i="2"/>
  <c r="R36" i="2"/>
  <c r="R424" i="2"/>
  <c r="R401" i="2"/>
  <c r="R388" i="2"/>
  <c r="R348" i="2"/>
  <c r="R349" i="2"/>
  <c r="R387" i="2"/>
  <c r="R395" i="2"/>
  <c r="R374" i="2"/>
  <c r="R333" i="2"/>
  <c r="R264" i="2"/>
  <c r="R304" i="2"/>
  <c r="R265" i="2"/>
  <c r="R307" i="2"/>
  <c r="R249" i="2"/>
  <c r="R295" i="2"/>
  <c r="R250" i="2"/>
  <c r="R240" i="2"/>
  <c r="R193" i="2"/>
  <c r="R194" i="2"/>
  <c r="R219" i="2"/>
  <c r="R166" i="2"/>
  <c r="R163" i="2"/>
  <c r="R164" i="2"/>
  <c r="R192" i="2"/>
  <c r="R129" i="2"/>
  <c r="R105" i="2"/>
  <c r="R142" i="2"/>
  <c r="R89" i="2"/>
  <c r="R88" i="2"/>
  <c r="R69" i="2"/>
  <c r="R66" i="2"/>
  <c r="R51" i="2"/>
  <c r="R29" i="2"/>
  <c r="R48" i="2"/>
  <c r="R420" i="2"/>
  <c r="R422" i="2"/>
  <c r="R380" i="2"/>
  <c r="R344" i="2"/>
  <c r="R345" i="2"/>
  <c r="R379" i="2"/>
  <c r="R371" i="2"/>
  <c r="R342" i="2"/>
  <c r="R329" i="2"/>
  <c r="R260" i="2"/>
  <c r="R302" i="2"/>
  <c r="R261" i="2"/>
  <c r="R305" i="2"/>
  <c r="R245" i="2"/>
  <c r="R279" i="2"/>
  <c r="R253" i="2"/>
  <c r="R236" i="2"/>
  <c r="R189" i="2"/>
  <c r="R190" i="2"/>
  <c r="R215" i="2"/>
  <c r="R162" i="2"/>
  <c r="R159" i="2"/>
  <c r="R160" i="2"/>
  <c r="R171" i="2"/>
  <c r="R132" i="2"/>
  <c r="R131" i="2"/>
  <c r="R134" i="2"/>
  <c r="R79" i="2"/>
  <c r="R76" i="2"/>
  <c r="R65" i="2"/>
  <c r="R62" i="2"/>
  <c r="R52" i="2"/>
  <c r="R27" i="2"/>
  <c r="R416" i="2"/>
  <c r="R418" i="2"/>
  <c r="R407" i="2"/>
  <c r="R340" i="2"/>
  <c r="R341" i="2"/>
  <c r="R370" i="2"/>
  <c r="R367" i="2"/>
  <c r="R335" i="2"/>
  <c r="R325" i="2"/>
  <c r="R256" i="2"/>
  <c r="R320" i="2"/>
  <c r="R257" i="2"/>
  <c r="R303" i="2"/>
  <c r="R241" i="2"/>
  <c r="R246" i="2"/>
  <c r="R270" i="2"/>
  <c r="R287" i="2"/>
  <c r="R185" i="2"/>
  <c r="R186" i="2"/>
  <c r="R212" i="2"/>
  <c r="R158" i="2"/>
  <c r="R155" i="2"/>
  <c r="R156" i="2"/>
  <c r="R174" i="2"/>
  <c r="R123" i="2"/>
  <c r="R124" i="2"/>
  <c r="R125" i="2"/>
  <c r="R75" i="2"/>
  <c r="R87" i="2"/>
  <c r="R61" i="2"/>
  <c r="R58" i="2"/>
  <c r="R68" i="2"/>
  <c r="R21" i="2"/>
  <c r="R412" i="2"/>
  <c r="R414" i="2"/>
  <c r="R392" i="2"/>
  <c r="R403" i="2"/>
  <c r="R337" i="2"/>
  <c r="R366" i="2"/>
  <c r="R363" i="2"/>
  <c r="R331" i="2"/>
  <c r="R321" i="2"/>
  <c r="R252" i="2"/>
  <c r="R300" i="2"/>
  <c r="R298" i="2"/>
  <c r="R301" i="2"/>
  <c r="R237" i="2"/>
  <c r="R242" i="2"/>
  <c r="R247" i="2"/>
  <c r="R282" i="2"/>
  <c r="R181" i="2"/>
  <c r="R182" i="2"/>
  <c r="R208" i="2"/>
  <c r="R154" i="2"/>
  <c r="R151" i="2"/>
  <c r="R152" i="2"/>
  <c r="R165" i="2"/>
  <c r="R120" i="2"/>
  <c r="R118" i="2"/>
  <c r="R119" i="2"/>
  <c r="R71" i="2"/>
  <c r="R98" i="2"/>
  <c r="R92" i="2"/>
  <c r="R54" i="2"/>
  <c r="R56" i="2"/>
  <c r="R19" i="2"/>
  <c r="R64" i="2"/>
  <c r="R408" i="2"/>
  <c r="R410" i="2"/>
  <c r="R383" i="2"/>
  <c r="R394" i="2"/>
  <c r="R389" i="2"/>
  <c r="R362" i="2"/>
  <c r="R359" i="2"/>
  <c r="R327" i="2"/>
  <c r="R296" i="2"/>
  <c r="R324" i="2"/>
  <c r="R297" i="2"/>
  <c r="R294" i="2"/>
  <c r="R330" i="2"/>
  <c r="R233" i="2"/>
  <c r="R238" i="2"/>
  <c r="R243" i="2"/>
  <c r="R266" i="2"/>
  <c r="R177" i="2"/>
  <c r="R178" i="2"/>
  <c r="R204" i="2"/>
  <c r="R150" i="2"/>
  <c r="R147" i="2"/>
  <c r="R148" i="2"/>
  <c r="R161" i="2"/>
  <c r="R116" i="2"/>
  <c r="R114" i="2"/>
  <c r="R115" i="2"/>
  <c r="R67" i="2"/>
  <c r="R97" i="2"/>
  <c r="R82" i="2"/>
  <c r="R50" i="2"/>
  <c r="R404" i="2"/>
  <c r="R406" i="2"/>
  <c r="R375" i="2"/>
  <c r="R386" i="2"/>
  <c r="R381" i="2"/>
  <c r="R358" i="2"/>
  <c r="R355" i="2"/>
  <c r="R323" i="2"/>
  <c r="R292" i="2"/>
  <c r="R318" i="2"/>
  <c r="R293" i="2"/>
  <c r="R290" i="2"/>
  <c r="R322" i="2"/>
  <c r="R229" i="2"/>
  <c r="R234" i="2"/>
  <c r="R262" i="2"/>
  <c r="R228" i="2"/>
  <c r="R173" i="2"/>
  <c r="R220" i="2"/>
  <c r="R200" i="2"/>
  <c r="R146" i="2"/>
  <c r="R143" i="2"/>
  <c r="R144" i="2"/>
  <c r="R157" i="2"/>
  <c r="R112" i="2"/>
  <c r="R110" i="2"/>
  <c r="R111" i="2"/>
  <c r="R63" i="2"/>
  <c r="R96" i="2"/>
  <c r="R104" i="2"/>
  <c r="R46" i="2"/>
  <c r="R60" i="2"/>
  <c r="R400" i="2"/>
  <c r="R402" i="2"/>
  <c r="R372" i="2"/>
  <c r="R378" i="2"/>
  <c r="R373" i="2"/>
  <c r="R397" i="2"/>
  <c r="R351" i="2"/>
  <c r="R338" i="2"/>
  <c r="R288" i="2"/>
  <c r="R316" i="2"/>
  <c r="R289" i="2"/>
  <c r="R326" i="2"/>
  <c r="R319" i="2"/>
  <c r="R225" i="2"/>
  <c r="R230" i="2"/>
  <c r="R258" i="2"/>
  <c r="R231" i="2"/>
  <c r="R216" i="2"/>
  <c r="R214" i="2"/>
  <c r="R196" i="2"/>
  <c r="R207" i="2"/>
  <c r="R139" i="2"/>
  <c r="R140" i="2"/>
  <c r="R153" i="2"/>
  <c r="R126" i="2"/>
  <c r="R106" i="2"/>
  <c r="R107" i="2"/>
  <c r="R59" i="2"/>
  <c r="R93" i="2"/>
  <c r="R91" i="2"/>
  <c r="R42" i="2"/>
  <c r="R31" i="2"/>
  <c r="R43" i="2"/>
  <c r="R421" i="2"/>
  <c r="R415" i="2"/>
  <c r="R368" i="2"/>
  <c r="R369" i="2"/>
  <c r="R391" i="2"/>
  <c r="R396" i="2"/>
  <c r="R343" i="2"/>
  <c r="R336" i="2"/>
  <c r="R284" i="2"/>
  <c r="R314" i="2"/>
  <c r="R285" i="2"/>
  <c r="R317" i="2"/>
  <c r="R299" i="2"/>
  <c r="R221" i="2"/>
  <c r="R226" i="2"/>
  <c r="R286" i="2"/>
  <c r="R213" i="2"/>
  <c r="R232" i="2"/>
  <c r="R217" i="2"/>
  <c r="R227" i="2"/>
  <c r="R188" i="2"/>
  <c r="R180" i="2"/>
  <c r="R136" i="2"/>
  <c r="R149" i="2"/>
  <c r="R128" i="2"/>
  <c r="R135" i="2"/>
  <c r="R103" i="2"/>
  <c r="R55" i="2"/>
  <c r="R86" i="2"/>
  <c r="R90" i="2"/>
  <c r="R38" i="2"/>
  <c r="R44" i="2"/>
  <c r="R37" i="2"/>
  <c r="R25" i="2"/>
  <c r="R417" i="2"/>
  <c r="R390" i="2"/>
  <c r="R364" i="2"/>
  <c r="R365" i="2"/>
  <c r="R384" i="2"/>
  <c r="R423" i="2"/>
  <c r="R350" i="2"/>
  <c r="R332" i="2"/>
  <c r="R280" i="2"/>
  <c r="R312" i="2"/>
  <c r="R281" i="2"/>
  <c r="R315" i="2"/>
  <c r="R283" i="2"/>
  <c r="R263" i="2"/>
  <c r="R222" i="2"/>
  <c r="R251" i="2"/>
  <c r="R209" i="2"/>
  <c r="R210" i="2"/>
  <c r="R239" i="2"/>
  <c r="R168" i="2"/>
  <c r="R176" i="2"/>
  <c r="R175" i="2"/>
  <c r="R191" i="2"/>
  <c r="R145" i="2"/>
  <c r="R121" i="2"/>
  <c r="R127" i="2"/>
  <c r="R99" i="2"/>
  <c r="R102" i="2"/>
  <c r="R83" i="2"/>
  <c r="R85" i="2"/>
  <c r="R100" i="2"/>
  <c r="R23" i="2"/>
  <c r="R45" i="2"/>
  <c r="R32" i="2"/>
  <c r="R413" i="2"/>
  <c r="R385" i="2"/>
  <c r="R360" i="2"/>
  <c r="R361" i="2"/>
  <c r="R376" i="2"/>
  <c r="R393" i="2"/>
  <c r="R346" i="2"/>
  <c r="R328" i="2"/>
  <c r="R276" i="2"/>
  <c r="R310" i="2"/>
  <c r="R277" i="2"/>
  <c r="R313" i="2"/>
  <c r="R275" i="2"/>
  <c r="R278" i="2"/>
  <c r="R218" i="2"/>
  <c r="R254" i="2"/>
  <c r="R205" i="2"/>
  <c r="R206" i="2"/>
  <c r="R235" i="2"/>
  <c r="R211" i="2"/>
  <c r="R170" i="2"/>
  <c r="R203" i="2"/>
  <c r="R184" i="2"/>
  <c r="R141" i="2"/>
  <c r="R117" i="2"/>
  <c r="R122" i="2"/>
  <c r="R95" i="2"/>
  <c r="R108" i="2"/>
  <c r="R80" i="2"/>
  <c r="R78" i="2"/>
  <c r="R47" i="2"/>
  <c r="R53" i="2"/>
  <c r="R17" i="2"/>
  <c r="R409" i="2"/>
  <c r="R377" i="2"/>
  <c r="R356" i="2"/>
  <c r="R357" i="2"/>
  <c r="R399" i="2"/>
  <c r="R382" i="2"/>
  <c r="R339" i="2"/>
  <c r="R354" i="2"/>
  <c r="R272" i="2"/>
  <c r="R308" i="2"/>
  <c r="R273" i="2"/>
  <c r="R311" i="2"/>
  <c r="R274" i="2"/>
  <c r="R271" i="2"/>
  <c r="R291" i="2"/>
  <c r="R248" i="2"/>
  <c r="R201" i="2"/>
  <c r="R202" i="2"/>
  <c r="R224" i="2"/>
  <c r="R199" i="2"/>
  <c r="R172" i="2"/>
  <c r="R195" i="2"/>
  <c r="R183" i="2"/>
  <c r="R137" i="2"/>
  <c r="R113" i="2"/>
  <c r="R138" i="2"/>
  <c r="R101" i="2"/>
  <c r="R84" i="2"/>
  <c r="R77" i="2"/>
  <c r="R74" i="2"/>
  <c r="R15" i="2"/>
  <c r="R405" i="2"/>
  <c r="R411" i="2"/>
  <c r="R352" i="2"/>
  <c r="R353" i="2"/>
  <c r="R398" i="2"/>
  <c r="R419" i="2"/>
  <c r="R334" i="2"/>
  <c r="R347" i="2"/>
  <c r="R268" i="2"/>
  <c r="R306" i="2"/>
  <c r="R269" i="2"/>
  <c r="R309" i="2"/>
  <c r="R259" i="2"/>
  <c r="R255" i="2"/>
  <c r="R267" i="2"/>
  <c r="R244" i="2"/>
  <c r="R197" i="2"/>
  <c r="R198" i="2"/>
  <c r="R223" i="2"/>
  <c r="R187" i="2"/>
  <c r="R167" i="2"/>
  <c r="R169" i="2"/>
  <c r="R179" i="2"/>
  <c r="R133" i="2"/>
  <c r="R109" i="2"/>
  <c r="R130" i="2"/>
  <c r="R81" i="2"/>
  <c r="R94" i="2"/>
  <c r="R73" i="2"/>
  <c r="R70" i="2"/>
  <c r="R39" i="2"/>
  <c r="R57" i="2"/>
  <c r="R40" i="2"/>
  <c r="R33" i="2"/>
  <c r="R35" i="2"/>
  <c r="R30" i="2"/>
  <c r="R72" i="2"/>
  <c r="R49" i="2"/>
  <c r="T7" i="2" l="1"/>
  <c r="U3" i="2"/>
  <c r="T416" i="2"/>
  <c r="T397" i="2"/>
  <c r="T407" i="2"/>
  <c r="T364" i="2"/>
  <c r="T361" i="2"/>
  <c r="T370" i="2"/>
  <c r="T390" i="2"/>
  <c r="T318" i="2"/>
  <c r="T324" i="2"/>
  <c r="T293" i="2"/>
  <c r="T278" i="2"/>
  <c r="T319" i="2"/>
  <c r="T288" i="2"/>
  <c r="T255" i="2"/>
  <c r="T270" i="2"/>
  <c r="T256" i="2"/>
  <c r="T245" i="2"/>
  <c r="T206" i="2"/>
  <c r="T211" i="2"/>
  <c r="T208" i="2"/>
  <c r="T213" i="2"/>
  <c r="T138" i="2"/>
  <c r="T143" i="2"/>
  <c r="T136" i="2"/>
  <c r="T145" i="2"/>
  <c r="T97" i="2"/>
  <c r="T98" i="2"/>
  <c r="T103" i="2"/>
  <c r="T100" i="2"/>
  <c r="T61" i="2"/>
  <c r="T66" i="2"/>
  <c r="T67" i="2"/>
  <c r="T10" i="2"/>
  <c r="T56" i="2"/>
  <c r="T25" i="2"/>
  <c r="T412" i="2"/>
  <c r="T422" i="2"/>
  <c r="T403" i="2"/>
  <c r="T360" i="2"/>
  <c r="T357" i="2"/>
  <c r="T366" i="2"/>
  <c r="T385" i="2"/>
  <c r="T314" i="2"/>
  <c r="T320" i="2"/>
  <c r="T289" i="2"/>
  <c r="T274" i="2"/>
  <c r="T333" i="2"/>
  <c r="T284" i="2"/>
  <c r="T246" i="2"/>
  <c r="T260" i="2"/>
  <c r="T251" i="2"/>
  <c r="T241" i="2"/>
  <c r="T202" i="2"/>
  <c r="T207" i="2"/>
  <c r="T204" i="2"/>
  <c r="T209" i="2"/>
  <c r="T134" i="2"/>
  <c r="T139" i="2"/>
  <c r="T132" i="2"/>
  <c r="T141" i="2"/>
  <c r="T93" i="2"/>
  <c r="T94" i="2"/>
  <c r="T99" i="2"/>
  <c r="T96" i="2"/>
  <c r="T57" i="2"/>
  <c r="T62" i="2"/>
  <c r="T63" i="2"/>
  <c r="T40" i="2"/>
  <c r="T52" i="2"/>
  <c r="T21" i="2"/>
  <c r="T32" i="2"/>
  <c r="T408" i="2"/>
  <c r="T418" i="2"/>
  <c r="T399" i="2"/>
  <c r="T356" i="2"/>
  <c r="T353" i="2"/>
  <c r="T362" i="2"/>
  <c r="T377" i="2"/>
  <c r="T310" i="2"/>
  <c r="T316" i="2"/>
  <c r="T285" i="2"/>
  <c r="T317" i="2"/>
  <c r="T295" i="2"/>
  <c r="T280" i="2"/>
  <c r="T242" i="2"/>
  <c r="T247" i="2"/>
  <c r="T254" i="2"/>
  <c r="T237" i="2"/>
  <c r="T198" i="2"/>
  <c r="T203" i="2"/>
  <c r="T200" i="2"/>
  <c r="T205" i="2"/>
  <c r="T130" i="2"/>
  <c r="T189" i="2"/>
  <c r="T128" i="2"/>
  <c r="T137" i="2"/>
  <c r="T89" i="2"/>
  <c r="T90" i="2"/>
  <c r="T95" i="2"/>
  <c r="T84" i="2"/>
  <c r="T53" i="2"/>
  <c r="T58" i="2"/>
  <c r="T59" i="2"/>
  <c r="T35" i="2"/>
  <c r="T39" i="2"/>
  <c r="T17" i="2"/>
  <c r="T404" i="2"/>
  <c r="T414" i="2"/>
  <c r="T395" i="2"/>
  <c r="T352" i="2"/>
  <c r="T349" i="2"/>
  <c r="T358" i="2"/>
  <c r="T388" i="2"/>
  <c r="T306" i="2"/>
  <c r="T312" i="2"/>
  <c r="T281" i="2"/>
  <c r="T315" i="2"/>
  <c r="T291" i="2"/>
  <c r="T276" i="2"/>
  <c r="T238" i="2"/>
  <c r="T243" i="2"/>
  <c r="T248" i="2"/>
  <c r="T233" i="2"/>
  <c r="T194" i="2"/>
  <c r="T199" i="2"/>
  <c r="T196" i="2"/>
  <c r="T201" i="2"/>
  <c r="T126" i="2"/>
  <c r="T175" i="2"/>
  <c r="T181" i="2"/>
  <c r="T133" i="2"/>
  <c r="T85" i="2"/>
  <c r="T86" i="2"/>
  <c r="T91" i="2"/>
  <c r="T88" i="2"/>
  <c r="T49" i="2"/>
  <c r="T54" i="2"/>
  <c r="T55" i="2"/>
  <c r="T68" i="2"/>
  <c r="T28" i="2"/>
  <c r="T13" i="2"/>
  <c r="T400" i="2"/>
  <c r="T410" i="2"/>
  <c r="T391" i="2"/>
  <c r="T348" i="2"/>
  <c r="T345" i="2"/>
  <c r="T354" i="2"/>
  <c r="T380" i="2"/>
  <c r="T302" i="2"/>
  <c r="T308" i="2"/>
  <c r="T277" i="2"/>
  <c r="T313" i="2"/>
  <c r="T287" i="2"/>
  <c r="T272" i="2"/>
  <c r="T234" i="2"/>
  <c r="T239" i="2"/>
  <c r="T244" i="2"/>
  <c r="T229" i="2"/>
  <c r="T190" i="2"/>
  <c r="T195" i="2"/>
  <c r="T192" i="2"/>
  <c r="T197" i="2"/>
  <c r="T122" i="2"/>
  <c r="T169" i="2"/>
  <c r="T179" i="2"/>
  <c r="T193" i="2"/>
  <c r="T81" i="2"/>
  <c r="T82" i="2"/>
  <c r="T87" i="2"/>
  <c r="T76" i="2"/>
  <c r="T45" i="2"/>
  <c r="T50" i="2"/>
  <c r="T51" i="2"/>
  <c r="T44" i="2"/>
  <c r="T24" i="2"/>
  <c r="T9" i="2"/>
  <c r="T396" i="2"/>
  <c r="T406" i="2"/>
  <c r="T387" i="2"/>
  <c r="T344" i="2"/>
  <c r="T341" i="2"/>
  <c r="T393" i="2"/>
  <c r="T350" i="2"/>
  <c r="T342" i="2"/>
  <c r="T304" i="2"/>
  <c r="T323" i="2"/>
  <c r="T311" i="2"/>
  <c r="T283" i="2"/>
  <c r="T268" i="2"/>
  <c r="T230" i="2"/>
  <c r="T235" i="2"/>
  <c r="T240" i="2"/>
  <c r="T225" i="2"/>
  <c r="T186" i="2"/>
  <c r="T191" i="2"/>
  <c r="T188" i="2"/>
  <c r="T166" i="2"/>
  <c r="T173" i="2"/>
  <c r="T164" i="2"/>
  <c r="T171" i="2"/>
  <c r="T177" i="2"/>
  <c r="T131" i="2"/>
  <c r="T135" i="2"/>
  <c r="T129" i="2"/>
  <c r="T72" i="2"/>
  <c r="T41" i="2"/>
  <c r="T46" i="2"/>
  <c r="T47" i="2"/>
  <c r="T31" i="2"/>
  <c r="T20" i="2"/>
  <c r="T421" i="2"/>
  <c r="T402" i="2"/>
  <c r="T383" i="2"/>
  <c r="T340" i="2"/>
  <c r="T337" i="2"/>
  <c r="T382" i="2"/>
  <c r="T346" i="2"/>
  <c r="T335" i="2"/>
  <c r="T347" i="2"/>
  <c r="T327" i="2"/>
  <c r="T309" i="2"/>
  <c r="T279" i="2"/>
  <c r="T273" i="2"/>
  <c r="T226" i="2"/>
  <c r="T231" i="2"/>
  <c r="T236" i="2"/>
  <c r="T221" i="2"/>
  <c r="T182" i="2"/>
  <c r="T187" i="2"/>
  <c r="T184" i="2"/>
  <c r="T162" i="2"/>
  <c r="T167" i="2"/>
  <c r="T160" i="2"/>
  <c r="T185" i="2"/>
  <c r="T121" i="2"/>
  <c r="T124" i="2"/>
  <c r="T127" i="2"/>
  <c r="T123" i="2"/>
  <c r="T83" i="2"/>
  <c r="T37" i="2"/>
  <c r="T42" i="2"/>
  <c r="T43" i="2"/>
  <c r="T27" i="2"/>
  <c r="T16" i="2"/>
  <c r="T417" i="2"/>
  <c r="T398" i="2"/>
  <c r="T379" i="2"/>
  <c r="T394" i="2"/>
  <c r="T389" i="2"/>
  <c r="T374" i="2"/>
  <c r="T339" i="2"/>
  <c r="T331" i="2"/>
  <c r="T355" i="2"/>
  <c r="T298" i="2"/>
  <c r="T307" i="2"/>
  <c r="T325" i="2"/>
  <c r="T263" i="2"/>
  <c r="T222" i="2"/>
  <c r="T227" i="2"/>
  <c r="T269" i="2"/>
  <c r="T217" i="2"/>
  <c r="T178" i="2"/>
  <c r="T183" i="2"/>
  <c r="T180" i="2"/>
  <c r="T158" i="2"/>
  <c r="T163" i="2"/>
  <c r="T156" i="2"/>
  <c r="T165" i="2"/>
  <c r="T117" i="2"/>
  <c r="T118" i="2"/>
  <c r="T125" i="2"/>
  <c r="T120" i="2"/>
  <c r="T80" i="2"/>
  <c r="T33" i="2"/>
  <c r="T38" i="2"/>
  <c r="T30" i="2"/>
  <c r="T23" i="2"/>
  <c r="T12" i="2"/>
  <c r="T36" i="2"/>
  <c r="T413" i="2"/>
  <c r="T423" i="2"/>
  <c r="T375" i="2"/>
  <c r="T386" i="2"/>
  <c r="T381" i="2"/>
  <c r="T371" i="2"/>
  <c r="T334" i="2"/>
  <c r="T338" i="2"/>
  <c r="T351" i="2"/>
  <c r="T294" i="2"/>
  <c r="T305" i="2"/>
  <c r="T299" i="2"/>
  <c r="T261" i="2"/>
  <c r="T267" i="2"/>
  <c r="T223" i="2"/>
  <c r="T266" i="2"/>
  <c r="T216" i="2"/>
  <c r="T174" i="2"/>
  <c r="T224" i="2"/>
  <c r="T176" i="2"/>
  <c r="T154" i="2"/>
  <c r="T159" i="2"/>
  <c r="T152" i="2"/>
  <c r="T161" i="2"/>
  <c r="T113" i="2"/>
  <c r="T114" i="2"/>
  <c r="T119" i="2"/>
  <c r="T116" i="2"/>
  <c r="T77" i="2"/>
  <c r="T92" i="2"/>
  <c r="T34" i="2"/>
  <c r="T26" i="2"/>
  <c r="T19" i="2"/>
  <c r="T8" i="2"/>
  <c r="T409" i="2"/>
  <c r="T419" i="2"/>
  <c r="T392" i="2"/>
  <c r="T378" i="2"/>
  <c r="T373" i="2"/>
  <c r="T367" i="2"/>
  <c r="T330" i="2"/>
  <c r="T336" i="2"/>
  <c r="T343" i="2"/>
  <c r="T290" i="2"/>
  <c r="T303" i="2"/>
  <c r="T321" i="2"/>
  <c r="T252" i="2"/>
  <c r="T265" i="2"/>
  <c r="T262" i="2"/>
  <c r="T275" i="2"/>
  <c r="T232" i="2"/>
  <c r="T170" i="2"/>
  <c r="T219" i="2"/>
  <c r="T172" i="2"/>
  <c r="T150" i="2"/>
  <c r="T155" i="2"/>
  <c r="T148" i="2"/>
  <c r="T157" i="2"/>
  <c r="T109" i="2"/>
  <c r="T110" i="2"/>
  <c r="T115" i="2"/>
  <c r="T112" i="2"/>
  <c r="T73" i="2"/>
  <c r="T78" i="2"/>
  <c r="T79" i="2"/>
  <c r="T22" i="2"/>
  <c r="T15" i="2"/>
  <c r="T64" i="2"/>
  <c r="T424" i="2"/>
  <c r="T405" i="2"/>
  <c r="T415" i="2"/>
  <c r="T372" i="2"/>
  <c r="T369" i="2"/>
  <c r="T384" i="2"/>
  <c r="T363" i="2"/>
  <c r="T326" i="2"/>
  <c r="T332" i="2"/>
  <c r="T300" i="2"/>
  <c r="T286" i="2"/>
  <c r="T301" i="2"/>
  <c r="T296" i="2"/>
  <c r="T271" i="2"/>
  <c r="T250" i="2"/>
  <c r="T258" i="2"/>
  <c r="T259" i="2"/>
  <c r="T218" i="2"/>
  <c r="T220" i="2"/>
  <c r="T215" i="2"/>
  <c r="T168" i="2"/>
  <c r="T146" i="2"/>
  <c r="T151" i="2"/>
  <c r="T144" i="2"/>
  <c r="T153" i="2"/>
  <c r="T105" i="2"/>
  <c r="T106" i="2"/>
  <c r="T111" i="2"/>
  <c r="T108" i="2"/>
  <c r="T69" i="2"/>
  <c r="T74" i="2"/>
  <c r="T75" i="2"/>
  <c r="T18" i="2"/>
  <c r="T11" i="2"/>
  <c r="T48" i="2"/>
  <c r="T420" i="2"/>
  <c r="T401" i="2"/>
  <c r="T411" i="2"/>
  <c r="T368" i="2"/>
  <c r="T365" i="2"/>
  <c r="T376" i="2"/>
  <c r="T359" i="2"/>
  <c r="T322" i="2"/>
  <c r="T328" i="2"/>
  <c r="T297" i="2"/>
  <c r="T282" i="2"/>
  <c r="T329" i="2"/>
  <c r="T292" i="2"/>
  <c r="T257" i="2"/>
  <c r="T253" i="2"/>
  <c r="T264" i="2"/>
  <c r="T249" i="2"/>
  <c r="T210" i="2"/>
  <c r="T214" i="2"/>
  <c r="T212" i="2"/>
  <c r="T228" i="2"/>
  <c r="T142" i="2"/>
  <c r="T147" i="2"/>
  <c r="T140" i="2"/>
  <c r="T149" i="2"/>
  <c r="T101" i="2"/>
  <c r="T102" i="2"/>
  <c r="T107" i="2"/>
  <c r="T104" i="2"/>
  <c r="T65" i="2"/>
  <c r="T70" i="2"/>
  <c r="T71" i="2"/>
  <c r="T14" i="2"/>
  <c r="T60" i="2"/>
  <c r="T29" i="2"/>
  <c r="T7" i="1"/>
  <c r="T26" i="1"/>
  <c r="T14" i="1"/>
  <c r="U3" i="1"/>
  <c r="T34" i="1"/>
  <c r="T18" i="1"/>
  <c r="T46" i="1"/>
  <c r="T30" i="1"/>
  <c r="T22" i="1"/>
  <c r="T10" i="1"/>
  <c r="T15" i="1"/>
  <c r="T27" i="1"/>
  <c r="T75" i="1"/>
  <c r="T21" i="1"/>
  <c r="T9" i="1"/>
  <c r="T422" i="1"/>
  <c r="T345" i="1"/>
  <c r="T371" i="1"/>
  <c r="T373" i="1"/>
  <c r="T375" i="1"/>
  <c r="T390" i="1"/>
  <c r="T368" i="1"/>
  <c r="T376" i="1"/>
  <c r="T307" i="1"/>
  <c r="T310" i="1"/>
  <c r="T288" i="1"/>
  <c r="T238" i="1"/>
  <c r="T215" i="1"/>
  <c r="T277" i="1"/>
  <c r="T230" i="1"/>
  <c r="T269" i="1"/>
  <c r="T222" i="1"/>
  <c r="T294" i="1"/>
  <c r="T237" i="1"/>
  <c r="T199" i="1"/>
  <c r="T167" i="1"/>
  <c r="T194" i="1"/>
  <c r="T158" i="1"/>
  <c r="T160" i="1"/>
  <c r="T174" i="1"/>
  <c r="T139" i="1"/>
  <c r="T114" i="1"/>
  <c r="T57" i="1"/>
  <c r="T47" i="1"/>
  <c r="T124" i="1"/>
  <c r="T89" i="1"/>
  <c r="T29" i="1"/>
  <c r="T98" i="1"/>
  <c r="T40" i="1"/>
  <c r="T423" i="1"/>
  <c r="T333" i="1"/>
  <c r="T359" i="1"/>
  <c r="T361" i="1"/>
  <c r="T363" i="1"/>
  <c r="T378" i="1"/>
  <c r="T356" i="1"/>
  <c r="T351" i="1"/>
  <c r="T295" i="1"/>
  <c r="T364" i="1"/>
  <c r="T343" i="1"/>
  <c r="T226" i="1"/>
  <c r="T203" i="1"/>
  <c r="T265" i="1"/>
  <c r="T304" i="1"/>
  <c r="T257" i="1"/>
  <c r="T210" i="1"/>
  <c r="T292" i="1"/>
  <c r="T225" i="1"/>
  <c r="T195" i="1"/>
  <c r="T155" i="1"/>
  <c r="T184" i="1"/>
  <c r="T146" i="1"/>
  <c r="T243" i="1"/>
  <c r="T162" i="1"/>
  <c r="T127" i="1"/>
  <c r="T102" i="1"/>
  <c r="T45" i="1"/>
  <c r="T35" i="1"/>
  <c r="T112" i="1"/>
  <c r="T86" i="1"/>
  <c r="T17" i="1"/>
  <c r="T95" i="1"/>
  <c r="T51" i="1"/>
  <c r="T411" i="1"/>
  <c r="T406" i="1"/>
  <c r="T347" i="1"/>
  <c r="T349" i="1"/>
  <c r="T421" i="1"/>
  <c r="T366" i="1"/>
  <c r="T326" i="1"/>
  <c r="T329" i="1"/>
  <c r="T352" i="1"/>
  <c r="T332" i="1"/>
  <c r="T340" i="1"/>
  <c r="T214" i="1"/>
  <c r="T281" i="1"/>
  <c r="T253" i="1"/>
  <c r="T284" i="1"/>
  <c r="T245" i="1"/>
  <c r="T198" i="1"/>
  <c r="T285" i="1"/>
  <c r="T213" i="1"/>
  <c r="T178" i="1"/>
  <c r="T143" i="1"/>
  <c r="T181" i="1"/>
  <c r="T134" i="1"/>
  <c r="T219" i="1"/>
  <c r="T150" i="1"/>
  <c r="T196" i="1"/>
  <c r="T80" i="1"/>
  <c r="T122" i="1"/>
  <c r="T23" i="1"/>
  <c r="T100" i="1"/>
  <c r="T74" i="1"/>
  <c r="T115" i="1"/>
  <c r="T79" i="1"/>
  <c r="T424" i="1"/>
  <c r="T394" i="1"/>
  <c r="T413" i="1"/>
  <c r="T408" i="1"/>
  <c r="T400" i="1"/>
  <c r="T354" i="1"/>
  <c r="T314" i="1"/>
  <c r="T317" i="1"/>
  <c r="T320" i="1"/>
  <c r="T323" i="1"/>
  <c r="T325" i="1"/>
  <c r="T202" i="1"/>
  <c r="T276" i="1"/>
  <c r="T241" i="1"/>
  <c r="T267" i="1"/>
  <c r="T233" i="1"/>
  <c r="T186" i="1"/>
  <c r="T272" i="1"/>
  <c r="T207" i="1"/>
  <c r="T166" i="1"/>
  <c r="T131" i="1"/>
  <c r="T16" i="1"/>
  <c r="T39" i="1"/>
  <c r="T412" i="1"/>
  <c r="T382" i="1"/>
  <c r="T396" i="1"/>
  <c r="T398" i="1"/>
  <c r="T388" i="1"/>
  <c r="T342" i="1"/>
  <c r="T355" i="1"/>
  <c r="T305" i="1"/>
  <c r="T308" i="1"/>
  <c r="T311" i="1"/>
  <c r="T313" i="1"/>
  <c r="T190" i="1"/>
  <c r="T264" i="1"/>
  <c r="T229" i="1"/>
  <c r="T255" i="1"/>
  <c r="T221" i="1"/>
  <c r="T296" i="1"/>
  <c r="T260" i="1"/>
  <c r="T177" i="1"/>
  <c r="T154" i="1"/>
  <c r="T188" i="1"/>
  <c r="T414" i="1"/>
  <c r="T370" i="1"/>
  <c r="T384" i="1"/>
  <c r="T386" i="1"/>
  <c r="T401" i="1"/>
  <c r="T403" i="1"/>
  <c r="T339" i="1"/>
  <c r="T293" i="1"/>
  <c r="T341" i="1"/>
  <c r="T299" i="1"/>
  <c r="T301" i="1"/>
  <c r="T298" i="1"/>
  <c r="T252" i="1"/>
  <c r="T217" i="1"/>
  <c r="T279" i="1"/>
  <c r="T209" i="1"/>
  <c r="T280" i="1"/>
  <c r="T248" i="1"/>
  <c r="T165" i="1"/>
  <c r="T142" i="1"/>
  <c r="T180" i="1"/>
  <c r="T145" i="1"/>
  <c r="T147" i="1"/>
  <c r="T149" i="1"/>
  <c r="T200" i="1"/>
  <c r="T164" i="1"/>
  <c r="T44" i="1"/>
  <c r="T82" i="1"/>
  <c r="T84" i="1"/>
  <c r="T73" i="1"/>
  <c r="T76" i="1"/>
  <c r="T87" i="1"/>
  <c r="T43" i="1"/>
  <c r="T416" i="1"/>
  <c r="T358" i="1"/>
  <c r="T372" i="1"/>
  <c r="T374" i="1"/>
  <c r="T389" i="1"/>
  <c r="T391" i="1"/>
  <c r="T327" i="1"/>
  <c r="T338" i="1"/>
  <c r="T331" i="1"/>
  <c r="T287" i="1"/>
  <c r="T289" i="1"/>
  <c r="T283" i="1"/>
  <c r="T240" i="1"/>
  <c r="T205" i="1"/>
  <c r="T268" i="1"/>
  <c r="T197" i="1"/>
  <c r="T271" i="1"/>
  <c r="T236" i="1"/>
  <c r="T153" i="1"/>
  <c r="T130" i="1"/>
  <c r="T168" i="1"/>
  <c r="T133" i="1"/>
  <c r="T135" i="1"/>
  <c r="T137" i="1"/>
  <c r="T189" i="1"/>
  <c r="T152" i="1"/>
  <c r="T32" i="1"/>
  <c r="T70" i="1"/>
  <c r="T72" i="1"/>
  <c r="T61" i="1"/>
  <c r="T64" i="1"/>
  <c r="T78" i="1"/>
  <c r="T31" i="1"/>
  <c r="T420" i="1"/>
  <c r="T357" i="1"/>
  <c r="T383" i="1"/>
  <c r="T385" i="1"/>
  <c r="T387" i="1"/>
  <c r="T402" i="1"/>
  <c r="T380" i="1"/>
  <c r="T316" i="1"/>
  <c r="T319" i="1"/>
  <c r="T322" i="1"/>
  <c r="T300" i="1"/>
  <c r="T250" i="1"/>
  <c r="T227" i="1"/>
  <c r="T286" i="1"/>
  <c r="T242" i="1"/>
  <c r="T208" i="1"/>
  <c r="T234" i="1"/>
  <c r="T211" i="1"/>
  <c r="T249" i="1"/>
  <c r="T93" i="1"/>
  <c r="T179" i="1"/>
  <c r="T218" i="1"/>
  <c r="T170" i="1"/>
  <c r="T172" i="1"/>
  <c r="T201" i="1"/>
  <c r="T151" i="1"/>
  <c r="T148" i="1"/>
  <c r="T69" i="1"/>
  <c r="T59" i="1"/>
  <c r="T12" i="1"/>
  <c r="T92" i="1"/>
  <c r="T41" i="1"/>
  <c r="T108" i="1"/>
  <c r="T393" i="1"/>
  <c r="T350" i="1"/>
  <c r="T303" i="1"/>
  <c r="T335" i="1"/>
  <c r="T216" i="1"/>
  <c r="T270" i="1"/>
  <c r="T129" i="1"/>
  <c r="T157" i="1"/>
  <c r="T161" i="1"/>
  <c r="T176" i="1"/>
  <c r="T88" i="1"/>
  <c r="T85" i="1"/>
  <c r="T90" i="1"/>
  <c r="T52" i="1"/>
  <c r="T381" i="1"/>
  <c r="T415" i="1"/>
  <c r="T291" i="1"/>
  <c r="T324" i="1"/>
  <c r="T204" i="1"/>
  <c r="T258" i="1"/>
  <c r="T117" i="1"/>
  <c r="T121" i="1"/>
  <c r="T125" i="1"/>
  <c r="T140" i="1"/>
  <c r="T58" i="1"/>
  <c r="T49" i="1"/>
  <c r="T66" i="1"/>
  <c r="T369" i="1"/>
  <c r="T399" i="1"/>
  <c r="T328" i="1"/>
  <c r="T312" i="1"/>
  <c r="T192" i="1"/>
  <c r="T246" i="1"/>
  <c r="T105" i="1"/>
  <c r="T109" i="1"/>
  <c r="T113" i="1"/>
  <c r="T128" i="1"/>
  <c r="T91" i="1"/>
  <c r="T37" i="1"/>
  <c r="T54" i="1"/>
  <c r="T28" i="1"/>
  <c r="T346" i="1"/>
  <c r="T377" i="1"/>
  <c r="T336" i="1"/>
  <c r="T302" i="1"/>
  <c r="T193" i="1"/>
  <c r="T259" i="1"/>
  <c r="T118" i="1"/>
  <c r="T97" i="1"/>
  <c r="T101" i="1"/>
  <c r="T116" i="1"/>
  <c r="T83" i="1"/>
  <c r="T25" i="1"/>
  <c r="T42" i="1"/>
  <c r="T334" i="1"/>
  <c r="T365" i="1"/>
  <c r="T330" i="1"/>
  <c r="T290" i="1"/>
  <c r="T278" i="1"/>
  <c r="T247" i="1"/>
  <c r="T106" i="1"/>
  <c r="T191" i="1"/>
  <c r="T206" i="1"/>
  <c r="T104" i="1"/>
  <c r="T71" i="1"/>
  <c r="T136" i="1"/>
  <c r="T119" i="1"/>
  <c r="T407" i="1"/>
  <c r="T353" i="1"/>
  <c r="T318" i="1"/>
  <c r="T274" i="1"/>
  <c r="T266" i="1"/>
  <c r="T235" i="1"/>
  <c r="T94" i="1"/>
  <c r="T171" i="1"/>
  <c r="T138" i="1"/>
  <c r="T68" i="1"/>
  <c r="T11" i="1"/>
  <c r="T62" i="1"/>
  <c r="T67" i="1"/>
  <c r="T38" i="1"/>
  <c r="T395" i="1"/>
  <c r="T409" i="1"/>
  <c r="T306" i="1"/>
  <c r="T262" i="1"/>
  <c r="T254" i="1"/>
  <c r="T223" i="1"/>
  <c r="T231" i="1"/>
  <c r="T159" i="1"/>
  <c r="T126" i="1"/>
  <c r="T56" i="1"/>
  <c r="T13" i="1"/>
  <c r="T50" i="1"/>
  <c r="T55" i="1"/>
  <c r="T360" i="1"/>
  <c r="T379" i="1"/>
  <c r="T321" i="1"/>
  <c r="T275" i="1"/>
  <c r="T256" i="1"/>
  <c r="T224" i="1"/>
  <c r="T156" i="1"/>
  <c r="T123" i="1"/>
  <c r="T187" i="1"/>
  <c r="T20" i="1"/>
  <c r="T60" i="1"/>
  <c r="T110" i="1"/>
  <c r="T19" i="1"/>
  <c r="T417" i="1"/>
  <c r="T348" i="1"/>
  <c r="T367" i="1"/>
  <c r="T309" i="1"/>
  <c r="T263" i="1"/>
  <c r="T244" i="1"/>
  <c r="T212" i="1"/>
  <c r="T144" i="1"/>
  <c r="T111" i="1"/>
  <c r="T185" i="1"/>
  <c r="T8" i="1"/>
  <c r="T48" i="1"/>
  <c r="T77" i="1"/>
  <c r="T418" i="1"/>
  <c r="T410" i="1"/>
  <c r="T404" i="1"/>
  <c r="T297" i="1"/>
  <c r="T251" i="1"/>
  <c r="T232" i="1"/>
  <c r="T273" i="1"/>
  <c r="T132" i="1"/>
  <c r="T99" i="1"/>
  <c r="T175" i="1"/>
  <c r="T33" i="1"/>
  <c r="T36" i="1"/>
  <c r="T65" i="1"/>
  <c r="T419" i="1"/>
  <c r="T397" i="1"/>
  <c r="T392" i="1"/>
  <c r="T344" i="1"/>
  <c r="T239" i="1"/>
  <c r="T220" i="1"/>
  <c r="T261" i="1"/>
  <c r="T120" i="1"/>
  <c r="T182" i="1"/>
  <c r="T163" i="1"/>
  <c r="T81" i="1"/>
  <c r="T24" i="1"/>
  <c r="T53" i="1"/>
  <c r="T63" i="1"/>
  <c r="T405" i="1"/>
  <c r="T362" i="1"/>
  <c r="T315" i="1"/>
  <c r="T337" i="1"/>
  <c r="T228" i="1"/>
  <c r="T282" i="1"/>
  <c r="T141" i="1"/>
  <c r="T169" i="1"/>
  <c r="T173" i="1"/>
  <c r="T183" i="1"/>
  <c r="T107" i="1"/>
  <c r="T96" i="1"/>
  <c r="T103" i="1"/>
  <c r="W3" i="1" l="1"/>
  <c r="V7" i="1"/>
  <c r="V65" i="1"/>
  <c r="V8" i="1"/>
  <c r="V20" i="1"/>
  <c r="V54" i="1"/>
  <c r="V48" i="1"/>
  <c r="V29" i="1"/>
  <c r="V23" i="1"/>
  <c r="V18" i="1"/>
  <c r="V412" i="1"/>
  <c r="V335" i="1"/>
  <c r="V349" i="1"/>
  <c r="V351" i="1"/>
  <c r="V402" i="1"/>
  <c r="V368" i="1"/>
  <c r="V328" i="1"/>
  <c r="V357" i="1"/>
  <c r="V321" i="1"/>
  <c r="V337" i="1"/>
  <c r="V302" i="1"/>
  <c r="V228" i="1"/>
  <c r="V278" i="1"/>
  <c r="V255" i="1"/>
  <c r="V269" i="1"/>
  <c r="V259" i="1"/>
  <c r="V236" i="1"/>
  <c r="V287" i="1"/>
  <c r="V227" i="1"/>
  <c r="V168" i="1"/>
  <c r="V145" i="1"/>
  <c r="V147" i="1"/>
  <c r="V221" i="1"/>
  <c r="V162" i="1"/>
  <c r="V103" i="1"/>
  <c r="V141" i="1"/>
  <c r="V82" i="1"/>
  <c r="V84" i="1"/>
  <c r="V25" i="1"/>
  <c r="V14" i="1"/>
  <c r="V117" i="1"/>
  <c r="V55" i="1"/>
  <c r="V69" i="1"/>
  <c r="V413" i="1"/>
  <c r="V411" i="1"/>
  <c r="V408" i="1"/>
  <c r="V339" i="1"/>
  <c r="V390" i="1"/>
  <c r="V356" i="1"/>
  <c r="V316" i="1"/>
  <c r="V334" i="1"/>
  <c r="V309" i="1"/>
  <c r="V324" i="1"/>
  <c r="V290" i="1"/>
  <c r="V216" i="1"/>
  <c r="V266" i="1"/>
  <c r="V243" i="1"/>
  <c r="V257" i="1"/>
  <c r="V247" i="1"/>
  <c r="V224" i="1"/>
  <c r="V274" i="1"/>
  <c r="V215" i="1"/>
  <c r="V156" i="1"/>
  <c r="V133" i="1"/>
  <c r="V135" i="1"/>
  <c r="V197" i="1"/>
  <c r="V150" i="1"/>
  <c r="V203" i="1"/>
  <c r="V129" i="1"/>
  <c r="V70" i="1"/>
  <c r="V72" i="1"/>
  <c r="V13" i="1"/>
  <c r="V40" i="1"/>
  <c r="V110" i="1"/>
  <c r="V43" i="1"/>
  <c r="V57" i="1"/>
  <c r="V41" i="1"/>
  <c r="V30" i="1"/>
  <c r="V414" i="1"/>
  <c r="V396" i="1"/>
  <c r="V398" i="1"/>
  <c r="V400" i="1"/>
  <c r="V403" i="1"/>
  <c r="V344" i="1"/>
  <c r="V378" i="1"/>
  <c r="V319" i="1"/>
  <c r="V297" i="1"/>
  <c r="V312" i="1"/>
  <c r="V327" i="1"/>
  <c r="V204" i="1"/>
  <c r="V254" i="1"/>
  <c r="V231" i="1"/>
  <c r="V300" i="1"/>
  <c r="V235" i="1"/>
  <c r="V212" i="1"/>
  <c r="V262" i="1"/>
  <c r="V233" i="1"/>
  <c r="V144" i="1"/>
  <c r="V198" i="1"/>
  <c r="V123" i="1"/>
  <c r="V190" i="1"/>
  <c r="V202" i="1"/>
  <c r="V196" i="1"/>
  <c r="V178" i="1"/>
  <c r="V58" i="1"/>
  <c r="V60" i="1"/>
  <c r="V15" i="1"/>
  <c r="V126" i="1"/>
  <c r="V104" i="1"/>
  <c r="V31" i="1"/>
  <c r="V45" i="1"/>
  <c r="V16" i="1"/>
  <c r="V11" i="1"/>
  <c r="V423" i="1"/>
  <c r="V360" i="1"/>
  <c r="V362" i="1"/>
  <c r="V364" i="1"/>
  <c r="V367" i="1"/>
  <c r="V381" i="1"/>
  <c r="V317" i="1"/>
  <c r="V320" i="1"/>
  <c r="V298" i="1"/>
  <c r="V313" i="1"/>
  <c r="V291" i="1"/>
  <c r="V277" i="1"/>
  <c r="V218" i="1"/>
  <c r="V195" i="1"/>
  <c r="V258" i="1"/>
  <c r="V199" i="1"/>
  <c r="V273" i="1"/>
  <c r="V226" i="1"/>
  <c r="V155" i="1"/>
  <c r="V108" i="1"/>
  <c r="V170" i="1"/>
  <c r="V87" i="1"/>
  <c r="V149" i="1"/>
  <c r="V185" i="1"/>
  <c r="V164" i="1"/>
  <c r="V142" i="1"/>
  <c r="V22" i="1"/>
  <c r="V100" i="1"/>
  <c r="V89" i="1"/>
  <c r="V63" i="1"/>
  <c r="V90" i="1"/>
  <c r="V102" i="1"/>
  <c r="V9" i="1"/>
  <c r="V53" i="1"/>
  <c r="V419" i="1"/>
  <c r="V407" i="1"/>
  <c r="V348" i="1"/>
  <c r="V350" i="1"/>
  <c r="V352" i="1"/>
  <c r="V355" i="1"/>
  <c r="V369" i="1"/>
  <c r="V305" i="1"/>
  <c r="V308" i="1"/>
  <c r="V366" i="1"/>
  <c r="V301" i="1"/>
  <c r="V279" i="1"/>
  <c r="V265" i="1"/>
  <c r="V206" i="1"/>
  <c r="V268" i="1"/>
  <c r="V246" i="1"/>
  <c r="V294" i="1"/>
  <c r="V261" i="1"/>
  <c r="V214" i="1"/>
  <c r="V143" i="1"/>
  <c r="V96" i="1"/>
  <c r="V158" i="1"/>
  <c r="V209" i="1"/>
  <c r="V137" i="1"/>
  <c r="V175" i="1"/>
  <c r="V152" i="1"/>
  <c r="V130" i="1"/>
  <c r="V10" i="1"/>
  <c r="V94" i="1"/>
  <c r="V86" i="1"/>
  <c r="V51" i="1"/>
  <c r="V78" i="1"/>
  <c r="V93" i="1"/>
  <c r="V35" i="1"/>
  <c r="V28" i="1"/>
  <c r="V17" i="1"/>
  <c r="V36" i="1"/>
  <c r="V424" i="1"/>
  <c r="V347" i="1"/>
  <c r="V361" i="1"/>
  <c r="V363" i="1"/>
  <c r="V409" i="1"/>
  <c r="V380" i="1"/>
  <c r="V358" i="1"/>
  <c r="V306" i="1"/>
  <c r="V331" i="1"/>
  <c r="V299" i="1"/>
  <c r="V314" i="1"/>
  <c r="V240" i="1"/>
  <c r="V205" i="1"/>
  <c r="V267" i="1"/>
  <c r="V288" i="1"/>
  <c r="V271" i="1"/>
  <c r="V248" i="1"/>
  <c r="V201" i="1"/>
  <c r="V239" i="1"/>
  <c r="V180" i="1"/>
  <c r="V157" i="1"/>
  <c r="V159" i="1"/>
  <c r="V245" i="1"/>
  <c r="V174" i="1"/>
  <c r="V115" i="1"/>
  <c r="V153" i="1"/>
  <c r="V88" i="1"/>
  <c r="V47" i="1"/>
  <c r="V37" i="1"/>
  <c r="V26" i="1"/>
  <c r="V52" i="1"/>
  <c r="V67" i="1"/>
  <c r="V81" i="1"/>
  <c r="V383" i="1"/>
  <c r="V399" i="1"/>
  <c r="V417" i="1"/>
  <c r="V338" i="1"/>
  <c r="V332" i="1"/>
  <c r="V276" i="1"/>
  <c r="V182" i="1"/>
  <c r="V222" i="1"/>
  <c r="V237" i="1"/>
  <c r="V119" i="1"/>
  <c r="V134" i="1"/>
  <c r="V113" i="1"/>
  <c r="V128" i="1"/>
  <c r="V83" i="1"/>
  <c r="V62" i="1"/>
  <c r="V109" i="1"/>
  <c r="V371" i="1"/>
  <c r="V387" i="1"/>
  <c r="V404" i="1"/>
  <c r="V330" i="1"/>
  <c r="V323" i="1"/>
  <c r="V264" i="1"/>
  <c r="V304" i="1"/>
  <c r="V210" i="1"/>
  <c r="V225" i="1"/>
  <c r="V107" i="1"/>
  <c r="V122" i="1"/>
  <c r="V101" i="1"/>
  <c r="V177" i="1"/>
  <c r="V71" i="1"/>
  <c r="V50" i="1"/>
  <c r="V98" i="1"/>
  <c r="V359" i="1"/>
  <c r="V375" i="1"/>
  <c r="V392" i="1"/>
  <c r="V318" i="1"/>
  <c r="V311" i="1"/>
  <c r="V252" i="1"/>
  <c r="V284" i="1"/>
  <c r="V280" i="1"/>
  <c r="V213" i="1"/>
  <c r="V95" i="1"/>
  <c r="V171" i="1"/>
  <c r="V193" i="1"/>
  <c r="V165" i="1"/>
  <c r="V59" i="1"/>
  <c r="V38" i="1"/>
  <c r="V79" i="1"/>
  <c r="V384" i="1"/>
  <c r="V388" i="1"/>
  <c r="V405" i="1"/>
  <c r="V307" i="1"/>
  <c r="V340" i="1"/>
  <c r="V192" i="1"/>
  <c r="V219" i="1"/>
  <c r="V223" i="1"/>
  <c r="V250" i="1"/>
  <c r="V132" i="1"/>
  <c r="V111" i="1"/>
  <c r="V189" i="1"/>
  <c r="V166" i="1"/>
  <c r="V124" i="1"/>
  <c r="V105" i="1"/>
  <c r="V19" i="1"/>
  <c r="V32" i="1"/>
  <c r="V372" i="1"/>
  <c r="V376" i="1"/>
  <c r="V393" i="1"/>
  <c r="V295" i="1"/>
  <c r="V325" i="1"/>
  <c r="V286" i="1"/>
  <c r="V207" i="1"/>
  <c r="V211" i="1"/>
  <c r="V238" i="1"/>
  <c r="V120" i="1"/>
  <c r="V99" i="1"/>
  <c r="V187" i="1"/>
  <c r="V154" i="1"/>
  <c r="V112" i="1"/>
  <c r="V75" i="1"/>
  <c r="V114" i="1"/>
  <c r="V420" i="1"/>
  <c r="V336" i="1"/>
  <c r="V401" i="1"/>
  <c r="V406" i="1"/>
  <c r="V296" i="1"/>
  <c r="V289" i="1"/>
  <c r="V253" i="1"/>
  <c r="V256" i="1"/>
  <c r="V292" i="1"/>
  <c r="V283" i="1"/>
  <c r="V208" i="1"/>
  <c r="V172" i="1"/>
  <c r="V163" i="1"/>
  <c r="V118" i="1"/>
  <c r="V85" i="1"/>
  <c r="V39" i="1"/>
  <c r="V80" i="1"/>
  <c r="V421" i="1"/>
  <c r="V397" i="1"/>
  <c r="V389" i="1"/>
  <c r="V394" i="1"/>
  <c r="V346" i="1"/>
  <c r="V354" i="1"/>
  <c r="V241" i="1"/>
  <c r="V244" i="1"/>
  <c r="V285" i="1"/>
  <c r="V275" i="1"/>
  <c r="V184" i="1"/>
  <c r="V160" i="1"/>
  <c r="V151" i="1"/>
  <c r="V106" i="1"/>
  <c r="V73" i="1"/>
  <c r="V27" i="1"/>
  <c r="V68" i="1"/>
  <c r="V422" i="1"/>
  <c r="V385" i="1"/>
  <c r="V377" i="1"/>
  <c r="V382" i="1"/>
  <c r="V345" i="1"/>
  <c r="V333" i="1"/>
  <c r="V229" i="1"/>
  <c r="V232" i="1"/>
  <c r="V272" i="1"/>
  <c r="V263" i="1"/>
  <c r="V181" i="1"/>
  <c r="V148" i="1"/>
  <c r="V139" i="1"/>
  <c r="V121" i="1"/>
  <c r="V61" i="1"/>
  <c r="V76" i="1"/>
  <c r="V56" i="1"/>
  <c r="V12" i="1"/>
  <c r="V410" i="1"/>
  <c r="V373" i="1"/>
  <c r="V365" i="1"/>
  <c r="V370" i="1"/>
  <c r="V341" i="1"/>
  <c r="V326" i="1"/>
  <c r="V217" i="1"/>
  <c r="V220" i="1"/>
  <c r="V260" i="1"/>
  <c r="V251" i="1"/>
  <c r="V169" i="1"/>
  <c r="V136" i="1"/>
  <c r="V127" i="1"/>
  <c r="V97" i="1"/>
  <c r="V49" i="1"/>
  <c r="V64" i="1"/>
  <c r="V44" i="1"/>
  <c r="V42" i="1"/>
  <c r="V24" i="1"/>
  <c r="V416" i="1"/>
  <c r="V386" i="1"/>
  <c r="V391" i="1"/>
  <c r="V342" i="1"/>
  <c r="V322" i="1"/>
  <c r="V315" i="1"/>
  <c r="V242" i="1"/>
  <c r="V282" i="1"/>
  <c r="V200" i="1"/>
  <c r="V179" i="1"/>
  <c r="V191" i="1"/>
  <c r="V173" i="1"/>
  <c r="V183" i="1"/>
  <c r="V46" i="1"/>
  <c r="V138" i="1"/>
  <c r="V77" i="1"/>
  <c r="V33" i="1"/>
  <c r="V418" i="1"/>
  <c r="V374" i="1"/>
  <c r="V379" i="1"/>
  <c r="V329" i="1"/>
  <c r="V310" i="1"/>
  <c r="V303" i="1"/>
  <c r="V230" i="1"/>
  <c r="V270" i="1"/>
  <c r="V188" i="1"/>
  <c r="V167" i="1"/>
  <c r="V186" i="1"/>
  <c r="V161" i="1"/>
  <c r="V176" i="1"/>
  <c r="V34" i="1"/>
  <c r="V92" i="1"/>
  <c r="V116" i="1"/>
  <c r="V21" i="1"/>
  <c r="V395" i="1"/>
  <c r="V415" i="1"/>
  <c r="V343" i="1"/>
  <c r="V293" i="1"/>
  <c r="V353" i="1"/>
  <c r="V281" i="1"/>
  <c r="V194" i="1"/>
  <c r="V234" i="1"/>
  <c r="V249" i="1"/>
  <c r="V131" i="1"/>
  <c r="V146" i="1"/>
  <c r="V125" i="1"/>
  <c r="V140" i="1"/>
  <c r="V91" i="1"/>
  <c r="V74" i="1"/>
  <c r="V66" i="1"/>
  <c r="W3" i="2"/>
  <c r="V28" i="2"/>
  <c r="V24" i="2"/>
  <c r="V20" i="2"/>
  <c r="V16" i="2"/>
  <c r="V12" i="2"/>
  <c r="V22" i="2"/>
  <c r="V10" i="2"/>
  <c r="V14" i="2"/>
  <c r="V26" i="2"/>
  <c r="V8" i="2"/>
  <c r="V18" i="2"/>
  <c r="V7" i="2"/>
  <c r="V38" i="2"/>
  <c r="V414" i="2"/>
  <c r="V403" i="2"/>
  <c r="V369" i="2"/>
  <c r="V354" i="2"/>
  <c r="V395" i="2"/>
  <c r="V372" i="2"/>
  <c r="V355" i="2"/>
  <c r="V360" i="2"/>
  <c r="V309" i="2"/>
  <c r="V325" i="2"/>
  <c r="V324" i="2"/>
  <c r="V297" i="2"/>
  <c r="V230" i="2"/>
  <c r="V235" i="2"/>
  <c r="V244" i="2"/>
  <c r="V241" i="2"/>
  <c r="V202" i="2"/>
  <c r="V215" i="2"/>
  <c r="V168" i="2"/>
  <c r="V185" i="2"/>
  <c r="V143" i="2"/>
  <c r="V132" i="2"/>
  <c r="V177" i="2"/>
  <c r="V114" i="2"/>
  <c r="V141" i="2"/>
  <c r="V103" i="2"/>
  <c r="V116" i="2"/>
  <c r="V101" i="2"/>
  <c r="V97" i="2"/>
  <c r="V92" i="2"/>
  <c r="V100" i="2"/>
  <c r="V89" i="2"/>
  <c r="V21" i="2"/>
  <c r="V410" i="2"/>
  <c r="V424" i="2"/>
  <c r="V365" i="2"/>
  <c r="V399" i="2"/>
  <c r="V385" i="2"/>
  <c r="V361" i="2"/>
  <c r="V352" i="2"/>
  <c r="V337" i="2"/>
  <c r="V307" i="2"/>
  <c r="V299" i="2"/>
  <c r="V318" i="2"/>
  <c r="V293" i="2"/>
  <c r="V226" i="2"/>
  <c r="V231" i="2"/>
  <c r="V240" i="2"/>
  <c r="V237" i="2"/>
  <c r="V198" i="2"/>
  <c r="V212" i="2"/>
  <c r="V225" i="2"/>
  <c r="V181" i="2"/>
  <c r="V139" i="2"/>
  <c r="V128" i="2"/>
  <c r="V166" i="2"/>
  <c r="V110" i="2"/>
  <c r="V122" i="2"/>
  <c r="V99" i="2"/>
  <c r="V112" i="2"/>
  <c r="V88" i="2"/>
  <c r="V96" i="2"/>
  <c r="V104" i="2"/>
  <c r="V81" i="2"/>
  <c r="V84" i="2"/>
  <c r="V406" i="2"/>
  <c r="V420" i="2"/>
  <c r="V389" i="2"/>
  <c r="V387" i="2"/>
  <c r="V377" i="2"/>
  <c r="V348" i="2"/>
  <c r="V351" i="2"/>
  <c r="V353" i="2"/>
  <c r="V305" i="2"/>
  <c r="V321" i="2"/>
  <c r="V316" i="2"/>
  <c r="V289" i="2"/>
  <c r="V279" i="2"/>
  <c r="V227" i="2"/>
  <c r="V236" i="2"/>
  <c r="V274" i="2"/>
  <c r="V194" i="2"/>
  <c r="V208" i="2"/>
  <c r="V228" i="2"/>
  <c r="V221" i="2"/>
  <c r="V175" i="2"/>
  <c r="V203" i="2"/>
  <c r="V162" i="2"/>
  <c r="V106" i="2"/>
  <c r="V153" i="2"/>
  <c r="V95" i="2"/>
  <c r="V108" i="2"/>
  <c r="V76" i="2"/>
  <c r="V93" i="2"/>
  <c r="V78" i="2"/>
  <c r="V79" i="2"/>
  <c r="V402" i="2"/>
  <c r="V416" i="2"/>
  <c r="V381" i="2"/>
  <c r="V379" i="2"/>
  <c r="V388" i="2"/>
  <c r="V368" i="2"/>
  <c r="V343" i="2"/>
  <c r="V320" i="2"/>
  <c r="V303" i="2"/>
  <c r="V296" i="2"/>
  <c r="V314" i="2"/>
  <c r="V285" i="2"/>
  <c r="V267" i="2"/>
  <c r="V223" i="2"/>
  <c r="V232" i="2"/>
  <c r="V263" i="2"/>
  <c r="V190" i="2"/>
  <c r="V204" i="2"/>
  <c r="V222" i="2"/>
  <c r="V216" i="2"/>
  <c r="V169" i="2"/>
  <c r="V195" i="2"/>
  <c r="V158" i="2"/>
  <c r="V102" i="2"/>
  <c r="V145" i="2"/>
  <c r="V91" i="2"/>
  <c r="V154" i="2"/>
  <c r="V72" i="2"/>
  <c r="V77" i="2"/>
  <c r="V74" i="2"/>
  <c r="V75" i="2"/>
  <c r="V9" i="2"/>
  <c r="V25" i="2"/>
  <c r="V421" i="2"/>
  <c r="V398" i="2"/>
  <c r="V412" i="2"/>
  <c r="V373" i="2"/>
  <c r="V397" i="2"/>
  <c r="V380" i="2"/>
  <c r="V341" i="2"/>
  <c r="V356" i="2"/>
  <c r="V323" i="2"/>
  <c r="V301" i="2"/>
  <c r="V292" i="2"/>
  <c r="V312" i="2"/>
  <c r="V281" i="2"/>
  <c r="V265" i="2"/>
  <c r="V219" i="2"/>
  <c r="V269" i="2"/>
  <c r="V261" i="2"/>
  <c r="V186" i="2"/>
  <c r="V200" i="2"/>
  <c r="V229" i="2"/>
  <c r="V218" i="2"/>
  <c r="V164" i="2"/>
  <c r="V179" i="2"/>
  <c r="V199" i="2"/>
  <c r="V98" i="2"/>
  <c r="V138" i="2"/>
  <c r="V87" i="2"/>
  <c r="V146" i="2"/>
  <c r="V68" i="2"/>
  <c r="V73" i="2"/>
  <c r="V70" i="2"/>
  <c r="V71" i="2"/>
  <c r="V41" i="2"/>
  <c r="V417" i="2"/>
  <c r="V394" i="2"/>
  <c r="V408" i="2"/>
  <c r="V384" i="2"/>
  <c r="V393" i="2"/>
  <c r="V383" i="2"/>
  <c r="V338" i="2"/>
  <c r="V357" i="2"/>
  <c r="V327" i="2"/>
  <c r="V329" i="2"/>
  <c r="V288" i="2"/>
  <c r="V310" i="2"/>
  <c r="V277" i="2"/>
  <c r="V250" i="2"/>
  <c r="V262" i="2"/>
  <c r="V266" i="2"/>
  <c r="V252" i="2"/>
  <c r="V220" i="2"/>
  <c r="V196" i="2"/>
  <c r="V213" i="2"/>
  <c r="V170" i="2"/>
  <c r="V160" i="2"/>
  <c r="V191" i="2"/>
  <c r="V187" i="2"/>
  <c r="V94" i="2"/>
  <c r="V137" i="2"/>
  <c r="V83" i="2"/>
  <c r="V126" i="2"/>
  <c r="V64" i="2"/>
  <c r="V69" i="2"/>
  <c r="V66" i="2"/>
  <c r="V67" i="2"/>
  <c r="V32" i="2"/>
  <c r="V33" i="2"/>
  <c r="V413" i="2"/>
  <c r="V390" i="2"/>
  <c r="V404" i="2"/>
  <c r="V376" i="2"/>
  <c r="V382" i="2"/>
  <c r="V375" i="2"/>
  <c r="V336" i="2"/>
  <c r="V350" i="2"/>
  <c r="V298" i="2"/>
  <c r="V319" i="2"/>
  <c r="V284" i="2"/>
  <c r="V308" i="2"/>
  <c r="V273" i="2"/>
  <c r="V253" i="2"/>
  <c r="V258" i="2"/>
  <c r="V282" i="2"/>
  <c r="V290" i="2"/>
  <c r="V214" i="2"/>
  <c r="V192" i="2"/>
  <c r="V209" i="2"/>
  <c r="V167" i="2"/>
  <c r="V156" i="2"/>
  <c r="V183" i="2"/>
  <c r="V173" i="2"/>
  <c r="V90" i="2"/>
  <c r="V130" i="2"/>
  <c r="V142" i="2"/>
  <c r="V149" i="2"/>
  <c r="V60" i="2"/>
  <c r="V65" i="2"/>
  <c r="V62" i="2"/>
  <c r="V63" i="2"/>
  <c r="V13" i="2"/>
  <c r="V29" i="2"/>
  <c r="V35" i="2"/>
  <c r="V30" i="2"/>
  <c r="V409" i="2"/>
  <c r="V423" i="2"/>
  <c r="V400" i="2"/>
  <c r="V391" i="2"/>
  <c r="V374" i="2"/>
  <c r="V342" i="2"/>
  <c r="V332" i="2"/>
  <c r="V346" i="2"/>
  <c r="V294" i="2"/>
  <c r="V333" i="2"/>
  <c r="V280" i="2"/>
  <c r="V306" i="2"/>
  <c r="V278" i="2"/>
  <c r="V270" i="2"/>
  <c r="V256" i="2"/>
  <c r="V283" i="2"/>
  <c r="V271" i="2"/>
  <c r="V233" i="2"/>
  <c r="V188" i="2"/>
  <c r="V205" i="2"/>
  <c r="V163" i="2"/>
  <c r="V152" i="2"/>
  <c r="V171" i="2"/>
  <c r="V161" i="2"/>
  <c r="V86" i="2"/>
  <c r="V125" i="2"/>
  <c r="V134" i="2"/>
  <c r="V121" i="2"/>
  <c r="V56" i="2"/>
  <c r="V61" i="2"/>
  <c r="V58" i="2"/>
  <c r="V59" i="2"/>
  <c r="V405" i="2"/>
  <c r="V419" i="2"/>
  <c r="V396" i="2"/>
  <c r="V370" i="2"/>
  <c r="V371" i="2"/>
  <c r="V349" i="2"/>
  <c r="V328" i="2"/>
  <c r="V339" i="2"/>
  <c r="V317" i="2"/>
  <c r="V322" i="2"/>
  <c r="V276" i="2"/>
  <c r="V304" i="2"/>
  <c r="V246" i="2"/>
  <c r="V260" i="2"/>
  <c r="V251" i="2"/>
  <c r="V275" i="2"/>
  <c r="V257" i="2"/>
  <c r="V211" i="2"/>
  <c r="V184" i="2"/>
  <c r="V201" i="2"/>
  <c r="V159" i="2"/>
  <c r="V148" i="2"/>
  <c r="V182" i="2"/>
  <c r="V131" i="2"/>
  <c r="V82" i="2"/>
  <c r="V119" i="2"/>
  <c r="V133" i="2"/>
  <c r="V117" i="2"/>
  <c r="V52" i="2"/>
  <c r="V57" i="2"/>
  <c r="V54" i="2"/>
  <c r="V55" i="2"/>
  <c r="V39" i="2"/>
  <c r="V401" i="2"/>
  <c r="V415" i="2"/>
  <c r="V392" i="2"/>
  <c r="V366" i="2"/>
  <c r="V367" i="2"/>
  <c r="V335" i="2"/>
  <c r="V364" i="2"/>
  <c r="V334" i="2"/>
  <c r="V315" i="2"/>
  <c r="V295" i="2"/>
  <c r="V272" i="2"/>
  <c r="V302" i="2"/>
  <c r="V242" i="2"/>
  <c r="V247" i="2"/>
  <c r="V286" i="2"/>
  <c r="V259" i="2"/>
  <c r="V255" i="2"/>
  <c r="V207" i="2"/>
  <c r="V180" i="2"/>
  <c r="V197" i="2"/>
  <c r="V155" i="2"/>
  <c r="V144" i="2"/>
  <c r="V165" i="2"/>
  <c r="V157" i="2"/>
  <c r="V150" i="2"/>
  <c r="V115" i="2"/>
  <c r="V129" i="2"/>
  <c r="V113" i="2"/>
  <c r="V48" i="2"/>
  <c r="V53" i="2"/>
  <c r="V50" i="2"/>
  <c r="V51" i="2"/>
  <c r="V17" i="2"/>
  <c r="V36" i="2"/>
  <c r="V34" i="2"/>
  <c r="V42" i="2"/>
  <c r="V422" i="2"/>
  <c r="V411" i="2"/>
  <c r="V386" i="2"/>
  <c r="V362" i="2"/>
  <c r="V363" i="2"/>
  <c r="V331" i="2"/>
  <c r="V344" i="2"/>
  <c r="V330" i="2"/>
  <c r="V313" i="2"/>
  <c r="V291" i="2"/>
  <c r="V268" i="2"/>
  <c r="V340" i="2"/>
  <c r="V238" i="2"/>
  <c r="V243" i="2"/>
  <c r="V254" i="2"/>
  <c r="V249" i="2"/>
  <c r="V210" i="2"/>
  <c r="V217" i="2"/>
  <c r="V176" i="2"/>
  <c r="V193" i="2"/>
  <c r="V151" i="2"/>
  <c r="V140" i="2"/>
  <c r="V178" i="2"/>
  <c r="V124" i="2"/>
  <c r="V135" i="2"/>
  <c r="V111" i="2"/>
  <c r="V123" i="2"/>
  <c r="V109" i="2"/>
  <c r="V44" i="2"/>
  <c r="V49" i="2"/>
  <c r="V46" i="2"/>
  <c r="V47" i="2"/>
  <c r="V40" i="2"/>
  <c r="V418" i="2"/>
  <c r="V407" i="2"/>
  <c r="V378" i="2"/>
  <c r="V358" i="2"/>
  <c r="V359" i="2"/>
  <c r="V345" i="2"/>
  <c r="V347" i="2"/>
  <c r="V326" i="2"/>
  <c r="V311" i="2"/>
  <c r="V287" i="2"/>
  <c r="V264" i="2"/>
  <c r="V300" i="2"/>
  <c r="V234" i="2"/>
  <c r="V239" i="2"/>
  <c r="V248" i="2"/>
  <c r="V245" i="2"/>
  <c r="V206" i="2"/>
  <c r="V224" i="2"/>
  <c r="V172" i="2"/>
  <c r="V189" i="2"/>
  <c r="V147" i="2"/>
  <c r="V136" i="2"/>
  <c r="V174" i="2"/>
  <c r="V118" i="2"/>
  <c r="V127" i="2"/>
  <c r="V107" i="2"/>
  <c r="V120" i="2"/>
  <c r="V105" i="2"/>
  <c r="V80" i="2"/>
  <c r="V45" i="2"/>
  <c r="V85" i="2"/>
  <c r="V43" i="2"/>
  <c r="V15" i="2"/>
  <c r="V31" i="2"/>
  <c r="V23" i="2"/>
  <c r="V11" i="2"/>
  <c r="V27" i="2"/>
  <c r="V37" i="2"/>
  <c r="V19" i="2"/>
  <c r="Y3" i="2" l="1"/>
  <c r="X7" i="2"/>
  <c r="X7" i="1"/>
  <c r="Y3" i="1"/>
  <c r="Z52" i="1" l="1"/>
  <c r="Z24" i="1"/>
  <c r="Z12" i="1"/>
  <c r="Z10" i="1"/>
  <c r="Z69" i="1"/>
  <c r="Z40" i="1"/>
  <c r="Z22" i="1"/>
  <c r="Z46" i="1"/>
  <c r="Z28" i="1"/>
  <c r="Z16" i="1"/>
  <c r="Z7" i="1"/>
  <c r="Z57" i="1"/>
  <c r="Z58" i="1"/>
  <c r="Z34" i="1"/>
  <c r="AA3" i="1"/>
  <c r="Z36" i="1"/>
  <c r="Z32" i="1"/>
  <c r="Z45" i="1"/>
  <c r="Z20" i="1"/>
  <c r="Z9" i="1"/>
  <c r="Z27" i="1"/>
  <c r="Z33" i="1"/>
  <c r="Z8" i="1"/>
  <c r="Z15" i="1"/>
  <c r="Z21" i="1"/>
  <c r="Z39" i="1"/>
  <c r="Z418" i="1"/>
  <c r="Z400" i="1"/>
  <c r="Z421" i="1"/>
  <c r="Z343" i="1"/>
  <c r="Z407" i="1"/>
  <c r="Z336" i="1"/>
  <c r="Z334" i="1"/>
  <c r="Z344" i="1"/>
  <c r="Z325" i="1"/>
  <c r="Z420" i="1"/>
  <c r="Z388" i="1"/>
  <c r="Z409" i="1"/>
  <c r="Z404" i="1"/>
  <c r="Z395" i="1"/>
  <c r="Z413" i="1"/>
  <c r="Z320" i="1"/>
  <c r="Z332" i="1"/>
  <c r="Z313" i="1"/>
  <c r="Z316" i="1"/>
  <c r="Z338" i="1"/>
  <c r="Z196" i="1"/>
  <c r="Z234" i="1"/>
  <c r="Z199" i="1"/>
  <c r="Z261" i="1"/>
  <c r="Z239" i="1"/>
  <c r="Z192" i="1"/>
  <c r="Z254" i="1"/>
  <c r="Z225" i="1"/>
  <c r="Z148" i="1"/>
  <c r="Z193" i="1"/>
  <c r="Z115" i="1"/>
  <c r="Z152" i="1"/>
  <c r="Z166" i="1"/>
  <c r="Z156" i="1"/>
  <c r="Z170" i="1"/>
  <c r="Z106" i="1"/>
  <c r="Z101" i="1"/>
  <c r="Z71" i="1"/>
  <c r="Z67" i="1"/>
  <c r="Z408" i="1"/>
  <c r="Z376" i="1"/>
  <c r="Z402" i="1"/>
  <c r="Z392" i="1"/>
  <c r="Z383" i="1"/>
  <c r="Z397" i="1"/>
  <c r="Z370" i="1"/>
  <c r="Z323" i="1"/>
  <c r="Z301" i="1"/>
  <c r="Z342" i="1"/>
  <c r="Z319" i="1"/>
  <c r="Z288" i="1"/>
  <c r="Z222" i="1"/>
  <c r="Z187" i="1"/>
  <c r="Z249" i="1"/>
  <c r="Z227" i="1"/>
  <c r="Z298" i="1"/>
  <c r="Z242" i="1"/>
  <c r="Z194" i="1"/>
  <c r="Z136" i="1"/>
  <c r="Z190" i="1"/>
  <c r="Z103" i="1"/>
  <c r="Z140" i="1"/>
  <c r="Z154" i="1"/>
  <c r="Z144" i="1"/>
  <c r="Z158" i="1"/>
  <c r="Z61" i="1"/>
  <c r="Z423" i="1"/>
  <c r="Z399" i="1"/>
  <c r="Z340" i="1"/>
  <c r="Z366" i="1"/>
  <c r="Z356" i="1"/>
  <c r="Z347" i="1"/>
  <c r="Z361" i="1"/>
  <c r="Z309" i="1"/>
  <c r="Z287" i="1"/>
  <c r="Z314" i="1"/>
  <c r="Z305" i="1"/>
  <c r="Z283" i="1"/>
  <c r="Z257" i="1"/>
  <c r="Z186" i="1"/>
  <c r="Z272" i="1"/>
  <c r="Z250" i="1"/>
  <c r="Z191" i="1"/>
  <c r="Z265" i="1"/>
  <c r="Z289" i="1"/>
  <c r="Z147" i="1"/>
  <c r="Z100" i="1"/>
  <c r="Z150" i="1"/>
  <c r="Z202" i="1"/>
  <c r="Z165" i="1"/>
  <c r="Z167" i="1"/>
  <c r="Z212" i="1"/>
  <c r="Z122" i="1"/>
  <c r="Z25" i="1"/>
  <c r="Z82" i="1"/>
  <c r="Z81" i="1"/>
  <c r="Z108" i="1"/>
  <c r="Z80" i="1"/>
  <c r="Z411" i="1"/>
  <c r="Z387" i="1"/>
  <c r="Z401" i="1"/>
  <c r="Z354" i="1"/>
  <c r="Z405" i="1"/>
  <c r="Z419" i="1"/>
  <c r="Z398" i="1"/>
  <c r="Z297" i="1"/>
  <c r="Z324" i="1"/>
  <c r="Z302" i="1"/>
  <c r="Z293" i="1"/>
  <c r="Z304" i="1"/>
  <c r="Z245" i="1"/>
  <c r="Z280" i="1"/>
  <c r="Z260" i="1"/>
  <c r="Z238" i="1"/>
  <c r="Z276" i="1"/>
  <c r="Z253" i="1"/>
  <c r="Z284" i="1"/>
  <c r="Z135" i="1"/>
  <c r="Z213" i="1"/>
  <c r="Z138" i="1"/>
  <c r="Z201" i="1"/>
  <c r="Z153" i="1"/>
  <c r="Z155" i="1"/>
  <c r="Z188" i="1"/>
  <c r="Z110" i="1"/>
  <c r="Z84" i="1"/>
  <c r="Z142" i="1"/>
  <c r="Z59" i="1"/>
  <c r="Z121" i="1"/>
  <c r="Z128" i="1"/>
  <c r="Z55" i="1"/>
  <c r="Z44" i="1"/>
  <c r="Z417" i="1"/>
  <c r="Z415" i="1"/>
  <c r="Z341" i="1"/>
  <c r="Z355" i="1"/>
  <c r="Z394" i="1"/>
  <c r="Z348" i="1"/>
  <c r="Z357" i="1"/>
  <c r="Z358" i="1"/>
  <c r="Z335" i="1"/>
  <c r="Z291" i="1"/>
  <c r="Z424" i="1"/>
  <c r="Z389" i="1"/>
  <c r="Z393" i="1"/>
  <c r="Z386" i="1"/>
  <c r="Z312" i="1"/>
  <c r="Z317" i="1"/>
  <c r="Z232" i="1"/>
  <c r="Z198" i="1"/>
  <c r="Z308" i="1"/>
  <c r="Z203" i="1"/>
  <c r="Z205" i="1"/>
  <c r="Z159" i="1"/>
  <c r="Z149" i="1"/>
  <c r="Z206" i="1"/>
  <c r="Z105" i="1"/>
  <c r="Z120" i="1"/>
  <c r="Z13" i="1"/>
  <c r="Z73" i="1"/>
  <c r="Z95" i="1"/>
  <c r="Z43" i="1"/>
  <c r="Z90" i="1"/>
  <c r="Z412" i="1"/>
  <c r="Z377" i="1"/>
  <c r="Z381" i="1"/>
  <c r="Z374" i="1"/>
  <c r="Z300" i="1"/>
  <c r="Z281" i="1"/>
  <c r="Z220" i="1"/>
  <c r="Z271" i="1"/>
  <c r="Z292" i="1"/>
  <c r="Z264" i="1"/>
  <c r="Z278" i="1"/>
  <c r="Z123" i="1"/>
  <c r="Z137" i="1"/>
  <c r="Z200" i="1"/>
  <c r="Z93" i="1"/>
  <c r="Z181" i="1"/>
  <c r="Z60" i="1"/>
  <c r="Z19" i="1"/>
  <c r="Z54" i="1"/>
  <c r="Z414" i="1"/>
  <c r="Z365" i="1"/>
  <c r="Z369" i="1"/>
  <c r="Z362" i="1"/>
  <c r="Z349" i="1"/>
  <c r="Z330" i="1"/>
  <c r="Z208" i="1"/>
  <c r="Z259" i="1"/>
  <c r="Z273" i="1"/>
  <c r="Z252" i="1"/>
  <c r="Z266" i="1"/>
  <c r="Z111" i="1"/>
  <c r="Z197" i="1"/>
  <c r="Z189" i="1"/>
  <c r="Z178" i="1"/>
  <c r="Z169" i="1"/>
  <c r="Z49" i="1"/>
  <c r="Z35" i="1"/>
  <c r="Z97" i="1"/>
  <c r="Z416" i="1"/>
  <c r="Z353" i="1"/>
  <c r="Z406" i="1"/>
  <c r="Z350" i="1"/>
  <c r="Z337" i="1"/>
  <c r="Z318" i="1"/>
  <c r="Z279" i="1"/>
  <c r="Z247" i="1"/>
  <c r="Z274" i="1"/>
  <c r="Z240" i="1"/>
  <c r="Z230" i="1"/>
  <c r="Z99" i="1"/>
  <c r="Z174" i="1"/>
  <c r="Z185" i="1"/>
  <c r="Z195" i="1"/>
  <c r="Z157" i="1"/>
  <c r="Z11" i="1"/>
  <c r="Z102" i="1"/>
  <c r="Z78" i="1"/>
  <c r="Z422" i="1"/>
  <c r="Z390" i="1"/>
  <c r="Z371" i="1"/>
  <c r="Z331" i="1"/>
  <c r="Z333" i="1"/>
  <c r="Z306" i="1"/>
  <c r="Z269" i="1"/>
  <c r="Z235" i="1"/>
  <c r="Z262" i="1"/>
  <c r="Z228" i="1"/>
  <c r="Z218" i="1"/>
  <c r="Z87" i="1"/>
  <c r="Z162" i="1"/>
  <c r="Z183" i="1"/>
  <c r="Z179" i="1"/>
  <c r="Z145" i="1"/>
  <c r="Z113" i="1"/>
  <c r="Z109" i="1"/>
  <c r="Z79" i="1"/>
  <c r="Z410" i="1"/>
  <c r="Z378" i="1"/>
  <c r="Z359" i="1"/>
  <c r="Z321" i="1"/>
  <c r="Z326" i="1"/>
  <c r="Z294" i="1"/>
  <c r="Z233" i="1"/>
  <c r="Z223" i="1"/>
  <c r="Z226" i="1"/>
  <c r="Z216" i="1"/>
  <c r="Z267" i="1"/>
  <c r="Z172" i="1"/>
  <c r="Z126" i="1"/>
  <c r="Z176" i="1"/>
  <c r="Z143" i="1"/>
  <c r="Z133" i="1"/>
  <c r="Z56" i="1"/>
  <c r="Z17" i="1"/>
  <c r="Z375" i="1"/>
  <c r="Z403" i="1"/>
  <c r="Z396" i="1"/>
  <c r="Z346" i="1"/>
  <c r="Z382" i="1"/>
  <c r="Z282" i="1"/>
  <c r="Z221" i="1"/>
  <c r="Z211" i="1"/>
  <c r="Z214" i="1"/>
  <c r="Z204" i="1"/>
  <c r="Z255" i="1"/>
  <c r="Z160" i="1"/>
  <c r="Z175" i="1"/>
  <c r="Z164" i="1"/>
  <c r="Z131" i="1"/>
  <c r="Z184" i="1"/>
  <c r="Z85" i="1"/>
  <c r="Z72" i="1"/>
  <c r="Z114" i="1"/>
  <c r="Z42" i="1"/>
  <c r="Z116" i="1"/>
  <c r="Z363" i="1"/>
  <c r="Z391" i="1"/>
  <c r="Z384" i="1"/>
  <c r="Z345" i="1"/>
  <c r="Z327" i="1"/>
  <c r="Z307" i="1"/>
  <c r="Z209" i="1"/>
  <c r="Z296" i="1"/>
  <c r="Z290" i="1"/>
  <c r="Z286" i="1"/>
  <c r="Z243" i="1"/>
  <c r="Z124" i="1"/>
  <c r="Z163" i="1"/>
  <c r="Z237" i="1"/>
  <c r="Z119" i="1"/>
  <c r="Z146" i="1"/>
  <c r="Z47" i="1"/>
  <c r="Z31" i="1"/>
  <c r="Z130" i="1"/>
  <c r="Z351" i="1"/>
  <c r="Z379" i="1"/>
  <c r="Z372" i="1"/>
  <c r="Z322" i="1"/>
  <c r="Z315" i="1"/>
  <c r="Z295" i="1"/>
  <c r="Z270" i="1"/>
  <c r="Z285" i="1"/>
  <c r="Z275" i="1"/>
  <c r="Z277" i="1"/>
  <c r="Z231" i="1"/>
  <c r="Z112" i="1"/>
  <c r="Z151" i="1"/>
  <c r="Z177" i="1"/>
  <c r="Z107" i="1"/>
  <c r="Z134" i="1"/>
  <c r="Z94" i="1"/>
  <c r="Z48" i="1"/>
  <c r="Z23" i="1"/>
  <c r="Z88" i="1"/>
  <c r="Z66" i="1"/>
  <c r="Z339" i="1"/>
  <c r="Z367" i="1"/>
  <c r="Z360" i="1"/>
  <c r="Z310" i="1"/>
  <c r="Z303" i="1"/>
  <c r="Z268" i="1"/>
  <c r="Z258" i="1"/>
  <c r="Z248" i="1"/>
  <c r="Z263" i="1"/>
  <c r="Z241" i="1"/>
  <c r="Z219" i="1"/>
  <c r="Z182" i="1"/>
  <c r="Z139" i="1"/>
  <c r="Z141" i="1"/>
  <c r="Z180" i="1"/>
  <c r="Z98" i="1"/>
  <c r="Z118" i="1"/>
  <c r="Z364" i="1"/>
  <c r="Z380" i="1"/>
  <c r="Z385" i="1"/>
  <c r="Z311" i="1"/>
  <c r="Z328" i="1"/>
  <c r="Z256" i="1"/>
  <c r="Z246" i="1"/>
  <c r="Z236" i="1"/>
  <c r="Z251" i="1"/>
  <c r="Z229" i="1"/>
  <c r="Z207" i="1"/>
  <c r="Z173" i="1"/>
  <c r="Z127" i="1"/>
  <c r="Z129" i="1"/>
  <c r="Z168" i="1"/>
  <c r="Z37" i="1"/>
  <c r="Z70" i="1"/>
  <c r="Z68" i="1"/>
  <c r="Z352" i="1"/>
  <c r="Z368" i="1"/>
  <c r="Z373" i="1"/>
  <c r="Z299" i="1"/>
  <c r="Z329" i="1"/>
  <c r="Z244" i="1"/>
  <c r="Z210" i="1"/>
  <c r="Z224" i="1"/>
  <c r="Z215" i="1"/>
  <c r="Z217" i="1"/>
  <c r="Z171" i="1"/>
  <c r="Z161" i="1"/>
  <c r="Z91" i="1"/>
  <c r="Z117" i="1"/>
  <c r="Z132" i="1"/>
  <c r="Z83" i="1"/>
  <c r="Z30" i="1"/>
  <c r="Z75" i="1"/>
  <c r="Z51" i="1"/>
  <c r="Z74" i="1"/>
  <c r="Z41" i="1"/>
  <c r="Z65" i="1"/>
  <c r="Z14" i="1"/>
  <c r="Z92" i="1"/>
  <c r="Z64" i="1"/>
  <c r="Z96" i="1"/>
  <c r="Z104" i="1"/>
  <c r="Z89" i="1"/>
  <c r="Z38" i="1"/>
  <c r="Z63" i="1"/>
  <c r="Z62" i="1"/>
  <c r="Z125" i="1"/>
  <c r="Z29" i="1"/>
  <c r="Z76" i="1"/>
  <c r="Z86" i="1"/>
  <c r="Z53" i="1"/>
  <c r="Z77" i="1"/>
  <c r="Z26" i="1"/>
  <c r="Z18" i="1"/>
  <c r="Z50" i="1"/>
  <c r="AA3" i="2"/>
  <c r="Z7" i="2"/>
  <c r="Z30" i="2"/>
  <c r="Z11" i="2"/>
  <c r="Z23" i="2"/>
  <c r="Z410" i="2"/>
  <c r="Z420" i="2"/>
  <c r="Z401" i="2"/>
  <c r="Z358" i="2"/>
  <c r="Z359" i="2"/>
  <c r="Z364" i="2"/>
  <c r="Z361" i="2"/>
  <c r="Z308" i="2"/>
  <c r="Z314" i="2"/>
  <c r="Z291" i="2"/>
  <c r="Z276" i="2"/>
  <c r="Z290" i="2"/>
  <c r="Z309" i="2"/>
  <c r="Z240" i="2"/>
  <c r="Z233" i="2"/>
  <c r="Z255" i="2"/>
  <c r="Z235" i="2"/>
  <c r="Z196" i="2"/>
  <c r="Z205" i="2"/>
  <c r="Z206" i="2"/>
  <c r="Z211" i="2"/>
  <c r="Z144" i="2"/>
  <c r="Z157" i="2"/>
  <c r="Z146" i="2"/>
  <c r="Z151" i="2"/>
  <c r="Z99" i="2"/>
  <c r="Z104" i="2"/>
  <c r="Z101" i="2"/>
  <c r="Z86" i="2"/>
  <c r="Z63" i="2"/>
  <c r="Z60" i="2"/>
  <c r="Z65" i="2"/>
  <c r="Z38" i="2"/>
  <c r="Z58" i="2"/>
  <c r="Z62" i="2"/>
  <c r="Z14" i="2"/>
  <c r="Z26" i="2"/>
  <c r="Z406" i="2"/>
  <c r="Z416" i="2"/>
  <c r="Z397" i="2"/>
  <c r="Z354" i="2"/>
  <c r="Z355" i="2"/>
  <c r="Z360" i="2"/>
  <c r="Z384" i="2"/>
  <c r="Z304" i="2"/>
  <c r="Z310" i="2"/>
  <c r="Z287" i="2"/>
  <c r="Z272" i="2"/>
  <c r="Z286" i="2"/>
  <c r="Z307" i="2"/>
  <c r="Z236" i="2"/>
  <c r="Z229" i="2"/>
  <c r="Z246" i="2"/>
  <c r="Z231" i="2"/>
  <c r="Z192" i="2"/>
  <c r="Z201" i="2"/>
  <c r="Z202" i="2"/>
  <c r="Z207" i="2"/>
  <c r="Z140" i="2"/>
  <c r="Z153" i="2"/>
  <c r="Z142" i="2"/>
  <c r="Z147" i="2"/>
  <c r="Z95" i="2"/>
  <c r="Z100" i="2"/>
  <c r="Z97" i="2"/>
  <c r="Z82" i="2"/>
  <c r="Z59" i="2"/>
  <c r="Z56" i="2"/>
  <c r="Z61" i="2"/>
  <c r="Z37" i="2"/>
  <c r="Z402" i="2"/>
  <c r="Z412" i="2"/>
  <c r="Z393" i="2"/>
  <c r="Z350" i="2"/>
  <c r="Z351" i="2"/>
  <c r="Z356" i="2"/>
  <c r="Z376" i="2"/>
  <c r="Z300" i="2"/>
  <c r="Z306" i="2"/>
  <c r="Z283" i="2"/>
  <c r="Z321" i="2"/>
  <c r="Z282" i="2"/>
  <c r="Z305" i="2"/>
  <c r="Z232" i="2"/>
  <c r="Z225" i="2"/>
  <c r="Z242" i="2"/>
  <c r="Z227" i="2"/>
  <c r="Z188" i="2"/>
  <c r="Z197" i="2"/>
  <c r="Z198" i="2"/>
  <c r="Z203" i="2"/>
  <c r="Z136" i="2"/>
  <c r="Z149" i="2"/>
  <c r="Z138" i="2"/>
  <c r="Z143" i="2"/>
  <c r="Z91" i="2"/>
  <c r="Z96" i="2"/>
  <c r="Z93" i="2"/>
  <c r="Z78" i="2"/>
  <c r="Z55" i="2"/>
  <c r="Z52" i="2"/>
  <c r="Z57" i="2"/>
  <c r="Z398" i="2"/>
  <c r="Z408" i="2"/>
  <c r="Z389" i="2"/>
  <c r="Z346" i="2"/>
  <c r="Z347" i="2"/>
  <c r="Z352" i="2"/>
  <c r="Z341" i="2"/>
  <c r="Z344" i="2"/>
  <c r="Z302" i="2"/>
  <c r="Z279" i="2"/>
  <c r="Z331" i="2"/>
  <c r="Z278" i="2"/>
  <c r="Z303" i="2"/>
  <c r="Z228" i="2"/>
  <c r="Z261" i="2"/>
  <c r="Z238" i="2"/>
  <c r="Z223" i="2"/>
  <c r="Z184" i="2"/>
  <c r="Z193" i="2"/>
  <c r="Z194" i="2"/>
  <c r="Z199" i="2"/>
  <c r="Z132" i="2"/>
  <c r="Z145" i="2"/>
  <c r="Z134" i="2"/>
  <c r="Z139" i="2"/>
  <c r="Z87" i="2"/>
  <c r="Z92" i="2"/>
  <c r="Z89" i="2"/>
  <c r="Z74" i="2"/>
  <c r="Z51" i="2"/>
  <c r="Z48" i="2"/>
  <c r="Z53" i="2"/>
  <c r="Z15" i="2"/>
  <c r="Z27" i="2"/>
  <c r="Z423" i="2"/>
  <c r="Z404" i="2"/>
  <c r="Z385" i="2"/>
  <c r="Z342" i="2"/>
  <c r="Z343" i="2"/>
  <c r="Z392" i="2"/>
  <c r="Z338" i="2"/>
  <c r="Z340" i="2"/>
  <c r="Z335" i="2"/>
  <c r="Z275" i="2"/>
  <c r="Z297" i="2"/>
  <c r="Z274" i="2"/>
  <c r="Z301" i="2"/>
  <c r="Z224" i="2"/>
  <c r="Z259" i="2"/>
  <c r="Z265" i="2"/>
  <c r="Z219" i="2"/>
  <c r="Z180" i="2"/>
  <c r="Z189" i="2"/>
  <c r="Z190" i="2"/>
  <c r="Z195" i="2"/>
  <c r="Z128" i="2"/>
  <c r="Z141" i="2"/>
  <c r="Z130" i="2"/>
  <c r="Z135" i="2"/>
  <c r="Z83" i="2"/>
  <c r="Z88" i="2"/>
  <c r="Z131" i="2"/>
  <c r="Z70" i="2"/>
  <c r="Z47" i="2"/>
  <c r="Z44" i="2"/>
  <c r="Z49" i="2"/>
  <c r="Z50" i="2"/>
  <c r="Z18" i="2"/>
  <c r="Z419" i="2"/>
  <c r="Z400" i="2"/>
  <c r="Z381" i="2"/>
  <c r="Z387" i="2"/>
  <c r="Z339" i="2"/>
  <c r="Z383" i="2"/>
  <c r="Z336" i="2"/>
  <c r="Z333" i="2"/>
  <c r="Z349" i="2"/>
  <c r="Z299" i="2"/>
  <c r="Z293" i="2"/>
  <c r="Z270" i="2"/>
  <c r="Z262" i="2"/>
  <c r="Z269" i="2"/>
  <c r="Z252" i="2"/>
  <c r="Z267" i="2"/>
  <c r="Z215" i="2"/>
  <c r="Z176" i="2"/>
  <c r="Z185" i="2"/>
  <c r="Z186" i="2"/>
  <c r="Z175" i="2"/>
  <c r="Z124" i="2"/>
  <c r="Z137" i="2"/>
  <c r="Z126" i="2"/>
  <c r="Z122" i="2"/>
  <c r="Z133" i="2"/>
  <c r="Z84" i="2"/>
  <c r="Z118" i="2"/>
  <c r="Z85" i="2"/>
  <c r="Z43" i="2"/>
  <c r="Z40" i="2"/>
  <c r="Z45" i="2"/>
  <c r="Z415" i="2"/>
  <c r="Z396" i="2"/>
  <c r="Z377" i="2"/>
  <c r="Z379" i="2"/>
  <c r="Z395" i="2"/>
  <c r="Z375" i="2"/>
  <c r="Z332" i="2"/>
  <c r="Z353" i="2"/>
  <c r="Z345" i="2"/>
  <c r="Z325" i="2"/>
  <c r="Z289" i="2"/>
  <c r="Z357" i="2"/>
  <c r="Z258" i="2"/>
  <c r="Z254" i="2"/>
  <c r="Z273" i="2"/>
  <c r="Z253" i="2"/>
  <c r="Z234" i="2"/>
  <c r="Z172" i="2"/>
  <c r="Z181" i="2"/>
  <c r="Z182" i="2"/>
  <c r="Z169" i="2"/>
  <c r="Z179" i="2"/>
  <c r="Z177" i="2"/>
  <c r="Z173" i="2"/>
  <c r="Z125" i="2"/>
  <c r="Z129" i="2"/>
  <c r="Z80" i="2"/>
  <c r="Z114" i="2"/>
  <c r="Z90" i="2"/>
  <c r="Z39" i="2"/>
  <c r="Z36" i="2"/>
  <c r="Z411" i="2"/>
  <c r="Z421" i="2"/>
  <c r="Z373" i="2"/>
  <c r="Z382" i="2"/>
  <c r="Z390" i="2"/>
  <c r="Z386" i="2"/>
  <c r="Z328" i="2"/>
  <c r="Z334" i="2"/>
  <c r="Z348" i="2"/>
  <c r="Z296" i="2"/>
  <c r="Z285" i="2"/>
  <c r="Z327" i="2"/>
  <c r="Z256" i="2"/>
  <c r="Z266" i="2"/>
  <c r="Z268" i="2"/>
  <c r="Z250" i="2"/>
  <c r="Z217" i="2"/>
  <c r="Z168" i="2"/>
  <c r="Z230" i="2"/>
  <c r="Z178" i="2"/>
  <c r="Z164" i="2"/>
  <c r="Z171" i="2"/>
  <c r="Z166" i="2"/>
  <c r="Z187" i="2"/>
  <c r="Z119" i="2"/>
  <c r="Z123" i="2"/>
  <c r="Z121" i="2"/>
  <c r="Z110" i="2"/>
  <c r="Z81" i="2"/>
  <c r="Z35" i="2"/>
  <c r="Z32" i="2"/>
  <c r="Z19" i="2"/>
  <c r="Z31" i="2"/>
  <c r="Z407" i="2"/>
  <c r="Z417" i="2"/>
  <c r="Z391" i="2"/>
  <c r="Z374" i="2"/>
  <c r="Z388" i="2"/>
  <c r="Z378" i="2"/>
  <c r="Z324" i="2"/>
  <c r="Z330" i="2"/>
  <c r="Z337" i="2"/>
  <c r="Z292" i="2"/>
  <c r="Z281" i="2"/>
  <c r="Z317" i="2"/>
  <c r="Z251" i="2"/>
  <c r="Z249" i="2"/>
  <c r="Z263" i="2"/>
  <c r="Z260" i="2"/>
  <c r="Z212" i="2"/>
  <c r="Z226" i="2"/>
  <c r="Z221" i="2"/>
  <c r="Z174" i="2"/>
  <c r="Z160" i="2"/>
  <c r="Z191" i="2"/>
  <c r="Z162" i="2"/>
  <c r="Z167" i="2"/>
  <c r="Z115" i="2"/>
  <c r="Z120" i="2"/>
  <c r="Z117" i="2"/>
  <c r="Z106" i="2"/>
  <c r="Z79" i="2"/>
  <c r="Z76" i="2"/>
  <c r="Z94" i="2"/>
  <c r="Z10" i="2"/>
  <c r="Z22" i="2"/>
  <c r="Z422" i="2"/>
  <c r="Z403" i="2"/>
  <c r="Z413" i="2"/>
  <c r="Z370" i="2"/>
  <c r="Z371" i="2"/>
  <c r="Z380" i="2"/>
  <c r="Z394" i="2"/>
  <c r="Z320" i="2"/>
  <c r="Z326" i="2"/>
  <c r="Z329" i="2"/>
  <c r="Z288" i="2"/>
  <c r="Z323" i="2"/>
  <c r="Z315" i="2"/>
  <c r="Z264" i="2"/>
  <c r="Z245" i="2"/>
  <c r="Z257" i="2"/>
  <c r="Z247" i="2"/>
  <c r="Z208" i="2"/>
  <c r="Z222" i="2"/>
  <c r="Z216" i="2"/>
  <c r="Z170" i="2"/>
  <c r="Z156" i="2"/>
  <c r="Z183" i="2"/>
  <c r="Z158" i="2"/>
  <c r="Z163" i="2"/>
  <c r="Z111" i="2"/>
  <c r="Z116" i="2"/>
  <c r="Z113" i="2"/>
  <c r="Z102" i="2"/>
  <c r="Z75" i="2"/>
  <c r="Z72" i="2"/>
  <c r="Z77" i="2"/>
  <c r="Z33" i="2"/>
  <c r="Z418" i="2"/>
  <c r="Z399" i="2"/>
  <c r="Z409" i="2"/>
  <c r="Z366" i="2"/>
  <c r="Z367" i="2"/>
  <c r="Z372" i="2"/>
  <c r="Z369" i="2"/>
  <c r="Z316" i="2"/>
  <c r="Z322" i="2"/>
  <c r="Z319" i="2"/>
  <c r="Z284" i="2"/>
  <c r="Z298" i="2"/>
  <c r="Z313" i="2"/>
  <c r="Z248" i="2"/>
  <c r="Z241" i="2"/>
  <c r="Z277" i="2"/>
  <c r="Z243" i="2"/>
  <c r="Z204" i="2"/>
  <c r="Z213" i="2"/>
  <c r="Z218" i="2"/>
  <c r="Z214" i="2"/>
  <c r="Z152" i="2"/>
  <c r="Z165" i="2"/>
  <c r="Z154" i="2"/>
  <c r="Z159" i="2"/>
  <c r="Z107" i="2"/>
  <c r="Z112" i="2"/>
  <c r="Z109" i="2"/>
  <c r="Z98" i="2"/>
  <c r="Z71" i="2"/>
  <c r="Z68" i="2"/>
  <c r="Z73" i="2"/>
  <c r="Z414" i="2"/>
  <c r="Z424" i="2"/>
  <c r="Z405" i="2"/>
  <c r="Z362" i="2"/>
  <c r="Z363" i="2"/>
  <c r="Z368" i="2"/>
  <c r="Z365" i="2"/>
  <c r="Z312" i="2"/>
  <c r="Z318" i="2"/>
  <c r="Z295" i="2"/>
  <c r="Z280" i="2"/>
  <c r="Z294" i="2"/>
  <c r="Z311" i="2"/>
  <c r="Z244" i="2"/>
  <c r="Z237" i="2"/>
  <c r="Z271" i="2"/>
  <c r="Z239" i="2"/>
  <c r="Z200" i="2"/>
  <c r="Z209" i="2"/>
  <c r="Z210" i="2"/>
  <c r="Z220" i="2"/>
  <c r="Z148" i="2"/>
  <c r="Z161" i="2"/>
  <c r="Z150" i="2"/>
  <c r="Z155" i="2"/>
  <c r="Z103" i="2"/>
  <c r="Z108" i="2"/>
  <c r="Z105" i="2"/>
  <c r="Z127" i="2"/>
  <c r="Z67" i="2"/>
  <c r="Z64" i="2"/>
  <c r="Z69" i="2"/>
  <c r="Z54" i="2"/>
  <c r="Z46" i="2"/>
  <c r="Z12" i="2"/>
  <c r="Z24" i="2"/>
  <c r="Z41" i="2"/>
  <c r="Z17" i="2"/>
  <c r="Z29" i="2"/>
  <c r="Z16" i="2"/>
  <c r="Z28" i="2"/>
  <c r="Z42" i="2"/>
  <c r="Z9" i="2"/>
  <c r="Z21" i="2"/>
  <c r="Z13" i="2"/>
  <c r="Z25" i="2"/>
  <c r="Z34" i="2"/>
  <c r="Z8" i="2"/>
  <c r="Z66" i="2"/>
  <c r="Z20" i="2"/>
  <c r="AC3" i="2" l="1"/>
  <c r="AB7" i="2"/>
  <c r="AB16" i="2"/>
  <c r="AB419" i="2"/>
  <c r="AB396" i="2"/>
  <c r="AB406" i="2"/>
  <c r="AB395" i="2"/>
  <c r="AB386" i="2"/>
  <c r="AB387" i="2"/>
  <c r="AB355" i="2"/>
  <c r="AB342" i="2"/>
  <c r="AB322" i="2"/>
  <c r="AB310" i="2"/>
  <c r="AB298" i="2"/>
  <c r="AB315" i="2"/>
  <c r="AB283" i="2"/>
  <c r="AB269" i="2"/>
  <c r="AB261" i="2"/>
  <c r="AB238" i="2"/>
  <c r="AB235" i="2"/>
  <c r="AB188" i="2"/>
  <c r="AB210" i="2"/>
  <c r="AB214" i="2"/>
  <c r="AB181" i="2"/>
  <c r="AB201" i="2"/>
  <c r="AB173" i="2"/>
  <c r="AB156" i="2"/>
  <c r="AB92" i="2"/>
  <c r="AB105" i="2"/>
  <c r="AB124" i="2"/>
  <c r="AB135" i="2"/>
  <c r="AB66" i="2"/>
  <c r="AB63" i="2"/>
  <c r="AB48" i="2"/>
  <c r="AB45" i="2"/>
  <c r="AB17" i="2"/>
  <c r="AB35" i="2"/>
  <c r="AB39" i="2"/>
  <c r="AB415" i="2"/>
  <c r="AB392" i="2"/>
  <c r="AB402" i="2"/>
  <c r="AB388" i="2"/>
  <c r="AB378" i="2"/>
  <c r="AB379" i="2"/>
  <c r="AB354" i="2"/>
  <c r="AB363" i="2"/>
  <c r="AB299" i="2"/>
  <c r="AB308" i="2"/>
  <c r="AB294" i="2"/>
  <c r="AB313" i="2"/>
  <c r="AB279" i="2"/>
  <c r="AB254" i="2"/>
  <c r="AB259" i="2"/>
  <c r="AB234" i="2"/>
  <c r="AB288" i="2"/>
  <c r="AB215" i="2"/>
  <c r="AB206" i="2"/>
  <c r="AB220" i="2"/>
  <c r="AB180" i="2"/>
  <c r="AB166" i="2"/>
  <c r="AB168" i="2"/>
  <c r="AB137" i="2"/>
  <c r="AB88" i="2"/>
  <c r="AB101" i="2"/>
  <c r="AB118" i="2"/>
  <c r="AB125" i="2"/>
  <c r="AB62" i="2"/>
  <c r="AB59" i="2"/>
  <c r="AB102" i="2"/>
  <c r="AB41" i="2"/>
  <c r="AB13" i="2"/>
  <c r="AB40" i="2"/>
  <c r="AB34" i="2"/>
  <c r="AB411" i="2"/>
  <c r="AB421" i="2"/>
  <c r="AB398" i="2"/>
  <c r="AB385" i="2"/>
  <c r="AB369" i="2"/>
  <c r="AB370" i="2"/>
  <c r="AB351" i="2"/>
  <c r="AB348" i="2"/>
  <c r="AB325" i="2"/>
  <c r="AB306" i="2"/>
  <c r="AB290" i="2"/>
  <c r="AB311" i="2"/>
  <c r="AB275" i="2"/>
  <c r="AB281" i="2"/>
  <c r="AB252" i="2"/>
  <c r="AB284" i="2"/>
  <c r="AB280" i="2"/>
  <c r="AB226" i="2"/>
  <c r="AB202" i="2"/>
  <c r="AB211" i="2"/>
  <c r="AB165" i="2"/>
  <c r="AB162" i="2"/>
  <c r="AB167" i="2"/>
  <c r="AB133" i="2"/>
  <c r="AB84" i="2"/>
  <c r="AB97" i="2"/>
  <c r="AB114" i="2"/>
  <c r="AB119" i="2"/>
  <c r="AB58" i="2"/>
  <c r="AB55" i="2"/>
  <c r="AB94" i="2"/>
  <c r="AB106" i="2"/>
  <c r="AB9" i="2"/>
  <c r="AB37" i="2"/>
  <c r="AB12" i="2"/>
  <c r="AB407" i="2"/>
  <c r="AB417" i="2"/>
  <c r="AB394" i="2"/>
  <c r="AB380" i="2"/>
  <c r="AB365" i="2"/>
  <c r="AB366" i="2"/>
  <c r="AB343" i="2"/>
  <c r="AB358" i="2"/>
  <c r="AB296" i="2"/>
  <c r="AB304" i="2"/>
  <c r="AB286" i="2"/>
  <c r="AB309" i="2"/>
  <c r="AB271" i="2"/>
  <c r="AB249" i="2"/>
  <c r="AB273" i="2"/>
  <c r="AB272" i="2"/>
  <c r="AB258" i="2"/>
  <c r="AB222" i="2"/>
  <c r="AB198" i="2"/>
  <c r="AB207" i="2"/>
  <c r="AB161" i="2"/>
  <c r="AB158" i="2"/>
  <c r="AB176" i="2"/>
  <c r="AB129" i="2"/>
  <c r="AB148" i="2"/>
  <c r="AB93" i="2"/>
  <c r="AB110" i="2"/>
  <c r="AB115" i="2"/>
  <c r="AB54" i="2"/>
  <c r="AB51" i="2"/>
  <c r="AB80" i="2"/>
  <c r="AB95" i="2"/>
  <c r="AB36" i="2"/>
  <c r="AB31" i="2"/>
  <c r="AB24" i="2"/>
  <c r="AB403" i="2"/>
  <c r="AB413" i="2"/>
  <c r="AB390" i="2"/>
  <c r="AB377" i="2"/>
  <c r="AB361" i="2"/>
  <c r="AB340" i="2"/>
  <c r="AB334" i="2"/>
  <c r="AB341" i="2"/>
  <c r="AB292" i="2"/>
  <c r="AB302" i="2"/>
  <c r="AB282" i="2"/>
  <c r="AB307" i="2"/>
  <c r="AB264" i="2"/>
  <c r="AB245" i="2"/>
  <c r="AB268" i="2"/>
  <c r="AB265" i="2"/>
  <c r="AB256" i="2"/>
  <c r="AB219" i="2"/>
  <c r="AB194" i="2"/>
  <c r="AB203" i="2"/>
  <c r="AB157" i="2"/>
  <c r="AB154" i="2"/>
  <c r="AB205" i="2"/>
  <c r="AB123" i="2"/>
  <c r="AB151" i="2"/>
  <c r="AB89" i="2"/>
  <c r="AB159" i="2"/>
  <c r="AB111" i="2"/>
  <c r="AB50" i="2"/>
  <c r="AB47" i="2"/>
  <c r="AB77" i="2"/>
  <c r="AB87" i="2"/>
  <c r="AB38" i="2"/>
  <c r="AB27" i="2"/>
  <c r="AB424" i="2"/>
  <c r="AB409" i="2"/>
  <c r="AB399" i="2"/>
  <c r="AB372" i="2"/>
  <c r="AB357" i="2"/>
  <c r="AB333" i="2"/>
  <c r="AB330" i="2"/>
  <c r="AB338" i="2"/>
  <c r="AB321" i="2"/>
  <c r="AB297" i="2"/>
  <c r="AB278" i="2"/>
  <c r="AB305" i="2"/>
  <c r="AB248" i="2"/>
  <c r="AB241" i="2"/>
  <c r="AB263" i="2"/>
  <c r="AB267" i="2"/>
  <c r="AB251" i="2"/>
  <c r="AB213" i="2"/>
  <c r="AB190" i="2"/>
  <c r="AB199" i="2"/>
  <c r="AB153" i="2"/>
  <c r="AB150" i="2"/>
  <c r="AB197" i="2"/>
  <c r="AB120" i="2"/>
  <c r="AB139" i="2"/>
  <c r="AB85" i="2"/>
  <c r="AB152" i="2"/>
  <c r="AB107" i="2"/>
  <c r="AB46" i="2"/>
  <c r="AB76" i="2"/>
  <c r="AB73" i="2"/>
  <c r="AB86" i="2"/>
  <c r="AB30" i="2"/>
  <c r="AB23" i="2"/>
  <c r="AB20" i="2"/>
  <c r="AB420" i="2"/>
  <c r="AB405" i="2"/>
  <c r="AB382" i="2"/>
  <c r="AB368" i="2"/>
  <c r="AB389" i="2"/>
  <c r="AB329" i="2"/>
  <c r="AB337" i="2"/>
  <c r="AB336" i="2"/>
  <c r="AB331" i="2"/>
  <c r="AB293" i="2"/>
  <c r="AB274" i="2"/>
  <c r="AB303" i="2"/>
  <c r="AB244" i="2"/>
  <c r="AB237" i="2"/>
  <c r="AB257" i="2"/>
  <c r="AB253" i="2"/>
  <c r="AB212" i="2"/>
  <c r="AB209" i="2"/>
  <c r="AB186" i="2"/>
  <c r="AB195" i="2"/>
  <c r="AB149" i="2"/>
  <c r="AB146" i="2"/>
  <c r="AB189" i="2"/>
  <c r="AB116" i="2"/>
  <c r="AB132" i="2"/>
  <c r="AB81" i="2"/>
  <c r="AB144" i="2"/>
  <c r="AB103" i="2"/>
  <c r="AB91" i="2"/>
  <c r="AB72" i="2"/>
  <c r="AB69" i="2"/>
  <c r="AB83" i="2"/>
  <c r="AB26" i="2"/>
  <c r="AB19" i="2"/>
  <c r="AB28" i="2"/>
  <c r="AB416" i="2"/>
  <c r="AB401" i="2"/>
  <c r="AB374" i="2"/>
  <c r="AB364" i="2"/>
  <c r="AB384" i="2"/>
  <c r="AB353" i="2"/>
  <c r="AB350" i="2"/>
  <c r="AB332" i="2"/>
  <c r="AB324" i="2"/>
  <c r="AB289" i="2"/>
  <c r="AB270" i="2"/>
  <c r="AB301" i="2"/>
  <c r="AB240" i="2"/>
  <c r="AB233" i="2"/>
  <c r="AB277" i="2"/>
  <c r="AB250" i="2"/>
  <c r="AB208" i="2"/>
  <c r="AB230" i="2"/>
  <c r="AB182" i="2"/>
  <c r="AB191" i="2"/>
  <c r="AB145" i="2"/>
  <c r="AB142" i="2"/>
  <c r="AB175" i="2"/>
  <c r="AB112" i="2"/>
  <c r="AB126" i="2"/>
  <c r="AB143" i="2"/>
  <c r="AB127" i="2"/>
  <c r="AB99" i="2"/>
  <c r="AB90" i="2"/>
  <c r="AB68" i="2"/>
  <c r="AB65" i="2"/>
  <c r="AB98" i="2"/>
  <c r="AB22" i="2"/>
  <c r="AB15" i="2"/>
  <c r="AB412" i="2"/>
  <c r="AB422" i="2"/>
  <c r="AB397" i="2"/>
  <c r="AB360" i="2"/>
  <c r="AB381" i="2"/>
  <c r="AB347" i="2"/>
  <c r="AB346" i="2"/>
  <c r="AB328" i="2"/>
  <c r="AB318" i="2"/>
  <c r="AB285" i="2"/>
  <c r="AB266" i="2"/>
  <c r="AB319" i="2"/>
  <c r="AB236" i="2"/>
  <c r="AB229" i="2"/>
  <c r="AB276" i="2"/>
  <c r="AB260" i="2"/>
  <c r="AB204" i="2"/>
  <c r="AB223" i="2"/>
  <c r="AB178" i="2"/>
  <c r="AB187" i="2"/>
  <c r="AB141" i="2"/>
  <c r="AB138" i="2"/>
  <c r="AB172" i="2"/>
  <c r="AB108" i="2"/>
  <c r="AB121" i="2"/>
  <c r="AB131" i="2"/>
  <c r="AB155" i="2"/>
  <c r="AB82" i="2"/>
  <c r="AB79" i="2"/>
  <c r="AB64" i="2"/>
  <c r="AB61" i="2"/>
  <c r="AB32" i="2"/>
  <c r="AB18" i="2"/>
  <c r="AB11" i="2"/>
  <c r="AB408" i="2"/>
  <c r="AB418" i="2"/>
  <c r="AB393" i="2"/>
  <c r="AB356" i="2"/>
  <c r="AB376" i="2"/>
  <c r="AB359" i="2"/>
  <c r="AB339" i="2"/>
  <c r="AB344" i="2"/>
  <c r="AB316" i="2"/>
  <c r="AB300" i="2"/>
  <c r="AB262" i="2"/>
  <c r="AB295" i="2"/>
  <c r="AB232" i="2"/>
  <c r="AB225" i="2"/>
  <c r="AB255" i="2"/>
  <c r="AB247" i="2"/>
  <c r="AB200" i="2"/>
  <c r="AB216" i="2"/>
  <c r="AB174" i="2"/>
  <c r="AB183" i="2"/>
  <c r="AB185" i="2"/>
  <c r="AB134" i="2"/>
  <c r="AB169" i="2"/>
  <c r="AB104" i="2"/>
  <c r="AB117" i="2"/>
  <c r="AB128" i="2"/>
  <c r="AB147" i="2"/>
  <c r="AB78" i="2"/>
  <c r="AB75" i="2"/>
  <c r="AB60" i="2"/>
  <c r="AB57" i="2"/>
  <c r="AB29" i="2"/>
  <c r="AB14" i="2"/>
  <c r="AB44" i="2"/>
  <c r="AB404" i="2"/>
  <c r="AB414" i="2"/>
  <c r="AB371" i="2"/>
  <c r="AB383" i="2"/>
  <c r="AB373" i="2"/>
  <c r="AB352" i="2"/>
  <c r="AB349" i="2"/>
  <c r="AB335" i="2"/>
  <c r="AB314" i="2"/>
  <c r="AB320" i="2"/>
  <c r="AB327" i="2"/>
  <c r="AB291" i="2"/>
  <c r="AB228" i="2"/>
  <c r="AB221" i="2"/>
  <c r="AB246" i="2"/>
  <c r="AB243" i="2"/>
  <c r="AB196" i="2"/>
  <c r="AB227" i="2"/>
  <c r="AB170" i="2"/>
  <c r="AB179" i="2"/>
  <c r="AB184" i="2"/>
  <c r="AB130" i="2"/>
  <c r="AB164" i="2"/>
  <c r="AB100" i="2"/>
  <c r="AB113" i="2"/>
  <c r="AB163" i="2"/>
  <c r="AB122" i="2"/>
  <c r="AB74" i="2"/>
  <c r="AB71" i="2"/>
  <c r="AB56" i="2"/>
  <c r="AB53" i="2"/>
  <c r="AB25" i="2"/>
  <c r="AB10" i="2"/>
  <c r="AB43" i="2"/>
  <c r="AB423" i="2"/>
  <c r="AB400" i="2"/>
  <c r="AB410" i="2"/>
  <c r="AB367" i="2"/>
  <c r="AB375" i="2"/>
  <c r="AB391" i="2"/>
  <c r="AB362" i="2"/>
  <c r="AB345" i="2"/>
  <c r="AB326" i="2"/>
  <c r="AB312" i="2"/>
  <c r="AB323" i="2"/>
  <c r="AB317" i="2"/>
  <c r="AB287" i="2"/>
  <c r="AB224" i="2"/>
  <c r="AB217" i="2"/>
  <c r="AB242" i="2"/>
  <c r="AB239" i="2"/>
  <c r="AB192" i="2"/>
  <c r="AB218" i="2"/>
  <c r="AB231" i="2"/>
  <c r="AB171" i="2"/>
  <c r="AB177" i="2"/>
  <c r="AB193" i="2"/>
  <c r="AB160" i="2"/>
  <c r="AB96" i="2"/>
  <c r="AB109" i="2"/>
  <c r="AB140" i="2"/>
  <c r="AB136" i="2"/>
  <c r="AB70" i="2"/>
  <c r="AB67" i="2"/>
  <c r="AB52" i="2"/>
  <c r="AB49" i="2"/>
  <c r="AB21" i="2"/>
  <c r="AB33" i="2"/>
  <c r="AB42" i="2"/>
  <c r="AB8" i="2"/>
  <c r="AB7" i="1"/>
  <c r="AC3" i="1"/>
  <c r="AB420" i="1"/>
  <c r="AB409" i="1"/>
  <c r="AB343" i="1"/>
  <c r="AB345" i="1"/>
  <c r="AB411" i="1"/>
  <c r="AB408" i="1"/>
  <c r="AB346" i="1"/>
  <c r="AB337" i="1"/>
  <c r="AB327" i="1"/>
  <c r="AB330" i="1"/>
  <c r="AB296" i="1"/>
  <c r="AB210" i="1"/>
  <c r="AB272" i="1"/>
  <c r="AB249" i="1"/>
  <c r="AB290" i="1"/>
  <c r="AB291" i="1"/>
  <c r="AB266" i="1"/>
  <c r="AB219" i="1"/>
  <c r="AB233" i="1"/>
  <c r="AB190" i="1"/>
  <c r="AB202" i="1"/>
  <c r="AB165" i="1"/>
  <c r="AB154" i="1"/>
  <c r="AB95" i="1"/>
  <c r="AB184" i="1"/>
  <c r="AB135" i="1"/>
  <c r="AB52" i="1"/>
  <c r="AB90" i="1"/>
  <c r="AB127" i="1"/>
  <c r="AB108" i="1"/>
  <c r="AB58" i="1"/>
  <c r="AB73" i="1"/>
  <c r="AB50" i="1"/>
  <c r="AB422" i="1"/>
  <c r="AB402" i="1"/>
  <c r="AB404" i="1"/>
  <c r="AB406" i="1"/>
  <c r="AB397" i="1"/>
  <c r="AB399" i="1"/>
  <c r="AB322" i="1"/>
  <c r="AB335" i="1"/>
  <c r="AB315" i="1"/>
  <c r="AB318" i="1"/>
  <c r="AB284" i="1"/>
  <c r="AB198" i="1"/>
  <c r="AB260" i="1"/>
  <c r="AB237" i="1"/>
  <c r="AB275" i="1"/>
  <c r="AB286" i="1"/>
  <c r="AB254" i="1"/>
  <c r="AB207" i="1"/>
  <c r="AB221" i="1"/>
  <c r="AB174" i="1"/>
  <c r="AB187" i="1"/>
  <c r="AB153" i="1"/>
  <c r="AB142" i="1"/>
  <c r="AB192" i="1"/>
  <c r="AB170" i="1"/>
  <c r="AB227" i="1"/>
  <c r="AB40" i="1"/>
  <c r="AB78" i="1"/>
  <c r="AB118" i="1"/>
  <c r="AB103" i="1"/>
  <c r="AB46" i="1"/>
  <c r="AB61" i="1"/>
  <c r="AB38" i="1"/>
  <c r="AB35" i="1"/>
  <c r="AB410" i="1"/>
  <c r="AB390" i="1"/>
  <c r="AB392" i="1"/>
  <c r="AB394" i="1"/>
  <c r="AB385" i="1"/>
  <c r="AB387" i="1"/>
  <c r="AB347" i="1"/>
  <c r="AB325" i="1"/>
  <c r="AB303" i="1"/>
  <c r="AB360" i="1"/>
  <c r="AB331" i="1"/>
  <c r="AB282" i="1"/>
  <c r="AB248" i="1"/>
  <c r="AB225" i="1"/>
  <c r="AB263" i="1"/>
  <c r="AB277" i="1"/>
  <c r="AB242" i="1"/>
  <c r="AB268" i="1"/>
  <c r="AB209" i="1"/>
  <c r="AB162" i="1"/>
  <c r="AB185" i="1"/>
  <c r="AB141" i="1"/>
  <c r="AB130" i="1"/>
  <c r="AB180" i="1"/>
  <c r="AB158" i="1"/>
  <c r="AB215" i="1"/>
  <c r="AB28" i="1"/>
  <c r="AB66" i="1"/>
  <c r="AB87" i="1"/>
  <c r="AB98" i="1"/>
  <c r="AB120" i="1"/>
  <c r="AB49" i="1"/>
  <c r="AB75" i="1"/>
  <c r="AB424" i="1"/>
  <c r="AB378" i="1"/>
  <c r="AB380" i="1"/>
  <c r="AB382" i="1"/>
  <c r="AB373" i="1"/>
  <c r="AB375" i="1"/>
  <c r="AB344" i="1"/>
  <c r="AB313" i="1"/>
  <c r="AB384" i="1"/>
  <c r="AB319" i="1"/>
  <c r="AB321" i="1"/>
  <c r="AB280" i="1"/>
  <c r="AB236" i="1"/>
  <c r="AB213" i="1"/>
  <c r="AB251" i="1"/>
  <c r="AB265" i="1"/>
  <c r="AB230" i="1"/>
  <c r="AB256" i="1"/>
  <c r="AB173" i="1"/>
  <c r="AB150" i="1"/>
  <c r="AB183" i="1"/>
  <c r="AB129" i="1"/>
  <c r="AB214" i="1"/>
  <c r="AB168" i="1"/>
  <c r="AB146" i="1"/>
  <c r="AB172" i="1"/>
  <c r="AB16" i="1"/>
  <c r="AB54" i="1"/>
  <c r="AB80" i="1"/>
  <c r="AB81" i="1"/>
  <c r="AB97" i="1"/>
  <c r="AB37" i="1"/>
  <c r="AB63" i="1"/>
  <c r="AB412" i="1"/>
  <c r="AB366" i="1"/>
  <c r="AB368" i="1"/>
  <c r="AB370" i="1"/>
  <c r="AB361" i="1"/>
  <c r="AB363" i="1"/>
  <c r="AB332" i="1"/>
  <c r="AB301" i="1"/>
  <c r="AB328" i="1"/>
  <c r="AB307" i="1"/>
  <c r="AB309" i="1"/>
  <c r="AB271" i="1"/>
  <c r="AB224" i="1"/>
  <c r="AB201" i="1"/>
  <c r="AB306" i="1"/>
  <c r="AB253" i="1"/>
  <c r="AB218" i="1"/>
  <c r="AB244" i="1"/>
  <c r="AB161" i="1"/>
  <c r="AB138" i="1"/>
  <c r="AB176" i="1"/>
  <c r="AB117" i="1"/>
  <c r="AB195" i="1"/>
  <c r="AB156" i="1"/>
  <c r="AB134" i="1"/>
  <c r="AB160" i="1"/>
  <c r="AB29" i="1"/>
  <c r="AB132" i="1"/>
  <c r="AB68" i="1"/>
  <c r="AB69" i="1"/>
  <c r="AB83" i="1"/>
  <c r="AB25" i="1"/>
  <c r="AB51" i="1"/>
  <c r="AB401" i="1"/>
  <c r="AB354" i="1"/>
  <c r="AB356" i="1"/>
  <c r="AB358" i="1"/>
  <c r="AB349" i="1"/>
  <c r="AB415" i="1"/>
  <c r="AB323" i="1"/>
  <c r="AB289" i="1"/>
  <c r="AB316" i="1"/>
  <c r="AB295" i="1"/>
  <c r="AB297" i="1"/>
  <c r="AB259" i="1"/>
  <c r="AB212" i="1"/>
  <c r="AB189" i="1"/>
  <c r="AB276" i="1"/>
  <c r="AB241" i="1"/>
  <c r="AB206" i="1"/>
  <c r="AB232" i="1"/>
  <c r="AB149" i="1"/>
  <c r="AB126" i="1"/>
  <c r="AB164" i="1"/>
  <c r="AB105" i="1"/>
  <c r="AB179" i="1"/>
  <c r="AB181" i="1"/>
  <c r="AB122" i="1"/>
  <c r="AB148" i="1"/>
  <c r="AB104" i="1"/>
  <c r="AB110" i="1"/>
  <c r="AB56" i="1"/>
  <c r="AB57" i="1"/>
  <c r="AB91" i="1"/>
  <c r="AB13" i="1"/>
  <c r="AB39" i="1"/>
  <c r="AB389" i="1"/>
  <c r="AB342" i="1"/>
  <c r="AB417" i="1"/>
  <c r="AB407" i="1"/>
  <c r="AB398" i="1"/>
  <c r="AB400" i="1"/>
  <c r="AB311" i="1"/>
  <c r="AB359" i="1"/>
  <c r="AB304" i="1"/>
  <c r="AB283" i="1"/>
  <c r="AB285" i="1"/>
  <c r="AB247" i="1"/>
  <c r="AB200" i="1"/>
  <c r="AB310" i="1"/>
  <c r="AB264" i="1"/>
  <c r="AB229" i="1"/>
  <c r="AB194" i="1"/>
  <c r="AB220" i="1"/>
  <c r="AB137" i="1"/>
  <c r="AB114" i="1"/>
  <c r="AB152" i="1"/>
  <c r="AB93" i="1"/>
  <c r="AB167" i="1"/>
  <c r="AB169" i="1"/>
  <c r="AB208" i="1"/>
  <c r="AB136" i="1"/>
  <c r="AB77" i="1"/>
  <c r="AB79" i="1"/>
  <c r="AB44" i="1"/>
  <c r="AB45" i="1"/>
  <c r="AB84" i="1"/>
  <c r="AB123" i="1"/>
  <c r="AB27" i="1"/>
  <c r="AB413" i="1"/>
  <c r="AB377" i="1"/>
  <c r="AB403" i="1"/>
  <c r="AB405" i="1"/>
  <c r="AB395" i="1"/>
  <c r="AB386" i="1"/>
  <c r="AB388" i="1"/>
  <c r="AB299" i="1"/>
  <c r="AB340" i="1"/>
  <c r="AB329" i="1"/>
  <c r="AB351" i="1"/>
  <c r="AB270" i="1"/>
  <c r="AB235" i="1"/>
  <c r="AB188" i="1"/>
  <c r="AB274" i="1"/>
  <c r="AB252" i="1"/>
  <c r="AB217" i="1"/>
  <c r="AB182" i="1"/>
  <c r="AB288" i="1"/>
  <c r="AB125" i="1"/>
  <c r="AB102" i="1"/>
  <c r="AB140" i="1"/>
  <c r="AB239" i="1"/>
  <c r="AB155" i="1"/>
  <c r="AB157" i="1"/>
  <c r="AB191" i="1"/>
  <c r="AB124" i="1"/>
  <c r="AB65" i="1"/>
  <c r="AB67" i="1"/>
  <c r="AB32" i="1"/>
  <c r="AB33" i="1"/>
  <c r="AB72" i="1"/>
  <c r="AB96" i="1"/>
  <c r="AB15" i="1"/>
  <c r="AB414" i="1"/>
  <c r="AB365" i="1"/>
  <c r="AB391" i="1"/>
  <c r="AB393" i="1"/>
  <c r="AB383" i="1"/>
  <c r="AB374" i="1"/>
  <c r="AB376" i="1"/>
  <c r="AB287" i="1"/>
  <c r="AB333" i="1"/>
  <c r="AB317" i="1"/>
  <c r="AB336" i="1"/>
  <c r="AB258" i="1"/>
  <c r="AB223" i="1"/>
  <c r="AB294" i="1"/>
  <c r="AB262" i="1"/>
  <c r="AB240" i="1"/>
  <c r="AB205" i="1"/>
  <c r="AB267" i="1"/>
  <c r="AB279" i="1"/>
  <c r="AB113" i="1"/>
  <c r="AB175" i="1"/>
  <c r="AB128" i="1"/>
  <c r="AB203" i="1"/>
  <c r="AB143" i="1"/>
  <c r="AB145" i="1"/>
  <c r="AB186" i="1"/>
  <c r="AB112" i="1"/>
  <c r="AB53" i="1"/>
  <c r="AB55" i="1"/>
  <c r="AB20" i="1"/>
  <c r="AB21" i="1"/>
  <c r="AB144" i="1"/>
  <c r="AB92" i="1"/>
  <c r="AB24" i="1"/>
  <c r="AB416" i="1"/>
  <c r="AB353" i="1"/>
  <c r="AB379" i="1"/>
  <c r="AB381" i="1"/>
  <c r="AB371" i="1"/>
  <c r="AB362" i="1"/>
  <c r="AB364" i="1"/>
  <c r="AB324" i="1"/>
  <c r="AB326" i="1"/>
  <c r="AB305" i="1"/>
  <c r="AB334" i="1"/>
  <c r="AB246" i="1"/>
  <c r="AB211" i="1"/>
  <c r="AB292" i="1"/>
  <c r="AB250" i="1"/>
  <c r="AB228" i="1"/>
  <c r="AB193" i="1"/>
  <c r="AB255" i="1"/>
  <c r="AB269" i="1"/>
  <c r="AB101" i="1"/>
  <c r="AB163" i="1"/>
  <c r="AB116" i="1"/>
  <c r="AB196" i="1"/>
  <c r="AB131" i="1"/>
  <c r="AB133" i="1"/>
  <c r="AB171" i="1"/>
  <c r="AB100" i="1"/>
  <c r="AB41" i="1"/>
  <c r="AB43" i="1"/>
  <c r="AB8" i="1"/>
  <c r="AB88" i="1"/>
  <c r="AB106" i="1"/>
  <c r="AB86" i="1"/>
  <c r="AB418" i="1"/>
  <c r="AB341" i="1"/>
  <c r="AB367" i="1"/>
  <c r="AB369" i="1"/>
  <c r="AB396" i="1"/>
  <c r="AB350" i="1"/>
  <c r="AB352" i="1"/>
  <c r="AB312" i="1"/>
  <c r="AB314" i="1"/>
  <c r="AB293" i="1"/>
  <c r="AB320" i="1"/>
  <c r="AB234" i="1"/>
  <c r="AB199" i="1"/>
  <c r="AB273" i="1"/>
  <c r="AB238" i="1"/>
  <c r="AB216" i="1"/>
  <c r="AB281" i="1"/>
  <c r="AB243" i="1"/>
  <c r="AB257" i="1"/>
  <c r="AB89" i="1"/>
  <c r="AB151" i="1"/>
  <c r="AB204" i="1"/>
  <c r="AB178" i="1"/>
  <c r="AB119" i="1"/>
  <c r="AB121" i="1"/>
  <c r="AB159" i="1"/>
  <c r="AB76" i="1"/>
  <c r="AB111" i="1"/>
  <c r="AB31" i="1"/>
  <c r="AB9" i="1"/>
  <c r="AB82" i="1"/>
  <c r="AB94" i="1"/>
  <c r="AB74" i="1"/>
  <c r="AB419" i="1"/>
  <c r="AB421" i="1"/>
  <c r="AB355" i="1"/>
  <c r="AB357" i="1"/>
  <c r="AB423" i="1"/>
  <c r="AB338" i="1"/>
  <c r="AB372" i="1"/>
  <c r="AB348" i="1"/>
  <c r="AB302" i="1"/>
  <c r="AB339" i="1"/>
  <c r="AB308" i="1"/>
  <c r="AB222" i="1"/>
  <c r="AB300" i="1"/>
  <c r="AB261" i="1"/>
  <c r="AB226" i="1"/>
  <c r="AB298" i="1"/>
  <c r="AB278" i="1"/>
  <c r="AB231" i="1"/>
  <c r="AB245" i="1"/>
  <c r="AB197" i="1"/>
  <c r="AB139" i="1"/>
  <c r="AB177" i="1"/>
  <c r="AB166" i="1"/>
  <c r="AB107" i="1"/>
  <c r="AB109" i="1"/>
  <c r="AB147" i="1"/>
  <c r="AB64" i="1"/>
  <c r="AB99" i="1"/>
  <c r="AB19" i="1"/>
  <c r="AB115" i="1"/>
  <c r="AB70" i="1"/>
  <c r="AB85" i="1"/>
  <c r="AB62" i="1"/>
  <c r="AB36" i="1"/>
  <c r="AB22" i="1"/>
  <c r="AB42" i="1"/>
  <c r="AB30" i="1"/>
  <c r="AB47" i="1"/>
  <c r="AB17" i="1"/>
  <c r="AB71" i="1"/>
  <c r="AB18" i="1"/>
  <c r="AB12" i="1"/>
  <c r="AB14" i="1"/>
  <c r="AB48" i="1"/>
  <c r="AB34" i="1"/>
  <c r="AB23" i="1"/>
  <c r="AB10" i="1"/>
  <c r="AB59" i="1"/>
  <c r="AB26" i="1"/>
  <c r="AB60" i="1"/>
  <c r="AB11" i="1"/>
  <c r="AE3" i="1" l="1"/>
  <c r="AD40" i="1"/>
  <c r="AD73" i="1"/>
  <c r="AD28" i="1"/>
  <c r="AD16" i="1"/>
  <c r="AD62" i="1"/>
  <c r="AD50" i="1"/>
  <c r="AD7" i="1"/>
  <c r="AD20" i="1"/>
  <c r="AD8" i="1"/>
  <c r="AD38" i="1"/>
  <c r="AD32" i="1"/>
  <c r="AD26" i="1"/>
  <c r="AD14" i="1"/>
  <c r="AD44" i="1"/>
  <c r="AD61" i="1"/>
  <c r="AD49" i="1"/>
  <c r="AD19" i="1"/>
  <c r="AD25" i="1"/>
  <c r="AD13" i="1"/>
  <c r="AD24" i="1"/>
  <c r="AD37" i="1"/>
  <c r="AD12" i="1"/>
  <c r="AD36" i="1"/>
  <c r="AD77" i="1"/>
  <c r="AD52" i="1"/>
  <c r="AD420" i="1"/>
  <c r="AD355" i="1"/>
  <c r="AD369" i="1"/>
  <c r="AD371" i="1"/>
  <c r="AD373" i="1"/>
  <c r="AD364" i="1"/>
  <c r="AD361" i="1"/>
  <c r="AD333" i="1"/>
  <c r="AD329" i="1"/>
  <c r="AD295" i="1"/>
  <c r="AD310" i="1"/>
  <c r="AD236" i="1"/>
  <c r="AD213" i="1"/>
  <c r="AD275" i="1"/>
  <c r="AD228" i="1"/>
  <c r="AD218" i="1"/>
  <c r="AD244" i="1"/>
  <c r="AD221" i="1"/>
  <c r="AD247" i="1"/>
  <c r="AD91" i="1"/>
  <c r="AD205" i="1"/>
  <c r="AD142" i="1"/>
  <c r="AD180" i="1"/>
  <c r="AD121" i="1"/>
  <c r="AD111" i="1"/>
  <c r="AD149" i="1"/>
  <c r="AD27" i="1"/>
  <c r="AD100" i="1"/>
  <c r="AD23" i="1"/>
  <c r="AD17" i="1"/>
  <c r="AD43" i="1"/>
  <c r="AD410" i="1"/>
  <c r="AD392" i="1"/>
  <c r="AD394" i="1"/>
  <c r="AD384" i="1"/>
  <c r="AD399" i="1"/>
  <c r="AD389" i="1"/>
  <c r="AD337" i="1"/>
  <c r="AD315" i="1"/>
  <c r="AD350" i="1"/>
  <c r="AD320" i="1"/>
  <c r="AD323" i="1"/>
  <c r="AD296" i="1"/>
  <c r="AD262" i="1"/>
  <c r="AD227" i="1"/>
  <c r="AD265" i="1"/>
  <c r="AD243" i="1"/>
  <c r="AD196" i="1"/>
  <c r="AD246" i="1"/>
  <c r="AD193" i="1"/>
  <c r="AD176" i="1"/>
  <c r="AD165" i="1"/>
  <c r="AD167" i="1"/>
  <c r="AD132" i="1"/>
  <c r="AD170" i="1"/>
  <c r="AD194" i="1"/>
  <c r="AD174" i="1"/>
  <c r="AD75" i="1"/>
  <c r="AD71" i="1"/>
  <c r="AD125" i="1"/>
  <c r="AD65" i="1"/>
  <c r="AD424" i="1"/>
  <c r="AD380" i="1"/>
  <c r="AD382" i="1"/>
  <c r="AD372" i="1"/>
  <c r="AD387" i="1"/>
  <c r="AD377" i="1"/>
  <c r="AD335" i="1"/>
  <c r="AD303" i="1"/>
  <c r="AD342" i="1"/>
  <c r="AD308" i="1"/>
  <c r="AD311" i="1"/>
  <c r="AD294" i="1"/>
  <c r="AD250" i="1"/>
  <c r="AD215" i="1"/>
  <c r="AD253" i="1"/>
  <c r="AD231" i="1"/>
  <c r="AD184" i="1"/>
  <c r="AD234" i="1"/>
  <c r="AD175" i="1"/>
  <c r="AD164" i="1"/>
  <c r="AD153" i="1"/>
  <c r="AD155" i="1"/>
  <c r="AD217" i="1"/>
  <c r="AD158" i="1"/>
  <c r="AD172" i="1"/>
  <c r="AD162" i="1"/>
  <c r="AD15" i="1"/>
  <c r="AD41" i="1"/>
  <c r="AD412" i="1"/>
  <c r="AD405" i="1"/>
  <c r="AD359" i="1"/>
  <c r="AD375" i="1"/>
  <c r="AD378" i="1"/>
  <c r="AD326" i="1"/>
  <c r="AD339" i="1"/>
  <c r="AD285" i="1"/>
  <c r="AD224" i="1"/>
  <c r="AD238" i="1"/>
  <c r="AD264" i="1"/>
  <c r="AD206" i="1"/>
  <c r="AD288" i="1"/>
  <c r="AD280" i="1"/>
  <c r="AD187" i="1"/>
  <c r="AD141" i="1"/>
  <c r="AD107" i="1"/>
  <c r="AD109" i="1"/>
  <c r="AD160" i="1"/>
  <c r="AD114" i="1"/>
  <c r="AD70" i="1"/>
  <c r="AD89" i="1"/>
  <c r="AD414" i="1"/>
  <c r="AD393" i="1"/>
  <c r="AD347" i="1"/>
  <c r="AD363" i="1"/>
  <c r="AD366" i="1"/>
  <c r="AD314" i="1"/>
  <c r="AD330" i="1"/>
  <c r="AD374" i="1"/>
  <c r="AD212" i="1"/>
  <c r="AD226" i="1"/>
  <c r="AD252" i="1"/>
  <c r="AD267" i="1"/>
  <c r="AD279" i="1"/>
  <c r="AD271" i="1"/>
  <c r="AD185" i="1"/>
  <c r="AD129" i="1"/>
  <c r="AD95" i="1"/>
  <c r="AD97" i="1"/>
  <c r="AD148" i="1"/>
  <c r="AD102" i="1"/>
  <c r="AD74" i="1"/>
  <c r="AD72" i="1"/>
  <c r="AD120" i="1"/>
  <c r="AD10" i="1"/>
  <c r="AD93" i="1"/>
  <c r="AD11" i="1"/>
  <c r="AD403" i="1"/>
  <c r="AD381" i="1"/>
  <c r="AD396" i="1"/>
  <c r="AD351" i="1"/>
  <c r="AD354" i="1"/>
  <c r="AD327" i="1"/>
  <c r="AD318" i="1"/>
  <c r="AD322" i="1"/>
  <c r="AD200" i="1"/>
  <c r="AD214" i="1"/>
  <c r="AD240" i="1"/>
  <c r="AD255" i="1"/>
  <c r="AD269" i="1"/>
  <c r="AD259" i="1"/>
  <c r="AD183" i="1"/>
  <c r="AD241" i="1"/>
  <c r="AD192" i="1"/>
  <c r="AD188" i="1"/>
  <c r="AD136" i="1"/>
  <c r="AD96" i="1"/>
  <c r="AD85" i="1"/>
  <c r="AD48" i="1"/>
  <c r="AD31" i="1"/>
  <c r="AD64" i="1"/>
  <c r="AD391" i="1"/>
  <c r="AD357" i="1"/>
  <c r="AD360" i="1"/>
  <c r="AD400" i="1"/>
  <c r="AD341" i="1"/>
  <c r="AD291" i="1"/>
  <c r="AD306" i="1"/>
  <c r="AD298" i="1"/>
  <c r="AD292" i="1"/>
  <c r="AD202" i="1"/>
  <c r="AD302" i="1"/>
  <c r="AD219" i="1"/>
  <c r="AD257" i="1"/>
  <c r="AD235" i="1"/>
  <c r="AD152" i="1"/>
  <c r="AD178" i="1"/>
  <c r="AD168" i="1"/>
  <c r="AD186" i="1"/>
  <c r="AD124" i="1"/>
  <c r="AD63" i="1"/>
  <c r="AD47" i="1"/>
  <c r="AD34" i="1"/>
  <c r="AD379" i="1"/>
  <c r="AD345" i="1"/>
  <c r="AD423" i="1"/>
  <c r="AD388" i="1"/>
  <c r="AD324" i="1"/>
  <c r="AD386" i="1"/>
  <c r="AD319" i="1"/>
  <c r="AD286" i="1"/>
  <c r="AD273" i="1"/>
  <c r="AD190" i="1"/>
  <c r="AD283" i="1"/>
  <c r="AD207" i="1"/>
  <c r="AD245" i="1"/>
  <c r="AD223" i="1"/>
  <c r="AD140" i="1"/>
  <c r="AD166" i="1"/>
  <c r="AD156" i="1"/>
  <c r="AD171" i="1"/>
  <c r="AD173" i="1"/>
  <c r="AD39" i="1"/>
  <c r="AD94" i="1"/>
  <c r="AD415" i="1"/>
  <c r="AD367" i="1"/>
  <c r="AD406" i="1"/>
  <c r="AD419" i="1"/>
  <c r="AD376" i="1"/>
  <c r="AD348" i="1"/>
  <c r="AD362" i="1"/>
  <c r="AD307" i="1"/>
  <c r="AD332" i="1"/>
  <c r="AD261" i="1"/>
  <c r="AD290" i="1"/>
  <c r="AD277" i="1"/>
  <c r="AD195" i="1"/>
  <c r="AD233" i="1"/>
  <c r="AD211" i="1"/>
  <c r="AD128" i="1"/>
  <c r="AD154" i="1"/>
  <c r="AD144" i="1"/>
  <c r="AD159" i="1"/>
  <c r="AD161" i="1"/>
  <c r="AD58" i="1"/>
  <c r="AD53" i="1"/>
  <c r="AD416" i="1"/>
  <c r="AD343" i="1"/>
  <c r="AD370" i="1"/>
  <c r="AD411" i="1"/>
  <c r="AD352" i="1"/>
  <c r="AD325" i="1"/>
  <c r="AD328" i="1"/>
  <c r="AD338" i="1"/>
  <c r="AD299" i="1"/>
  <c r="AD249" i="1"/>
  <c r="AD263" i="1"/>
  <c r="AD281" i="1"/>
  <c r="AD284" i="1"/>
  <c r="AD209" i="1"/>
  <c r="AD163" i="1"/>
  <c r="AD116" i="1"/>
  <c r="AD130" i="1"/>
  <c r="AD199" i="1"/>
  <c r="AD147" i="1"/>
  <c r="AD137" i="1"/>
  <c r="AD112" i="1"/>
  <c r="AD86" i="1"/>
  <c r="AD101" i="1"/>
  <c r="AD84" i="1"/>
  <c r="AD57" i="1"/>
  <c r="AD68" i="1"/>
  <c r="AD55" i="1"/>
  <c r="AD29" i="1"/>
  <c r="AD417" i="1"/>
  <c r="AD331" i="1"/>
  <c r="AD358" i="1"/>
  <c r="AD397" i="1"/>
  <c r="AD340" i="1"/>
  <c r="AD313" i="1"/>
  <c r="AD316" i="1"/>
  <c r="AD336" i="1"/>
  <c r="AD287" i="1"/>
  <c r="AD237" i="1"/>
  <c r="AD251" i="1"/>
  <c r="AD278" i="1"/>
  <c r="AD268" i="1"/>
  <c r="AD270" i="1"/>
  <c r="AD151" i="1"/>
  <c r="AD104" i="1"/>
  <c r="AD118" i="1"/>
  <c r="AD181" i="1"/>
  <c r="AD135" i="1"/>
  <c r="AD197" i="1"/>
  <c r="AD122" i="1"/>
  <c r="AD60" i="1"/>
  <c r="AD83" i="1"/>
  <c r="AD82" i="1"/>
  <c r="AD76" i="1"/>
  <c r="AD418" i="1"/>
  <c r="AD404" i="1"/>
  <c r="AD346" i="1"/>
  <c r="AD385" i="1"/>
  <c r="AD401" i="1"/>
  <c r="AD301" i="1"/>
  <c r="AD304" i="1"/>
  <c r="AD334" i="1"/>
  <c r="AD300" i="1"/>
  <c r="AD225" i="1"/>
  <c r="AD239" i="1"/>
  <c r="AD266" i="1"/>
  <c r="AD256" i="1"/>
  <c r="AD258" i="1"/>
  <c r="AD139" i="1"/>
  <c r="AD216" i="1"/>
  <c r="AD179" i="1"/>
  <c r="AD169" i="1"/>
  <c r="AD123" i="1"/>
  <c r="AD182" i="1"/>
  <c r="AD106" i="1"/>
  <c r="AD59" i="1"/>
  <c r="AD22" i="1"/>
  <c r="AD421" i="1"/>
  <c r="AD368" i="1"/>
  <c r="AD407" i="1"/>
  <c r="AD413" i="1"/>
  <c r="AD365" i="1"/>
  <c r="AD289" i="1"/>
  <c r="AD317" i="1"/>
  <c r="AD321" i="1"/>
  <c r="AD272" i="1"/>
  <c r="AD201" i="1"/>
  <c r="AD203" i="1"/>
  <c r="AD254" i="1"/>
  <c r="AD232" i="1"/>
  <c r="AD222" i="1"/>
  <c r="AD127" i="1"/>
  <c r="AD204" i="1"/>
  <c r="AD143" i="1"/>
  <c r="AD157" i="1"/>
  <c r="AD99" i="1"/>
  <c r="AD150" i="1"/>
  <c r="AD113" i="1"/>
  <c r="AD35" i="1"/>
  <c r="AD409" i="1"/>
  <c r="AD356" i="1"/>
  <c r="AD395" i="1"/>
  <c r="AD398" i="1"/>
  <c r="AD402" i="1"/>
  <c r="AD353" i="1"/>
  <c r="AD305" i="1"/>
  <c r="AD309" i="1"/>
  <c r="AD260" i="1"/>
  <c r="AD312" i="1"/>
  <c r="AD191" i="1"/>
  <c r="AD242" i="1"/>
  <c r="AD220" i="1"/>
  <c r="AD210" i="1"/>
  <c r="AD115" i="1"/>
  <c r="AD189" i="1"/>
  <c r="AD131" i="1"/>
  <c r="AD145" i="1"/>
  <c r="AD229" i="1"/>
  <c r="AD138" i="1"/>
  <c r="AD51" i="1"/>
  <c r="AD146" i="1"/>
  <c r="AD422" i="1"/>
  <c r="AD344" i="1"/>
  <c r="AD383" i="1"/>
  <c r="AD408" i="1"/>
  <c r="AD390" i="1"/>
  <c r="AD349" i="1"/>
  <c r="AD293" i="1"/>
  <c r="AD297" i="1"/>
  <c r="AD248" i="1"/>
  <c r="AD274" i="1"/>
  <c r="AD276" i="1"/>
  <c r="AD230" i="1"/>
  <c r="AD208" i="1"/>
  <c r="AD282" i="1"/>
  <c r="AD103" i="1"/>
  <c r="AD177" i="1"/>
  <c r="AD119" i="1"/>
  <c r="AD133" i="1"/>
  <c r="AD198" i="1"/>
  <c r="AD126" i="1"/>
  <c r="AD92" i="1"/>
  <c r="AD9" i="1"/>
  <c r="AD33" i="1"/>
  <c r="AD56" i="1"/>
  <c r="AD80" i="1"/>
  <c r="AD90" i="1"/>
  <c r="AD110" i="1"/>
  <c r="AD30" i="1"/>
  <c r="AD98" i="1"/>
  <c r="AD79" i="1"/>
  <c r="AD87" i="1"/>
  <c r="AD54" i="1"/>
  <c r="AD88" i="1"/>
  <c r="AD105" i="1"/>
  <c r="AD46" i="1"/>
  <c r="AD21" i="1"/>
  <c r="AD78" i="1"/>
  <c r="AD45" i="1"/>
  <c r="AD69" i="1"/>
  <c r="AD18" i="1"/>
  <c r="AD108" i="1"/>
  <c r="AD117" i="1"/>
  <c r="AD134" i="1"/>
  <c r="AD42" i="1"/>
  <c r="AD67" i="1"/>
  <c r="AD66" i="1"/>
  <c r="AD81" i="1"/>
  <c r="AD7" i="2"/>
  <c r="AD18" i="2"/>
  <c r="AD14" i="2"/>
  <c r="AD10" i="2"/>
  <c r="AD9" i="2"/>
  <c r="AE3" i="2"/>
  <c r="AD8" i="2"/>
  <c r="AD12" i="2"/>
  <c r="AD24" i="2"/>
  <c r="AD16" i="2"/>
  <c r="AD28" i="2"/>
  <c r="AD20" i="2"/>
  <c r="AD49" i="2"/>
  <c r="AD34" i="2"/>
  <c r="AD43" i="2"/>
  <c r="AD29" i="2"/>
  <c r="AD44" i="2"/>
  <c r="AD68" i="2"/>
  <c r="AD27" i="2"/>
  <c r="AD39" i="2"/>
  <c r="AD40" i="2"/>
  <c r="AD21" i="2"/>
  <c r="AD19" i="2"/>
  <c r="AD32" i="2"/>
  <c r="AD35" i="2"/>
  <c r="AD52" i="2"/>
  <c r="AD13" i="2"/>
  <c r="AD56" i="2"/>
  <c r="AD45" i="2"/>
  <c r="AD51" i="2"/>
  <c r="AD11" i="2"/>
  <c r="AD31" i="2"/>
  <c r="AD60" i="2"/>
  <c r="AD72" i="2"/>
  <c r="AD25" i="2"/>
  <c r="AD23" i="2"/>
  <c r="AD37" i="2"/>
  <c r="AD17" i="2"/>
  <c r="AD15" i="2"/>
  <c r="AD412" i="2"/>
  <c r="AD414" i="2"/>
  <c r="AD372" i="2"/>
  <c r="AD419" i="2"/>
  <c r="AD341" i="2"/>
  <c r="AD370" i="2"/>
  <c r="AD363" i="2"/>
  <c r="AD331" i="2"/>
  <c r="AD321" i="2"/>
  <c r="AD252" i="2"/>
  <c r="AD297" i="2"/>
  <c r="AD320" i="2"/>
  <c r="AD301" i="2"/>
  <c r="AD229" i="2"/>
  <c r="AD238" i="2"/>
  <c r="AD247" i="2"/>
  <c r="AD236" i="2"/>
  <c r="AD185" i="2"/>
  <c r="AD198" i="2"/>
  <c r="AD208" i="2"/>
  <c r="AD162" i="2"/>
  <c r="AD151" i="2"/>
  <c r="AD169" i="2"/>
  <c r="AD165" i="2"/>
  <c r="AD123" i="2"/>
  <c r="AD131" i="2"/>
  <c r="AD115" i="2"/>
  <c r="AD75" i="2"/>
  <c r="AD84" i="2"/>
  <c r="AD83" i="2"/>
  <c r="AD58" i="2"/>
  <c r="AD30" i="2"/>
  <c r="AD408" i="2"/>
  <c r="AD410" i="2"/>
  <c r="AD368" i="2"/>
  <c r="AD392" i="2"/>
  <c r="AD337" i="2"/>
  <c r="AD366" i="2"/>
  <c r="AD359" i="2"/>
  <c r="AD327" i="2"/>
  <c r="AD296" i="2"/>
  <c r="AD330" i="2"/>
  <c r="AD293" i="2"/>
  <c r="AD298" i="2"/>
  <c r="AD319" i="2"/>
  <c r="AD225" i="2"/>
  <c r="AD234" i="2"/>
  <c r="AD243" i="2"/>
  <c r="AD254" i="2"/>
  <c r="AD181" i="2"/>
  <c r="AD194" i="2"/>
  <c r="AD204" i="2"/>
  <c r="AD158" i="2"/>
  <c r="AD147" i="2"/>
  <c r="AD164" i="2"/>
  <c r="AD161" i="2"/>
  <c r="AD120" i="2"/>
  <c r="AD128" i="2"/>
  <c r="AD111" i="2"/>
  <c r="AD71" i="2"/>
  <c r="AD94" i="2"/>
  <c r="AD98" i="2"/>
  <c r="AD54" i="2"/>
  <c r="AD47" i="2"/>
  <c r="AD36" i="2"/>
  <c r="AD404" i="2"/>
  <c r="AD406" i="2"/>
  <c r="AD364" i="2"/>
  <c r="AD386" i="2"/>
  <c r="AD411" i="2"/>
  <c r="AD362" i="2"/>
  <c r="AD355" i="2"/>
  <c r="AD323" i="2"/>
  <c r="AD292" i="2"/>
  <c r="AD324" i="2"/>
  <c r="AD289" i="2"/>
  <c r="AD294" i="2"/>
  <c r="AD326" i="2"/>
  <c r="AD221" i="2"/>
  <c r="AD230" i="2"/>
  <c r="AD279" i="2"/>
  <c r="AD219" i="2"/>
  <c r="AD177" i="2"/>
  <c r="AD190" i="2"/>
  <c r="AD200" i="2"/>
  <c r="AD154" i="2"/>
  <c r="AD143" i="2"/>
  <c r="AD160" i="2"/>
  <c r="AD157" i="2"/>
  <c r="AD116" i="2"/>
  <c r="AD124" i="2"/>
  <c r="AD107" i="2"/>
  <c r="AD67" i="2"/>
  <c r="AD88" i="2"/>
  <c r="AD96" i="2"/>
  <c r="AD50" i="2"/>
  <c r="AD400" i="2"/>
  <c r="AD402" i="2"/>
  <c r="AD360" i="2"/>
  <c r="AD378" i="2"/>
  <c r="AD394" i="2"/>
  <c r="AD358" i="2"/>
  <c r="AD351" i="2"/>
  <c r="AD342" i="2"/>
  <c r="AD288" i="2"/>
  <c r="AD318" i="2"/>
  <c r="AD285" i="2"/>
  <c r="AD290" i="2"/>
  <c r="AD322" i="2"/>
  <c r="AD259" i="2"/>
  <c r="AD226" i="2"/>
  <c r="AD295" i="2"/>
  <c r="AD239" i="2"/>
  <c r="AD173" i="2"/>
  <c r="AD186" i="2"/>
  <c r="AD196" i="2"/>
  <c r="AD150" i="2"/>
  <c r="AD139" i="2"/>
  <c r="AD156" i="2"/>
  <c r="AD153" i="2"/>
  <c r="AD112" i="2"/>
  <c r="AD118" i="2"/>
  <c r="AD103" i="2"/>
  <c r="AD63" i="2"/>
  <c r="AD80" i="2"/>
  <c r="AD97" i="2"/>
  <c r="AD46" i="2"/>
  <c r="AD421" i="2"/>
  <c r="AD398" i="2"/>
  <c r="AD356" i="2"/>
  <c r="AD415" i="2"/>
  <c r="AD407" i="2"/>
  <c r="AD387" i="2"/>
  <c r="AD347" i="2"/>
  <c r="AD338" i="2"/>
  <c r="AD284" i="2"/>
  <c r="AD316" i="2"/>
  <c r="AD281" i="2"/>
  <c r="AD317" i="2"/>
  <c r="AD299" i="2"/>
  <c r="AD282" i="2"/>
  <c r="AD222" i="2"/>
  <c r="AD258" i="2"/>
  <c r="AD224" i="2"/>
  <c r="AD235" i="2"/>
  <c r="AD182" i="2"/>
  <c r="AD215" i="2"/>
  <c r="AD146" i="2"/>
  <c r="AD199" i="2"/>
  <c r="AD152" i="2"/>
  <c r="AD149" i="2"/>
  <c r="AD142" i="2"/>
  <c r="AD114" i="2"/>
  <c r="AD99" i="2"/>
  <c r="AD59" i="2"/>
  <c r="AD77" i="2"/>
  <c r="AD93" i="2"/>
  <c r="AD42" i="2"/>
  <c r="AD48" i="2"/>
  <c r="AD417" i="2"/>
  <c r="AD395" i="2"/>
  <c r="AD352" i="2"/>
  <c r="AD369" i="2"/>
  <c r="AD389" i="2"/>
  <c r="AD379" i="2"/>
  <c r="AD354" i="2"/>
  <c r="AD336" i="2"/>
  <c r="AD280" i="2"/>
  <c r="AD314" i="2"/>
  <c r="AD277" i="2"/>
  <c r="AD315" i="2"/>
  <c r="AD286" i="2"/>
  <c r="AD263" i="2"/>
  <c r="AD218" i="2"/>
  <c r="AD251" i="2"/>
  <c r="AD213" i="2"/>
  <c r="AD223" i="2"/>
  <c r="AD178" i="2"/>
  <c r="AD203" i="2"/>
  <c r="AD192" i="2"/>
  <c r="AD176" i="2"/>
  <c r="AD148" i="2"/>
  <c r="AD145" i="2"/>
  <c r="AD132" i="2"/>
  <c r="AD110" i="2"/>
  <c r="AD95" i="2"/>
  <c r="AD55" i="2"/>
  <c r="AD73" i="2"/>
  <c r="AD92" i="2"/>
  <c r="AD38" i="2"/>
  <c r="AD22" i="2"/>
  <c r="AD57" i="2"/>
  <c r="AD413" i="2"/>
  <c r="AD396" i="2"/>
  <c r="AD348" i="2"/>
  <c r="AD365" i="2"/>
  <c r="AD384" i="2"/>
  <c r="AD399" i="2"/>
  <c r="AD343" i="2"/>
  <c r="AD332" i="2"/>
  <c r="AD276" i="2"/>
  <c r="AD312" i="2"/>
  <c r="AD273" i="2"/>
  <c r="AD313" i="2"/>
  <c r="AD266" i="2"/>
  <c r="AD287" i="2"/>
  <c r="AD274" i="2"/>
  <c r="AD291" i="2"/>
  <c r="AD209" i="2"/>
  <c r="AD216" i="2"/>
  <c r="AD231" i="2"/>
  <c r="AD195" i="2"/>
  <c r="AD168" i="2"/>
  <c r="AD170" i="2"/>
  <c r="AD144" i="2"/>
  <c r="AD141" i="2"/>
  <c r="AD126" i="2"/>
  <c r="AD106" i="2"/>
  <c r="AD130" i="2"/>
  <c r="AD100" i="2"/>
  <c r="AD69" i="2"/>
  <c r="AD82" i="2"/>
  <c r="AD33" i="2"/>
  <c r="AD409" i="2"/>
  <c r="AD388" i="2"/>
  <c r="AD344" i="2"/>
  <c r="AD361" i="2"/>
  <c r="AD381" i="2"/>
  <c r="AD382" i="2"/>
  <c r="AD334" i="2"/>
  <c r="AD328" i="2"/>
  <c r="AD272" i="2"/>
  <c r="AD310" i="2"/>
  <c r="AD269" i="2"/>
  <c r="AD311" i="2"/>
  <c r="AD249" i="2"/>
  <c r="AD283" i="2"/>
  <c r="AD271" i="2"/>
  <c r="AD270" i="2"/>
  <c r="AD205" i="2"/>
  <c r="AD228" i="2"/>
  <c r="AD214" i="2"/>
  <c r="AD191" i="2"/>
  <c r="AD187" i="2"/>
  <c r="AD211" i="2"/>
  <c r="AD140" i="2"/>
  <c r="AD137" i="2"/>
  <c r="AD121" i="2"/>
  <c r="AD127" i="2"/>
  <c r="AD104" i="2"/>
  <c r="AD81" i="2"/>
  <c r="AD65" i="2"/>
  <c r="AD78" i="2"/>
  <c r="AD405" i="2"/>
  <c r="AD385" i="2"/>
  <c r="AD340" i="2"/>
  <c r="AD357" i="2"/>
  <c r="AD376" i="2"/>
  <c r="AD397" i="2"/>
  <c r="AD350" i="2"/>
  <c r="AD374" i="2"/>
  <c r="AD268" i="2"/>
  <c r="AD308" i="2"/>
  <c r="AD265" i="2"/>
  <c r="AD309" i="2"/>
  <c r="AD245" i="2"/>
  <c r="AD275" i="2"/>
  <c r="AD267" i="2"/>
  <c r="AD262" i="2"/>
  <c r="AD201" i="2"/>
  <c r="AD227" i="2"/>
  <c r="AD220" i="2"/>
  <c r="AD183" i="2"/>
  <c r="AD167" i="2"/>
  <c r="AD207" i="2"/>
  <c r="AD136" i="2"/>
  <c r="AD133" i="2"/>
  <c r="AD117" i="2"/>
  <c r="AD122" i="2"/>
  <c r="AD91" i="2"/>
  <c r="AD89" i="2"/>
  <c r="AD61" i="2"/>
  <c r="AD74" i="2"/>
  <c r="AD26" i="2"/>
  <c r="AD424" i="2"/>
  <c r="AD401" i="2"/>
  <c r="AD380" i="2"/>
  <c r="AD423" i="2"/>
  <c r="AD353" i="2"/>
  <c r="AD373" i="2"/>
  <c r="AD393" i="2"/>
  <c r="AD346" i="2"/>
  <c r="AD333" i="2"/>
  <c r="AD264" i="2"/>
  <c r="AD306" i="2"/>
  <c r="AD261" i="2"/>
  <c r="AD307" i="2"/>
  <c r="AD241" i="2"/>
  <c r="AD255" i="2"/>
  <c r="AD253" i="2"/>
  <c r="AD248" i="2"/>
  <c r="AD197" i="2"/>
  <c r="AD210" i="2"/>
  <c r="AD232" i="2"/>
  <c r="AD184" i="2"/>
  <c r="AD163" i="2"/>
  <c r="AD188" i="2"/>
  <c r="AD171" i="2"/>
  <c r="AD129" i="2"/>
  <c r="AD113" i="2"/>
  <c r="AD135" i="2"/>
  <c r="AD90" i="2"/>
  <c r="AD76" i="2"/>
  <c r="AD108" i="2"/>
  <c r="AD70" i="2"/>
  <c r="AD64" i="2"/>
  <c r="AD420" i="2"/>
  <c r="AD422" i="2"/>
  <c r="AD377" i="2"/>
  <c r="AD383" i="2"/>
  <c r="AD349" i="2"/>
  <c r="AD403" i="2"/>
  <c r="AD371" i="2"/>
  <c r="AD339" i="2"/>
  <c r="AD329" i="2"/>
  <c r="AD260" i="2"/>
  <c r="AD304" i="2"/>
  <c r="AD257" i="2"/>
  <c r="AD305" i="2"/>
  <c r="AD237" i="2"/>
  <c r="AD246" i="2"/>
  <c r="AD250" i="2"/>
  <c r="AD244" i="2"/>
  <c r="AD193" i="2"/>
  <c r="AD206" i="2"/>
  <c r="AD217" i="2"/>
  <c r="AD174" i="2"/>
  <c r="AD159" i="2"/>
  <c r="AD175" i="2"/>
  <c r="AD180" i="2"/>
  <c r="AD138" i="2"/>
  <c r="AD109" i="2"/>
  <c r="AD125" i="2"/>
  <c r="AD85" i="2"/>
  <c r="AD102" i="2"/>
  <c r="AD87" i="2"/>
  <c r="AD66" i="2"/>
  <c r="AD416" i="2"/>
  <c r="AD418" i="2"/>
  <c r="AD390" i="2"/>
  <c r="AD375" i="2"/>
  <c r="AD345" i="2"/>
  <c r="AD391" i="2"/>
  <c r="AD367" i="2"/>
  <c r="AD335" i="2"/>
  <c r="AD325" i="2"/>
  <c r="AD256" i="2"/>
  <c r="AD302" i="2"/>
  <c r="AD300" i="2"/>
  <c r="AD303" i="2"/>
  <c r="AD233" i="2"/>
  <c r="AD242" i="2"/>
  <c r="AD278" i="2"/>
  <c r="AD240" i="2"/>
  <c r="AD189" i="2"/>
  <c r="AD202" i="2"/>
  <c r="AD212" i="2"/>
  <c r="AD166" i="2"/>
  <c r="AD155" i="2"/>
  <c r="AD172" i="2"/>
  <c r="AD179" i="2"/>
  <c r="AD134" i="2"/>
  <c r="AD105" i="2"/>
  <c r="AD119" i="2"/>
  <c r="AD79" i="2"/>
  <c r="AD101" i="2"/>
  <c r="AD86" i="2"/>
  <c r="AD62" i="2"/>
  <c r="AD41" i="2"/>
  <c r="AD53" i="2"/>
  <c r="AF7" i="2" l="1"/>
  <c r="AG3" i="2"/>
  <c r="AH7" i="2" s="1"/>
  <c r="AF40" i="2"/>
  <c r="AI40" i="2" s="1"/>
  <c r="AF60" i="2"/>
  <c r="AI60" i="2" s="1"/>
  <c r="AF36" i="2"/>
  <c r="AI36" i="2" s="1"/>
  <c r="AF13" i="2"/>
  <c r="AI13" i="2" s="1"/>
  <c r="AF25" i="2"/>
  <c r="AI25" i="2" s="1"/>
  <c r="AF39" i="2"/>
  <c r="AI39" i="2" s="1"/>
  <c r="AF16" i="2"/>
  <c r="AI16" i="2" s="1"/>
  <c r="AF28" i="2"/>
  <c r="AI28" i="2" s="1"/>
  <c r="AF17" i="2"/>
  <c r="AI17" i="2" s="1"/>
  <c r="AF29" i="2"/>
  <c r="AI29" i="2" s="1"/>
  <c r="AF8" i="2"/>
  <c r="AI8" i="2" s="1"/>
  <c r="AF20" i="2"/>
  <c r="AI20" i="2" s="1"/>
  <c r="AF68" i="2"/>
  <c r="AI68" i="2" s="1"/>
  <c r="AF52" i="2"/>
  <c r="AI52" i="2" s="1"/>
  <c r="AF9" i="2"/>
  <c r="AI9" i="2" s="1"/>
  <c r="AF21" i="2"/>
  <c r="AI21" i="2" s="1"/>
  <c r="AF32" i="2"/>
  <c r="AI32" i="2" s="1"/>
  <c r="AF56" i="2"/>
  <c r="AI56" i="2" s="1"/>
  <c r="AF12" i="2"/>
  <c r="AI12" i="2" s="1"/>
  <c r="AF24" i="2"/>
  <c r="AI24" i="2" s="1"/>
  <c r="AF44" i="2"/>
  <c r="AI44" i="2" s="1"/>
  <c r="AF404" i="2"/>
  <c r="AI404" i="2" s="1"/>
  <c r="AF414" i="2"/>
  <c r="AI414" i="2" s="1"/>
  <c r="AF395" i="2"/>
  <c r="AI395" i="2" s="1"/>
  <c r="AF352" i="2"/>
  <c r="AI352" i="2" s="1"/>
  <c r="AF349" i="2"/>
  <c r="AI349" i="2" s="1"/>
  <c r="AF362" i="2"/>
  <c r="AI362" i="2" s="1"/>
  <c r="AF380" i="2"/>
  <c r="AI380" i="2" s="1"/>
  <c r="AF298" i="2"/>
  <c r="AI298" i="2" s="1"/>
  <c r="AF328" i="2"/>
  <c r="AI328" i="2" s="1"/>
  <c r="AF285" i="2"/>
  <c r="AI285" i="2" s="1"/>
  <c r="AF315" i="2"/>
  <c r="AI315" i="2" s="1"/>
  <c r="AF287" i="2"/>
  <c r="AI287" i="2" s="1"/>
  <c r="AF272" i="2"/>
  <c r="AI272" i="2" s="1"/>
  <c r="AF242" i="2"/>
  <c r="AI242" i="2" s="1"/>
  <c r="AF243" i="2"/>
  <c r="AI243" i="2" s="1"/>
  <c r="AF248" i="2"/>
  <c r="AI248" i="2" s="1"/>
  <c r="AF233" i="2"/>
  <c r="AI233" i="2" s="1"/>
  <c r="AF198" i="2"/>
  <c r="AI198" i="2" s="1"/>
  <c r="AF207" i="2"/>
  <c r="AI207" i="2" s="1"/>
  <c r="AF192" i="2"/>
  <c r="AI192" i="2" s="1"/>
  <c r="AF201" i="2"/>
  <c r="AI201" i="2" s="1"/>
  <c r="AF134" i="2"/>
  <c r="AI134" i="2" s="1"/>
  <c r="AF143" i="2"/>
  <c r="AI143" i="2" s="1"/>
  <c r="AF132" i="2"/>
  <c r="AI132" i="2" s="1"/>
  <c r="AF137" i="2"/>
  <c r="AI137" i="2" s="1"/>
  <c r="AF85" i="2"/>
  <c r="AI85" i="2" s="1"/>
  <c r="AF86" i="2"/>
  <c r="AI86" i="2" s="1"/>
  <c r="AF91" i="2"/>
  <c r="AI91" i="2" s="1"/>
  <c r="AF72" i="2"/>
  <c r="AI72" i="2" s="1"/>
  <c r="AF45" i="2"/>
  <c r="AI45" i="2" s="1"/>
  <c r="AF54" i="2"/>
  <c r="AI54" i="2" s="1"/>
  <c r="AF55" i="2"/>
  <c r="AI55" i="2" s="1"/>
  <c r="AF15" i="2"/>
  <c r="AI15" i="2" s="1"/>
  <c r="AF27" i="2"/>
  <c r="AI27" i="2" s="1"/>
  <c r="AF400" i="2"/>
  <c r="AI400" i="2" s="1"/>
  <c r="AF410" i="2"/>
  <c r="AI410" i="2" s="1"/>
  <c r="AF391" i="2"/>
  <c r="AI391" i="2" s="1"/>
  <c r="AF348" i="2"/>
  <c r="AI348" i="2" s="1"/>
  <c r="AF345" i="2"/>
  <c r="AI345" i="2" s="1"/>
  <c r="AF358" i="2"/>
  <c r="AI358" i="2" s="1"/>
  <c r="AF377" i="2"/>
  <c r="AI377" i="2" s="1"/>
  <c r="AF355" i="2"/>
  <c r="AI355" i="2" s="1"/>
  <c r="AF324" i="2"/>
  <c r="AI324" i="2" s="1"/>
  <c r="AF281" i="2"/>
  <c r="AI281" i="2" s="1"/>
  <c r="AF313" i="2"/>
  <c r="AI313" i="2" s="1"/>
  <c r="AF283" i="2"/>
  <c r="AI283" i="2" s="1"/>
  <c r="AF268" i="2"/>
  <c r="AI268" i="2" s="1"/>
  <c r="AF238" i="2"/>
  <c r="AI238" i="2" s="1"/>
  <c r="AF239" i="2"/>
  <c r="AI239" i="2" s="1"/>
  <c r="AF244" i="2"/>
  <c r="AI244" i="2" s="1"/>
  <c r="AF229" i="2"/>
  <c r="AI229" i="2" s="1"/>
  <c r="AF194" i="2"/>
  <c r="AI194" i="2" s="1"/>
  <c r="AF203" i="2"/>
  <c r="AI203" i="2" s="1"/>
  <c r="AF188" i="2"/>
  <c r="AI188" i="2" s="1"/>
  <c r="AF197" i="2"/>
  <c r="AI197" i="2" s="1"/>
  <c r="AF130" i="2"/>
  <c r="AI130" i="2" s="1"/>
  <c r="AF139" i="2"/>
  <c r="AI139" i="2" s="1"/>
  <c r="AF128" i="2"/>
  <c r="AI128" i="2" s="1"/>
  <c r="AF133" i="2"/>
  <c r="AI133" i="2" s="1"/>
  <c r="AF81" i="2"/>
  <c r="AI81" i="2" s="1"/>
  <c r="AF82" i="2"/>
  <c r="AI82" i="2" s="1"/>
  <c r="AF87" i="2"/>
  <c r="AI87" i="2" s="1"/>
  <c r="AF84" i="2"/>
  <c r="AI84" i="2" s="1"/>
  <c r="AF41" i="2"/>
  <c r="AI41" i="2" s="1"/>
  <c r="AF50" i="2"/>
  <c r="AI50" i="2" s="1"/>
  <c r="AF51" i="2"/>
  <c r="AI51" i="2" s="1"/>
  <c r="AF396" i="2"/>
  <c r="AI396" i="2" s="1"/>
  <c r="AF406" i="2"/>
  <c r="AI406" i="2" s="1"/>
  <c r="AF387" i="2"/>
  <c r="AI387" i="2" s="1"/>
  <c r="AF344" i="2"/>
  <c r="AI344" i="2" s="1"/>
  <c r="AF341" i="2"/>
  <c r="AI341" i="2" s="1"/>
  <c r="AF354" i="2"/>
  <c r="AI354" i="2" s="1"/>
  <c r="AF343" i="2"/>
  <c r="AI343" i="2" s="1"/>
  <c r="AF351" i="2"/>
  <c r="AI351" i="2" s="1"/>
  <c r="AF320" i="2"/>
  <c r="AI320" i="2" s="1"/>
  <c r="AF277" i="2"/>
  <c r="AI277" i="2" s="1"/>
  <c r="AF311" i="2"/>
  <c r="AI311" i="2" s="1"/>
  <c r="AF279" i="2"/>
  <c r="AI279" i="2" s="1"/>
  <c r="AF333" i="2"/>
  <c r="AI333" i="2" s="1"/>
  <c r="AF234" i="2"/>
  <c r="AI234" i="2" s="1"/>
  <c r="AF235" i="2"/>
  <c r="AI235" i="2" s="1"/>
  <c r="AF240" i="2"/>
  <c r="AI240" i="2" s="1"/>
  <c r="AF225" i="2"/>
  <c r="AI225" i="2" s="1"/>
  <c r="AF190" i="2"/>
  <c r="AI190" i="2" s="1"/>
  <c r="AF199" i="2"/>
  <c r="AI199" i="2" s="1"/>
  <c r="AF184" i="2"/>
  <c r="AI184" i="2" s="1"/>
  <c r="AF185" i="2"/>
  <c r="AI185" i="2" s="1"/>
  <c r="AF126" i="2"/>
  <c r="AI126" i="2" s="1"/>
  <c r="AF175" i="2"/>
  <c r="AI175" i="2" s="1"/>
  <c r="AF189" i="2"/>
  <c r="AI189" i="2" s="1"/>
  <c r="AF181" i="2"/>
  <c r="AI181" i="2" s="1"/>
  <c r="AF131" i="2"/>
  <c r="AI131" i="2" s="1"/>
  <c r="AF127" i="2"/>
  <c r="AI127" i="2" s="1"/>
  <c r="AF123" i="2"/>
  <c r="AI123" i="2" s="1"/>
  <c r="AF88" i="2"/>
  <c r="AI88" i="2" s="1"/>
  <c r="AF37" i="2"/>
  <c r="AI37" i="2" s="1"/>
  <c r="AF46" i="2"/>
  <c r="AI46" i="2" s="1"/>
  <c r="AF47" i="2"/>
  <c r="AI47" i="2" s="1"/>
  <c r="AF48" i="2"/>
  <c r="AI48" i="2" s="1"/>
  <c r="AF421" i="2"/>
  <c r="AI421" i="2" s="1"/>
  <c r="AF402" i="2"/>
  <c r="AI402" i="2" s="1"/>
  <c r="AF383" i="2"/>
  <c r="AI383" i="2" s="1"/>
  <c r="AF340" i="2"/>
  <c r="AI340" i="2" s="1"/>
  <c r="AF337" i="2"/>
  <c r="AI337" i="2" s="1"/>
  <c r="AF382" i="2"/>
  <c r="AI382" i="2" s="1"/>
  <c r="AF334" i="2"/>
  <c r="AI334" i="2" s="1"/>
  <c r="AF350" i="2"/>
  <c r="AI350" i="2" s="1"/>
  <c r="AF316" i="2"/>
  <c r="AI316" i="2" s="1"/>
  <c r="AF300" i="2"/>
  <c r="AI300" i="2" s="1"/>
  <c r="AF309" i="2"/>
  <c r="AI309" i="2" s="1"/>
  <c r="AF299" i="2"/>
  <c r="AI299" i="2" s="1"/>
  <c r="AF259" i="2"/>
  <c r="AI259" i="2" s="1"/>
  <c r="AF230" i="2"/>
  <c r="AI230" i="2" s="1"/>
  <c r="AF231" i="2"/>
  <c r="AI231" i="2" s="1"/>
  <c r="AF236" i="2"/>
  <c r="AI236" i="2" s="1"/>
  <c r="AF221" i="2"/>
  <c r="AI221" i="2" s="1"/>
  <c r="AF186" i="2"/>
  <c r="AI186" i="2" s="1"/>
  <c r="AF195" i="2"/>
  <c r="AI195" i="2" s="1"/>
  <c r="AF180" i="2"/>
  <c r="AI180" i="2" s="1"/>
  <c r="AF177" i="2"/>
  <c r="AI177" i="2" s="1"/>
  <c r="AF122" i="2"/>
  <c r="AI122" i="2" s="1"/>
  <c r="AF169" i="2"/>
  <c r="AI169" i="2" s="1"/>
  <c r="AF171" i="2"/>
  <c r="AI171" i="2" s="1"/>
  <c r="AF121" i="2"/>
  <c r="AI121" i="2" s="1"/>
  <c r="AF124" i="2"/>
  <c r="AI124" i="2" s="1"/>
  <c r="AF135" i="2"/>
  <c r="AI135" i="2" s="1"/>
  <c r="AF120" i="2"/>
  <c r="AI120" i="2" s="1"/>
  <c r="AF80" i="2"/>
  <c r="AI80" i="2" s="1"/>
  <c r="AF33" i="2"/>
  <c r="AI33" i="2" s="1"/>
  <c r="AF42" i="2"/>
  <c r="AI42" i="2" s="1"/>
  <c r="AF43" i="2"/>
  <c r="AI43" i="2" s="1"/>
  <c r="AF31" i="2"/>
  <c r="AI31" i="2" s="1"/>
  <c r="AF417" i="2"/>
  <c r="AI417" i="2" s="1"/>
  <c r="AF398" i="2"/>
  <c r="AI398" i="2" s="1"/>
  <c r="AF379" i="2"/>
  <c r="AI379" i="2" s="1"/>
  <c r="AF392" i="2"/>
  <c r="AI392" i="2" s="1"/>
  <c r="AF394" i="2"/>
  <c r="AI394" i="2" s="1"/>
  <c r="AF374" i="2"/>
  <c r="AI374" i="2" s="1"/>
  <c r="AF330" i="2"/>
  <c r="AI330" i="2" s="1"/>
  <c r="AF346" i="2"/>
  <c r="AI346" i="2" s="1"/>
  <c r="AF312" i="2"/>
  <c r="AI312" i="2" s="1"/>
  <c r="AF294" i="2"/>
  <c r="AI294" i="2" s="1"/>
  <c r="AF307" i="2"/>
  <c r="AI307" i="2" s="1"/>
  <c r="AF329" i="2"/>
  <c r="AI329" i="2" s="1"/>
  <c r="AF263" i="2"/>
  <c r="AI263" i="2" s="1"/>
  <c r="AF226" i="2"/>
  <c r="AI226" i="2" s="1"/>
  <c r="AF227" i="2"/>
  <c r="AI227" i="2" s="1"/>
  <c r="AF264" i="2"/>
  <c r="AI264" i="2" s="1"/>
  <c r="AF217" i="2"/>
  <c r="AI217" i="2" s="1"/>
  <c r="AF182" i="2"/>
  <c r="AI182" i="2" s="1"/>
  <c r="AF191" i="2"/>
  <c r="AI191" i="2" s="1"/>
  <c r="AF176" i="2"/>
  <c r="AI176" i="2" s="1"/>
  <c r="AF166" i="2"/>
  <c r="AI166" i="2" s="1"/>
  <c r="AF193" i="2"/>
  <c r="AI193" i="2" s="1"/>
  <c r="AF164" i="2"/>
  <c r="AI164" i="2" s="1"/>
  <c r="AF179" i="2"/>
  <c r="AI179" i="2" s="1"/>
  <c r="AF117" i="2"/>
  <c r="AI117" i="2" s="1"/>
  <c r="AF118" i="2"/>
  <c r="AI118" i="2" s="1"/>
  <c r="AF125" i="2"/>
  <c r="AI125" i="2" s="1"/>
  <c r="AF116" i="2"/>
  <c r="AI116" i="2" s="1"/>
  <c r="AF77" i="2"/>
  <c r="AI77" i="2" s="1"/>
  <c r="AF83" i="2"/>
  <c r="AI83" i="2" s="1"/>
  <c r="AF38" i="2"/>
  <c r="AI38" i="2" s="1"/>
  <c r="AF19" i="2"/>
  <c r="AI19" i="2" s="1"/>
  <c r="AF413" i="2"/>
  <c r="AI413" i="2" s="1"/>
  <c r="AF423" i="2"/>
  <c r="AI423" i="2" s="1"/>
  <c r="AF375" i="2"/>
  <c r="AI375" i="2" s="1"/>
  <c r="AF386" i="2"/>
  <c r="AI386" i="2" s="1"/>
  <c r="AF389" i="2"/>
  <c r="AI389" i="2" s="1"/>
  <c r="AF393" i="2"/>
  <c r="AI393" i="2" s="1"/>
  <c r="AF326" i="2"/>
  <c r="AI326" i="2" s="1"/>
  <c r="AF339" i="2"/>
  <c r="AI339" i="2" s="1"/>
  <c r="AF308" i="2"/>
  <c r="AI308" i="2" s="1"/>
  <c r="AF290" i="2"/>
  <c r="AI290" i="2" s="1"/>
  <c r="AF305" i="2"/>
  <c r="AI305" i="2" s="1"/>
  <c r="AF325" i="2"/>
  <c r="AI325" i="2" s="1"/>
  <c r="AF261" i="2"/>
  <c r="AI261" i="2" s="1"/>
  <c r="AF222" i="2"/>
  <c r="AI222" i="2" s="1"/>
  <c r="AF223" i="2"/>
  <c r="AI223" i="2" s="1"/>
  <c r="AF254" i="2"/>
  <c r="AI254" i="2" s="1"/>
  <c r="AF213" i="2"/>
  <c r="AI213" i="2" s="1"/>
  <c r="AF178" i="2"/>
  <c r="AI178" i="2" s="1"/>
  <c r="AF187" i="2"/>
  <c r="AI187" i="2" s="1"/>
  <c r="AF172" i="2"/>
  <c r="AI172" i="2" s="1"/>
  <c r="AF162" i="2"/>
  <c r="AI162" i="2" s="1"/>
  <c r="AF173" i="2"/>
  <c r="AI173" i="2" s="1"/>
  <c r="AF160" i="2"/>
  <c r="AI160" i="2" s="1"/>
  <c r="AF165" i="2"/>
  <c r="AI165" i="2" s="1"/>
  <c r="AF113" i="2"/>
  <c r="AI113" i="2" s="1"/>
  <c r="AF114" i="2"/>
  <c r="AI114" i="2" s="1"/>
  <c r="AF119" i="2"/>
  <c r="AI119" i="2" s="1"/>
  <c r="AF112" i="2"/>
  <c r="AI112" i="2" s="1"/>
  <c r="AF73" i="2"/>
  <c r="AI73" i="2" s="1"/>
  <c r="AF92" i="2"/>
  <c r="AI92" i="2" s="1"/>
  <c r="AF34" i="2"/>
  <c r="AI34" i="2" s="1"/>
  <c r="AF35" i="2"/>
  <c r="AI35" i="2" s="1"/>
  <c r="AF409" i="2"/>
  <c r="AI409" i="2" s="1"/>
  <c r="AF419" i="2"/>
  <c r="AI419" i="2" s="1"/>
  <c r="AF390" i="2"/>
  <c r="AI390" i="2" s="1"/>
  <c r="AF378" i="2"/>
  <c r="AI378" i="2" s="1"/>
  <c r="AF384" i="2"/>
  <c r="AI384" i="2" s="1"/>
  <c r="AF371" i="2"/>
  <c r="AI371" i="2" s="1"/>
  <c r="AF322" i="2"/>
  <c r="AI322" i="2" s="1"/>
  <c r="AF335" i="2"/>
  <c r="AI335" i="2" s="1"/>
  <c r="AF304" i="2"/>
  <c r="AI304" i="2" s="1"/>
  <c r="AF286" i="2"/>
  <c r="AI286" i="2" s="1"/>
  <c r="AF303" i="2"/>
  <c r="AI303" i="2" s="1"/>
  <c r="AF296" i="2"/>
  <c r="AI296" i="2" s="1"/>
  <c r="AF252" i="2"/>
  <c r="AI252" i="2" s="1"/>
  <c r="AF271" i="2"/>
  <c r="AI271" i="2" s="1"/>
  <c r="AF260" i="2"/>
  <c r="AI260" i="2" s="1"/>
  <c r="AF269" i="2"/>
  <c r="AI269" i="2" s="1"/>
  <c r="AF216" i="2"/>
  <c r="AI216" i="2" s="1"/>
  <c r="AF174" i="2"/>
  <c r="AI174" i="2" s="1"/>
  <c r="AF183" i="2"/>
  <c r="AI183" i="2" s="1"/>
  <c r="AF168" i="2"/>
  <c r="AI168" i="2" s="1"/>
  <c r="AF158" i="2"/>
  <c r="AI158" i="2" s="1"/>
  <c r="AF167" i="2"/>
  <c r="AI167" i="2" s="1"/>
  <c r="AF156" i="2"/>
  <c r="AI156" i="2" s="1"/>
  <c r="AF161" i="2"/>
  <c r="AI161" i="2" s="1"/>
  <c r="AF109" i="2"/>
  <c r="AI109" i="2" s="1"/>
  <c r="AF110" i="2"/>
  <c r="AI110" i="2" s="1"/>
  <c r="AF115" i="2"/>
  <c r="AI115" i="2" s="1"/>
  <c r="AF108" i="2"/>
  <c r="AI108" i="2" s="1"/>
  <c r="AF69" i="2"/>
  <c r="AI69" i="2" s="1"/>
  <c r="AF78" i="2"/>
  <c r="AI78" i="2" s="1"/>
  <c r="AF79" i="2"/>
  <c r="AI79" i="2" s="1"/>
  <c r="AF424" i="2"/>
  <c r="AI424" i="2" s="1"/>
  <c r="AF405" i="2"/>
  <c r="AI405" i="2" s="1"/>
  <c r="AF415" i="2"/>
  <c r="AI415" i="2" s="1"/>
  <c r="AF372" i="2"/>
  <c r="AI372" i="2" s="1"/>
  <c r="AF369" i="2"/>
  <c r="AI369" i="2" s="1"/>
  <c r="AF381" i="2"/>
  <c r="AI381" i="2" s="1"/>
  <c r="AF367" i="2"/>
  <c r="AI367" i="2" s="1"/>
  <c r="AF318" i="2"/>
  <c r="AI318" i="2" s="1"/>
  <c r="AF331" i="2"/>
  <c r="AI331" i="2" s="1"/>
  <c r="AF347" i="2"/>
  <c r="AI347" i="2" s="1"/>
  <c r="AF282" i="2"/>
  <c r="AI282" i="2" s="1"/>
  <c r="AF301" i="2"/>
  <c r="AI301" i="2" s="1"/>
  <c r="AF292" i="2"/>
  <c r="AI292" i="2" s="1"/>
  <c r="AF275" i="2"/>
  <c r="AI275" i="2" s="1"/>
  <c r="AF267" i="2"/>
  <c r="AI267" i="2" s="1"/>
  <c r="AF258" i="2"/>
  <c r="AI258" i="2" s="1"/>
  <c r="AF266" i="2"/>
  <c r="AI266" i="2" s="1"/>
  <c r="AF228" i="2"/>
  <c r="AI228" i="2" s="1"/>
  <c r="AF170" i="2"/>
  <c r="AI170" i="2" s="1"/>
  <c r="AF212" i="2"/>
  <c r="AI212" i="2" s="1"/>
  <c r="AF215" i="2"/>
  <c r="AI215" i="2" s="1"/>
  <c r="AF154" i="2"/>
  <c r="AI154" i="2" s="1"/>
  <c r="AF163" i="2"/>
  <c r="AI163" i="2" s="1"/>
  <c r="AF152" i="2"/>
  <c r="AI152" i="2" s="1"/>
  <c r="AF157" i="2"/>
  <c r="AI157" i="2" s="1"/>
  <c r="AF105" i="2"/>
  <c r="AI105" i="2" s="1"/>
  <c r="AF106" i="2"/>
  <c r="AI106" i="2" s="1"/>
  <c r="AF111" i="2"/>
  <c r="AI111" i="2" s="1"/>
  <c r="AF104" i="2"/>
  <c r="AI104" i="2" s="1"/>
  <c r="AF65" i="2"/>
  <c r="AI65" i="2" s="1"/>
  <c r="AF74" i="2"/>
  <c r="AI74" i="2" s="1"/>
  <c r="AF75" i="2"/>
  <c r="AI75" i="2" s="1"/>
  <c r="AF420" i="2"/>
  <c r="AI420" i="2" s="1"/>
  <c r="AF401" i="2"/>
  <c r="AI401" i="2" s="1"/>
  <c r="AF411" i="2"/>
  <c r="AI411" i="2" s="1"/>
  <c r="AF368" i="2"/>
  <c r="AI368" i="2" s="1"/>
  <c r="AF365" i="2"/>
  <c r="AI365" i="2" s="1"/>
  <c r="AF376" i="2"/>
  <c r="AI376" i="2" s="1"/>
  <c r="AF363" i="2"/>
  <c r="AI363" i="2" s="1"/>
  <c r="AF314" i="2"/>
  <c r="AI314" i="2" s="1"/>
  <c r="AF342" i="2"/>
  <c r="AI342" i="2" s="1"/>
  <c r="AF321" i="2"/>
  <c r="AI321" i="2" s="1"/>
  <c r="AF278" i="2"/>
  <c r="AI278" i="2" s="1"/>
  <c r="AF327" i="2"/>
  <c r="AI327" i="2" s="1"/>
  <c r="AF288" i="2"/>
  <c r="AI288" i="2" s="1"/>
  <c r="AF273" i="2"/>
  <c r="AI273" i="2" s="1"/>
  <c r="AF265" i="2"/>
  <c r="AI265" i="2" s="1"/>
  <c r="AF251" i="2"/>
  <c r="AI251" i="2" s="1"/>
  <c r="AF249" i="2"/>
  <c r="AI249" i="2" s="1"/>
  <c r="AF218" i="2"/>
  <c r="AI218" i="2" s="1"/>
  <c r="AF214" i="2"/>
  <c r="AI214" i="2" s="1"/>
  <c r="AF208" i="2"/>
  <c r="AI208" i="2" s="1"/>
  <c r="AF219" i="2"/>
  <c r="AI219" i="2" s="1"/>
  <c r="AF150" i="2"/>
  <c r="AI150" i="2" s="1"/>
  <c r="AF159" i="2"/>
  <c r="AI159" i="2" s="1"/>
  <c r="AF148" i="2"/>
  <c r="AI148" i="2" s="1"/>
  <c r="AF153" i="2"/>
  <c r="AI153" i="2" s="1"/>
  <c r="AF101" i="2"/>
  <c r="AI101" i="2" s="1"/>
  <c r="AF102" i="2"/>
  <c r="AI102" i="2" s="1"/>
  <c r="AF107" i="2"/>
  <c r="AI107" i="2" s="1"/>
  <c r="AF100" i="2"/>
  <c r="AI100" i="2" s="1"/>
  <c r="AF61" i="2"/>
  <c r="AI61" i="2" s="1"/>
  <c r="AF70" i="2"/>
  <c r="AI70" i="2" s="1"/>
  <c r="AF71" i="2"/>
  <c r="AI71" i="2" s="1"/>
  <c r="AF11" i="2"/>
  <c r="AI11" i="2" s="1"/>
  <c r="AF23" i="2"/>
  <c r="AI23" i="2" s="1"/>
  <c r="AF416" i="2"/>
  <c r="AI416" i="2" s="1"/>
  <c r="AF397" i="2"/>
  <c r="AI397" i="2" s="1"/>
  <c r="AF407" i="2"/>
  <c r="AI407" i="2" s="1"/>
  <c r="AF364" i="2"/>
  <c r="AI364" i="2" s="1"/>
  <c r="AF361" i="2"/>
  <c r="AI361" i="2" s="1"/>
  <c r="AF373" i="2"/>
  <c r="AI373" i="2" s="1"/>
  <c r="AF359" i="2"/>
  <c r="AI359" i="2" s="1"/>
  <c r="AF310" i="2"/>
  <c r="AI310" i="2" s="1"/>
  <c r="AF338" i="2"/>
  <c r="AI338" i="2" s="1"/>
  <c r="AF297" i="2"/>
  <c r="AI297" i="2" s="1"/>
  <c r="AF274" i="2"/>
  <c r="AI274" i="2" s="1"/>
  <c r="AF319" i="2"/>
  <c r="AI319" i="2" s="1"/>
  <c r="AF284" i="2"/>
  <c r="AI284" i="2" s="1"/>
  <c r="AF257" i="2"/>
  <c r="AI257" i="2" s="1"/>
  <c r="AF253" i="2"/>
  <c r="AI253" i="2" s="1"/>
  <c r="AF270" i="2"/>
  <c r="AI270" i="2" s="1"/>
  <c r="AF245" i="2"/>
  <c r="AI245" i="2" s="1"/>
  <c r="AF210" i="2"/>
  <c r="AI210" i="2" s="1"/>
  <c r="AF220" i="2"/>
  <c r="AI220" i="2" s="1"/>
  <c r="AF204" i="2"/>
  <c r="AI204" i="2" s="1"/>
  <c r="AF224" i="2"/>
  <c r="AI224" i="2" s="1"/>
  <c r="AF146" i="2"/>
  <c r="AI146" i="2" s="1"/>
  <c r="AF155" i="2"/>
  <c r="AI155" i="2" s="1"/>
  <c r="AF144" i="2"/>
  <c r="AI144" i="2" s="1"/>
  <c r="AF149" i="2"/>
  <c r="AI149" i="2" s="1"/>
  <c r="AF97" i="2"/>
  <c r="AI97" i="2" s="1"/>
  <c r="AF98" i="2"/>
  <c r="AI98" i="2" s="1"/>
  <c r="AF103" i="2"/>
  <c r="AI103" i="2" s="1"/>
  <c r="AF96" i="2"/>
  <c r="AI96" i="2" s="1"/>
  <c r="AF57" i="2"/>
  <c r="AI57" i="2" s="1"/>
  <c r="AF66" i="2"/>
  <c r="AI66" i="2" s="1"/>
  <c r="AF67" i="2"/>
  <c r="AI67" i="2" s="1"/>
  <c r="AF412" i="2"/>
  <c r="AI412" i="2" s="1"/>
  <c r="AF422" i="2"/>
  <c r="AI422" i="2" s="1"/>
  <c r="AF403" i="2"/>
  <c r="AI403" i="2" s="1"/>
  <c r="AF360" i="2"/>
  <c r="AI360" i="2" s="1"/>
  <c r="AF357" i="2"/>
  <c r="AI357" i="2" s="1"/>
  <c r="AF370" i="2"/>
  <c r="AI370" i="2" s="1"/>
  <c r="AF388" i="2"/>
  <c r="AI388" i="2" s="1"/>
  <c r="AF306" i="2"/>
  <c r="AI306" i="2" s="1"/>
  <c r="AF336" i="2"/>
  <c r="AI336" i="2" s="1"/>
  <c r="AF293" i="2"/>
  <c r="AI293" i="2" s="1"/>
  <c r="AF323" i="2"/>
  <c r="AI323" i="2" s="1"/>
  <c r="AF295" i="2"/>
  <c r="AI295" i="2" s="1"/>
  <c r="AF280" i="2"/>
  <c r="AI280" i="2" s="1"/>
  <c r="AF255" i="2"/>
  <c r="AI255" i="2" s="1"/>
  <c r="AF250" i="2"/>
  <c r="AI250" i="2" s="1"/>
  <c r="AF262" i="2"/>
  <c r="AI262" i="2" s="1"/>
  <c r="AF241" i="2"/>
  <c r="AI241" i="2" s="1"/>
  <c r="AF206" i="2"/>
  <c r="AI206" i="2" s="1"/>
  <c r="AF232" i="2"/>
  <c r="AI232" i="2" s="1"/>
  <c r="AF200" i="2"/>
  <c r="AI200" i="2" s="1"/>
  <c r="AF209" i="2"/>
  <c r="AI209" i="2" s="1"/>
  <c r="AF142" i="2"/>
  <c r="AI142" i="2" s="1"/>
  <c r="AF151" i="2"/>
  <c r="AI151" i="2" s="1"/>
  <c r="AF140" i="2"/>
  <c r="AI140" i="2" s="1"/>
  <c r="AF145" i="2"/>
  <c r="AI145" i="2" s="1"/>
  <c r="AF93" i="2"/>
  <c r="AI93" i="2" s="1"/>
  <c r="AF94" i="2"/>
  <c r="AI94" i="2" s="1"/>
  <c r="AF99" i="2"/>
  <c r="AI99" i="2" s="1"/>
  <c r="AF129" i="2"/>
  <c r="AI129" i="2" s="1"/>
  <c r="AF53" i="2"/>
  <c r="AI53" i="2" s="1"/>
  <c r="AF62" i="2"/>
  <c r="AI62" i="2" s="1"/>
  <c r="AF63" i="2"/>
  <c r="AI63" i="2" s="1"/>
  <c r="AF408" i="2"/>
  <c r="AI408" i="2" s="1"/>
  <c r="AF418" i="2"/>
  <c r="AI418" i="2" s="1"/>
  <c r="AF399" i="2"/>
  <c r="AI399" i="2" s="1"/>
  <c r="AF356" i="2"/>
  <c r="AI356" i="2" s="1"/>
  <c r="AF353" i="2"/>
  <c r="AI353" i="2" s="1"/>
  <c r="AF366" i="2"/>
  <c r="AI366" i="2" s="1"/>
  <c r="AF385" i="2"/>
  <c r="AI385" i="2" s="1"/>
  <c r="AF302" i="2"/>
  <c r="AI302" i="2" s="1"/>
  <c r="AF332" i="2"/>
  <c r="AI332" i="2" s="1"/>
  <c r="AF289" i="2"/>
  <c r="AI289" i="2" s="1"/>
  <c r="AF317" i="2"/>
  <c r="AI317" i="2" s="1"/>
  <c r="AF291" i="2"/>
  <c r="AI291" i="2" s="1"/>
  <c r="AF276" i="2"/>
  <c r="AI276" i="2" s="1"/>
  <c r="AF246" i="2"/>
  <c r="AI246" i="2" s="1"/>
  <c r="AF247" i="2"/>
  <c r="AI247" i="2" s="1"/>
  <c r="AF256" i="2"/>
  <c r="AI256" i="2" s="1"/>
  <c r="AF237" i="2"/>
  <c r="AI237" i="2" s="1"/>
  <c r="AF202" i="2"/>
  <c r="AI202" i="2" s="1"/>
  <c r="AF211" i="2"/>
  <c r="AI211" i="2" s="1"/>
  <c r="AF196" i="2"/>
  <c r="AI196" i="2" s="1"/>
  <c r="AF205" i="2"/>
  <c r="AI205" i="2" s="1"/>
  <c r="AF138" i="2"/>
  <c r="AI138" i="2" s="1"/>
  <c r="AF147" i="2"/>
  <c r="AI147" i="2" s="1"/>
  <c r="AF136" i="2"/>
  <c r="AI136" i="2" s="1"/>
  <c r="AF141" i="2"/>
  <c r="AI141" i="2" s="1"/>
  <c r="AF89" i="2"/>
  <c r="AI89" i="2" s="1"/>
  <c r="AF90" i="2"/>
  <c r="AI90" i="2" s="1"/>
  <c r="AF95" i="2"/>
  <c r="AI95" i="2" s="1"/>
  <c r="AF76" i="2"/>
  <c r="AI76" i="2" s="1"/>
  <c r="AF49" i="2"/>
  <c r="AI49" i="2" s="1"/>
  <c r="AF58" i="2"/>
  <c r="AI58" i="2" s="1"/>
  <c r="AF59" i="2"/>
  <c r="AI59" i="2" s="1"/>
  <c r="AF10" i="2"/>
  <c r="AI10" i="2" s="1"/>
  <c r="AF22" i="2"/>
  <c r="AI22" i="2" s="1"/>
  <c r="AF14" i="2"/>
  <c r="AI14" i="2" s="1"/>
  <c r="AF18" i="2"/>
  <c r="AI18" i="2" s="1"/>
  <c r="AF64" i="2"/>
  <c r="AI64" i="2" s="1"/>
  <c r="AF26" i="2"/>
  <c r="AI26" i="2" s="1"/>
  <c r="AF30" i="2"/>
  <c r="AI30" i="2" s="1"/>
  <c r="AG3" i="1"/>
  <c r="AH7" i="1" s="1"/>
  <c r="AF7" i="1"/>
  <c r="AF411" i="1"/>
  <c r="AI411" i="1" s="1"/>
  <c r="AF406" i="1"/>
  <c r="AI406" i="1" s="1"/>
  <c r="AF347" i="1"/>
  <c r="AI347" i="1" s="1"/>
  <c r="AF398" i="1"/>
  <c r="AI398" i="1" s="1"/>
  <c r="AF415" i="1"/>
  <c r="AI415" i="1" s="1"/>
  <c r="AF342" i="1"/>
  <c r="AI342" i="1" s="1"/>
  <c r="AF326" i="1"/>
  <c r="AI326" i="1" s="1"/>
  <c r="AF317" i="1"/>
  <c r="AI317" i="1" s="1"/>
  <c r="AF336" i="1"/>
  <c r="AI336" i="1" s="1"/>
  <c r="AF323" i="1"/>
  <c r="AI323" i="1" s="1"/>
  <c r="AF335" i="1"/>
  <c r="AI335" i="1" s="1"/>
  <c r="AF202" i="1"/>
  <c r="AI202" i="1" s="1"/>
  <c r="AF252" i="1"/>
  <c r="AI252" i="1" s="1"/>
  <c r="AF229" i="1"/>
  <c r="AI229" i="1" s="1"/>
  <c r="AF267" i="1"/>
  <c r="AI267" i="1" s="1"/>
  <c r="AF245" i="1"/>
  <c r="AI245" i="1" s="1"/>
  <c r="AF198" i="1"/>
  <c r="AI198" i="1" s="1"/>
  <c r="AF248" i="1"/>
  <c r="AI248" i="1" s="1"/>
  <c r="AF213" i="1"/>
  <c r="AI213" i="1" s="1"/>
  <c r="AF206" i="1"/>
  <c r="AI206" i="1" s="1"/>
  <c r="AF179" i="1"/>
  <c r="AI179" i="1" s="1"/>
  <c r="AF199" i="1"/>
  <c r="AI199" i="1" s="1"/>
  <c r="AF158" i="1"/>
  <c r="AI158" i="1" s="1"/>
  <c r="AF194" i="1"/>
  <c r="AI194" i="1" s="1"/>
  <c r="AF182" i="1"/>
  <c r="AI182" i="1" s="1"/>
  <c r="AF185" i="1"/>
  <c r="AI185" i="1" s="1"/>
  <c r="AF56" i="1"/>
  <c r="AI56" i="1" s="1"/>
  <c r="AF114" i="1"/>
  <c r="AI114" i="1" s="1"/>
  <c r="AF47" i="1"/>
  <c r="AI47" i="1" s="1"/>
  <c r="AF13" i="1"/>
  <c r="AI13" i="1" s="1"/>
  <c r="AF92" i="1"/>
  <c r="AI92" i="1" s="1"/>
  <c r="AF65" i="1"/>
  <c r="AI65" i="1" s="1"/>
  <c r="AF79" i="1"/>
  <c r="AI79" i="1" s="1"/>
  <c r="AF424" i="1"/>
  <c r="AI424" i="1" s="1"/>
  <c r="AF394" i="1"/>
  <c r="AI394" i="1" s="1"/>
  <c r="AF396" i="1"/>
  <c r="AI396" i="1" s="1"/>
  <c r="AF386" i="1"/>
  <c r="AI386" i="1" s="1"/>
  <c r="AF410" i="1"/>
  <c r="AI410" i="1" s="1"/>
  <c r="AF421" i="1"/>
  <c r="AI421" i="1" s="1"/>
  <c r="AF314" i="1"/>
  <c r="AI314" i="1" s="1"/>
  <c r="AF305" i="1"/>
  <c r="AI305" i="1" s="1"/>
  <c r="AF320" i="1"/>
  <c r="AI320" i="1" s="1"/>
  <c r="AF311" i="1"/>
  <c r="AI311" i="1" s="1"/>
  <c r="AF325" i="1"/>
  <c r="AI325" i="1" s="1"/>
  <c r="AF190" i="1"/>
  <c r="AI190" i="1" s="1"/>
  <c r="AF240" i="1"/>
  <c r="AI240" i="1" s="1"/>
  <c r="AF217" i="1"/>
  <c r="AI217" i="1" s="1"/>
  <c r="AF255" i="1"/>
  <c r="AI255" i="1" s="1"/>
  <c r="AF233" i="1"/>
  <c r="AI233" i="1" s="1"/>
  <c r="AF186" i="1"/>
  <c r="AI186" i="1" s="1"/>
  <c r="AF236" i="1"/>
  <c r="AI236" i="1" s="1"/>
  <c r="AF189" i="1"/>
  <c r="AI189" i="1" s="1"/>
  <c r="AF201" i="1"/>
  <c r="AI201" i="1" s="1"/>
  <c r="AF167" i="1"/>
  <c r="AI167" i="1" s="1"/>
  <c r="AF181" i="1"/>
  <c r="AI181" i="1" s="1"/>
  <c r="AF146" i="1"/>
  <c r="AI146" i="1" s="1"/>
  <c r="AF191" i="1"/>
  <c r="AI191" i="1" s="1"/>
  <c r="AF174" i="1"/>
  <c r="AI174" i="1" s="1"/>
  <c r="AF183" i="1"/>
  <c r="AI183" i="1" s="1"/>
  <c r="AF44" i="1"/>
  <c r="AI44" i="1" s="1"/>
  <c r="AF103" i="1"/>
  <c r="AI103" i="1" s="1"/>
  <c r="AF35" i="1"/>
  <c r="AI35" i="1" s="1"/>
  <c r="AF148" i="1"/>
  <c r="AI148" i="1" s="1"/>
  <c r="AF86" i="1"/>
  <c r="AI86" i="1" s="1"/>
  <c r="AF53" i="1"/>
  <c r="AI53" i="1" s="1"/>
  <c r="AF67" i="1"/>
  <c r="AI67" i="1" s="1"/>
  <c r="AF412" i="1"/>
  <c r="AI412" i="1" s="1"/>
  <c r="AF382" i="1"/>
  <c r="AI382" i="1" s="1"/>
  <c r="AF384" i="1"/>
  <c r="AI384" i="1" s="1"/>
  <c r="AF374" i="1"/>
  <c r="AI374" i="1" s="1"/>
  <c r="AF401" i="1"/>
  <c r="AI401" i="1" s="1"/>
  <c r="AF409" i="1"/>
  <c r="AI409" i="1" s="1"/>
  <c r="AF340" i="1"/>
  <c r="AI340" i="1" s="1"/>
  <c r="AF293" i="1"/>
  <c r="AI293" i="1" s="1"/>
  <c r="AF308" i="1"/>
  <c r="AI308" i="1" s="1"/>
  <c r="AF299" i="1"/>
  <c r="AI299" i="1" s="1"/>
  <c r="AF313" i="1"/>
  <c r="AI313" i="1" s="1"/>
  <c r="AF290" i="1"/>
  <c r="AI290" i="1" s="1"/>
  <c r="AF228" i="1"/>
  <c r="AI228" i="1" s="1"/>
  <c r="AF205" i="1"/>
  <c r="AI205" i="1" s="1"/>
  <c r="AF284" i="1"/>
  <c r="AI284" i="1" s="1"/>
  <c r="AF221" i="1"/>
  <c r="AI221" i="1" s="1"/>
  <c r="AF282" i="1"/>
  <c r="AI282" i="1" s="1"/>
  <c r="AF224" i="1"/>
  <c r="AI224" i="1" s="1"/>
  <c r="AF177" i="1"/>
  <c r="AI177" i="1" s="1"/>
  <c r="AF200" i="1"/>
  <c r="AI200" i="1" s="1"/>
  <c r="AF155" i="1"/>
  <c r="AI155" i="1" s="1"/>
  <c r="AF169" i="1"/>
  <c r="AI169" i="1" s="1"/>
  <c r="AF134" i="1"/>
  <c r="AI134" i="1" s="1"/>
  <c r="AF172" i="1"/>
  <c r="AI172" i="1" s="1"/>
  <c r="AF162" i="1"/>
  <c r="AI162" i="1" s="1"/>
  <c r="AF176" i="1"/>
  <c r="AI176" i="1" s="1"/>
  <c r="AF32" i="1"/>
  <c r="AI32" i="1" s="1"/>
  <c r="AF102" i="1"/>
  <c r="AI102" i="1" s="1"/>
  <c r="AF23" i="1"/>
  <c r="AI23" i="1" s="1"/>
  <c r="AF91" i="1"/>
  <c r="AI91" i="1" s="1"/>
  <c r="AF74" i="1"/>
  <c r="AI74" i="1" s="1"/>
  <c r="AF41" i="1"/>
  <c r="AI41" i="1" s="1"/>
  <c r="AF55" i="1"/>
  <c r="AI55" i="1" s="1"/>
  <c r="AF414" i="1"/>
  <c r="AI414" i="1" s="1"/>
  <c r="AF370" i="1"/>
  <c r="AI370" i="1" s="1"/>
  <c r="AF372" i="1"/>
  <c r="AI372" i="1" s="1"/>
  <c r="AF362" i="1"/>
  <c r="AI362" i="1" s="1"/>
  <c r="AF389" i="1"/>
  <c r="AI389" i="1" s="1"/>
  <c r="AF403" i="1"/>
  <c r="AI403" i="1" s="1"/>
  <c r="AF327" i="1"/>
  <c r="AI327" i="1" s="1"/>
  <c r="AF339" i="1"/>
  <c r="AI339" i="1" s="1"/>
  <c r="AF351" i="1"/>
  <c r="AI351" i="1" s="1"/>
  <c r="AF287" i="1"/>
  <c r="AI287" i="1" s="1"/>
  <c r="AF301" i="1"/>
  <c r="AI301" i="1" s="1"/>
  <c r="AF275" i="1"/>
  <c r="AI275" i="1" s="1"/>
  <c r="AF216" i="1"/>
  <c r="AI216" i="1" s="1"/>
  <c r="AF193" i="1"/>
  <c r="AI193" i="1" s="1"/>
  <c r="AF268" i="1"/>
  <c r="AI268" i="1" s="1"/>
  <c r="AF209" i="1"/>
  <c r="AI209" i="1" s="1"/>
  <c r="AF280" i="1"/>
  <c r="AI280" i="1" s="1"/>
  <c r="AF212" i="1"/>
  <c r="AI212" i="1" s="1"/>
  <c r="AF165" i="1"/>
  <c r="AI165" i="1" s="1"/>
  <c r="AF178" i="1"/>
  <c r="AI178" i="1" s="1"/>
  <c r="AF143" i="1"/>
  <c r="AI143" i="1" s="1"/>
  <c r="AF157" i="1"/>
  <c r="AI157" i="1" s="1"/>
  <c r="AF184" i="1"/>
  <c r="AI184" i="1" s="1"/>
  <c r="AF160" i="1"/>
  <c r="AI160" i="1" s="1"/>
  <c r="AF150" i="1"/>
  <c r="AI150" i="1" s="1"/>
  <c r="AF164" i="1"/>
  <c r="AI164" i="1" s="1"/>
  <c r="AF20" i="1"/>
  <c r="AI20" i="1" s="1"/>
  <c r="AF95" i="1"/>
  <c r="AI95" i="1" s="1"/>
  <c r="AF11" i="1"/>
  <c r="AI11" i="1" s="1"/>
  <c r="AF85" i="1"/>
  <c r="AI85" i="1" s="1"/>
  <c r="AF62" i="1"/>
  <c r="AI62" i="1" s="1"/>
  <c r="AF29" i="1"/>
  <c r="AI29" i="1" s="1"/>
  <c r="AF43" i="1"/>
  <c r="AI43" i="1" s="1"/>
  <c r="AF22" i="1"/>
  <c r="AI22" i="1" s="1"/>
  <c r="AF416" i="1"/>
  <c r="AI416" i="1" s="1"/>
  <c r="AF358" i="1"/>
  <c r="AI358" i="1" s="1"/>
  <c r="AF360" i="1"/>
  <c r="AI360" i="1" s="1"/>
  <c r="AF350" i="1"/>
  <c r="AI350" i="1" s="1"/>
  <c r="AF377" i="1"/>
  <c r="AI377" i="1" s="1"/>
  <c r="AF391" i="1"/>
  <c r="AI391" i="1" s="1"/>
  <c r="AF315" i="1"/>
  <c r="AI315" i="1" s="1"/>
  <c r="AF330" i="1"/>
  <c r="AI330" i="1" s="1"/>
  <c r="AF321" i="1"/>
  <c r="AI321" i="1" s="1"/>
  <c r="AF344" i="1"/>
  <c r="AI344" i="1" s="1"/>
  <c r="AF289" i="1"/>
  <c r="AI289" i="1" s="1"/>
  <c r="AF263" i="1"/>
  <c r="AI263" i="1" s="1"/>
  <c r="AF204" i="1"/>
  <c r="AI204" i="1" s="1"/>
  <c r="AF298" i="1"/>
  <c r="AI298" i="1" s="1"/>
  <c r="AF256" i="1"/>
  <c r="AI256" i="1" s="1"/>
  <c r="AF197" i="1"/>
  <c r="AI197" i="1" s="1"/>
  <c r="AF271" i="1"/>
  <c r="AI271" i="1" s="1"/>
  <c r="AF296" i="1"/>
  <c r="AI296" i="1" s="1"/>
  <c r="AF153" i="1"/>
  <c r="AI153" i="1" s="1"/>
  <c r="AF166" i="1"/>
  <c r="AI166" i="1" s="1"/>
  <c r="AF131" i="1"/>
  <c r="AI131" i="1" s="1"/>
  <c r="AF145" i="1"/>
  <c r="AI145" i="1" s="1"/>
  <c r="AF171" i="1"/>
  <c r="AI171" i="1" s="1"/>
  <c r="AF173" i="1"/>
  <c r="AI173" i="1" s="1"/>
  <c r="AF138" i="1"/>
  <c r="AI138" i="1" s="1"/>
  <c r="AF152" i="1"/>
  <c r="AI152" i="1" s="1"/>
  <c r="AF8" i="1"/>
  <c r="AI8" i="1" s="1"/>
  <c r="AF88" i="1"/>
  <c r="AI88" i="1" s="1"/>
  <c r="AF38" i="1"/>
  <c r="AI38" i="1" s="1"/>
  <c r="AF73" i="1"/>
  <c r="AI73" i="1" s="1"/>
  <c r="AF50" i="1"/>
  <c r="AI50" i="1" s="1"/>
  <c r="AF17" i="1"/>
  <c r="AI17" i="1" s="1"/>
  <c r="AF31" i="1"/>
  <c r="AI31" i="1" s="1"/>
  <c r="AF405" i="1"/>
  <c r="AI405" i="1" s="1"/>
  <c r="AF346" i="1"/>
  <c r="AI346" i="1" s="1"/>
  <c r="AF348" i="1"/>
  <c r="AI348" i="1" s="1"/>
  <c r="AF408" i="1"/>
  <c r="AI408" i="1" s="1"/>
  <c r="AF365" i="1"/>
  <c r="AI365" i="1" s="1"/>
  <c r="AF379" i="1"/>
  <c r="AI379" i="1" s="1"/>
  <c r="AF303" i="1"/>
  <c r="AI303" i="1" s="1"/>
  <c r="AF318" i="1"/>
  <c r="AI318" i="1" s="1"/>
  <c r="AF309" i="1"/>
  <c r="AI309" i="1" s="1"/>
  <c r="AF341" i="1"/>
  <c r="AI341" i="1" s="1"/>
  <c r="AF285" i="1"/>
  <c r="AI285" i="1" s="1"/>
  <c r="AF251" i="1"/>
  <c r="AI251" i="1" s="1"/>
  <c r="AF192" i="1"/>
  <c r="AI192" i="1" s="1"/>
  <c r="AF286" i="1"/>
  <c r="AI286" i="1" s="1"/>
  <c r="AF244" i="1"/>
  <c r="AI244" i="1" s="1"/>
  <c r="AF304" i="1"/>
  <c r="AI304" i="1" s="1"/>
  <c r="AF259" i="1"/>
  <c r="AI259" i="1" s="1"/>
  <c r="AF294" i="1"/>
  <c r="AI294" i="1" s="1"/>
  <c r="AF141" i="1"/>
  <c r="AI141" i="1" s="1"/>
  <c r="AF154" i="1"/>
  <c r="AI154" i="1" s="1"/>
  <c r="AF195" i="1"/>
  <c r="AI195" i="1" s="1"/>
  <c r="AF133" i="1"/>
  <c r="AI133" i="1" s="1"/>
  <c r="AF159" i="1"/>
  <c r="AI159" i="1" s="1"/>
  <c r="AF161" i="1"/>
  <c r="AI161" i="1" s="1"/>
  <c r="AF126" i="1"/>
  <c r="AI126" i="1" s="1"/>
  <c r="AF140" i="1"/>
  <c r="AI140" i="1" s="1"/>
  <c r="AF108" i="1"/>
  <c r="AI108" i="1" s="1"/>
  <c r="AF82" i="1"/>
  <c r="AI82" i="1" s="1"/>
  <c r="AF84" i="1"/>
  <c r="AI84" i="1" s="1"/>
  <c r="AF61" i="1"/>
  <c r="AI61" i="1" s="1"/>
  <c r="AF112" i="1"/>
  <c r="AI112" i="1" s="1"/>
  <c r="AF90" i="1"/>
  <c r="AI90" i="1" s="1"/>
  <c r="AF19" i="1"/>
  <c r="AI19" i="1" s="1"/>
  <c r="AF30" i="1"/>
  <c r="AI30" i="1" s="1"/>
  <c r="AF40" i="1"/>
  <c r="AI40" i="1" s="1"/>
  <c r="AF417" i="1"/>
  <c r="AI417" i="1" s="1"/>
  <c r="AF393" i="1"/>
  <c r="AI393" i="1" s="1"/>
  <c r="AF334" i="1"/>
  <c r="AI334" i="1" s="1"/>
  <c r="AF397" i="1"/>
  <c r="AI397" i="1" s="1"/>
  <c r="AF399" i="1"/>
  <c r="AI399" i="1" s="1"/>
  <c r="AF353" i="1"/>
  <c r="AI353" i="1" s="1"/>
  <c r="AF367" i="1"/>
  <c r="AI367" i="1" s="1"/>
  <c r="AF291" i="1"/>
  <c r="AI291" i="1" s="1"/>
  <c r="AF306" i="1"/>
  <c r="AI306" i="1" s="1"/>
  <c r="AF297" i="1"/>
  <c r="AI297" i="1" s="1"/>
  <c r="AF324" i="1"/>
  <c r="AI324" i="1" s="1"/>
  <c r="AF274" i="1"/>
  <c r="AI274" i="1" s="1"/>
  <c r="AF239" i="1"/>
  <c r="AI239" i="1" s="1"/>
  <c r="AF302" i="1"/>
  <c r="AI302" i="1" s="1"/>
  <c r="AF281" i="1"/>
  <c r="AI281" i="1" s="1"/>
  <c r="AF232" i="1"/>
  <c r="AI232" i="1" s="1"/>
  <c r="AF270" i="1"/>
  <c r="AI270" i="1" s="1"/>
  <c r="AF247" i="1"/>
  <c r="AI247" i="1" s="1"/>
  <c r="AF292" i="1"/>
  <c r="AI292" i="1" s="1"/>
  <c r="AF129" i="1"/>
  <c r="AI129" i="1" s="1"/>
  <c r="AF142" i="1"/>
  <c r="AI142" i="1" s="1"/>
  <c r="AF180" i="1"/>
  <c r="AI180" i="1" s="1"/>
  <c r="AF121" i="1"/>
  <c r="AI121" i="1" s="1"/>
  <c r="AF147" i="1"/>
  <c r="AI147" i="1" s="1"/>
  <c r="AF149" i="1"/>
  <c r="AI149" i="1" s="1"/>
  <c r="AF175" i="1"/>
  <c r="AI175" i="1" s="1"/>
  <c r="AF128" i="1"/>
  <c r="AI128" i="1" s="1"/>
  <c r="AF98" i="1"/>
  <c r="AI98" i="1" s="1"/>
  <c r="AF70" i="1"/>
  <c r="AI70" i="1" s="1"/>
  <c r="AF72" i="1"/>
  <c r="AI72" i="1" s="1"/>
  <c r="AF49" i="1"/>
  <c r="AI49" i="1" s="1"/>
  <c r="AF100" i="1"/>
  <c r="AI100" i="1" s="1"/>
  <c r="AF78" i="1"/>
  <c r="AI78" i="1" s="1"/>
  <c r="AF33" i="1"/>
  <c r="AI33" i="1" s="1"/>
  <c r="AF418" i="1"/>
  <c r="AI418" i="1" s="1"/>
  <c r="AF381" i="1"/>
  <c r="AI381" i="1" s="1"/>
  <c r="AF407" i="1"/>
  <c r="AI407" i="1" s="1"/>
  <c r="AF385" i="1"/>
  <c r="AI385" i="1" s="1"/>
  <c r="AF387" i="1"/>
  <c r="AI387" i="1" s="1"/>
  <c r="AF402" i="1"/>
  <c r="AI402" i="1" s="1"/>
  <c r="AF404" i="1"/>
  <c r="AI404" i="1" s="1"/>
  <c r="AF364" i="1"/>
  <c r="AI364" i="1" s="1"/>
  <c r="AF355" i="1"/>
  <c r="AI355" i="1" s="1"/>
  <c r="AF376" i="1"/>
  <c r="AI376" i="1" s="1"/>
  <c r="AF312" i="1"/>
  <c r="AI312" i="1" s="1"/>
  <c r="AF262" i="1"/>
  <c r="AI262" i="1" s="1"/>
  <c r="AF227" i="1"/>
  <c r="AI227" i="1" s="1"/>
  <c r="AF283" i="1"/>
  <c r="AI283" i="1" s="1"/>
  <c r="AF278" i="1"/>
  <c r="AI278" i="1" s="1"/>
  <c r="AF220" i="1"/>
  <c r="AI220" i="1" s="1"/>
  <c r="AF258" i="1"/>
  <c r="AI258" i="1" s="1"/>
  <c r="AF235" i="1"/>
  <c r="AI235" i="1" s="1"/>
  <c r="AF273" i="1"/>
  <c r="AI273" i="1" s="1"/>
  <c r="AF117" i="1"/>
  <c r="AI117" i="1" s="1"/>
  <c r="AF130" i="1"/>
  <c r="AI130" i="1" s="1"/>
  <c r="AF168" i="1"/>
  <c r="AI168" i="1" s="1"/>
  <c r="AF109" i="1"/>
  <c r="AI109" i="1" s="1"/>
  <c r="AF135" i="1"/>
  <c r="AI135" i="1" s="1"/>
  <c r="AF137" i="1"/>
  <c r="AI137" i="1" s="1"/>
  <c r="AF163" i="1"/>
  <c r="AI163" i="1" s="1"/>
  <c r="AF116" i="1"/>
  <c r="AI116" i="1" s="1"/>
  <c r="AF81" i="1"/>
  <c r="AI81" i="1" s="1"/>
  <c r="AF58" i="1"/>
  <c r="AI58" i="1" s="1"/>
  <c r="AF60" i="1"/>
  <c r="AI60" i="1" s="1"/>
  <c r="AF37" i="1"/>
  <c r="AI37" i="1" s="1"/>
  <c r="AF89" i="1"/>
  <c r="AI89" i="1" s="1"/>
  <c r="AF66" i="1"/>
  <c r="AI66" i="1" s="1"/>
  <c r="AF419" i="1"/>
  <c r="AI419" i="1" s="1"/>
  <c r="AF369" i="1"/>
  <c r="AI369" i="1" s="1"/>
  <c r="AF395" i="1"/>
  <c r="AI395" i="1" s="1"/>
  <c r="AF373" i="1"/>
  <c r="AI373" i="1" s="1"/>
  <c r="AF375" i="1"/>
  <c r="AI375" i="1" s="1"/>
  <c r="AF390" i="1"/>
  <c r="AI390" i="1" s="1"/>
  <c r="AF392" i="1"/>
  <c r="AI392" i="1" s="1"/>
  <c r="AF328" i="1"/>
  <c r="AI328" i="1" s="1"/>
  <c r="AF319" i="1"/>
  <c r="AI319" i="1" s="1"/>
  <c r="AF331" i="1"/>
  <c r="AI331" i="1" s="1"/>
  <c r="AF300" i="1"/>
  <c r="AI300" i="1" s="1"/>
  <c r="AF250" i="1"/>
  <c r="AI250" i="1" s="1"/>
  <c r="AF215" i="1"/>
  <c r="AI215" i="1" s="1"/>
  <c r="AF277" i="1"/>
  <c r="AI277" i="1" s="1"/>
  <c r="AF266" i="1"/>
  <c r="AI266" i="1" s="1"/>
  <c r="AF208" i="1"/>
  <c r="AI208" i="1" s="1"/>
  <c r="AF246" i="1"/>
  <c r="AI246" i="1" s="1"/>
  <c r="AF223" i="1"/>
  <c r="AI223" i="1" s="1"/>
  <c r="AF261" i="1"/>
  <c r="AI261" i="1" s="1"/>
  <c r="AF105" i="1"/>
  <c r="AI105" i="1" s="1"/>
  <c r="AF118" i="1"/>
  <c r="AI118" i="1" s="1"/>
  <c r="AF156" i="1"/>
  <c r="AI156" i="1" s="1"/>
  <c r="AF97" i="1"/>
  <c r="AI97" i="1" s="1"/>
  <c r="AF123" i="1"/>
  <c r="AI123" i="1" s="1"/>
  <c r="AF125" i="1"/>
  <c r="AI125" i="1" s="1"/>
  <c r="AF151" i="1"/>
  <c r="AI151" i="1" s="1"/>
  <c r="AF104" i="1"/>
  <c r="AI104" i="1" s="1"/>
  <c r="AF69" i="1"/>
  <c r="AI69" i="1" s="1"/>
  <c r="AF119" i="1"/>
  <c r="AI119" i="1" s="1"/>
  <c r="AF48" i="1"/>
  <c r="AI48" i="1" s="1"/>
  <c r="AF25" i="1"/>
  <c r="AI25" i="1" s="1"/>
  <c r="AF76" i="1"/>
  <c r="AI76" i="1" s="1"/>
  <c r="AF54" i="1"/>
  <c r="AI54" i="1" s="1"/>
  <c r="AF420" i="1"/>
  <c r="AI420" i="1" s="1"/>
  <c r="AF357" i="1"/>
  <c r="AI357" i="1" s="1"/>
  <c r="AF383" i="1"/>
  <c r="AI383" i="1" s="1"/>
  <c r="AF361" i="1"/>
  <c r="AI361" i="1" s="1"/>
  <c r="AF363" i="1"/>
  <c r="AI363" i="1" s="1"/>
  <c r="AF378" i="1"/>
  <c r="AI378" i="1" s="1"/>
  <c r="AF380" i="1"/>
  <c r="AI380" i="1" s="1"/>
  <c r="AF316" i="1"/>
  <c r="AI316" i="1" s="1"/>
  <c r="AF307" i="1"/>
  <c r="AI307" i="1" s="1"/>
  <c r="AF322" i="1"/>
  <c r="AI322" i="1" s="1"/>
  <c r="AF288" i="1"/>
  <c r="AI288" i="1" s="1"/>
  <c r="AF238" i="1"/>
  <c r="AI238" i="1" s="1"/>
  <c r="AF203" i="1"/>
  <c r="AI203" i="1" s="1"/>
  <c r="AF265" i="1"/>
  <c r="AI265" i="1" s="1"/>
  <c r="AF254" i="1"/>
  <c r="AI254" i="1" s="1"/>
  <c r="AF279" i="1"/>
  <c r="AI279" i="1" s="1"/>
  <c r="AF234" i="1"/>
  <c r="AI234" i="1" s="1"/>
  <c r="AF211" i="1"/>
  <c r="AI211" i="1" s="1"/>
  <c r="AF249" i="1"/>
  <c r="AI249" i="1" s="1"/>
  <c r="AF93" i="1"/>
  <c r="AI93" i="1" s="1"/>
  <c r="AF106" i="1"/>
  <c r="AI106" i="1" s="1"/>
  <c r="AF144" i="1"/>
  <c r="AI144" i="1" s="1"/>
  <c r="AF207" i="1"/>
  <c r="AI207" i="1" s="1"/>
  <c r="AF111" i="1"/>
  <c r="AI111" i="1" s="1"/>
  <c r="AF113" i="1"/>
  <c r="AI113" i="1" s="1"/>
  <c r="AF139" i="1"/>
  <c r="AI139" i="1" s="1"/>
  <c r="AF87" i="1"/>
  <c r="AI87" i="1" s="1"/>
  <c r="AF57" i="1"/>
  <c r="AI57" i="1" s="1"/>
  <c r="AF83" i="1"/>
  <c r="AI83" i="1" s="1"/>
  <c r="AF36" i="1"/>
  <c r="AI36" i="1" s="1"/>
  <c r="AF122" i="1"/>
  <c r="AI122" i="1" s="1"/>
  <c r="AF64" i="1"/>
  <c r="AI64" i="1" s="1"/>
  <c r="AF42" i="1"/>
  <c r="AI42" i="1" s="1"/>
  <c r="AF28" i="1"/>
  <c r="AI28" i="1" s="1"/>
  <c r="AF422" i="1"/>
  <c r="AI422" i="1" s="1"/>
  <c r="AF345" i="1"/>
  <c r="AI345" i="1" s="1"/>
  <c r="AF371" i="1"/>
  <c r="AI371" i="1" s="1"/>
  <c r="AF349" i="1"/>
  <c r="AI349" i="1" s="1"/>
  <c r="AF400" i="1"/>
  <c r="AI400" i="1" s="1"/>
  <c r="AF366" i="1"/>
  <c r="AI366" i="1" s="1"/>
  <c r="AF368" i="1"/>
  <c r="AI368" i="1" s="1"/>
  <c r="AF343" i="1"/>
  <c r="AI343" i="1" s="1"/>
  <c r="AF295" i="1"/>
  <c r="AI295" i="1" s="1"/>
  <c r="AF310" i="1"/>
  <c r="AI310" i="1" s="1"/>
  <c r="AF352" i="1"/>
  <c r="AI352" i="1" s="1"/>
  <c r="AF226" i="1"/>
  <c r="AI226" i="1" s="1"/>
  <c r="AF276" i="1"/>
  <c r="AI276" i="1" s="1"/>
  <c r="AF253" i="1"/>
  <c r="AI253" i="1" s="1"/>
  <c r="AF242" i="1"/>
  <c r="AI242" i="1" s="1"/>
  <c r="AF269" i="1"/>
  <c r="AI269" i="1" s="1"/>
  <c r="AF222" i="1"/>
  <c r="AI222" i="1" s="1"/>
  <c r="AF272" i="1"/>
  <c r="AI272" i="1" s="1"/>
  <c r="AF237" i="1"/>
  <c r="AI237" i="1" s="1"/>
  <c r="AF243" i="1"/>
  <c r="AI243" i="1" s="1"/>
  <c r="AF94" i="1"/>
  <c r="AI94" i="1" s="1"/>
  <c r="AF132" i="1"/>
  <c r="AI132" i="1" s="1"/>
  <c r="AF188" i="1"/>
  <c r="AI188" i="1" s="1"/>
  <c r="AF99" i="1"/>
  <c r="AI99" i="1" s="1"/>
  <c r="AF101" i="1"/>
  <c r="AI101" i="1" s="1"/>
  <c r="AF127" i="1"/>
  <c r="AI127" i="1" s="1"/>
  <c r="AF80" i="1"/>
  <c r="AI80" i="1" s="1"/>
  <c r="AF45" i="1"/>
  <c r="AI45" i="1" s="1"/>
  <c r="AF71" i="1"/>
  <c r="AI71" i="1" s="1"/>
  <c r="AF24" i="1"/>
  <c r="AI24" i="1" s="1"/>
  <c r="AF107" i="1"/>
  <c r="AI107" i="1" s="1"/>
  <c r="AF124" i="1"/>
  <c r="AI124" i="1" s="1"/>
  <c r="AF136" i="1"/>
  <c r="AI136" i="1" s="1"/>
  <c r="AF423" i="1"/>
  <c r="AI423" i="1" s="1"/>
  <c r="AF333" i="1"/>
  <c r="AI333" i="1" s="1"/>
  <c r="AF359" i="1"/>
  <c r="AI359" i="1" s="1"/>
  <c r="AF413" i="1"/>
  <c r="AI413" i="1" s="1"/>
  <c r="AF388" i="1"/>
  <c r="AI388" i="1" s="1"/>
  <c r="AF354" i="1"/>
  <c r="AI354" i="1" s="1"/>
  <c r="AF356" i="1"/>
  <c r="AI356" i="1" s="1"/>
  <c r="AF329" i="1"/>
  <c r="AI329" i="1" s="1"/>
  <c r="AF338" i="1"/>
  <c r="AI338" i="1" s="1"/>
  <c r="AF332" i="1"/>
  <c r="AI332" i="1" s="1"/>
  <c r="AF337" i="1"/>
  <c r="AI337" i="1" s="1"/>
  <c r="AF214" i="1"/>
  <c r="AI214" i="1" s="1"/>
  <c r="AF264" i="1"/>
  <c r="AI264" i="1" s="1"/>
  <c r="AF241" i="1"/>
  <c r="AI241" i="1" s="1"/>
  <c r="AF230" i="1"/>
  <c r="AI230" i="1" s="1"/>
  <c r="AF257" i="1"/>
  <c r="AI257" i="1" s="1"/>
  <c r="AF210" i="1"/>
  <c r="AI210" i="1" s="1"/>
  <c r="AF260" i="1"/>
  <c r="AI260" i="1" s="1"/>
  <c r="AF225" i="1"/>
  <c r="AI225" i="1" s="1"/>
  <c r="AF219" i="1"/>
  <c r="AI219" i="1" s="1"/>
  <c r="AF196" i="1"/>
  <c r="AI196" i="1" s="1"/>
  <c r="AF120" i="1"/>
  <c r="AI120" i="1" s="1"/>
  <c r="AF170" i="1"/>
  <c r="AI170" i="1" s="1"/>
  <c r="AF231" i="1"/>
  <c r="AI231" i="1" s="1"/>
  <c r="AF218" i="1"/>
  <c r="AI218" i="1" s="1"/>
  <c r="AF187" i="1"/>
  <c r="AI187" i="1" s="1"/>
  <c r="AF68" i="1"/>
  <c r="AI68" i="1" s="1"/>
  <c r="AF115" i="1"/>
  <c r="AI115" i="1" s="1"/>
  <c r="AF59" i="1"/>
  <c r="AI59" i="1" s="1"/>
  <c r="AF12" i="1"/>
  <c r="AI12" i="1" s="1"/>
  <c r="AF96" i="1"/>
  <c r="AI96" i="1" s="1"/>
  <c r="AF77" i="1"/>
  <c r="AI77" i="1" s="1"/>
  <c r="AF110" i="1"/>
  <c r="AI110" i="1" s="1"/>
  <c r="AF75" i="1"/>
  <c r="AI75" i="1" s="1"/>
  <c r="AF46" i="1"/>
  <c r="AI46" i="1" s="1"/>
  <c r="AF34" i="1"/>
  <c r="AI34" i="1" s="1"/>
  <c r="AF52" i="1"/>
  <c r="AI52" i="1" s="1"/>
  <c r="AF51" i="1"/>
  <c r="AI51" i="1" s="1"/>
  <c r="AF18" i="1"/>
  <c r="AI18" i="1" s="1"/>
  <c r="AF26" i="1"/>
  <c r="AI26" i="1" s="1"/>
  <c r="AF9" i="1"/>
  <c r="AI9" i="1" s="1"/>
  <c r="AF16" i="1"/>
  <c r="AI16" i="1" s="1"/>
  <c r="AF10" i="1"/>
  <c r="AI10" i="1" s="1"/>
  <c r="AF39" i="1"/>
  <c r="AI39" i="1" s="1"/>
  <c r="AF27" i="1"/>
  <c r="AI27" i="1" s="1"/>
  <c r="AF63" i="1"/>
  <c r="AI63" i="1" s="1"/>
  <c r="AF14" i="1"/>
  <c r="AI14" i="1" s="1"/>
  <c r="AF15" i="1"/>
  <c r="AI15" i="1" s="1"/>
  <c r="AF21" i="1"/>
  <c r="AI21" i="1" s="1"/>
  <c r="AK226" i="1" l="1"/>
  <c r="AJ226" i="1"/>
  <c r="AK28" i="1"/>
  <c r="AJ28" i="1"/>
  <c r="AK144" i="1"/>
  <c r="AJ144" i="1"/>
  <c r="AK322" i="1"/>
  <c r="AJ322" i="1"/>
  <c r="AK25" i="1"/>
  <c r="AJ25" i="1"/>
  <c r="AK261" i="1"/>
  <c r="AJ261" i="1"/>
  <c r="AK392" i="1"/>
  <c r="AJ392" i="1"/>
  <c r="AK81" i="1"/>
  <c r="AJ81" i="1"/>
  <c r="AK220" i="1"/>
  <c r="AJ220" i="1"/>
  <c r="AJ385" i="1"/>
  <c r="AK385" i="1"/>
  <c r="AK175" i="1"/>
  <c r="AJ175" i="1"/>
  <c r="AK302" i="1"/>
  <c r="AJ302" i="1"/>
  <c r="AK393" i="1"/>
  <c r="AJ393" i="1"/>
  <c r="AK126" i="1"/>
  <c r="AJ126" i="1"/>
  <c r="AK192" i="1"/>
  <c r="AJ192" i="1"/>
  <c r="AK405" i="1"/>
  <c r="AJ405" i="1"/>
  <c r="AJ145" i="1"/>
  <c r="AK145" i="1"/>
  <c r="AK344" i="1"/>
  <c r="AJ344" i="1"/>
  <c r="AK29" i="1"/>
  <c r="AJ29" i="1"/>
  <c r="AK178" i="1"/>
  <c r="AJ178" i="1"/>
  <c r="AK339" i="1"/>
  <c r="AJ339" i="1"/>
  <c r="AJ23" i="1"/>
  <c r="AK23" i="1"/>
  <c r="AK282" i="1"/>
  <c r="AJ282" i="1"/>
  <c r="AK401" i="1"/>
  <c r="AJ401" i="1"/>
  <c r="AK183" i="1"/>
  <c r="AJ183" i="1"/>
  <c r="AK217" i="1"/>
  <c r="AJ217" i="1"/>
  <c r="AK394" i="1"/>
  <c r="AJ394" i="1"/>
  <c r="AK158" i="1"/>
  <c r="AJ158" i="1"/>
  <c r="AK335" i="1"/>
  <c r="AJ335" i="1"/>
  <c r="AK390" i="1"/>
  <c r="AJ390" i="1"/>
  <c r="AK116" i="1"/>
  <c r="AJ116" i="1"/>
  <c r="AJ278" i="1"/>
  <c r="AK278" i="1"/>
  <c r="AK407" i="1"/>
  <c r="AJ407" i="1"/>
  <c r="AK149" i="1"/>
  <c r="AJ149" i="1"/>
  <c r="AK239" i="1"/>
  <c r="AJ239" i="1"/>
  <c r="AK417" i="1"/>
  <c r="AJ417" i="1"/>
  <c r="AK161" i="1"/>
  <c r="AJ161" i="1"/>
  <c r="AK251" i="1"/>
  <c r="AJ251" i="1"/>
  <c r="AK31" i="1"/>
  <c r="AJ31" i="1"/>
  <c r="AK131" i="1"/>
  <c r="AJ131" i="1"/>
  <c r="AK321" i="1"/>
  <c r="AJ321" i="1"/>
  <c r="AK62" i="1"/>
  <c r="AJ62" i="1"/>
  <c r="AK165" i="1"/>
  <c r="AJ165" i="1"/>
  <c r="AK327" i="1"/>
  <c r="AJ327" i="1"/>
  <c r="AK102" i="1"/>
  <c r="AJ102" i="1"/>
  <c r="AK221" i="1"/>
  <c r="AJ221" i="1"/>
  <c r="AK374" i="1"/>
  <c r="AJ374" i="1"/>
  <c r="AK174" i="1"/>
  <c r="AJ174" i="1"/>
  <c r="AK240" i="1"/>
  <c r="AJ240" i="1"/>
  <c r="AK424" i="1"/>
  <c r="AJ424" i="1"/>
  <c r="AK199" i="1"/>
  <c r="AJ199" i="1"/>
  <c r="AK323" i="1"/>
  <c r="AJ323" i="1"/>
  <c r="AK106" i="1"/>
  <c r="AJ106" i="1"/>
  <c r="AK264" i="1"/>
  <c r="AJ264" i="1"/>
  <c r="AK423" i="1"/>
  <c r="AJ423" i="1"/>
  <c r="AK132" i="1"/>
  <c r="AJ132" i="1"/>
  <c r="AK310" i="1"/>
  <c r="AJ310" i="1"/>
  <c r="AK64" i="1"/>
  <c r="AJ64" i="1"/>
  <c r="AK93" i="1"/>
  <c r="AJ93" i="1"/>
  <c r="AK316" i="1"/>
  <c r="AJ316" i="1"/>
  <c r="AK119" i="1"/>
  <c r="AJ119" i="1"/>
  <c r="AK246" i="1"/>
  <c r="AJ246" i="1"/>
  <c r="AK375" i="1"/>
  <c r="AJ375" i="1"/>
  <c r="AK163" i="1"/>
  <c r="AJ163" i="1"/>
  <c r="AK283" i="1"/>
  <c r="AJ283" i="1"/>
  <c r="AJ381" i="1"/>
  <c r="AK381" i="1"/>
  <c r="AK147" i="1"/>
  <c r="AJ147" i="1"/>
  <c r="AK274" i="1"/>
  <c r="AJ274" i="1"/>
  <c r="AK40" i="1"/>
  <c r="AJ40" i="1"/>
  <c r="AK159" i="1"/>
  <c r="AJ159" i="1"/>
  <c r="AK285" i="1"/>
  <c r="AJ285" i="1"/>
  <c r="AK17" i="1"/>
  <c r="AJ17" i="1"/>
  <c r="AK166" i="1"/>
  <c r="AJ166" i="1"/>
  <c r="AJ330" i="1"/>
  <c r="AK330" i="1"/>
  <c r="AK85" i="1"/>
  <c r="AJ85" i="1"/>
  <c r="AJ212" i="1"/>
  <c r="AK212" i="1"/>
  <c r="AK403" i="1"/>
  <c r="AJ403" i="1"/>
  <c r="AK32" i="1"/>
  <c r="AJ32" i="1"/>
  <c r="AK284" i="1"/>
  <c r="AJ284" i="1"/>
  <c r="AK384" i="1"/>
  <c r="AJ384" i="1"/>
  <c r="AK191" i="1"/>
  <c r="AJ191" i="1"/>
  <c r="AK190" i="1"/>
  <c r="AJ190" i="1"/>
  <c r="AK79" i="1"/>
  <c r="AJ79" i="1"/>
  <c r="AK179" i="1"/>
  <c r="AJ179" i="1"/>
  <c r="AK336" i="1"/>
  <c r="AJ336" i="1"/>
  <c r="AK188" i="1"/>
  <c r="AJ188" i="1"/>
  <c r="AK52" i="1"/>
  <c r="AJ52" i="1"/>
  <c r="AK34" i="1"/>
  <c r="AJ34" i="1"/>
  <c r="AK231" i="1"/>
  <c r="AJ231" i="1"/>
  <c r="AK214" i="1"/>
  <c r="AJ214" i="1"/>
  <c r="AK136" i="1"/>
  <c r="AJ136" i="1"/>
  <c r="AK94" i="1"/>
  <c r="AJ94" i="1"/>
  <c r="AJ295" i="1"/>
  <c r="AK295" i="1"/>
  <c r="AK122" i="1"/>
  <c r="AJ122" i="1"/>
  <c r="AK249" i="1"/>
  <c r="AJ249" i="1"/>
  <c r="AK380" i="1"/>
  <c r="AJ380" i="1"/>
  <c r="AK69" i="1"/>
  <c r="AJ69" i="1"/>
  <c r="AK208" i="1"/>
  <c r="AJ208" i="1"/>
  <c r="AJ373" i="1"/>
  <c r="AK373" i="1"/>
  <c r="AK137" i="1"/>
  <c r="AJ137" i="1"/>
  <c r="AK227" i="1"/>
  <c r="AJ227" i="1"/>
  <c r="AJ418" i="1"/>
  <c r="AK418" i="1"/>
  <c r="AJ121" i="1"/>
  <c r="AK121" i="1"/>
  <c r="AK324" i="1"/>
  <c r="AJ324" i="1"/>
  <c r="AK30" i="1"/>
  <c r="AJ30" i="1"/>
  <c r="AJ133" i="1"/>
  <c r="AK133" i="1"/>
  <c r="AJ341" i="1"/>
  <c r="AK341" i="1"/>
  <c r="AK50" i="1"/>
  <c r="AJ50" i="1"/>
  <c r="AK153" i="1"/>
  <c r="AJ153" i="1"/>
  <c r="AK315" i="1"/>
  <c r="AJ315" i="1"/>
  <c r="AJ11" i="1"/>
  <c r="AK11" i="1"/>
  <c r="AK280" i="1"/>
  <c r="AJ280" i="1"/>
  <c r="AK389" i="1"/>
  <c r="AJ389" i="1"/>
  <c r="AK176" i="1"/>
  <c r="AJ176" i="1"/>
  <c r="AK205" i="1"/>
  <c r="AJ205" i="1"/>
  <c r="AK382" i="1"/>
  <c r="AJ382" i="1"/>
  <c r="AK146" i="1"/>
  <c r="AJ146" i="1"/>
  <c r="AK325" i="1"/>
  <c r="AJ325" i="1"/>
  <c r="AK65" i="1"/>
  <c r="AJ65" i="1"/>
  <c r="AJ206" i="1"/>
  <c r="AK206" i="1"/>
  <c r="AK317" i="1"/>
  <c r="AJ317" i="1"/>
  <c r="AK223" i="1"/>
  <c r="AJ223" i="1"/>
  <c r="AK46" i="1"/>
  <c r="AJ46" i="1"/>
  <c r="AK170" i="1"/>
  <c r="AJ170" i="1"/>
  <c r="AJ337" i="1"/>
  <c r="AK337" i="1"/>
  <c r="AJ124" i="1"/>
  <c r="AK124" i="1"/>
  <c r="AK243" i="1"/>
  <c r="AJ243" i="1"/>
  <c r="AJ343" i="1"/>
  <c r="AK343" i="1"/>
  <c r="AJ36" i="1"/>
  <c r="AK36" i="1"/>
  <c r="AK211" i="1"/>
  <c r="AJ211" i="1"/>
  <c r="AK378" i="1"/>
  <c r="AJ378" i="1"/>
  <c r="AK104" i="1"/>
  <c r="AJ104" i="1"/>
  <c r="AJ266" i="1"/>
  <c r="AK266" i="1"/>
  <c r="AK395" i="1"/>
  <c r="AJ395" i="1"/>
  <c r="AK135" i="1"/>
  <c r="AJ135" i="1"/>
  <c r="AK262" i="1"/>
  <c r="AJ262" i="1"/>
  <c r="AJ33" i="1"/>
  <c r="AK33" i="1"/>
  <c r="AK180" i="1"/>
  <c r="AJ180" i="1"/>
  <c r="AJ297" i="1"/>
  <c r="AK297" i="1"/>
  <c r="AK19" i="1"/>
  <c r="AJ19" i="1"/>
  <c r="AK195" i="1"/>
  <c r="AJ195" i="1"/>
  <c r="AK309" i="1"/>
  <c r="AJ309" i="1"/>
  <c r="AK73" i="1"/>
  <c r="AJ73" i="1"/>
  <c r="AK296" i="1"/>
  <c r="AJ296" i="1"/>
  <c r="AK391" i="1"/>
  <c r="AJ391" i="1"/>
  <c r="AK95" i="1"/>
  <c r="AJ95" i="1"/>
  <c r="AK209" i="1"/>
  <c r="AJ209" i="1"/>
  <c r="AK362" i="1"/>
  <c r="AJ362" i="1"/>
  <c r="AK162" i="1"/>
  <c r="AJ162" i="1"/>
  <c r="AK228" i="1"/>
  <c r="AJ228" i="1"/>
  <c r="AJ412" i="1"/>
  <c r="AK412" i="1"/>
  <c r="AJ181" i="1"/>
  <c r="AK181" i="1"/>
  <c r="AK311" i="1"/>
  <c r="AJ311" i="1"/>
  <c r="AK92" i="1"/>
  <c r="AJ92" i="1"/>
  <c r="AK213" i="1"/>
  <c r="AJ213" i="1"/>
  <c r="AK326" i="1"/>
  <c r="AJ326" i="1"/>
  <c r="AJ115" i="1"/>
  <c r="AK115" i="1"/>
  <c r="AJ101" i="1"/>
  <c r="AK101" i="1"/>
  <c r="AK276" i="1"/>
  <c r="AJ276" i="1"/>
  <c r="AK207" i="1"/>
  <c r="AJ207" i="1"/>
  <c r="AJ68" i="1"/>
  <c r="AK68" i="1"/>
  <c r="AJ230" i="1"/>
  <c r="AK230" i="1"/>
  <c r="AK359" i="1"/>
  <c r="AJ359" i="1"/>
  <c r="AK99" i="1"/>
  <c r="AJ99" i="1"/>
  <c r="AK51" i="1"/>
  <c r="AJ51" i="1"/>
  <c r="AK237" i="1"/>
  <c r="AJ237" i="1"/>
  <c r="AK368" i="1"/>
  <c r="AJ368" i="1"/>
  <c r="AK83" i="1"/>
  <c r="AJ83" i="1"/>
  <c r="AK234" i="1"/>
  <c r="AJ234" i="1"/>
  <c r="AK363" i="1"/>
  <c r="AJ363" i="1"/>
  <c r="AK151" i="1"/>
  <c r="AJ151" i="1"/>
  <c r="AK277" i="1"/>
  <c r="AJ277" i="1"/>
  <c r="AJ369" i="1"/>
  <c r="AK369" i="1"/>
  <c r="AJ109" i="1"/>
  <c r="AK109" i="1"/>
  <c r="AK312" i="1"/>
  <c r="AJ312" i="1"/>
  <c r="AK78" i="1"/>
  <c r="AJ78" i="1"/>
  <c r="AK142" i="1"/>
  <c r="AJ142" i="1"/>
  <c r="AK306" i="1"/>
  <c r="AJ306" i="1"/>
  <c r="AK90" i="1"/>
  <c r="AJ90" i="1"/>
  <c r="AK154" i="1"/>
  <c r="AJ154" i="1"/>
  <c r="AJ318" i="1"/>
  <c r="AK318" i="1"/>
  <c r="AK38" i="1"/>
  <c r="AJ38" i="1"/>
  <c r="AK271" i="1"/>
  <c r="AJ271" i="1"/>
  <c r="AK377" i="1"/>
  <c r="AJ377" i="1"/>
  <c r="AJ20" i="1"/>
  <c r="AK20" i="1"/>
  <c r="AK268" i="1"/>
  <c r="AJ268" i="1"/>
  <c r="AK372" i="1"/>
  <c r="AJ372" i="1"/>
  <c r="AK172" i="1"/>
  <c r="AJ172" i="1"/>
  <c r="AK290" i="1"/>
  <c r="AJ290" i="1"/>
  <c r="AK67" i="1"/>
  <c r="AJ67" i="1"/>
  <c r="AK167" i="1"/>
  <c r="AJ167" i="1"/>
  <c r="AK320" i="1"/>
  <c r="AJ320" i="1"/>
  <c r="AK13" i="1"/>
  <c r="AJ13" i="1"/>
  <c r="AK248" i="1"/>
  <c r="AJ248" i="1"/>
  <c r="AK342" i="1"/>
  <c r="AJ342" i="1"/>
  <c r="AJ307" i="1"/>
  <c r="AK307" i="1"/>
  <c r="AK63" i="1"/>
  <c r="AJ63" i="1"/>
  <c r="AK107" i="1"/>
  <c r="AJ107" i="1"/>
  <c r="AK338" i="1"/>
  <c r="AJ338" i="1"/>
  <c r="AJ57" i="1"/>
  <c r="AK57" i="1"/>
  <c r="AK279" i="1"/>
  <c r="AJ279" i="1"/>
  <c r="AJ361" i="1"/>
  <c r="AK361" i="1"/>
  <c r="AK125" i="1"/>
  <c r="AJ125" i="1"/>
  <c r="AK215" i="1"/>
  <c r="AJ215" i="1"/>
  <c r="AK419" i="1"/>
  <c r="AJ419" i="1"/>
  <c r="AK168" i="1"/>
  <c r="AJ168" i="1"/>
  <c r="AK376" i="1"/>
  <c r="AJ376" i="1"/>
  <c r="AK100" i="1"/>
  <c r="AJ100" i="1"/>
  <c r="AJ129" i="1"/>
  <c r="AK129" i="1"/>
  <c r="AJ291" i="1"/>
  <c r="AK291" i="1"/>
  <c r="AK112" i="1"/>
  <c r="AJ112" i="1"/>
  <c r="AJ141" i="1"/>
  <c r="AK141" i="1"/>
  <c r="AJ303" i="1"/>
  <c r="AK303" i="1"/>
  <c r="AK88" i="1"/>
  <c r="AJ88" i="1"/>
  <c r="AK197" i="1"/>
  <c r="AJ197" i="1"/>
  <c r="AK350" i="1"/>
  <c r="AJ350" i="1"/>
  <c r="AK164" i="1"/>
  <c r="AJ164" i="1"/>
  <c r="AK193" i="1"/>
  <c r="AJ193" i="1"/>
  <c r="AK370" i="1"/>
  <c r="AJ370" i="1"/>
  <c r="AK134" i="1"/>
  <c r="AJ134" i="1"/>
  <c r="AK313" i="1"/>
  <c r="AJ313" i="1"/>
  <c r="AK53" i="1"/>
  <c r="AJ53" i="1"/>
  <c r="AJ201" i="1"/>
  <c r="AK201" i="1"/>
  <c r="AK305" i="1"/>
  <c r="AJ305" i="1"/>
  <c r="AK47" i="1"/>
  <c r="AJ47" i="1"/>
  <c r="AK198" i="1"/>
  <c r="AJ198" i="1"/>
  <c r="AK415" i="1"/>
  <c r="AJ415" i="1"/>
  <c r="AK352" i="1"/>
  <c r="AJ352" i="1"/>
  <c r="AJ21" i="1"/>
  <c r="AK21" i="1"/>
  <c r="AK14" i="1"/>
  <c r="AJ14" i="1"/>
  <c r="AK332" i="1"/>
  <c r="AJ332" i="1"/>
  <c r="AJ27" i="1"/>
  <c r="AK27" i="1"/>
  <c r="AK366" i="1"/>
  <c r="AJ366" i="1"/>
  <c r="AK219" i="1"/>
  <c r="AJ219" i="1"/>
  <c r="AK400" i="1"/>
  <c r="AJ400" i="1"/>
  <c r="AJ254" i="1"/>
  <c r="AK254" i="1"/>
  <c r="AK250" i="1"/>
  <c r="AJ250" i="1"/>
  <c r="AK130" i="1"/>
  <c r="AJ130" i="1"/>
  <c r="AK355" i="1"/>
  <c r="AJ355" i="1"/>
  <c r="AK49" i="1"/>
  <c r="AJ49" i="1"/>
  <c r="AK292" i="1"/>
  <c r="AJ292" i="1"/>
  <c r="AK367" i="1"/>
  <c r="AJ367" i="1"/>
  <c r="AK61" i="1"/>
  <c r="AJ61" i="1"/>
  <c r="AK294" i="1"/>
  <c r="AJ294" i="1"/>
  <c r="AK379" i="1"/>
  <c r="AJ379" i="1"/>
  <c r="AK8" i="1"/>
  <c r="AJ8" i="1"/>
  <c r="AK256" i="1"/>
  <c r="AJ256" i="1"/>
  <c r="AK360" i="1"/>
  <c r="AJ360" i="1"/>
  <c r="AK150" i="1"/>
  <c r="AJ150" i="1"/>
  <c r="AK216" i="1"/>
  <c r="AJ216" i="1"/>
  <c r="AJ414" i="1"/>
  <c r="AK414" i="1"/>
  <c r="AJ169" i="1"/>
  <c r="AK169" i="1"/>
  <c r="AK299" i="1"/>
  <c r="AJ299" i="1"/>
  <c r="AK86" i="1"/>
  <c r="AJ86" i="1"/>
  <c r="AJ189" i="1"/>
  <c r="AK189" i="1"/>
  <c r="AK314" i="1"/>
  <c r="AJ314" i="1"/>
  <c r="AK114" i="1"/>
  <c r="AJ114" i="1"/>
  <c r="AK245" i="1"/>
  <c r="AJ245" i="1"/>
  <c r="AK398" i="1"/>
  <c r="AJ398" i="1"/>
  <c r="AK333" i="1"/>
  <c r="AJ333" i="1"/>
  <c r="AJ218" i="1"/>
  <c r="AK218" i="1"/>
  <c r="AK75" i="1"/>
  <c r="AJ75" i="1"/>
  <c r="AJ196" i="1"/>
  <c r="AK196" i="1"/>
  <c r="AJ24" i="1"/>
  <c r="AK24" i="1"/>
  <c r="AJ39" i="1"/>
  <c r="AK39" i="1"/>
  <c r="AK71" i="1"/>
  <c r="AJ71" i="1"/>
  <c r="AK87" i="1"/>
  <c r="AJ87" i="1"/>
  <c r="AK123" i="1"/>
  <c r="AJ123" i="1"/>
  <c r="AK10" i="1"/>
  <c r="AJ10" i="1"/>
  <c r="AK96" i="1"/>
  <c r="AJ96" i="1"/>
  <c r="AK225" i="1"/>
  <c r="AJ225" i="1"/>
  <c r="AK356" i="1"/>
  <c r="AJ356" i="1"/>
  <c r="AJ45" i="1"/>
  <c r="AK45" i="1"/>
  <c r="AK269" i="1"/>
  <c r="AJ269" i="1"/>
  <c r="AJ349" i="1"/>
  <c r="AK349" i="1"/>
  <c r="AK139" i="1"/>
  <c r="AJ139" i="1"/>
  <c r="AK265" i="1"/>
  <c r="AJ265" i="1"/>
  <c r="AJ357" i="1"/>
  <c r="AK357" i="1"/>
  <c r="AJ97" i="1"/>
  <c r="AK97" i="1"/>
  <c r="AK300" i="1"/>
  <c r="AJ300" i="1"/>
  <c r="AJ89" i="1"/>
  <c r="AK89" i="1"/>
  <c r="AJ117" i="1"/>
  <c r="AK117" i="1"/>
  <c r="AK364" i="1"/>
  <c r="AJ364" i="1"/>
  <c r="AJ72" i="1"/>
  <c r="AK72" i="1"/>
  <c r="AK247" i="1"/>
  <c r="AJ247" i="1"/>
  <c r="AK353" i="1"/>
  <c r="AJ353" i="1"/>
  <c r="AJ84" i="1"/>
  <c r="AK84" i="1"/>
  <c r="AK259" i="1"/>
  <c r="AJ259" i="1"/>
  <c r="AK365" i="1"/>
  <c r="AJ365" i="1"/>
  <c r="AK152" i="1"/>
  <c r="AJ152" i="1"/>
  <c r="AK298" i="1"/>
  <c r="AJ298" i="1"/>
  <c r="AK358" i="1"/>
  <c r="AJ358" i="1"/>
  <c r="AK160" i="1"/>
  <c r="AJ160" i="1"/>
  <c r="AK275" i="1"/>
  <c r="AJ275" i="1"/>
  <c r="AK55" i="1"/>
  <c r="AJ55" i="1"/>
  <c r="AK155" i="1"/>
  <c r="AJ155" i="1"/>
  <c r="AK308" i="1"/>
  <c r="AJ308" i="1"/>
  <c r="AK148" i="1"/>
  <c r="AJ148" i="1"/>
  <c r="AJ236" i="1"/>
  <c r="AK236" i="1"/>
  <c r="AJ421" i="1"/>
  <c r="AK421" i="1"/>
  <c r="AK56" i="1"/>
  <c r="AJ56" i="1"/>
  <c r="AK267" i="1"/>
  <c r="AJ267" i="1"/>
  <c r="AK347" i="1"/>
  <c r="AJ347" i="1"/>
  <c r="AK241" i="1"/>
  <c r="AJ241" i="1"/>
  <c r="AJ48" i="1"/>
  <c r="AK48" i="1"/>
  <c r="AJ15" i="1"/>
  <c r="AK15" i="1"/>
  <c r="AJ120" i="1"/>
  <c r="AK120" i="1"/>
  <c r="AK110" i="1"/>
  <c r="AJ110" i="1"/>
  <c r="AK272" i="1"/>
  <c r="AJ272" i="1"/>
  <c r="AK77" i="1"/>
  <c r="AJ77" i="1"/>
  <c r="AK329" i="1"/>
  <c r="AJ329" i="1"/>
  <c r="AK222" i="1"/>
  <c r="AJ222" i="1"/>
  <c r="AK383" i="1"/>
  <c r="AJ383" i="1"/>
  <c r="AK66" i="1"/>
  <c r="AJ66" i="1"/>
  <c r="AK16" i="1"/>
  <c r="AJ16" i="1"/>
  <c r="AJ12" i="1"/>
  <c r="AK12" i="1"/>
  <c r="AK260" i="1"/>
  <c r="AJ260" i="1"/>
  <c r="AK354" i="1"/>
  <c r="AJ354" i="1"/>
  <c r="AK80" i="1"/>
  <c r="AJ80" i="1"/>
  <c r="AJ242" i="1"/>
  <c r="AK242" i="1"/>
  <c r="AK371" i="1"/>
  <c r="AJ371" i="1"/>
  <c r="AJ113" i="1"/>
  <c r="AK113" i="1"/>
  <c r="AK203" i="1"/>
  <c r="AJ203" i="1"/>
  <c r="AJ420" i="1"/>
  <c r="AK420" i="1"/>
  <c r="AK156" i="1"/>
  <c r="AJ156" i="1"/>
  <c r="AK331" i="1"/>
  <c r="AJ331" i="1"/>
  <c r="AK37" i="1"/>
  <c r="AJ37" i="1"/>
  <c r="AK273" i="1"/>
  <c r="AJ273" i="1"/>
  <c r="AK404" i="1"/>
  <c r="AJ404" i="1"/>
  <c r="AK70" i="1"/>
  <c r="AJ70" i="1"/>
  <c r="AK270" i="1"/>
  <c r="AJ270" i="1"/>
  <c r="AK399" i="1"/>
  <c r="AJ399" i="1"/>
  <c r="AK82" i="1"/>
  <c r="AJ82" i="1"/>
  <c r="AK304" i="1"/>
  <c r="AJ304" i="1"/>
  <c r="AK408" i="1"/>
  <c r="AJ408" i="1"/>
  <c r="AK138" i="1"/>
  <c r="AJ138" i="1"/>
  <c r="AK204" i="1"/>
  <c r="AJ204" i="1"/>
  <c r="AK416" i="1"/>
  <c r="AJ416" i="1"/>
  <c r="AJ184" i="1"/>
  <c r="AK184" i="1"/>
  <c r="AK301" i="1"/>
  <c r="AJ301" i="1"/>
  <c r="AK41" i="1"/>
  <c r="AJ41" i="1"/>
  <c r="AK200" i="1"/>
  <c r="AJ200" i="1"/>
  <c r="AK293" i="1"/>
  <c r="AJ293" i="1"/>
  <c r="AJ35" i="1"/>
  <c r="AK35" i="1"/>
  <c r="AK186" i="1"/>
  <c r="AJ186" i="1"/>
  <c r="AK410" i="1"/>
  <c r="AJ410" i="1"/>
  <c r="AK185" i="1"/>
  <c r="AJ185" i="1"/>
  <c r="AK229" i="1"/>
  <c r="AJ229" i="1"/>
  <c r="AK406" i="1"/>
  <c r="AJ406" i="1"/>
  <c r="AK257" i="1"/>
  <c r="AJ257" i="1"/>
  <c r="AK18" i="1"/>
  <c r="AJ18" i="1"/>
  <c r="AK187" i="1"/>
  <c r="AJ187" i="1"/>
  <c r="AJ42" i="1"/>
  <c r="AK42" i="1"/>
  <c r="AJ9" i="1"/>
  <c r="AK9" i="1"/>
  <c r="AK59" i="1"/>
  <c r="AJ59" i="1"/>
  <c r="AK210" i="1"/>
  <c r="AJ210" i="1"/>
  <c r="AK388" i="1"/>
  <c r="AJ388" i="1"/>
  <c r="AJ127" i="1"/>
  <c r="AK127" i="1"/>
  <c r="AK253" i="1"/>
  <c r="AJ253" i="1"/>
  <c r="AJ345" i="1"/>
  <c r="AK345" i="1"/>
  <c r="AK111" i="1"/>
  <c r="AJ111" i="1"/>
  <c r="AK238" i="1"/>
  <c r="AJ238" i="1"/>
  <c r="AK54" i="1"/>
  <c r="AJ54" i="1"/>
  <c r="AK118" i="1"/>
  <c r="AJ118" i="1"/>
  <c r="AK319" i="1"/>
  <c r="AJ319" i="1"/>
  <c r="AJ60" i="1"/>
  <c r="AK60" i="1"/>
  <c r="AK235" i="1"/>
  <c r="AJ235" i="1"/>
  <c r="AK402" i="1"/>
  <c r="AJ402" i="1"/>
  <c r="AK98" i="1"/>
  <c r="AJ98" i="1"/>
  <c r="AK232" i="1"/>
  <c r="AJ232" i="1"/>
  <c r="AJ397" i="1"/>
  <c r="AK397" i="1"/>
  <c r="AJ108" i="1"/>
  <c r="AK108" i="1"/>
  <c r="AK244" i="1"/>
  <c r="AJ244" i="1"/>
  <c r="AJ348" i="1"/>
  <c r="AK348" i="1"/>
  <c r="AK173" i="1"/>
  <c r="AJ173" i="1"/>
  <c r="AK263" i="1"/>
  <c r="AJ263" i="1"/>
  <c r="AK22" i="1"/>
  <c r="AJ22" i="1"/>
  <c r="AJ157" i="1"/>
  <c r="AK157" i="1"/>
  <c r="AJ287" i="1"/>
  <c r="AK287" i="1"/>
  <c r="AK74" i="1"/>
  <c r="AJ74" i="1"/>
  <c r="AK177" i="1"/>
  <c r="AJ177" i="1"/>
  <c r="AK340" i="1"/>
  <c r="AJ340" i="1"/>
  <c r="AJ103" i="1"/>
  <c r="AK103" i="1"/>
  <c r="AK233" i="1"/>
  <c r="AJ233" i="1"/>
  <c r="AK386" i="1"/>
  <c r="AJ386" i="1"/>
  <c r="AK182" i="1"/>
  <c r="AJ182" i="1"/>
  <c r="AK252" i="1"/>
  <c r="AJ252" i="1"/>
  <c r="AK411" i="1"/>
  <c r="AJ411" i="1"/>
  <c r="AK26" i="1"/>
  <c r="AJ26" i="1"/>
  <c r="AK413" i="1"/>
  <c r="AJ413" i="1"/>
  <c r="AK422" i="1"/>
  <c r="AJ422" i="1"/>
  <c r="AK288" i="1"/>
  <c r="AJ288" i="1"/>
  <c r="AK76" i="1"/>
  <c r="AJ76" i="1"/>
  <c r="AJ105" i="1"/>
  <c r="AK105" i="1"/>
  <c r="AK328" i="1"/>
  <c r="AJ328" i="1"/>
  <c r="AK58" i="1"/>
  <c r="AJ58" i="1"/>
  <c r="AK258" i="1"/>
  <c r="AJ258" i="1"/>
  <c r="AK387" i="1"/>
  <c r="AJ387" i="1"/>
  <c r="AK128" i="1"/>
  <c r="AJ128" i="1"/>
  <c r="AK281" i="1"/>
  <c r="AJ281" i="1"/>
  <c r="AJ334" i="1"/>
  <c r="AK334" i="1"/>
  <c r="AK140" i="1"/>
  <c r="AJ140" i="1"/>
  <c r="AK286" i="1"/>
  <c r="AJ286" i="1"/>
  <c r="AK346" i="1"/>
  <c r="AJ346" i="1"/>
  <c r="AK171" i="1"/>
  <c r="AJ171" i="1"/>
  <c r="AJ289" i="1"/>
  <c r="AK289" i="1"/>
  <c r="AK43" i="1"/>
  <c r="AJ43" i="1"/>
  <c r="AK143" i="1"/>
  <c r="AJ143" i="1"/>
  <c r="AK351" i="1"/>
  <c r="AJ351" i="1"/>
  <c r="AK91" i="1"/>
  <c r="AJ91" i="1"/>
  <c r="AJ224" i="1"/>
  <c r="AK224" i="1"/>
  <c r="AK409" i="1"/>
  <c r="AJ409" i="1"/>
  <c r="AK44" i="1"/>
  <c r="AJ44" i="1"/>
  <c r="AK255" i="1"/>
  <c r="AJ255" i="1"/>
  <c r="AK396" i="1"/>
  <c r="AJ396" i="1"/>
  <c r="AJ194" i="1"/>
  <c r="AK194" i="1"/>
  <c r="AK202" i="1"/>
  <c r="AJ202" i="1"/>
</calcChain>
</file>

<file path=xl/sharedStrings.xml><?xml version="1.0" encoding="utf-8"?>
<sst xmlns="http://schemas.openxmlformats.org/spreadsheetml/2006/main" count="9769" uniqueCount="670">
  <si>
    <t>MATRIZ MODELO</t>
  </si>
  <si>
    <t>INDICADORES GERAIS - POR MUNICÍPIO</t>
  </si>
  <si>
    <t>CÓDIGO MUNICÍPIO</t>
  </si>
  <si>
    <t>MUNICÍPIO</t>
  </si>
  <si>
    <t>IRCE</t>
  </si>
  <si>
    <t>DCE</t>
  </si>
  <si>
    <t>HISTÓRICO PARECER PRÉVIO (ÚLTIMOS 5 ANOS)</t>
  </si>
  <si>
    <t>DATA ÚLTIMA AUDITORIA (3DCE)</t>
  </si>
  <si>
    <t>QTDE DE DÉBITO/MULTAS</t>
  </si>
  <si>
    <t>VALOR DE DÉBITO E MULTAS</t>
  </si>
  <si>
    <t>ÍNDICE DE TRANSPARÊNCIA PÚBLICA</t>
  </si>
  <si>
    <t>PERFIL DE CONTRATAÇÃO DO ENTE</t>
  </si>
  <si>
    <t>POPULAÇÃO MUNICÍPIO</t>
  </si>
  <si>
    <t>IDH</t>
  </si>
  <si>
    <t>IEGM</t>
  </si>
  <si>
    <t>IDTRU-DL</t>
  </si>
  <si>
    <t>QTDE DE DENÚNCIAS E REPRESENTAÇÕES  (ÚLTIMOS 5 ANOS)</t>
  </si>
  <si>
    <t>QTDE DE TOC  (ÚLTIMOS 5 ANOS)</t>
  </si>
  <si>
    <t>QTDE DE TCE  (ÚLTIMOS 5 ANOS)</t>
  </si>
  <si>
    <t>QTDE DE AUDITORIAS  (ÚLTIMOS 5 ANOS)</t>
  </si>
  <si>
    <t>QTDE DE  MEDIDAS CAUTELARES  (ÚLTIMOS 5 ANOS)</t>
  </si>
  <si>
    <t>NOTA FINAL</t>
  </si>
  <si>
    <t>LATITUDE</t>
  </si>
  <si>
    <t>LONGITUDE</t>
  </si>
  <si>
    <t>ABAIRA</t>
  </si>
  <si>
    <t xml:space="preserve">Itaberaba                                                   </t>
  </si>
  <si>
    <t>1ª DCE</t>
  </si>
  <si>
    <t>ABARE</t>
  </si>
  <si>
    <t xml:space="preserve">Paulo Afonso                                                </t>
  </si>
  <si>
    <t>ACAJUTIBA</t>
  </si>
  <si>
    <t xml:space="preserve">Alagoinhas                                                  </t>
  </si>
  <si>
    <t>ADUSTINA</t>
  </si>
  <si>
    <t>AGUA FRIA</t>
  </si>
  <si>
    <t xml:space="preserve">Serrinha                                                    </t>
  </si>
  <si>
    <t>AIQUARA</t>
  </si>
  <si>
    <t xml:space="preserve">Jequié                                                      </t>
  </si>
  <si>
    <t>2ª DCE</t>
  </si>
  <si>
    <t>ALAGOINHAS</t>
  </si>
  <si>
    <t>ALCOBACA</t>
  </si>
  <si>
    <t xml:space="preserve">Eunápolis                                                   </t>
  </si>
  <si>
    <t>ALMADINA</t>
  </si>
  <si>
    <t xml:space="preserve">Itabuna                                                     </t>
  </si>
  <si>
    <t>AMARGOSA</t>
  </si>
  <si>
    <t xml:space="preserve">Santo Antônio de Jesus                                      </t>
  </si>
  <si>
    <t>AMELIA RODRIGUES</t>
  </si>
  <si>
    <t xml:space="preserve">Feira de Santana                                            </t>
  </si>
  <si>
    <t>AMERICA DOURADA</t>
  </si>
  <si>
    <t xml:space="preserve">Irecê                                                       </t>
  </si>
  <si>
    <t>ANAGE</t>
  </si>
  <si>
    <t xml:space="preserve">Vitória da Conquista                                        </t>
  </si>
  <si>
    <t>ANDARAI</t>
  </si>
  <si>
    <t>ANDORINHA</t>
  </si>
  <si>
    <t xml:space="preserve">Juazeiro                                                    </t>
  </si>
  <si>
    <t>ANGICAL</t>
  </si>
  <si>
    <t xml:space="preserve">Barreiras                                                   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</si>
  <si>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</si>
  <si>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</si>
  <si>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</si>
  <si>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</si>
  <si>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</si>
  <si>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</si>
  <si>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</si>
  <si>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</si>
  <si>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</si>
  <si>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</si>
  <si>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</si>
  <si>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</si>
  <si>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</si>
  <si>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</si>
  <si>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</si>
  <si>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 xml:space="preserve">Jacobina                                                    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</si>
  <si>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</si>
  <si>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</si>
  <si>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</si>
  <si>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</si>
  <si>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</si>
  <si>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</si>
  <si>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</si>
  <si>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</si>
  <si>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</si>
  <si>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</si>
  <si>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</si>
  <si>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</si>
  <si>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</si>
  <si>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</si>
  <si>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</si>
  <si>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</si>
  <si>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 xml:space="preserve">Santa Maria da Vitória                                      </t>
  </si>
  <si>
    <t>BOM JESUS DA SERRA</t>
  </si>
  <si>
    <t>BONINAL</t>
  </si>
  <si>
    <t>BONITO</t>
  </si>
  <si>
    <t>BOQUIRA</t>
  </si>
  <si>
    <t>BOTUPORA</t>
  </si>
  <si>
    <t xml:space="preserve">Caetité                                                     </t>
  </si>
  <si>
    <t>BREJÕES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</si>
  <si>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</si>
  <si>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</si>
  <si>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</si>
  <si>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</si>
  <si>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</si>
  <si>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</si>
  <si>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</si>
  <si>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</si>
  <si>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</si>
  <si>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</si>
  <si>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</si>
  <si>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</si>
  <si>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</si>
  <si>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</si>
  <si>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</si>
  <si>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</si>
  <si>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</si>
  <si>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 xml:space="preserve">Salvador                                                    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</si>
  <si>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</si>
  <si>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</si>
  <si>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</si>
  <si>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</si>
  <si>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</si>
  <si>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</si>
  <si>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</si>
  <si>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</si>
  <si>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</si>
  <si>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</si>
  <si>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</si>
  <si>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</si>
  <si>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</si>
  <si>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</si>
  <si>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</si>
  <si>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</si>
  <si>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</si>
  <si>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</si>
  <si>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</si>
  <si>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</si>
  <si>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</si>
  <si>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</si>
  <si>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</si>
  <si>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</si>
  <si>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</si>
  <si>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</si>
  <si>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</si>
  <si>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</si>
  <si>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</si>
  <si>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</si>
  <si>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</si>
  <si>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</si>
  <si>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</si>
  <si>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</si>
  <si>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</si>
  <si>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</si>
  <si>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</si>
  <si>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</si>
  <si>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</si>
  <si>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</si>
  <si>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</si>
  <si>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</si>
  <si>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</si>
  <si>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</si>
  <si>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</si>
  <si>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</si>
  <si>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</si>
  <si>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</si>
  <si>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</si>
  <si>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</si>
  <si>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</si>
  <si>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</si>
  <si>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</si>
  <si>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</si>
  <si>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</si>
  <si>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</si>
  <si>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</si>
  <si>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</si>
  <si>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</si>
  <si>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</si>
  <si>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</si>
  <si>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</si>
  <si>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</si>
  <si>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</si>
  <si>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</si>
  <si>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</si>
  <si>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</si>
  <si>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</si>
  <si>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</si>
  <si>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</si>
  <si>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</si>
  <si>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</si>
  <si>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</si>
  <si>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</si>
  <si>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</si>
  <si>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</si>
  <si>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</si>
  <si>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</si>
  <si>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</si>
  <si>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</si>
  <si>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</si>
  <si>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</si>
  <si>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</si>
  <si>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</si>
  <si>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</si>
  <si>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</si>
  <si>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</si>
  <si>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</si>
  <si>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</si>
  <si>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</si>
  <si>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</si>
  <si>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</si>
  <si>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</si>
  <si>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</si>
  <si>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</si>
  <si>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</si>
  <si>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</si>
  <si>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</si>
  <si>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</si>
  <si>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</si>
  <si>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</si>
  <si>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</si>
  <si>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</si>
  <si>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</si>
  <si>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</si>
  <si>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</si>
  <si>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</si>
  <si>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</si>
  <si>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</si>
  <si>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</si>
  <si>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</si>
  <si>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</si>
  <si>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</si>
  <si>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</si>
  <si>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</si>
  <si>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</si>
  <si>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</si>
  <si>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</si>
  <si>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</si>
  <si>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</si>
  <si>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</si>
  <si>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</si>
  <si>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</si>
  <si>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</si>
  <si>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</si>
  <si>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</si>
  <si>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</si>
  <si>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</si>
  <si>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</si>
  <si>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</si>
  <si>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</si>
  <si>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</si>
  <si>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</si>
  <si>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</si>
  <si>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</si>
  <si>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</si>
  <si>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</si>
  <si>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</si>
  <si>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</si>
  <si>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</si>
  <si>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</si>
  <si>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</si>
  <si>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</si>
  <si>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</si>
  <si>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</si>
  <si>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</si>
  <si>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</si>
  <si>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</si>
  <si>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</si>
  <si>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</si>
  <si>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</si>
  <si>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</si>
  <si>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</si>
  <si>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</si>
  <si>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</si>
  <si>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</si>
  <si>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</si>
  <si>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</si>
  <si>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</si>
  <si>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</si>
  <si>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</si>
  <si>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</si>
  <si>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</si>
  <si>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</si>
  <si>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</si>
  <si>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</si>
  <si>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</si>
  <si>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</si>
  <si>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</si>
  <si>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</si>
  <si>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</si>
  <si>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</si>
  <si>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</si>
  <si>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</si>
  <si>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</si>
  <si>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</si>
  <si>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</si>
  <si>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</si>
  <si>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</si>
  <si>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</si>
  <si>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</si>
  <si>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</si>
  <si>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</si>
  <si>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</si>
  <si>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</si>
  <si>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</si>
  <si>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</si>
  <si>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</si>
  <si>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</si>
  <si>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</si>
  <si>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</si>
  <si>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</si>
  <si>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</si>
  <si>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</si>
  <si>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</si>
  <si>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</si>
  <si>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</si>
  <si>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</si>
  <si>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</si>
  <si>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</si>
  <si>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</si>
  <si>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</si>
  <si>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</si>
  <si>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</si>
  <si>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</si>
  <si>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</si>
  <si>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</si>
  <si>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</si>
  <si>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</si>
  <si>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</si>
  <si>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</si>
  <si>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</si>
  <si>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</si>
  <si>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</si>
  <si>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</si>
  <si>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</si>
  <si>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</si>
  <si>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</si>
  <si>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</si>
  <si>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</si>
  <si>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</si>
  <si>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</si>
  <si>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</si>
  <si>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</si>
  <si>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</si>
  <si>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</si>
  <si>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</si>
  <si>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</si>
  <si>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</si>
  <si>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</si>
  <si>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</si>
  <si>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</si>
  <si>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</si>
  <si>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</si>
  <si>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</si>
  <si>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</si>
  <si>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</si>
  <si>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</si>
  <si>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</si>
  <si>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</si>
  <si>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</si>
  <si>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</si>
  <si>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</si>
  <si>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</si>
  <si>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</si>
  <si>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</si>
  <si>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</si>
  <si>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</si>
  <si>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</si>
  <si>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</si>
  <si>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</si>
  <si>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</si>
  <si>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</si>
  <si>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</si>
  <si>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</si>
  <si>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</si>
  <si>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</si>
  <si>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</si>
  <si>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</si>
  <si>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</si>
  <si>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</si>
  <si>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</si>
  <si>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</si>
  <si>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</si>
  <si>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</si>
  <si>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</si>
  <si>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</si>
  <si>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</si>
  <si>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</si>
  <si>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</si>
  <si>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</si>
  <si>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</si>
  <si>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</si>
  <si>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</si>
  <si>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SANTANA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</si>
  <si>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</si>
  <si>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</si>
  <si>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</si>
  <si>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</si>
  <si>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</si>
  <si>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</si>
  <si>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</si>
  <si>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</si>
  <si>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</si>
  <si>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</si>
  <si>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</si>
  <si>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</si>
  <si>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</si>
  <si>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</si>
  <si>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</si>
  <si>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</si>
  <si>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</si>
  <si>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</si>
  <si>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</si>
  <si>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</si>
  <si>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</si>
  <si>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</si>
  <si>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</si>
  <si>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</si>
  <si>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</si>
  <si>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</si>
  <si>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</si>
  <si>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</si>
  <si>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</si>
  <si>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</si>
  <si>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</si>
  <si>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</si>
  <si>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</si>
  <si>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</si>
  <si>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</si>
  <si>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</si>
  <si>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</si>
  <si>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</si>
  <si>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</si>
  <si>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</si>
  <si>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</si>
  <si>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</si>
  <si>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</si>
  <si>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</si>
  <si>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</si>
  <si>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</si>
  <si>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</si>
  <si>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</si>
  <si>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</si>
  <si>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</si>
  <si>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</si>
  <si>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</si>
  <si>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</si>
  <si>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</si>
  <si>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</si>
  <si>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</si>
  <si>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</si>
  <si>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</si>
  <si>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</si>
  <si>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</si>
  <si>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</si>
  <si>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</si>
  <si>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</si>
  <si>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</si>
  <si>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</si>
  <si>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</si>
  <si>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</si>
  <si>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</si>
  <si>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</si>
  <si>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</si>
  <si>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DEFINIÇÃO DE INDICADORES DA ANÁLISE</t>
  </si>
  <si>
    <t>DISTRIBUIÇÃO DE PESOS</t>
  </si>
  <si>
    <t>RISCO</t>
  </si>
  <si>
    <t>MATERIALIDADE</t>
  </si>
  <si>
    <t>RELEVÂNCIA</t>
  </si>
  <si>
    <t>OPORTUNIDADE</t>
  </si>
  <si>
    <t>TOTAL =</t>
  </si>
  <si>
    <t>ID</t>
  </si>
  <si>
    <t>CAMPO</t>
  </si>
  <si>
    <t>REFERÊNCIA</t>
  </si>
  <si>
    <t>TIPO</t>
  </si>
  <si>
    <t>ORIGEM</t>
  </si>
  <si>
    <t>HABILITAR INFICADOR (SIM OU NÃO)</t>
  </si>
  <si>
    <t>PESO TOTAL</t>
  </si>
  <si>
    <t>CRESCENTE / DECRESCENTE</t>
  </si>
  <si>
    <t>1º QUARTIL</t>
  </si>
  <si>
    <t>2º QUARTIL</t>
  </si>
  <si>
    <t>3º QUARTIL</t>
  </si>
  <si>
    <t>4º QUARTIL</t>
  </si>
  <si>
    <t>NICE - DBAD</t>
  </si>
  <si>
    <t>SIM</t>
  </si>
  <si>
    <t>CRESCENTE</t>
  </si>
  <si>
    <t>NICE - 3ªDCE</t>
  </si>
  <si>
    <t>NICE - ATRICON</t>
  </si>
  <si>
    <t>DECRESCENTE</t>
  </si>
  <si>
    <t>NICE - SIGA / BI</t>
  </si>
  <si>
    <t>NICE - IBGE</t>
  </si>
  <si>
    <t>Ministério da Gestão e Inovação em Serviços Públicos</t>
  </si>
  <si>
    <t>NICE - ATLAS BRASIL</t>
  </si>
  <si>
    <t>NÃO</t>
  </si>
  <si>
    <t>NICE - IEGM</t>
  </si>
  <si>
    <t>NICE - CALCULADO</t>
  </si>
  <si>
    <t>código município</t>
  </si>
  <si>
    <t>BREJOES</t>
  </si>
  <si>
    <t>IBIRAPOA</t>
  </si>
  <si>
    <t>MATINA</t>
  </si>
  <si>
    <t>SANTA CRUZ CABRALIA</t>
  </si>
  <si>
    <t>ANAGÉ</t>
  </si>
  <si>
    <t>ANDARAÍ</t>
  </si>
  <si>
    <t>ANTÔNIO CARDOSO</t>
  </si>
  <si>
    <t>ANTÔNIO GONÇALVES</t>
  </si>
  <si>
    <t>APORÁ</t>
  </si>
  <si>
    <t>ARAÇÁS</t>
  </si>
  <si>
    <t>ARATUÍPE</t>
  </si>
  <si>
    <t>BAIANÓPOLIS</t>
  </si>
  <si>
    <t>BANZAÊ</t>
  </si>
  <si>
    <t>BARRA DO CHOÇA</t>
  </si>
  <si>
    <t>BOTUPORÃ</t>
  </si>
  <si>
    <t>BREJOLÂNDIA</t>
  </si>
  <si>
    <t>BROTAS DE MACAÚBAS</t>
  </si>
  <si>
    <t>CABACEIRAS DO PARAGUAÇU</t>
  </si>
  <si>
    <t>CACULÉ</t>
  </si>
  <si>
    <t>CAÉM</t>
  </si>
  <si>
    <t>CAETITÉ</t>
  </si>
  <si>
    <t>CALDEIRÃO GRANDE</t>
  </si>
  <si>
    <t>CAMAÇARI</t>
  </si>
  <si>
    <t>CANÁPOLIS</t>
  </si>
  <si>
    <t>CÂNDIDO SALES</t>
  </si>
  <si>
    <t>CANSANÇÃO</t>
  </si>
  <si>
    <t>CARAÍBAS</t>
  </si>
  <si>
    <t>CATOLÂNDIA</t>
  </si>
  <si>
    <t>CHORROCHÓ</t>
  </si>
  <si>
    <t>CÍCERO DANTAS</t>
  </si>
  <si>
    <t>CIPÓ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</si>
  <si>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</si>
  <si>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</si>
  <si>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</si>
  <si>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</si>
  <si>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</si>
  <si>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</si>
  <si>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</si>
  <si>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CORONEL JOÃO SÁ</t>
  </si>
  <si>
    <t>CRAVOLÂNDIA</t>
  </si>
  <si>
    <t>CRISÓPOLIS</t>
  </si>
  <si>
    <t>CRISTÓPOLIS</t>
  </si>
  <si>
    <t>CURAÇÁ</t>
  </si>
  <si>
    <t>DÁRIO MEIRA</t>
  </si>
  <si>
    <t>DIAS DÁVILA</t>
  </si>
  <si>
    <t>DOM BASÍLIO</t>
  </si>
  <si>
    <t>ELÍSIO MEDRADO</t>
  </si>
  <si>
    <t>ÉRICO CARDOSO</t>
  </si>
  <si>
    <t>EUNÁPOLIS</t>
  </si>
  <si>
    <t>FÁTIMA</t>
  </si>
  <si>
    <t>FILADÉLFIA</t>
  </si>
  <si>
    <t>GAVIÃO</t>
  </si>
  <si>
    <t>GLÓRIA</t>
  </si>
  <si>
    <t>HELIÓPOLIS</t>
  </si>
  <si>
    <t>IAÇU</t>
  </si>
  <si>
    <t>IBIASSUCÊ</t>
  </si>
  <si>
    <t>IBICUÍ</t>
  </si>
  <si>
    <t>IBIRAPOÃ</t>
  </si>
  <si>
    <t>IBITITÁ</t>
  </si>
  <si>
    <t>IGAPORÃ</t>
  </si>
  <si>
    <t>IGRAPIÚNA</t>
  </si>
  <si>
    <t>IGUAÍ</t>
  </si>
  <si>
    <t>ILHÉUS</t>
  </si>
  <si>
    <t>IPECAETÁ</t>
  </si>
  <si>
    <t>IPIAÚ</t>
  </si>
  <si>
    <t>IPIRÁ</t>
  </si>
  <si>
    <t>IRARÁ</t>
  </si>
  <si>
    <t>IRECÊ</t>
  </si>
  <si>
    <t>ITACARÉ</t>
  </si>
  <si>
    <t>ITAETÊ</t>
  </si>
  <si>
    <t>ITAGIBÁ</t>
  </si>
  <si>
    <t>ITAGUAÇU DA BAHIA</t>
  </si>
  <si>
    <t>ITAJU DO COLÔNIA</t>
  </si>
  <si>
    <t>ITAJUÍPE</t>
  </si>
  <si>
    <t>ITAMBÉ</t>
  </si>
  <si>
    <t>ITANHÉM</t>
  </si>
  <si>
    <t>ITAPÉ</t>
  </si>
  <si>
    <t>ITIRUÇU</t>
  </si>
  <si>
    <t>ITIÚBA</t>
  </si>
  <si>
    <t>ITORORÓ</t>
  </si>
  <si>
    <t>ITUAÇU</t>
  </si>
  <si>
    <t>ITUBERÁ</t>
  </si>
  <si>
    <t>IUIÚ</t>
  </si>
  <si>
    <t>JANDAÍRA</t>
  </si>
  <si>
    <t>JEQUIÉ</t>
  </si>
  <si>
    <t>JIQUIRIÇÁ</t>
  </si>
  <si>
    <t>JITAÚNA</t>
  </si>
  <si>
    <t>JOÃO DOURADO</t>
  </si>
  <si>
    <t>JUCURUÇU</t>
  </si>
  <si>
    <t>LAJEDÃO</t>
  </si>
  <si>
    <t>LAMARÃO</t>
  </si>
  <si>
    <t>LAPÃO</t>
  </si>
  <si>
    <t>LENÇÓIS</t>
  </si>
  <si>
    <t>LICÍNIO DE ALMEIDA</t>
  </si>
  <si>
    <t>LUÍS EDUARDO MAGALHÃES</t>
  </si>
  <si>
    <t>MACAÚBAS</t>
  </si>
  <si>
    <t>MACURURÉ</t>
  </si>
  <si>
    <t>MANSIDÃO</t>
  </si>
  <si>
    <t>MARACÁS</t>
  </si>
  <si>
    <t>MARAÚ</t>
  </si>
  <si>
    <t>MARCIONÍLIO SOUZA</t>
  </si>
  <si>
    <t>MATA DE SÃO JOÃO</t>
  </si>
  <si>
    <t>MORPARÁ</t>
  </si>
  <si>
    <t>MORRO DO CHAPÉU</t>
  </si>
  <si>
    <t>MUCUGÊ</t>
  </si>
  <si>
    <t>MUQUÉM DO SÃO FRANCISCO</t>
  </si>
  <si>
    <t>MUTUÍPE</t>
  </si>
  <si>
    <t>NAZARÉ</t>
  </si>
  <si>
    <t>NILO PEÇANHA</t>
  </si>
  <si>
    <t>NOVA CANAÃ</t>
  </si>
  <si>
    <t>NOVA FÁTIMA</t>
  </si>
  <si>
    <t>NOVA IBIÁ</t>
  </si>
  <si>
    <t>NOVA REDENÇÃO</t>
  </si>
  <si>
    <t>NOVA VIÇOSA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</si>
  <si>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</si>
  <si>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</si>
  <si>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</si>
  <si>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</si>
  <si>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</si>
  <si>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</si>
  <si>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</si>
  <si>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PINDOBAÇU</t>
  </si>
  <si>
    <t>PIRAÍ DO NORTE</t>
  </si>
  <si>
    <t>PIRIPÁ</t>
  </si>
  <si>
    <t>POÇÕES</t>
  </si>
  <si>
    <t>POTIRAGUÁ</t>
  </si>
  <si>
    <t>PRESIDENTE JÂNIO QUADROS</t>
  </si>
  <si>
    <t>RETIROLÂNDIA</t>
  </si>
  <si>
    <t>RIACHÃO DAS NEVES</t>
  </si>
  <si>
    <t>RIACHÃO DO JACUÍPE</t>
  </si>
  <si>
    <t>RIBEIRÃO DO LARGO</t>
  </si>
  <si>
    <t>RIO DO ANTÔNIO</t>
  </si>
  <si>
    <t>SANTA BÁRBARA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</si>
  <si>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</si>
  <si>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</si>
  <si>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</si>
  <si>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</si>
  <si>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</si>
  <si>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</si>
  <si>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SANTANÓPOLIS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</si>
  <si>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</si>
  <si>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</si>
  <si>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</si>
  <si>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</si>
  <si>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</si>
  <si>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</si>
  <si>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</si>
  <si>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</si>
  <si>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</si>
  <si>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</si>
  <si>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</si>
  <si>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</si>
  <si>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</si>
  <si>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</si>
  <si>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</si>
  <si>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</si>
  <si>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SAÚDE</t>
  </si>
  <si>
    <t>SEBASTIÃO LARANJEIRAS</t>
  </si>
  <si>
    <t>SENTO SÉ</t>
  </si>
  <si>
    <t>SERROLÂNDIA</t>
  </si>
  <si>
    <t>SIMÕES FILHO</t>
  </si>
  <si>
    <t>SÍTIO DO MATO</t>
  </si>
  <si>
    <t>SÍTIO DO QUINTO</t>
  </si>
  <si>
    <t>TANHAÇU</t>
  </si>
  <si>
    <t>TAPEROÁ</t>
  </si>
  <si>
    <t>TAPIRAMUTÁ</t>
  </si>
  <si>
    <t>TEOFILÂNDIA</t>
  </si>
  <si>
    <t>TEOLÂNDIA</t>
  </si>
  <si>
    <t>UAUÁ</t>
  </si>
  <si>
    <t>UBAÍRA</t>
  </si>
  <si>
    <t>UBATÃ</t>
  </si>
  <si>
    <t>UIBAÍ</t>
  </si>
  <si>
    <t>URUÇUCA</t>
  </si>
  <si>
    <t>VALENÇA</t>
  </si>
  <si>
    <t>VÁRZEA DA ROÇA</t>
  </si>
  <si>
    <t>VÁRZEA DO POÇO</t>
  </si>
  <si>
    <t>VÁRZEA NOVA</t>
  </si>
  <si>
    <t>VITÓRIA DA CONQUISTA</t>
  </si>
  <si>
    <t>WENCESLAU GUIMARÃES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</si>
</sst>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21">
    <font>
      <sz val="11"/>
      <color theme="1"/>
      <name val="Aptos Narrow"/>
      <family val="2"/>
      <scheme val="minor"/>
    </font>
    <font>
      <b/>
      <sz val="30"/>
      <color theme="4" tint="-0.249977111117893"/>
      <name val="Arial"/>
      <family val="2"/>
    </font>
    <font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Aptos Narrow"/>
      <family val="2"/>
      <scheme val="minor"/>
    </font>
    <font>
      <sz val="11"/>
      <color theme="1"/>
      <name val="Calibri"/>
    </font>
    <font>
      <b/>
      <sz val="16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theme="1"/>
      <name val="Liberation Sans"/>
      <family val="2"/>
    </font>
    <font>
      <b/>
      <sz val="10"/>
      <color theme="1"/>
      <name val="Arial"/>
      <family val="2"/>
    </font>
    <font>
      <sz val="9"/>
      <color theme="1"/>
      <name val="Liberation Sans"/>
      <family val="2"/>
    </font>
    <font>
      <b/>
      <sz val="10"/>
      <color theme="1"/>
      <name val="Aptos Narrow"/>
      <scheme val="minor"/>
    </font>
    <font>
      <u/>
      <sz val="10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9" fontId="5" fillId="0" borderId="0"/>
    <xf numFmtId="0" fontId="10" fillId="0" borderId="0"/>
    <xf numFmtId="0" fontId="12" fillId="0" borderId="0"/>
    <xf numFmtId="9" fontId="10" fillId="0" borderId="0"/>
    <xf numFmtId="0" fontId="5" fillId="0" borderId="0"/>
    <xf numFmtId="0" fontId="5" fillId="0" borderId="0"/>
    <xf numFmtId="0" fontId="5" fillId="0" borderId="0"/>
    <xf numFmtId="9" fontId="5" fillId="0" borderId="0"/>
    <xf numFmtId="0" fontId="15" fillId="0" borderId="0"/>
    <xf numFmtId="0" fontId="10" fillId="0" borderId="0"/>
  </cellStyleXfs>
  <cellXfs count="63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2" fillId="4" borderId="0" xfId="0" applyFont="1" applyFill="1" applyAlignment="1">
      <alignment horizontal="center" vertical="center" wrapText="1"/>
    </xf>
    <xf numFmtId="0" fontId="7" fillId="0" borderId="0" xfId="0" applyFont="1"/>
    <xf numFmtId="0" fontId="0" fillId="5" borderId="0" xfId="0" applyFill="1"/>
    <xf numFmtId="0" fontId="2" fillId="3" borderId="0" xfId="0" applyFont="1" applyFill="1" applyAlignment="1">
      <alignment horizontal="center" vertical="center" wrapText="1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0" borderId="0" xfId="0" applyAlignment="1">
      <alignment wrapText="1"/>
    </xf>
    <xf numFmtId="9" fontId="0" fillId="0" borderId="1" xfId="2" applyFont="1" applyBorder="1" applyAlignment="1">
      <alignment horizontal="center" vertical="center"/>
    </xf>
    <xf numFmtId="9" fontId="9" fillId="2" borderId="1" xfId="2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3" borderId="2" xfId="0" applyFont="1" applyFill="1" applyBorder="1" applyAlignment="1">
      <alignment horizontal="centerContinuous" vertical="center" wrapText="1"/>
    </xf>
    <xf numFmtId="0" fontId="2" fillId="3" borderId="0" xfId="0" applyFont="1" applyFill="1" applyAlignment="1">
      <alignment horizontal="centerContinuous" vertical="center" wrapText="1"/>
    </xf>
    <xf numFmtId="0" fontId="2" fillId="3" borderId="0" xfId="6" applyFont="1" applyFill="1" applyAlignment="1">
      <alignment horizontal="center" vertical="center" wrapText="1"/>
    </xf>
    <xf numFmtId="0" fontId="2" fillId="3" borderId="0" xfId="6" applyFont="1" applyFill="1" applyAlignment="1">
      <alignment horizontal="left" vertical="center" wrapText="1"/>
    </xf>
    <xf numFmtId="0" fontId="1" fillId="5" borderId="0" xfId="0" applyFont="1" applyFill="1" applyAlignment="1">
      <alignment vertical="center"/>
    </xf>
    <xf numFmtId="165" fontId="0" fillId="7" borderId="3" xfId="0" applyNumberFormat="1" applyFill="1" applyBorder="1" applyAlignment="1">
      <alignment horizontal="center"/>
    </xf>
    <xf numFmtId="165" fontId="0" fillId="0" borderId="0" xfId="0" applyNumberFormat="1"/>
    <xf numFmtId="0" fontId="0" fillId="5" borderId="0" xfId="0" applyFill="1" applyAlignment="1">
      <alignment wrapText="1"/>
    </xf>
    <xf numFmtId="0" fontId="0" fillId="7" borderId="3" xfId="0" applyFill="1" applyBorder="1" applyAlignment="1">
      <alignment horizontal="center" wrapText="1"/>
    </xf>
    <xf numFmtId="0" fontId="10" fillId="0" borderId="0" xfId="4" applyFont="1"/>
    <xf numFmtId="0" fontId="2" fillId="2" borderId="0" xfId="6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 wrapText="1"/>
    </xf>
    <xf numFmtId="0" fontId="5" fillId="0" borderId="0" xfId="6" applyAlignment="1">
      <alignment horizontal="center" vertical="center"/>
    </xf>
    <xf numFmtId="0" fontId="2" fillId="9" borderId="0" xfId="6" applyFont="1" applyFill="1" applyAlignment="1">
      <alignment horizontal="center" vertical="center"/>
    </xf>
    <xf numFmtId="0" fontId="6" fillId="0" borderId="0" xfId="6" applyFont="1" applyAlignment="1">
      <alignment horizontal="center" vertical="center"/>
    </xf>
    <xf numFmtId="0" fontId="6" fillId="0" borderId="0" xfId="6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3" fontId="5" fillId="0" borderId="0" xfId="6" applyNumberFormat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left" vertical="center" wrapText="1"/>
    </xf>
    <xf numFmtId="0" fontId="0" fillId="0" borderId="0" xfId="0" quotePrefix="1" applyAlignment="1">
      <alignment horizontal="center" vertical="center"/>
    </xf>
    <xf numFmtId="0" fontId="2" fillId="3" borderId="0" xfId="0" applyFont="1" applyFill="1" applyAlignment="1">
      <alignment vertical="center" wrapText="1"/>
    </xf>
    <xf numFmtId="0" fontId="2" fillId="3" borderId="0" xfId="6" applyFont="1" applyFill="1" applyAlignment="1">
      <alignment vertical="center" wrapText="1"/>
    </xf>
    <xf numFmtId="2" fontId="3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0" fontId="14" fillId="11" borderId="0" xfId="0" applyFont="1" applyFill="1"/>
    <xf numFmtId="0" fontId="14" fillId="0" borderId="0" xfId="0" applyFont="1"/>
    <xf numFmtId="0" fontId="14" fillId="11" borderId="6" xfId="0" applyFont="1" applyFill="1" applyBorder="1"/>
    <xf numFmtId="0" fontId="10" fillId="0" borderId="0" xfId="11" applyAlignment="1">
      <alignment horizontal="left" vertical="center"/>
    </xf>
    <xf numFmtId="0" fontId="17" fillId="0" borderId="0" xfId="10" applyFont="1"/>
    <xf numFmtId="0" fontId="16" fillId="12" borderId="0" xfId="10" applyFont="1" applyFill="1" applyAlignment="1">
      <alignment vertical="center" wrapText="1"/>
    </xf>
    <xf numFmtId="0" fontId="18" fillId="12" borderId="5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/>
    </xf>
    <xf numFmtId="0" fontId="11" fillId="13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2" fontId="20" fillId="0" borderId="0" xfId="0" applyNumberFormat="1" applyFont="1"/>
    <xf numFmtId="0" fontId="9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8" fillId="8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2">
    <cellStyle name="Normal" xfId="0" builtinId="0"/>
    <cellStyle name="Normal 2" xfId="4"/>
    <cellStyle name="Normal 2 2" xfId="7"/>
    <cellStyle name="Normal 2 3" xfId="11"/>
    <cellStyle name="Normal 3" xfId="6"/>
    <cellStyle name="Normal 4" xfId="8"/>
    <cellStyle name="Normal 5" xfId="3"/>
    <cellStyle name="Normal 6" xfId="10"/>
    <cellStyle name="Normal 7" xfId="1"/>
    <cellStyle name="Porcentagem" xfId="2" builtinId="5"/>
    <cellStyle name="Porcentagem 2" xfId="5"/>
    <cellStyle name="Porcentagem 3" xfId="9"/>
  </cellStyles>
  <dxfs count="14"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</font>
      <alignment horizontal="left" vertical="center"/>
    </dxf>
    <dxf>
      <alignment horizontal="center" vertical="center"/>
    </dxf>
    <dxf>
      <fill>
        <patternFill patternType="solid">
          <fgColor indexed="64"/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ela1" displayName="Tabela1" ref="A1:D418" totalsRowShown="0" headerRowDxfId="4">
  <autoFilter ref="A1:D418"/>
  <tableColumns count="4">
    <tableColumn id="1" name="código município" dataDxfId="3" dataCellStyle="Normal 3"/>
    <tableColumn id="2" name="MUNICÍPIO" dataDxfId="2" dataCellStyle="Normal 2 3"/>
    <tableColumn id="3" name="LATITUDE" dataDxfId="1"/>
    <tableColumn id="4" name="LONGITUD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=""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338"/>
  <sheetViews>
    <sheetView tabSelected="1" topLeftCell="S1" zoomScale="85" zoomScaleNormal="85" workbookViewId="0">
      <selection activeCell="AJ1" sqref="AJ1:AJ1048576"/>
    </sheetView>
  </sheetViews>
  <sheetFormatPr defaultRowHeight="14"/>
  <cols>
    <col min="1" max="1" width="10.9140625" customWidth="1"/>
    <col min="2" max="2" width="23.58203125" customWidth="1"/>
    <col min="3" max="3" width="18" customWidth="1"/>
    <col min="4" max="4" width="21.33203125" customWidth="1"/>
    <col min="5" max="5" width="16.33203125" style="2" customWidth="1"/>
    <col min="6" max="6" width="9.9140625" style="2" customWidth="1"/>
    <col min="7" max="7" width="13.9140625" style="2" customWidth="1"/>
    <col min="8" max="8" width="9.9140625" style="2" customWidth="1"/>
    <col min="9" max="9" width="13.9140625" style="2" customWidth="1"/>
    <col min="10" max="10" width="9.9140625" style="2" customWidth="1"/>
    <col min="11" max="11" width="13.9140625" style="2" customWidth="1"/>
    <col min="12" max="12" width="9.9140625" style="2" customWidth="1"/>
    <col min="13" max="13" width="13.9140625" style="2" customWidth="1"/>
    <col min="14" max="14" width="9.9140625" style="2" customWidth="1"/>
    <col min="15" max="15" width="15.4140625" style="2" customWidth="1"/>
    <col min="16" max="16" width="9.91406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9140625" style="2" customWidth="1"/>
    <col min="21" max="21" width="13.9140625" style="2" customWidth="1"/>
    <col min="22" max="22" width="9.9140625" style="2" customWidth="1"/>
    <col min="23" max="23" width="11.83203125" style="2" customWidth="1"/>
    <col min="24" max="24" width="11.4140625" style="2" customWidth="1"/>
    <col min="25" max="25" width="14.33203125" style="2" customWidth="1"/>
    <col min="26" max="26" width="10.33203125" style="2" customWidth="1"/>
    <col min="27" max="27" width="14.33203125" style="2" customWidth="1"/>
    <col min="28" max="28" width="10.33203125" style="2" customWidth="1"/>
    <col min="29" max="29" width="14.33203125" style="2" customWidth="1"/>
    <col min="30" max="30" width="10.33203125" style="2" customWidth="1"/>
    <col min="31" max="31" width="16.1640625" style="2" customWidth="1"/>
    <col min="32" max="32" width="10.33203125" style="2" customWidth="1"/>
    <col min="33" max="33" width="14.33203125" style="2" customWidth="1"/>
    <col min="34" max="34" width="10.33203125" style="2" customWidth="1"/>
    <col min="35" max="35" width="20.9140625" customWidth="1"/>
    <col min="36" max="36" width="20.9140625" style="41" customWidth="1"/>
    <col min="38" max="39" width="11.4140625" customWidth="1"/>
  </cols>
  <sheetData>
    <row r="1" spans="1:39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9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9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9" s="9" customFormat="1">
      <c r="A4" s="24"/>
      <c r="B4" s="24"/>
      <c r="C4" s="24"/>
      <c r="D4" s="24"/>
      <c r="E4" s="25" t="str">
        <f>INDEX(SÍNTESE!$D$11:$D$25,MATCH('MATRIZ CONTRATOS (2)'!E$7,SÍNTESE!$B$11:$B$25,0))</f>
        <v>RISCO</v>
      </c>
      <c r="F4" s="25"/>
      <c r="G4" s="25" t="str">
        <f>INDEX(SÍNTESE!$D$11:$D$25,MATCH('MATRIZ CONTRATOS (2)'!G$7,SÍNTESE!$B$11:$B$25,0))</f>
        <v>OPORTUNIDADE</v>
      </c>
      <c r="H4" s="25"/>
      <c r="I4" s="25" t="str">
        <f>INDEX(SÍNTESE!$D$11:$D$25,MATCH('MATRIZ CONTRATOS (2)'!I$7,SÍNTESE!$B$11:$B$25,0))</f>
        <v>RISCO</v>
      </c>
      <c r="J4" s="25"/>
      <c r="K4" s="25" t="str">
        <f>INDEX(SÍNTESE!$D$11:$D$25,MATCH('MATRIZ CONTRATOS (2)'!K$7,SÍNTESE!$B$11:$B$25,0))</f>
        <v>MATERIALIDADE</v>
      </c>
      <c r="L4" s="25"/>
      <c r="M4" s="25" t="str">
        <f>INDEX(SÍNTESE!$D$11:$D$25,MATCH('MATRIZ CONTRATOS (2)'!M$7,SÍNTESE!$B$11:$B$25,0))</f>
        <v>RISCO</v>
      </c>
      <c r="N4" s="25"/>
      <c r="O4" s="25" t="str">
        <f>INDEX(SÍNTESE!$D$11:$D$25,MATCH('MATRIZ CONTRATOS (2)'!O$7,SÍNTESE!$B$11:$B$25,0))</f>
        <v>RISCO</v>
      </c>
      <c r="P4" s="25"/>
      <c r="Q4" s="25" t="str">
        <f>INDEX(SÍNTESE!$D$11:$D$25,MATCH('MATRIZ CONTRATOS (2)'!Q$7,SÍNTESE!$B$11:$B$25,0))</f>
        <v>RELEVÂNCIA</v>
      </c>
      <c r="R4" s="25"/>
      <c r="S4" s="25" t="str">
        <f>INDEX(SÍNTESE!$D$11:$D$25,MATCH('MATRIZ CONTRATOS (2)'!S$7,SÍNTESE!$B$11:$B$25,0))</f>
        <v>RELEVÂNCIA</v>
      </c>
      <c r="T4" s="25"/>
      <c r="U4" s="25" t="str">
        <f>INDEX(SÍNTESE!$D$11:$D$25,MATCH('MATRIZ CONTRATOS (2)'!U$7,SÍNTESE!$B$11:$B$25,0))</f>
        <v>RELEVÂNCIA</v>
      </c>
      <c r="V4" s="25"/>
      <c r="W4" s="25" t="str">
        <f>INDEX(SÍNTESE!$D$11:$D$25,MATCH('MATRIZ CONTRATOS (2)'!W$7,SÍNTESE!$B$11:$B$25,0))</f>
        <v>RELEVÂNCIA</v>
      </c>
      <c r="X4" s="25"/>
      <c r="Y4" s="25" t="str">
        <f>INDEX(SÍNTESE!$D$11:$D$25,MATCH('MATRIZ CONTRATOS (2)'!Y$7,SÍNTESE!$B$11:$B$25,0))</f>
        <v>RISCO</v>
      </c>
      <c r="Z4" s="25"/>
      <c r="AA4" s="25" t="str">
        <f>INDEX(SÍNTESE!$D$11:$D$25,MATCH('MATRIZ CONTRATOS (2)'!AA$7,SÍNTESE!$B$11:$B$25,0))</f>
        <v>RISCO</v>
      </c>
      <c r="AB4" s="25"/>
      <c r="AC4" s="25" t="str">
        <f>INDEX(SÍNTESE!$D$11:$D$25,MATCH('MATRIZ CONTRATOS (2)'!AC$7,SÍNTESE!$B$11:$B$25,0))</f>
        <v>RISCO</v>
      </c>
      <c r="AD4" s="25"/>
      <c r="AE4" s="25" t="str">
        <f>INDEX(SÍNTESE!$D$11:$D$25,MATCH('MATRIZ CONTRATOS (2)'!AE$7,SÍNTESE!$B$11:$B$25,0))</f>
        <v>RISCO</v>
      </c>
      <c r="AF4" s="25"/>
      <c r="AG4" s="25" t="str">
        <f>INDEX(SÍNTESE!$D$11:$D$25,MATCH('MATRIZ CONTRATOS (2)'!AG$7,SÍNTESE!$B$11:$B$25,0))</f>
        <v>RISCO</v>
      </c>
      <c r="AH4" s="25"/>
      <c r="AJ4" s="41"/>
    </row>
    <row r="5" spans="1:39" s="23" customFormat="1">
      <c r="A5" s="5"/>
      <c r="B5" s="5"/>
      <c r="C5" s="5"/>
      <c r="D5" s="5"/>
      <c r="E5" s="22">
        <f>INDEX(SÍNTESE!$H$11:$H$25,MATCH('MATRIZ CONTRATOS (2)'!E$7,SÍNTESE!$B$11:$B$25,0))</f>
        <v>3.125</v>
      </c>
      <c r="F5" s="22"/>
      <c r="G5" s="22">
        <f>INDEX(SÍNTESE!$H$11:$H$25,MATCH('MATRIZ CONTRATOS (2)'!G$7,SÍNTESE!$B$11:$B$25,0))</f>
        <v>25</v>
      </c>
      <c r="H5" s="22"/>
      <c r="I5" s="22">
        <f>INDEX(SÍNTESE!$H$11:$H$25,MATCH('MATRIZ CONTRATOS (2)'!I$7,SÍNTESE!$B$11:$B$25,0))</f>
        <v>3.125</v>
      </c>
      <c r="J5" s="22"/>
      <c r="K5" s="22">
        <f>INDEX(SÍNTESE!$H$11:$H$25,MATCH('MATRIZ CONTRATOS (2)'!K$7,SÍNTESE!$B$11:$B$25,0))</f>
        <v>25</v>
      </c>
      <c r="L5" s="22"/>
      <c r="M5" s="22">
        <f>INDEX(SÍNTESE!$H$11:$H$25,MATCH('MATRIZ CONTRATOS (2)'!M$7,SÍNTESE!$B$11:$B$25,0))</f>
        <v>3.125</v>
      </c>
      <c r="N5" s="22"/>
      <c r="O5" s="22">
        <f>INDEX(SÍNTESE!$H$11:$H$25,MATCH('MATRIZ CONTRATOS (2)'!O$7,SÍNTESE!$B$11:$B$25,0))</f>
        <v>3.125</v>
      </c>
      <c r="P5" s="22"/>
      <c r="Q5" s="22">
        <f>INDEX(SÍNTESE!$H$11:$H$25,MATCH('MATRIZ CONTRATOS (2)'!Q$7,SÍNTESE!$B$11:$B$25,0))</f>
        <v>8.3333333333333321</v>
      </c>
      <c r="R5" s="22"/>
      <c r="S5" s="22">
        <f>INDEX(SÍNTESE!$H$11:$H$25,MATCH('MATRIZ CONTRATOS (2)'!S$7,SÍNTESE!$B$11:$B$25,0))</f>
        <v>8.3333333333333321</v>
      </c>
      <c r="T5" s="22"/>
      <c r="U5" s="22">
        <f>INDEX(SÍNTESE!$H$11:$H$25,MATCH('MATRIZ CONTRATOS (2)'!U$7,SÍNTESE!$B$11:$B$25,0))</f>
        <v>8.3333333333333321</v>
      </c>
      <c r="V5" s="22"/>
      <c r="W5" s="22">
        <f>INDEX(SÍNTESE!$H$11:$H$25,MATCH('MATRIZ CONTRATOS (2)'!W$7,SÍNTESE!$B$11:$B$25,0))</f>
        <v>0</v>
      </c>
      <c r="X5" s="22"/>
      <c r="Y5" s="22">
        <f>INDEX(SÍNTESE!$H$11:$H$25,MATCH('MATRIZ CONTRATOS (2)'!Y$7,SÍNTESE!$B$11:$B$25,0))</f>
        <v>3.125</v>
      </c>
      <c r="Z5" s="22"/>
      <c r="AA5" s="22">
        <f>INDEX(SÍNTESE!$H$11:$H$25,MATCH('MATRIZ CONTRATOS (2)'!AA$7,SÍNTESE!$B$11:$B$25,0))</f>
        <v>3.125</v>
      </c>
      <c r="AB5" s="22"/>
      <c r="AC5" s="22">
        <f>INDEX(SÍNTESE!$H$11:$H$25,MATCH('MATRIZ CONTRATOS (2)'!AC$7,SÍNTESE!$B$11:$B$25,0))</f>
        <v>3.125</v>
      </c>
      <c r="AD5" s="22"/>
      <c r="AE5" s="22">
        <f>INDEX(SÍNTESE!$H$11:$H$25,MATCH('MATRIZ CONTRATOS (2)'!AE$7,SÍNTESE!$B$11:$B$25,0))</f>
        <v>3.125</v>
      </c>
      <c r="AF5" s="22"/>
      <c r="AG5" s="22">
        <f>INDEX(SÍNTESE!$H$11:$H$25,MATCH('MATRIZ CONTRATOS (2)'!AG$7,SÍNTESE!$B$11:$B$25,0))</f>
        <v>0</v>
      </c>
      <c r="AH5" s="22"/>
      <c r="AJ5" s="41"/>
    </row>
    <row r="6" spans="1:39">
      <c r="A6" s="5"/>
      <c r="B6" s="5"/>
      <c r="C6" s="5"/>
      <c r="D6" s="5"/>
      <c r="E6" s="8" t="str">
        <f>INDEX(SÍNTESE!$F$11:$F$25,MATCH('MATRIZ CONTRATOS (2)'!E$7,SÍNTESE!$B$11:$B$25,0))</f>
        <v>SIM</v>
      </c>
      <c r="F6" s="8"/>
      <c r="G6" s="8" t="str">
        <f>INDEX(SÍNTESE!$F$11:$F$25,MATCH('MATRIZ CONTRATOS (2)'!G$7,SÍNTESE!$B$11:$B$25,0))</f>
        <v>SIM</v>
      </c>
      <c r="H6" s="8"/>
      <c r="I6" s="8" t="str">
        <f>INDEX(SÍNTESE!$F$11:$F$25,MATCH('MATRIZ CONTRATOS (2)'!I$7,SÍNTESE!$B$11:$B$25,0))</f>
        <v>SIM</v>
      </c>
      <c r="J6" s="8"/>
      <c r="K6" s="8" t="str">
        <f>INDEX(SÍNTESE!$F$11:$F$25,MATCH('MATRIZ CONTRATOS (2)'!K$7,SÍNTESE!$B$11:$B$25,0))</f>
        <v>SIM</v>
      </c>
      <c r="L6" s="8"/>
      <c r="M6" s="8" t="str">
        <f>INDEX(SÍNTESE!$F$11:$F$25,MATCH('MATRIZ CONTRATOS (2)'!M$7,SÍNTESE!$B$11:$B$25,0))</f>
        <v>SIM</v>
      </c>
      <c r="N6" s="8"/>
      <c r="O6" s="8" t="str">
        <f>INDEX(SÍNTESE!$F$11:$F$25,MATCH('MATRIZ CONTRATOS (2)'!O$7,SÍNTESE!$B$11:$B$25,0))</f>
        <v>SIM</v>
      </c>
      <c r="P6" s="8"/>
      <c r="Q6" s="8" t="str">
        <f>INDEX(SÍNTESE!$F$11:$F$25,MATCH('MATRIZ CONTRATOS (2)'!Q$7,SÍNTESE!$B$11:$B$25,0))</f>
        <v>SIM</v>
      </c>
      <c r="R6" s="8"/>
      <c r="S6" s="8" t="str">
        <f>INDEX(SÍNTESE!$F$11:$F$25,MATCH('MATRIZ CONTRATOS (2)'!S$7,SÍNTESE!$B$11:$B$25,0))</f>
        <v>SIM</v>
      </c>
      <c r="T6" s="8"/>
      <c r="U6" s="8" t="str">
        <f>INDEX(SÍNTESE!$F$11:$F$25,MATCH('MATRIZ CONTRATOS (2)'!U$7,SÍNTESE!$B$11:$B$25,0))</f>
        <v>SIM</v>
      </c>
      <c r="V6" s="8"/>
      <c r="W6" s="8" t="str">
        <f>INDEX(SÍNTESE!$F$11:$F$25,MATCH('MATRIZ CONTRATOS (2)'!W$7,SÍNTESE!$B$11:$B$25,0))</f>
        <v>NÃO</v>
      </c>
      <c r="X6" s="8"/>
      <c r="Y6" s="8" t="str">
        <f>INDEX(SÍNTESE!$F$11:$F$25,MATCH('MATRIZ CONTRATOS (2)'!Y$7,SÍNTESE!$B$11:$B$25,0))</f>
        <v>SIM</v>
      </c>
      <c r="Z6" s="8"/>
      <c r="AA6" s="8" t="str">
        <f>INDEX(SÍNTESE!$F$11:$F$25,MATCH('MATRIZ CONTRATOS (2)'!AA$7,SÍNTESE!$B$11:$B$25,0))</f>
        <v>SIM</v>
      </c>
      <c r="AB6" s="8"/>
      <c r="AC6" s="8" t="str">
        <f>INDEX(SÍNTESE!$F$11:$F$25,MATCH('MATRIZ CONTRATOS (2)'!AC$7,SÍNTESE!$B$11:$B$25,0))</f>
        <v>SIM</v>
      </c>
      <c r="AD6" s="8"/>
      <c r="AE6" s="8" t="str">
        <f>INDEX(SÍNTESE!$F$11:$F$25,MATCH('MATRIZ CONTRATOS (2)'!AE$7,SÍNTESE!$B$11:$B$25,0))</f>
        <v>SIM</v>
      </c>
      <c r="AF6" s="8"/>
      <c r="AG6" s="8" t="str">
        <f>INDEX(SÍNTESE!$F$11:$F$25,MATCH('MATRIZ CONTRATOS (2)'!AG$7,SÍNTESE!$B$11:$B$25,0))</f>
        <v>NÃO</v>
      </c>
      <c r="AH6" s="8"/>
    </row>
    <row r="7" spans="1:39" s="1" customFormat="1" ht="65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J7" s="41"/>
      <c r="AL7" s="3" t="s">
        <v>22</v>
      </c>
      <c r="AM7" s="3" t="s">
        <v>23</v>
      </c>
    </row>
    <row r="8" spans="1:39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 (2)'!E$3+1,0),0),0)</f>
        <v>1.5625</v>
      </c>
      <c r="G8" s="40" t="str">
        <f>INDEX(INDICADORES!$D$3:$D$419,MATCH($A8,INDICADORES!$B$3:$B$419,0))</f>
        <v>4º QUARTIL</v>
      </c>
      <c r="H8" s="40">
        <f>IF($G$6="SIM",IFERROR(HLOOKUP($G8,SÍNTESE!$J$10:$M$25,'MATRIZ CONTRATOS (2)'!G$3+1,0),0),0)</f>
        <v>25</v>
      </c>
      <c r="I8" s="40" t="str">
        <f>INDEX(INDICADORES!$E$3:$E$419,MATCH($A8,INDICADORES!$B$3:$B$419,0))</f>
        <v>1º QUARTIL</v>
      </c>
      <c r="J8" s="40">
        <f>IF($I$6="SIM",IFERROR(HLOOKUP($I8,SÍNTESE!$J$10:$M$25,'MATRIZ CONTRATOS (2)'!I$3+1,0),0),0)</f>
        <v>0.78125</v>
      </c>
      <c r="K8" s="40" t="str">
        <f>INDEX(INDICADORES!$F$3:$F$419,MATCH($A8,INDICADORES!$B$3:$B$419,0))</f>
        <v>2º QUARTIL</v>
      </c>
      <c r="L8" s="40">
        <f>IF($K$6="SIM",IFERROR(HLOOKUP(K8,SÍNTESE!$J$10:$M$25,'MATRIZ CONTRATOS (2)'!K$3+1,0),0),0)</f>
        <v>12.5</v>
      </c>
      <c r="M8" s="40" t="str">
        <f>INDEX(INDICADORES!$G$3:$G$419,MATCH($A8,INDICADORES!$B$3:$B$419,0))</f>
        <v>1º QUARTIL</v>
      </c>
      <c r="N8" s="40">
        <f>IF($M$6="SIM",IFERROR(HLOOKUP(M8,SÍNTESE!$J$10:$M$25,'MATRIZ CONTRATOS (2)'!M$3+1,0),0),0)</f>
        <v>3.125</v>
      </c>
      <c r="O8" s="40" t="str">
        <f>INDEX(INDICADORES!$H$3:$H$419,MATCH($A8,INDICADORES!$B$3:$B$419,0))</f>
        <v>4º QUARTIL</v>
      </c>
      <c r="P8" s="40">
        <f>IF($O$6="SIM",IFERROR(HLOOKUP(O8,SÍNTESE!$J$10:$M$25,'MATRIZ CONTRATOS (2)'!O$3+1,0),0),0)</f>
        <v>3.125</v>
      </c>
      <c r="Q8" s="40" t="str">
        <f>INDEX(INDICADORES!$I$3:$I$419,MATCH($A8,INDICADORES!$B$3:$B$419,0))</f>
        <v>1º QUARTIL</v>
      </c>
      <c r="R8" s="40">
        <f>IF($Q$6="SIM",IFERROR(HLOOKUP(Q8,SÍNTESE!$J$10:$M$25,'MATRIZ CONTRATOS (2)'!Q$3+1,0),0),0)</f>
        <v>2.083333333333333</v>
      </c>
      <c r="S8" s="40" t="str">
        <f>INDEX(INDICADORES!$J$3:$J$419,MATCH($A8,INDICADORES!$B$3:$B$419,0))</f>
        <v>3º QUARTIL</v>
      </c>
      <c r="T8" s="40">
        <f>IF($S$6="SIM",IFERROR(HLOOKUP(S8,SÍNTESE!$J$10:$M$25,'MATRIZ CONTRATOS (2)'!S$3+1,0),0),0)</f>
        <v>4.1666666666666661</v>
      </c>
      <c r="U8" s="40" t="str">
        <f>INDEX(INDICADORES!$K$3:$K$419,MATCH($A8,INDICADORES!$B$3:$B$419,0))</f>
        <v>1º QUARTIL</v>
      </c>
      <c r="V8" s="40">
        <f>IF($U$6="SIM",IFERROR(HLOOKUP(U8,SÍNTESE!$J$10:$M$25,'MATRIZ CONTRATOS (2)'!U$3+1,0),0),0)</f>
        <v>8.3333333333333321</v>
      </c>
      <c r="W8" s="40" t="str">
        <f>INDEX(INDICADORES!$L$3:$L$419,MATCH($A8,INDICADORES!$B$3:$B$419,0))</f>
        <v>1º QUARTIL</v>
      </c>
      <c r="X8" s="40">
        <f>IF($W$6="SIM",IFERROR(HLOOKUP(W8,SÍNTESE!$J$10:$M$25,'MATRIZ CONTRATOS (2)'!W$3+1,0),0),0)</f>
        <v>0</v>
      </c>
      <c r="Y8" s="40" t="str">
        <f>INDEX(INDICADORES!$M$3:$M$419,MATCH($A8,INDICADORES!$B$3:$B$419,0))</f>
        <v>2º QUARTIL</v>
      </c>
      <c r="Z8" s="40">
        <f>IF($Y$6="SIM",IFERROR(HLOOKUP(Y8,SÍNTESE!$J$10:$M$25,'MATRIZ CONTRATOS (2)'!Y$3+1,0),0),0)</f>
        <v>1.5625</v>
      </c>
      <c r="AA8" s="40" t="str">
        <f>INDEX(INDICADORES!$N$3:$N$419,MATCH($A8,INDICADORES!$B$3:$B$419,0))</f>
        <v>1º QUARTIL</v>
      </c>
      <c r="AB8" s="40">
        <f>IF($AA$6="SIM",IFERROR(HLOOKUP(AA8,SÍNTESE!$J$10:$M$25,'MATRIZ CONTRATOS (2)'!AA$3+1,0),0),0)</f>
        <v>0.78125</v>
      </c>
      <c r="AC8" s="40" t="str">
        <f>INDEX(INDICADORES!$O$3:$O$419,MATCH($A8,INDICADORES!$B$3:$B$419,0))</f>
        <v>1º QUARTIL</v>
      </c>
      <c r="AD8" s="40">
        <f>IF($AC$6="SIM",IFERROR(HLOOKUP(AC8,SÍNTESE!$J$10:$M$25,'MATRIZ CONTRATOS (2)'!AC$3+1,0),0),0)</f>
        <v>0.78125</v>
      </c>
      <c r="AE8" s="40" t="str">
        <f>INDEX(INDICADORES!$P$3:$P$419,MATCH($A8,INDICADORES!$B$3:$B$419,0))</f>
        <v>1º QUARTIL</v>
      </c>
      <c r="AF8" s="40">
        <f>IF($AE$6="SIM",IFERROR(HLOOKUP(AE8,SÍNTESE!$J$10:$M$25,'MATRIZ CONTRATOS (2)'!AE$3+1,0),0),0)</f>
        <v>0.78125</v>
      </c>
      <c r="AG8" s="40" t="str">
        <f>INDEX(INDICADORES!$Q$3:$Q$419,MATCH($A8,INDICADORES!$B$3:$B$419,0))</f>
        <v>2º QUARTIL</v>
      </c>
      <c r="AH8" s="40">
        <f>IF($AG$6="SIM",IFERROR(HLOOKUP(AG8,SÍNTESE!$J$10:$M$25,'MATRIZ CONTRATOS (2)'!AG$3+1,0),0),0)</f>
        <v>0</v>
      </c>
      <c r="AI8" s="41">
        <f t="shared" ref="AI8:AI71" si="0">AH8+AF8+AD8+AB8+Z8+X8+V8+T8+R8+P8+N8+L8+J8+H8+F8</f>
        <v>64.583333333333329</v>
      </c>
      <c r="AJ8" s="41">
        <f t="shared" ref="AJ8:AJ71" si="1">AI8</f>
        <v>64.583333333333329</v>
      </c>
      <c r="AK8" s="41">
        <f t="shared" ref="AK8:AK71" si="2">AI8</f>
        <v>64.583333333333329</v>
      </c>
      <c r="AL8">
        <f>INDEX(Tabela1[LATITUDE],MATCH('MATRIZ CONTRATOS (2)'!A8,Tabela1[código município],0))</f>
        <v>-12.6128</v>
      </c>
      <c r="AM8">
        <f>INDEX(Tabela1[LONGITUDE],MATCH('MATRIZ CONTRATOS (2)'!A8,Tabela1[código município],0))</f>
        <v>-38.296900000000001</v>
      </c>
    </row>
    <row r="9" spans="1:39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 (2)'!E$3+1,0),0),0)</f>
        <v>3.125</v>
      </c>
      <c r="G9" s="40" t="str">
        <f>INDEX(INDICADORES!$D$3:$D$419,MATCH($A9,INDICADORES!$B$3:$B$419,0))</f>
        <v>2º QUARTIL</v>
      </c>
      <c r="H9" s="40">
        <f>IF($G$6="SIM",IFERROR(HLOOKUP($G9,SÍNTESE!$J$10:$M$25,'MATRIZ CONTRATOS (2)'!G$3+1,0),0),0)</f>
        <v>12.5</v>
      </c>
      <c r="I9" s="40" t="str">
        <f>INDEX(INDICADORES!$E$3:$E$419,MATCH($A9,INDICADORES!$B$3:$B$419,0))</f>
        <v>2º QUARTIL</v>
      </c>
      <c r="J9" s="40">
        <f>IF($I$6="SIM",IFERROR(HLOOKUP($I9,SÍNTESE!$J$10:$M$25,'MATRIZ CONTRATOS (2)'!I$3+1,0),0),0)</f>
        <v>1.5625</v>
      </c>
      <c r="K9" s="40" t="str">
        <f>INDEX(INDICADORES!$F$3:$F$419,MATCH($A9,INDICADORES!$B$3:$B$419,0))</f>
        <v>3º QUARTIL</v>
      </c>
      <c r="L9" s="40">
        <f>IF($K$6="SIM",IFERROR(HLOOKUP(K9,SÍNTESE!$J$10:$M$25,'MATRIZ CONTRATOS (2)'!K$3+1,0),0),0)</f>
        <v>18.75</v>
      </c>
      <c r="M9" s="40" t="str">
        <f>INDEX(INDICADORES!$G$3:$G$419,MATCH($A9,INDICADORES!$B$3:$B$419,0))</f>
        <v>1º QUARTIL</v>
      </c>
      <c r="N9" s="40">
        <f>IF($M$6="SIM",IFERROR(HLOOKUP(M9,SÍNTESE!$J$10:$M$25,'MATRIZ CONTRATOS (2)'!M$3+1,0),0),0)</f>
        <v>3.125</v>
      </c>
      <c r="O9" s="40" t="str">
        <f>INDEX(INDICADORES!$H$3:$H$419,MATCH($A9,INDICADORES!$B$3:$B$419,0))</f>
        <v>3º QUARTIL</v>
      </c>
      <c r="P9" s="40">
        <f>IF($O$6="SIM",IFERROR(HLOOKUP(O9,SÍNTESE!$J$10:$M$25,'MATRIZ CONTRATOS (2)'!O$3+1,0),0),0)</f>
        <v>2.34375</v>
      </c>
      <c r="Q9" s="40" t="str">
        <f>INDEX(INDICADORES!$I$3:$I$419,MATCH($A9,INDICADORES!$B$3:$B$419,0))</f>
        <v>3º QUARTIL</v>
      </c>
      <c r="R9" s="40">
        <f>IF($Q$6="SIM",IFERROR(HLOOKUP(Q9,SÍNTESE!$J$10:$M$25,'MATRIZ CONTRATOS (2)'!Q$3+1,0),0),0)</f>
        <v>6.2499999999999991</v>
      </c>
      <c r="S9" s="40" t="str">
        <f>INDEX(INDICADORES!$J$3:$J$419,MATCH($A9,INDICADORES!$B$3:$B$419,0))</f>
        <v>2º QUARTIL</v>
      </c>
      <c r="T9" s="40">
        <f>IF($S$6="SIM",IFERROR(HLOOKUP(S9,SÍNTESE!$J$10:$M$25,'MATRIZ CONTRATOS (2)'!S$3+1,0),0),0)</f>
        <v>6.2499999999999991</v>
      </c>
      <c r="U9" s="40" t="str">
        <f>INDEX(INDICADORES!$K$3:$K$419,MATCH($A9,INDICADORES!$B$3:$B$419,0))</f>
        <v>2º QUARTIL</v>
      </c>
      <c r="V9" s="40">
        <f>IF($U$6="SIM",IFERROR(HLOOKUP(U9,SÍNTESE!$J$10:$M$25,'MATRIZ CONTRATOS (2)'!U$3+1,0),0),0)</f>
        <v>6.2499999999999991</v>
      </c>
      <c r="W9" s="40" t="str">
        <f>INDEX(INDICADORES!$L$3:$L$419,MATCH($A9,INDICADORES!$B$3:$B$419,0))</f>
        <v>2º QUARTIL</v>
      </c>
      <c r="X9" s="40">
        <f>IF($W$6="SIM",IFERROR(HLOOKUP(W9,SÍNTESE!$J$10:$M$25,'MATRIZ CONTRATOS (2)'!W$3+1,0),0),0)</f>
        <v>0</v>
      </c>
      <c r="Y9" s="40" t="str">
        <f>INDEX(INDICADORES!$M$3:$M$419,MATCH($A9,INDICADORES!$B$3:$B$419,0))</f>
        <v>1º QUARTIL</v>
      </c>
      <c r="Z9" s="40">
        <f>IF($Y$6="SIM",IFERROR(HLOOKUP(Y9,SÍNTESE!$J$10:$M$25,'MATRIZ CONTRATOS (2)'!Y$3+1,0),0),0)</f>
        <v>0.78125</v>
      </c>
      <c r="AA9" s="40" t="str">
        <f>INDEX(INDICADORES!$N$3:$N$419,MATCH($A9,INDICADORES!$B$3:$B$419,0))</f>
        <v>3º QUARTIL</v>
      </c>
      <c r="AB9" s="40">
        <f>IF($AA$6="SIM",IFERROR(HLOOKUP(AA9,SÍNTESE!$J$10:$M$25,'MATRIZ CONTRATOS (2)'!AA$3+1,0),0),0)</f>
        <v>2.34375</v>
      </c>
      <c r="AC9" s="40" t="str">
        <f>INDEX(INDICADORES!$O$3:$O$419,MATCH($A9,INDICADORES!$B$3:$B$419,0))</f>
        <v>2º QUARTIL</v>
      </c>
      <c r="AD9" s="40">
        <f>IF($AC$6="SIM",IFERROR(HLOOKUP(AC9,SÍNTESE!$J$10:$M$25,'MATRIZ CONTRATOS (2)'!AC$3+1,0),0),0)</f>
        <v>1.5625</v>
      </c>
      <c r="AE9" s="40" t="str">
        <f>INDEX(INDICADORES!$P$3:$P$419,MATCH($A9,INDICADORES!$B$3:$B$419,0))</f>
        <v>1º QUARTIL</v>
      </c>
      <c r="AF9" s="40">
        <f>IF($AE$6="SIM",IFERROR(HLOOKUP(AE9,SÍNTESE!$J$10:$M$25,'MATRIZ CONTRATOS (2)'!AE$3+1,0),0),0)</f>
        <v>0.78125</v>
      </c>
      <c r="AG9" s="40" t="str">
        <f>INDEX(INDICADORES!$Q$3:$Q$419,MATCH($A9,INDICADORES!$B$3:$B$419,0))</f>
        <v>1º QUARTIL</v>
      </c>
      <c r="AH9" s="40">
        <f>IF($AG$6="SIM",IFERROR(HLOOKUP(AG9,SÍNTESE!$J$10:$M$25,'MATRIZ CONTRATOS (2)'!AG$3+1,0),0),0)</f>
        <v>0</v>
      </c>
      <c r="AI9" s="41">
        <f t="shared" si="0"/>
        <v>65.625</v>
      </c>
      <c r="AJ9" s="41">
        <f t="shared" si="1"/>
        <v>65.625</v>
      </c>
      <c r="AK9" s="41">
        <f t="shared" si="2"/>
        <v>65.625</v>
      </c>
      <c r="AL9">
        <f>INDEX(Tabela1[LATITUDE],MATCH('MATRIZ CONTRATOS (2)'!A9,Tabela1[código município],0))</f>
        <v>-12.77004</v>
      </c>
      <c r="AM9">
        <f>INDEX(Tabela1[LONGITUDE],MATCH('MATRIZ CONTRATOS (2)'!A9,Tabela1[código município],0))</f>
        <v>-39.610509999999998</v>
      </c>
    </row>
    <row r="10" spans="1:39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 (2)'!E$3+1,0),0),0)</f>
        <v>1.5625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 (2)'!G$3+1,0),0),0)</f>
        <v>25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 (2)'!I$3+1,0),0),0)</f>
        <v>2.34375</v>
      </c>
      <c r="K10" s="40" t="str">
        <f>INDEX(INDICADORES!$F$3:$F$419,MATCH($A10,INDICADORES!$B$3:$B$419,0))</f>
        <v>3º QUARTIL</v>
      </c>
      <c r="L10" s="40">
        <f>IF($K$6="SIM",IFERROR(HLOOKUP(K10,SÍNTESE!$J$10:$M$25,'MATRIZ CONTRATOS (2)'!K$3+1,0),0),0)</f>
        <v>18.75</v>
      </c>
      <c r="M10" s="40" t="str">
        <f>INDEX(INDICADORES!$G$3:$G$419,MATCH($A10,INDICADORES!$B$3:$B$419,0))</f>
        <v>2º QUARTIL</v>
      </c>
      <c r="N10" s="40">
        <f>IF($M$6="SIM",IFERROR(HLOOKUP(M10,SÍNTESE!$J$10:$M$25,'MATRIZ CONTRATOS (2)'!M$3+1,0),0),0)</f>
        <v>2.34375</v>
      </c>
      <c r="O10" s="40" t="str">
        <f>INDEX(INDICADORES!$H$3:$H$419,MATCH($A10,INDICADORES!$B$3:$B$419,0))</f>
        <v>4º QUARTIL</v>
      </c>
      <c r="P10" s="40">
        <f>IF($O$6="SIM",IFERROR(HLOOKUP(O10,SÍNTESE!$J$10:$M$25,'MATRIZ CONTRATOS (2)'!O$3+1,0),0),0)</f>
        <v>3.125</v>
      </c>
      <c r="Q10" s="40" t="str">
        <f>INDEX(INDICADORES!$I$3:$I$419,MATCH($A10,INDICADORES!$B$3:$B$419,0))</f>
        <v>2º QUARTIL</v>
      </c>
      <c r="R10" s="40">
        <f>IF($Q$6="SIM",IFERROR(HLOOKUP(Q10,SÍNTESE!$J$10:$M$25,'MATRIZ CONTRATOS (2)'!Q$3+1,0),0),0)</f>
        <v>4.1666666666666661</v>
      </c>
      <c r="S10" s="40" t="str">
        <f>INDEX(INDICADORES!$J$3:$J$419,MATCH($A10,INDICADORES!$B$3:$B$419,0))</f>
        <v>2º QUARTIL</v>
      </c>
      <c r="T10" s="40">
        <f>IF($S$6="SIM",IFERROR(HLOOKUP(S10,SÍNTESE!$J$10:$M$25,'MATRIZ CONTRATOS (2)'!S$3+1,0),0),0)</f>
        <v>6.2499999999999991</v>
      </c>
      <c r="U10" s="40" t="str">
        <f>INDEX(INDICADORES!$K$3:$K$419,MATCH($A10,INDICADORES!$B$3:$B$419,0))</f>
        <v>1º QUARTIL</v>
      </c>
      <c r="V10" s="40">
        <f>IF($U$6="SIM",IFERROR(HLOOKUP(U10,SÍNTESE!$J$10:$M$25,'MATRIZ CONTRATOS (2)'!U$3+1,0),0),0)</f>
        <v>8.3333333333333321</v>
      </c>
      <c r="W10" s="40" t="str">
        <f>INDEX(INDICADORES!$L$3:$L$419,MATCH($A10,INDICADORES!$B$3:$B$419,0))</f>
        <v>4º QUARTIL</v>
      </c>
      <c r="X10" s="40">
        <f>IF($W$6="SIM",IFERROR(HLOOKUP(W10,SÍNTESE!$J$10:$M$25,'MATRIZ CONTRATOS (2)'!W$3+1,0),0),0)</f>
        <v>0</v>
      </c>
      <c r="Y10" s="40" t="str">
        <f>INDEX(INDICADORES!$M$3:$M$419,MATCH($A10,INDICADORES!$B$3:$B$419,0))</f>
        <v>1º QUARTIL</v>
      </c>
      <c r="Z10" s="40">
        <f>IF($Y$6="SIM",IFERROR(HLOOKUP(Y10,SÍNTESE!$J$10:$M$25,'MATRIZ CONTRATOS (2)'!Y$3+1,0),0),0)</f>
        <v>0.78125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 (2)'!AA$3+1,0),0),0)</f>
        <v>2.34375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 (2)'!AC$3+1,0),0),0)</f>
        <v>0.78125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 (2)'!AE$3+1,0),0),0)</f>
        <v>0.78125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 (2)'!AG$3+1,0),0),0)</f>
        <v>0</v>
      </c>
      <c r="AI10" s="41">
        <f t="shared" si="0"/>
        <v>76.5625</v>
      </c>
      <c r="AJ10" s="41">
        <f t="shared" si="1"/>
        <v>76.5625</v>
      </c>
      <c r="AK10" s="41">
        <f t="shared" si="2"/>
        <v>76.5625</v>
      </c>
      <c r="AL10">
        <f>INDEX(Tabela1[LATITUDE],MATCH('MATRIZ CONTRATOS (2)'!A10,Tabela1[código município],0))</f>
        <v>-12.212020000000001</v>
      </c>
      <c r="AM10">
        <f>INDEX(Tabela1[LONGITUDE],MATCH('MATRIZ CONTRATOS (2)'!A10,Tabela1[código município],0))</f>
        <v>-43.560690000000001</v>
      </c>
    </row>
    <row r="11" spans="1:39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 (2)'!E$3+1,0),0),0)</f>
        <v>0.78125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 (2)'!G$3+1,0),0),0)</f>
        <v>25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 (2)'!I$3+1,0),0),0)</f>
        <v>1.5625</v>
      </c>
      <c r="K11" s="40" t="str">
        <f>INDEX(INDICADORES!$F$3:$F$419,MATCH($A11,INDICADORES!$B$3:$B$419,0))</f>
        <v>1º QUARTIL</v>
      </c>
      <c r="L11" s="40">
        <f>IF($K$6="SIM",IFERROR(HLOOKUP(K11,SÍNTESE!$J$10:$M$25,'MATRIZ CONTRATOS (2)'!K$3+1,0),0),0)</f>
        <v>6.25</v>
      </c>
      <c r="M11" s="40" t="str">
        <f>INDEX(INDICADORES!$G$3:$G$419,MATCH($A11,INDICADORES!$B$3:$B$419,0))</f>
        <v>1º QUARTIL</v>
      </c>
      <c r="N11" s="40">
        <f>IF($M$6="SIM",IFERROR(HLOOKUP(M11,SÍNTESE!$J$10:$M$25,'MATRIZ CONTRATOS (2)'!M$3+1,0),0),0)</f>
        <v>3.125</v>
      </c>
      <c r="O11" s="40" t="str">
        <f>INDEX(INDICADORES!$H$3:$H$419,MATCH($A11,INDICADORES!$B$3:$B$419,0))</f>
        <v>1º QUARTIL</v>
      </c>
      <c r="P11" s="40">
        <f>IF($O$6="SIM",IFERROR(HLOOKUP(O11,SÍNTESE!$J$10:$M$25,'MATRIZ CONTRATOS (2)'!O$3+1,0),0),0)</f>
        <v>0.78125</v>
      </c>
      <c r="Q11" s="40" t="str">
        <f>INDEX(INDICADORES!$I$3:$I$419,MATCH($A11,INDICADORES!$B$3:$B$419,0))</f>
        <v>2º QUARTIL</v>
      </c>
      <c r="R11" s="40">
        <f>IF($Q$6="SIM",IFERROR(HLOOKUP(Q11,SÍNTESE!$J$10:$M$25,'MATRIZ CONTRATOS (2)'!Q$3+1,0),0),0)</f>
        <v>4.1666666666666661</v>
      </c>
      <c r="S11" s="40" t="str">
        <f>INDEX(INDICADORES!$J$3:$J$419,MATCH($A11,INDICADORES!$B$3:$B$419,0))</f>
        <v>1º QUARTIL</v>
      </c>
      <c r="T11" s="40">
        <f>IF($S$6="SIM",IFERROR(HLOOKUP(S11,SÍNTESE!$J$10:$M$25,'MATRIZ CONTRATOS (2)'!S$3+1,0),0),0)</f>
        <v>8.3333333333333321</v>
      </c>
      <c r="U11" s="40" t="str">
        <f>INDEX(INDICADORES!$K$3:$K$419,MATCH($A11,INDICADORES!$B$3:$B$419,0))</f>
        <v>1º QUARTIL</v>
      </c>
      <c r="V11" s="40">
        <f>IF($U$6="SIM",IFERROR(HLOOKUP(U11,SÍNTESE!$J$10:$M$25,'MATRIZ CONTRATOS (2)'!U$3+1,0),0),0)</f>
        <v>8.3333333333333321</v>
      </c>
      <c r="W11" s="40" t="str">
        <f>INDEX(INDICADORES!$L$3:$L$419,MATCH($A11,INDICADORES!$B$3:$B$419,0))</f>
        <v>4º QUARTIL</v>
      </c>
      <c r="X11" s="40">
        <f>IF($W$6="SIM",IFERROR(HLOOKUP(W11,SÍNTESE!$J$10:$M$25,'MATRIZ CONTRATOS (2)'!W$3+1,0),0),0)</f>
        <v>0</v>
      </c>
      <c r="Y11" s="40" t="str">
        <f>INDEX(INDICADORES!$M$3:$M$419,MATCH($A11,INDICADORES!$B$3:$B$419,0))</f>
        <v>2º QUARTIL</v>
      </c>
      <c r="Z11" s="40">
        <f>IF($Y$6="SIM",IFERROR(HLOOKUP(Y11,SÍNTESE!$J$10:$M$25,'MATRIZ CONTRATOS (2)'!Y$3+1,0),0),0)</f>
        <v>1.5625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 (2)'!AA$3+1,0),0),0)</f>
        <v>1.5625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 (2)'!AC$3+1,0),0),0)</f>
        <v>3.125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 (2)'!AE$3+1,0),0),0)</f>
        <v>0.78125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 (2)'!AG$3+1,0),0),0)</f>
        <v>0</v>
      </c>
      <c r="AI11" s="41">
        <f t="shared" si="0"/>
        <v>65.364583333333329</v>
      </c>
      <c r="AJ11" s="41">
        <f t="shared" si="1"/>
        <v>65.364583333333329</v>
      </c>
      <c r="AK11" s="41">
        <f t="shared" si="2"/>
        <v>65.364583333333329</v>
      </c>
      <c r="AL11">
        <f>INDEX(Tabela1[LATITUDE],MATCH('MATRIZ CONTRATOS (2)'!A11,Tabela1[código município],0))</f>
        <v>-13.248799999999999</v>
      </c>
      <c r="AM11">
        <f>INDEX(Tabela1[LONGITUDE],MATCH('MATRIZ CONTRATOS (2)'!A11,Tabela1[código município],0))</f>
        <v>-41.661900000000003</v>
      </c>
    </row>
    <row r="12" spans="1:39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 (2)'!E$3+1,0),0),0)</f>
        <v>3.125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 (2)'!G$3+1,0),0),0)</f>
        <v>25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 (2)'!I$3+1,0),0),0)</f>
        <v>1.5625</v>
      </c>
      <c r="K12" s="40" t="str">
        <f>INDEX(INDICADORES!$F$3:$F$419,MATCH($A12,INDICADORES!$B$3:$B$419,0))</f>
        <v>4º QUARTIL</v>
      </c>
      <c r="L12" s="40">
        <f>IF($K$6="SIM",IFERROR(HLOOKUP(K12,SÍNTESE!$J$10:$M$25,'MATRIZ CONTRATOS (2)'!K$3+1,0),0),0)</f>
        <v>25</v>
      </c>
      <c r="M12" s="40" t="str">
        <f>INDEX(INDICADORES!$G$3:$G$419,MATCH($A12,INDICADORES!$B$3:$B$419,0))</f>
        <v>1º QUARTIL</v>
      </c>
      <c r="N12" s="40">
        <f>IF($M$6="SIM",IFERROR(HLOOKUP(M12,SÍNTESE!$J$10:$M$25,'MATRIZ CONTRATOS (2)'!M$3+1,0),0),0)</f>
        <v>3.125</v>
      </c>
      <c r="O12" s="40" t="str">
        <f>INDEX(INDICADORES!$H$3:$H$419,MATCH($A12,INDICADORES!$B$3:$B$419,0))</f>
        <v>2º QUARTIL</v>
      </c>
      <c r="P12" s="40">
        <f>IF($O$6="SIM",IFERROR(HLOOKUP(O12,SÍNTESE!$J$10:$M$25,'MATRIZ CONTRATOS (2)'!O$3+1,0),0),0)</f>
        <v>1.5625</v>
      </c>
      <c r="Q12" s="40" t="str">
        <f>INDEX(INDICADORES!$I$3:$I$419,MATCH($A12,INDICADORES!$B$3:$B$419,0))</f>
        <v>2º QUARTIL</v>
      </c>
      <c r="R12" s="40">
        <f>IF($Q$6="SIM",IFERROR(HLOOKUP(Q12,SÍNTESE!$J$10:$M$25,'MATRIZ CONTRATOS (2)'!Q$3+1,0),0),0)</f>
        <v>4.1666666666666661</v>
      </c>
      <c r="S12" s="40" t="str">
        <f>INDEX(INDICADORES!$J$3:$J$419,MATCH($A12,INDICADORES!$B$3:$B$419,0))</f>
        <v>1º QUARTIL</v>
      </c>
      <c r="T12" s="40">
        <f>IF($S$6="SIM",IFERROR(HLOOKUP(S12,SÍNTESE!$J$10:$M$25,'MATRIZ CONTRATOS (2)'!S$3+1,0),0),0)</f>
        <v>8.3333333333333321</v>
      </c>
      <c r="U12" s="40" t="str">
        <f>INDEX(INDICADORES!$K$3:$K$419,MATCH($A12,INDICADORES!$B$3:$B$419,0))</f>
        <v>1º QUARTIL</v>
      </c>
      <c r="V12" s="40">
        <f>IF($U$6="SIM",IFERROR(HLOOKUP(U12,SÍNTESE!$J$10:$M$25,'MATRIZ CONTRATOS (2)'!U$3+1,0),0),0)</f>
        <v>8.3333333333333321</v>
      </c>
      <c r="W12" s="40" t="str">
        <f>INDEX(INDICADORES!$L$3:$L$419,MATCH($A12,INDICADORES!$B$3:$B$419,0))</f>
        <v>1º QUARTIL</v>
      </c>
      <c r="X12" s="40">
        <f>IF($W$6="SIM",IFERROR(HLOOKUP(W12,SÍNTESE!$J$10:$M$25,'MATRIZ CONTRATOS (2)'!W$3+1,0),0),0)</f>
        <v>0</v>
      </c>
      <c r="Y12" s="40" t="str">
        <f>INDEX(INDICADORES!$M$3:$M$419,MATCH($A12,INDICADORES!$B$3:$B$419,0))</f>
        <v>3º QUARTIL</v>
      </c>
      <c r="Z12" s="40">
        <f>IF($Y$6="SIM",IFERROR(HLOOKUP(Y12,SÍNTESE!$J$10:$M$25,'MATRIZ CONTRATOS (2)'!Y$3+1,0),0),0)</f>
        <v>2.34375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 (2)'!AA$3+1,0),0),0)</f>
        <v>3.125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 (2)'!AC$3+1,0),0),0)</f>
        <v>1.5625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 (2)'!AE$3+1,0),0),0)</f>
        <v>0.78125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 (2)'!AG$3+1,0),0),0)</f>
        <v>0</v>
      </c>
      <c r="AI12" s="41">
        <f t="shared" si="0"/>
        <v>88.020833333333329</v>
      </c>
      <c r="AJ12" s="41">
        <f t="shared" si="1"/>
        <v>88.020833333333329</v>
      </c>
      <c r="AK12" s="41">
        <f t="shared" si="2"/>
        <v>88.020833333333329</v>
      </c>
      <c r="AL12">
        <f>INDEX(Tabela1[LATITUDE],MATCH('MATRIZ CONTRATOS (2)'!A12,Tabela1[código município],0))</f>
        <v>-8.7207299999999996</v>
      </c>
      <c r="AM12">
        <f>INDEX(Tabela1[LONGITUDE],MATCH('MATRIZ CONTRATOS (2)'!A12,Tabela1[código município],0))</f>
        <v>-39.116199999999999</v>
      </c>
    </row>
    <row r="13" spans="1:39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 (2)'!E$3+1,0),0),0)</f>
        <v>2.34375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 (2)'!G$3+1,0),0),0)</f>
        <v>25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 (2)'!I$3+1,0),0),0)</f>
        <v>2.34375</v>
      </c>
      <c r="K13" s="40" t="str">
        <f>INDEX(INDICADORES!$F$3:$F$419,MATCH($A13,INDICADORES!$B$3:$B$419,0))</f>
        <v>3º QUARTIL</v>
      </c>
      <c r="L13" s="40">
        <f>IF($K$6="SIM",IFERROR(HLOOKUP(K13,SÍNTESE!$J$10:$M$25,'MATRIZ CONTRATOS (2)'!K$3+1,0),0),0)</f>
        <v>18.75</v>
      </c>
      <c r="M13" s="40" t="str">
        <f>INDEX(INDICADORES!$G$3:$G$419,MATCH($A13,INDICADORES!$B$3:$B$419,0))</f>
        <v>3º QUARTIL</v>
      </c>
      <c r="N13" s="40">
        <f>IF($M$6="SIM",IFERROR(HLOOKUP(M13,SÍNTESE!$J$10:$M$25,'MATRIZ CONTRATOS (2)'!M$3+1,0),0),0)</f>
        <v>1.5625</v>
      </c>
      <c r="O13" s="40" t="str">
        <f>INDEX(INDICADORES!$H$3:$H$419,MATCH($A13,INDICADORES!$B$3:$B$419,0))</f>
        <v>2º QUARTIL</v>
      </c>
      <c r="P13" s="40">
        <f>IF($O$6="SIM",IFERROR(HLOOKUP(O13,SÍNTESE!$J$10:$M$25,'MATRIZ CONTRATOS (2)'!O$3+1,0),0),0)</f>
        <v>1.5625</v>
      </c>
      <c r="Q13" s="40" t="str">
        <f>INDEX(INDICADORES!$I$3:$I$419,MATCH($A13,INDICADORES!$B$3:$B$419,0))</f>
        <v>1º QUARTIL</v>
      </c>
      <c r="R13" s="40">
        <f>IF($Q$6="SIM",IFERROR(HLOOKUP(Q13,SÍNTESE!$J$10:$M$25,'MATRIZ CONTRATOS (2)'!Q$3+1,0),0),0)</f>
        <v>2.083333333333333</v>
      </c>
      <c r="S13" s="40" t="str">
        <f>INDEX(INDICADORES!$J$3:$J$419,MATCH($A13,INDICADORES!$B$3:$B$419,0))</f>
        <v>2º QUARTIL</v>
      </c>
      <c r="T13" s="40">
        <f>IF($S$6="SIM",IFERROR(HLOOKUP(S13,SÍNTESE!$J$10:$M$25,'MATRIZ CONTRATOS (2)'!S$3+1,0),0),0)</f>
        <v>6.2499999999999991</v>
      </c>
      <c r="U13" s="40" t="str">
        <f>INDEX(INDICADORES!$K$3:$K$419,MATCH($A13,INDICADORES!$B$3:$B$419,0))</f>
        <v>1º QUARTIL</v>
      </c>
      <c r="V13" s="40">
        <f>IF($U$6="SIM",IFERROR(HLOOKUP(U13,SÍNTESE!$J$10:$M$25,'MATRIZ CONTRATOS (2)'!U$3+1,0),0),0)</f>
        <v>8.3333333333333321</v>
      </c>
      <c r="W13" s="40" t="str">
        <f>INDEX(INDICADORES!$L$3:$L$419,MATCH($A13,INDICADORES!$B$3:$B$419,0))</f>
        <v>1º QUARTIL</v>
      </c>
      <c r="X13" s="40">
        <f>IF($W$6="SIM",IFERROR(HLOOKUP(W13,SÍNTESE!$J$10:$M$25,'MATRIZ CONTRATOS (2)'!W$3+1,0),0),0)</f>
        <v>0</v>
      </c>
      <c r="Y13" s="40" t="str">
        <f>INDEX(INDICADORES!$M$3:$M$419,MATCH($A13,INDICADORES!$B$3:$B$419,0))</f>
        <v>3º QUARTIL</v>
      </c>
      <c r="Z13" s="40">
        <f>IF($Y$6="SIM",IFERROR(HLOOKUP(Y13,SÍNTESE!$J$10:$M$25,'MATRIZ CONTRATOS (2)'!Y$3+1,0),0),0)</f>
        <v>2.34375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 (2)'!AA$3+1,0),0),0)</f>
        <v>1.5625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 (2)'!AC$3+1,0),0),0)</f>
        <v>1.5625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 (2)'!AE$3+1,0),0),0)</f>
        <v>0.78125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 (2)'!AG$3+1,0),0),0)</f>
        <v>0</v>
      </c>
      <c r="AI13" s="41">
        <f t="shared" si="0"/>
        <v>74.479166666666657</v>
      </c>
      <c r="AJ13" s="41">
        <f t="shared" si="1"/>
        <v>74.479166666666657</v>
      </c>
      <c r="AK13" s="41">
        <f t="shared" si="2"/>
        <v>74.479166666666657</v>
      </c>
      <c r="AL13">
        <f>INDEX(Tabela1[LATITUDE],MATCH('MATRIZ CONTRATOS (2)'!A13,Tabela1[código município],0))</f>
        <v>-11.657500000000001</v>
      </c>
      <c r="AM13">
        <f>INDEX(Tabela1[LONGITUDE],MATCH('MATRIZ CONTRATOS (2)'!A13,Tabela1[código município],0))</f>
        <v>-38.0197</v>
      </c>
    </row>
    <row r="14" spans="1:39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 (2)'!E$3+1,0),0),0)</f>
        <v>1.5625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 (2)'!G$3+1,0),0),0)</f>
        <v>25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 (2)'!I$3+1,0),0),0)</f>
        <v>3.125</v>
      </c>
      <c r="K14" s="40" t="str">
        <f>INDEX(INDICADORES!$F$3:$F$419,MATCH($A14,INDICADORES!$B$3:$B$419,0))</f>
        <v>2º QUARTIL</v>
      </c>
      <c r="L14" s="40">
        <f>IF($K$6="SIM",IFERROR(HLOOKUP(K14,SÍNTESE!$J$10:$M$25,'MATRIZ CONTRATOS (2)'!K$3+1,0),0),0)</f>
        <v>12.5</v>
      </c>
      <c r="M14" s="40" t="str">
        <f>INDEX(INDICADORES!$G$3:$G$419,MATCH($A14,INDICADORES!$B$3:$B$419,0))</f>
        <v>4º QUARTIL</v>
      </c>
      <c r="N14" s="40">
        <f>IF($M$6="SIM",IFERROR(HLOOKUP(M14,SÍNTESE!$J$10:$M$25,'MATRIZ CONTRATOS (2)'!M$3+1,0),0),0)</f>
        <v>0.78125</v>
      </c>
      <c r="O14" s="40" t="str">
        <f>INDEX(INDICADORES!$H$3:$H$419,MATCH($A14,INDICADORES!$B$3:$B$419,0))</f>
        <v>3º QUARTIL</v>
      </c>
      <c r="P14" s="40">
        <f>IF($O$6="SIM",IFERROR(HLOOKUP(O14,SÍNTESE!$J$10:$M$25,'MATRIZ CONTRATOS (2)'!O$3+1,0),0),0)</f>
        <v>2.34375</v>
      </c>
      <c r="Q14" s="40" t="str">
        <f>INDEX(INDICADORES!$I$3:$I$419,MATCH($A14,INDICADORES!$B$3:$B$419,0))</f>
        <v>4º QUARTIL</v>
      </c>
      <c r="R14" s="40">
        <f>IF($Q$6="SIM",IFERROR(HLOOKUP(Q14,SÍNTESE!$J$10:$M$25,'MATRIZ CONTRATOS (2)'!Q$3+1,0),0),0)</f>
        <v>8.3333333333333321</v>
      </c>
      <c r="S14" s="40" t="str">
        <f>INDEX(INDICADORES!$J$3:$J$419,MATCH($A14,INDICADORES!$B$3:$B$419,0))</f>
        <v>2º QUARTIL</v>
      </c>
      <c r="T14" s="40">
        <f>IF($S$6="SIM",IFERROR(HLOOKUP(S14,SÍNTESE!$J$10:$M$25,'MATRIZ CONTRATOS (2)'!S$3+1,0),0),0)</f>
        <v>6.2499999999999991</v>
      </c>
      <c r="U14" s="40" t="str">
        <f>INDEX(INDICADORES!$K$3:$K$419,MATCH($A14,INDICADORES!$B$3:$B$419,0))</f>
        <v>4º QUARTIL</v>
      </c>
      <c r="V14" s="40">
        <f>IF($U$6="SIM",IFERROR(HLOOKUP(U14,SÍNTESE!$J$10:$M$25,'MATRIZ CONTRATOS (2)'!U$3+1,0),0),0)</f>
        <v>2.083333333333333</v>
      </c>
      <c r="W14" s="40" t="str">
        <f>INDEX(INDICADORES!$L$3:$L$419,MATCH($A14,INDICADORES!$B$3:$B$419,0))</f>
        <v>2º QUARTIL</v>
      </c>
      <c r="X14" s="40">
        <f>IF($W$6="SIM",IFERROR(HLOOKUP(W14,SÍNTESE!$J$10:$M$25,'MATRIZ CONTRATOS (2)'!W$3+1,0),0),0)</f>
        <v>0</v>
      </c>
      <c r="Y14" s="40" t="str">
        <f>INDEX(INDICADORES!$M$3:$M$419,MATCH($A14,INDICADORES!$B$3:$B$419,0))</f>
        <v>4º QUARTIL</v>
      </c>
      <c r="Z14" s="40">
        <f>IF($Y$6="SIM",IFERROR(HLOOKUP(Y14,SÍNTESE!$J$10:$M$25,'MATRIZ CONTRATOS (2)'!Y$3+1,0),0),0)</f>
        <v>3.125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 (2)'!AA$3+1,0),0),0)</f>
        <v>3.125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 (2)'!AC$3+1,0),0),0)</f>
        <v>1.5625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 (2)'!AE$3+1,0),0),0)</f>
        <v>2.34375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 (2)'!AG$3+1,0),0),0)</f>
        <v>0</v>
      </c>
      <c r="AI14" s="41">
        <f t="shared" si="0"/>
        <v>72.135416666666657</v>
      </c>
      <c r="AJ14" s="41">
        <f t="shared" si="1"/>
        <v>72.135416666666657</v>
      </c>
      <c r="AK14" s="55">
        <f t="shared" si="2"/>
        <v>72.135416666666657</v>
      </c>
      <c r="AL14">
        <f>INDEX(Tabela1[LATITUDE],MATCH('MATRIZ CONTRATOS (2)'!A14,Tabela1[código município],0))</f>
        <v>-10.543699999999999</v>
      </c>
      <c r="AM14">
        <f>INDEX(Tabela1[LONGITUDE],MATCH('MATRIZ CONTRATOS (2)'!A14,Tabela1[código município],0))</f>
        <v>-38.1113</v>
      </c>
    </row>
    <row r="15" spans="1:39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 (2)'!E$3+1,0),0),0)</f>
        <v>2.34375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 (2)'!G$3+1,0),0),0)</f>
        <v>25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 (2)'!I$3+1,0),0),0)</f>
        <v>1.5625</v>
      </c>
      <c r="K15" s="40" t="str">
        <f>INDEX(INDICADORES!$F$3:$F$419,MATCH($A15,INDICADORES!$B$3:$B$419,0))</f>
        <v>3º QUARTIL</v>
      </c>
      <c r="L15" s="40">
        <f>IF($K$6="SIM",IFERROR(HLOOKUP(K15,SÍNTESE!$J$10:$M$25,'MATRIZ CONTRATOS (2)'!K$3+1,0),0),0)</f>
        <v>18.75</v>
      </c>
      <c r="M15" s="40" t="str">
        <f>INDEX(INDICADORES!$G$3:$G$419,MATCH($A15,INDICADORES!$B$3:$B$419,0))</f>
        <v>2º QUARTIL</v>
      </c>
      <c r="N15" s="40">
        <f>IF($M$6="SIM",IFERROR(HLOOKUP(M15,SÍNTESE!$J$10:$M$25,'MATRIZ CONTRATOS (2)'!M$3+1,0),0),0)</f>
        <v>2.34375</v>
      </c>
      <c r="O15" s="40" t="str">
        <f>INDEX(INDICADORES!$H$3:$H$419,MATCH($A15,INDICADORES!$B$3:$B$419,0))</f>
        <v>2º QUARTIL</v>
      </c>
      <c r="P15" s="40">
        <f>IF($O$6="SIM",IFERROR(HLOOKUP(O15,SÍNTESE!$J$10:$M$25,'MATRIZ CONTRATOS (2)'!O$3+1,0),0),0)</f>
        <v>1.5625</v>
      </c>
      <c r="Q15" s="40" t="str">
        <f>INDEX(INDICADORES!$I$3:$I$419,MATCH($A15,INDICADORES!$B$3:$B$419,0))</f>
        <v>3º QUARTIL</v>
      </c>
      <c r="R15" s="40">
        <f>IF($Q$6="SIM",IFERROR(HLOOKUP(Q15,SÍNTESE!$J$10:$M$25,'MATRIZ CONTRATOS (2)'!Q$3+1,0),0),0)</f>
        <v>6.2499999999999991</v>
      </c>
      <c r="S15" s="40" t="str">
        <f>INDEX(INDICADORES!$J$3:$J$419,MATCH($A15,INDICADORES!$B$3:$B$419,0))</f>
        <v>4º QUARTIL</v>
      </c>
      <c r="T15" s="40">
        <f>IF($S$6="SIM",IFERROR(HLOOKUP(S15,SÍNTESE!$J$10:$M$25,'MATRIZ CONTRATOS (2)'!S$3+1,0),0),0)</f>
        <v>2.083333333333333</v>
      </c>
      <c r="U15" s="40" t="str">
        <f>INDEX(INDICADORES!$K$3:$K$419,MATCH($A15,INDICADORES!$B$3:$B$419,0))</f>
        <v>4º QUARTIL</v>
      </c>
      <c r="V15" s="40">
        <f>IF($U$6="SIM",IFERROR(HLOOKUP(U15,SÍNTESE!$J$10:$M$25,'MATRIZ CONTRATOS (2)'!U$3+1,0),0),0)</f>
        <v>2.083333333333333</v>
      </c>
      <c r="W15" s="40" t="str">
        <f>INDEX(INDICADORES!$L$3:$L$419,MATCH($A15,INDICADORES!$B$3:$B$419,0))</f>
        <v>1º QUARTIL</v>
      </c>
      <c r="X15" s="40">
        <f>IF($W$6="SIM",IFERROR(HLOOKUP(W15,SÍNTESE!$J$10:$M$25,'MATRIZ CONTRATOS (2)'!W$3+1,0),0),0)</f>
        <v>0</v>
      </c>
      <c r="Y15" s="40" t="str">
        <f>INDEX(INDICADORES!$M$3:$M$419,MATCH($A15,INDICADORES!$B$3:$B$419,0))</f>
        <v>2º QUARTIL</v>
      </c>
      <c r="Z15" s="40">
        <f>IF($Y$6="SIM",IFERROR(HLOOKUP(Y15,SÍNTESE!$J$10:$M$25,'MATRIZ CONTRATOS (2)'!Y$3+1,0),0),0)</f>
        <v>1.5625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 (2)'!AA$3+1,0),0),0)</f>
        <v>1.5625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 (2)'!AC$3+1,0),0),0)</f>
        <v>3.125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 (2)'!AE$3+1,0),0),0)</f>
        <v>0.78125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 (2)'!AG$3+1,0),0),0)</f>
        <v>0</v>
      </c>
      <c r="AI15" s="41">
        <f t="shared" si="0"/>
        <v>69.010416666666657</v>
      </c>
      <c r="AJ15" s="41">
        <f t="shared" si="1"/>
        <v>69.010416666666657</v>
      </c>
      <c r="AK15" s="41">
        <f t="shared" si="2"/>
        <v>69.010416666666657</v>
      </c>
      <c r="AL15">
        <f>INDEX(Tabela1[LATITUDE],MATCH('MATRIZ CONTRATOS (2)'!A15,Tabela1[código município],0))</f>
        <v>-11.861800000000001</v>
      </c>
      <c r="AM15">
        <f>INDEX(Tabela1[LONGITUDE],MATCH('MATRIZ CONTRATOS (2)'!A15,Tabela1[código município],0))</f>
        <v>-38.7639</v>
      </c>
    </row>
    <row r="16" spans="1:39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 (2)'!E$3+1,0),0),0)</f>
        <v>2.34375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 (2)'!G$3+1,0),0),0)</f>
        <v>25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 (2)'!I$3+1,0),0),0)</f>
        <v>0.78125</v>
      </c>
      <c r="K16" s="40" t="str">
        <f>INDEX(INDICADORES!$F$3:$F$419,MATCH($A16,INDICADORES!$B$3:$B$419,0))</f>
        <v>2º QUARTIL</v>
      </c>
      <c r="L16" s="40">
        <f>IF($K$6="SIM",IFERROR(HLOOKUP(K16,SÍNTESE!$J$10:$M$25,'MATRIZ CONTRATOS (2)'!K$3+1,0),0),0)</f>
        <v>12.5</v>
      </c>
      <c r="M16" s="40" t="str">
        <f>INDEX(INDICADORES!$G$3:$G$419,MATCH($A16,INDICADORES!$B$3:$B$419,0))</f>
        <v>2º QUARTIL</v>
      </c>
      <c r="N16" s="40">
        <f>IF($M$6="SIM",IFERROR(HLOOKUP(M16,SÍNTESE!$J$10:$M$25,'MATRIZ CONTRATOS (2)'!M$3+1,0),0),0)</f>
        <v>2.34375</v>
      </c>
      <c r="O16" s="40" t="str">
        <f>INDEX(INDICADORES!$H$3:$H$419,MATCH($A16,INDICADORES!$B$3:$B$419,0))</f>
        <v>4º QUARTIL</v>
      </c>
      <c r="P16" s="40">
        <f>IF($O$6="SIM",IFERROR(HLOOKUP(O16,SÍNTESE!$J$10:$M$25,'MATRIZ CONTRATOS (2)'!O$3+1,0),0),0)</f>
        <v>3.125</v>
      </c>
      <c r="Q16" s="40" t="str">
        <f>INDEX(INDICADORES!$I$3:$I$419,MATCH($A16,INDICADORES!$B$3:$B$419,0))</f>
        <v>1º QUARTIL</v>
      </c>
      <c r="R16" s="40">
        <f>IF($Q$6="SIM",IFERROR(HLOOKUP(Q16,SÍNTESE!$J$10:$M$25,'MATRIZ CONTRATOS (2)'!Q$3+1,0),0),0)</f>
        <v>2.083333333333333</v>
      </c>
      <c r="S16" s="40" t="str">
        <f>INDEX(INDICADORES!$J$3:$J$419,MATCH($A16,INDICADORES!$B$3:$B$419,0))</f>
        <v>3º QUARTIL</v>
      </c>
      <c r="T16" s="40">
        <f>IF($S$6="SIM",IFERROR(HLOOKUP(S16,SÍNTESE!$J$10:$M$25,'MATRIZ CONTRATOS (2)'!S$3+1,0),0),0)</f>
        <v>4.1666666666666661</v>
      </c>
      <c r="U16" s="40" t="str">
        <f>INDEX(INDICADORES!$K$3:$K$419,MATCH($A16,INDICADORES!$B$3:$B$419,0))</f>
        <v>2º QUARTIL</v>
      </c>
      <c r="V16" s="40">
        <f>IF($U$6="SIM",IFERROR(HLOOKUP(U16,SÍNTESE!$J$10:$M$25,'MATRIZ CONTRATOS (2)'!U$3+1,0),0),0)</f>
        <v>6.2499999999999991</v>
      </c>
      <c r="W16" s="40" t="str">
        <f>INDEX(INDICADORES!$L$3:$L$419,MATCH($A16,INDICADORES!$B$3:$B$419,0))</f>
        <v>4º QUARTIL</v>
      </c>
      <c r="X16" s="40">
        <f>IF($W$6="SIM",IFERROR(HLOOKUP(W16,SÍNTESE!$J$10:$M$25,'MATRIZ CONTRATOS (2)'!W$3+1,0),0),0)</f>
        <v>0</v>
      </c>
      <c r="Y16" s="40" t="str">
        <f>INDEX(INDICADORES!$M$3:$M$419,MATCH($A16,INDICADORES!$B$3:$B$419,0))</f>
        <v>2º QUARTIL</v>
      </c>
      <c r="Z16" s="40">
        <f>IF($Y$6="SIM",IFERROR(HLOOKUP(Y16,SÍNTESE!$J$10:$M$25,'MATRIZ CONTRATOS (2)'!Y$3+1,0),0),0)</f>
        <v>1.5625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 (2)'!AA$3+1,0),0),0)</f>
        <v>2.34375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 (2)'!AC$3+1,0),0),0)</f>
        <v>0.78125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 (2)'!AE$3+1,0),0),0)</f>
        <v>0.78125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 (2)'!AG$3+1,0),0),0)</f>
        <v>0</v>
      </c>
      <c r="AI16" s="41">
        <f t="shared" si="0"/>
        <v>64.0625</v>
      </c>
      <c r="AJ16" s="41">
        <f t="shared" si="1"/>
        <v>64.0625</v>
      </c>
      <c r="AK16" s="41">
        <f t="shared" si="2"/>
        <v>64.0625</v>
      </c>
      <c r="AL16">
        <f>INDEX(Tabela1[LATITUDE],MATCH('MATRIZ CONTRATOS (2)'!A16,Tabela1[código município],0))</f>
        <v>-13.4215</v>
      </c>
      <c r="AM16">
        <f>INDEX(Tabela1[LONGITUDE],MATCH('MATRIZ CONTRATOS (2)'!A16,Tabela1[código município],0))</f>
        <v>-42.135199999999998</v>
      </c>
    </row>
    <row r="17" spans="1:39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 (2)'!E$3+1,0),0),0)</f>
        <v>0.78125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 (2)'!G$3+1,0),0),0)</f>
        <v>12.5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 (2)'!I$3+1,0),0),0)</f>
        <v>2.34375</v>
      </c>
      <c r="K17" s="40" t="str">
        <f>INDEX(INDICADORES!$F$3:$F$419,MATCH($A17,INDICADORES!$B$3:$B$419,0))</f>
        <v>2º QUARTIL</v>
      </c>
      <c r="L17" s="40">
        <f>IF($K$6="SIM",IFERROR(HLOOKUP(K17,SÍNTESE!$J$10:$M$25,'MATRIZ CONTRATOS (2)'!K$3+1,0),0),0)</f>
        <v>12.5</v>
      </c>
      <c r="M17" s="52" t="str">
        <f>INDEX(INDICADORES!$G$3:$G$419,MATCH($A17,INDICADORES!$B$3:$B$419,0))</f>
        <v>2º QUARTIL</v>
      </c>
      <c r="N17" s="40">
        <f>IF($M$6="SIM",IFERROR(HLOOKUP(M17,SÍNTESE!$J$10:$M$25,'MATRIZ CONTRATOS (2)'!M$3+1,0),0),0)</f>
        <v>2.34375</v>
      </c>
      <c r="O17" s="40" t="str">
        <f>INDEX(INDICADORES!$H$3:$H$419,MATCH($A17,INDICADORES!$B$3:$B$419,0))</f>
        <v>2º QUARTIL</v>
      </c>
      <c r="P17" s="40">
        <f>IF($O$6="SIM",IFERROR(HLOOKUP(O17,SÍNTESE!$J$10:$M$25,'MATRIZ CONTRATOS (2)'!O$3+1,0),0),0)</f>
        <v>1.5625</v>
      </c>
      <c r="Q17" s="40" t="str">
        <f>INDEX(INDICADORES!$I$3:$I$419,MATCH($A17,INDICADORES!$B$3:$B$419,0))</f>
        <v>4º QUARTIL</v>
      </c>
      <c r="R17" s="40">
        <f>IF($Q$6="SIM",IFERROR(HLOOKUP(Q17,SÍNTESE!$J$10:$M$25,'MATRIZ CONTRATOS (2)'!Q$3+1,0),0),0)</f>
        <v>8.3333333333333321</v>
      </c>
      <c r="S17" s="40" t="str">
        <f>INDEX(INDICADORES!$J$3:$J$419,MATCH($A17,INDICADORES!$B$3:$B$419,0))</f>
        <v>1º QUARTIL</v>
      </c>
      <c r="T17" s="40">
        <f>IF($S$6="SIM",IFERROR(HLOOKUP(S17,SÍNTESE!$J$10:$M$25,'MATRIZ CONTRATOS (2)'!S$3+1,0),0),0)</f>
        <v>8.3333333333333321</v>
      </c>
      <c r="U17" s="40" t="str">
        <f>INDEX(INDICADORES!$K$3:$K$419,MATCH($A17,INDICADORES!$B$3:$B$419,0))</f>
        <v>4º QUARTIL</v>
      </c>
      <c r="V17" s="40">
        <f>IF($U$6="SIM",IFERROR(HLOOKUP(U17,SÍNTESE!$J$10:$M$25,'MATRIZ CONTRATOS (2)'!U$3+1,0),0),0)</f>
        <v>2.083333333333333</v>
      </c>
      <c r="W17" s="40" t="str">
        <f>INDEX(INDICADORES!$L$3:$L$419,MATCH($A17,INDICADORES!$B$3:$B$419,0))</f>
        <v>4º QUARTIL</v>
      </c>
      <c r="X17" s="40">
        <f>IF($W$6="SIM",IFERROR(HLOOKUP(W17,SÍNTESE!$J$10:$M$25,'MATRIZ CONTRATOS (2)'!W$3+1,0),0),0)</f>
        <v>0</v>
      </c>
      <c r="Y17" s="40" t="str">
        <f>INDEX(INDICADORES!$M$3:$M$419,MATCH($A17,INDICADORES!$B$3:$B$419,0))</f>
        <v>4º QUARTIL</v>
      </c>
      <c r="Z17" s="40">
        <f>IF($Y$6="SIM",IFERROR(HLOOKUP(Y17,SÍNTESE!$J$10:$M$25,'MATRIZ CONTRATOS (2)'!Y$3+1,0),0),0)</f>
        <v>3.125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 (2)'!AA$3+1,0),0),0)</f>
        <v>0.78125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 (2)'!AC$3+1,0),0),0)</f>
        <v>1.5625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 (2)'!AE$3+1,0),0),0)</f>
        <v>2.34375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 (2)'!AG$3+1,0),0),0)</f>
        <v>0</v>
      </c>
      <c r="AI17" s="41">
        <f t="shared" si="0"/>
        <v>58.59375</v>
      </c>
      <c r="AJ17" s="41">
        <f t="shared" si="1"/>
        <v>58.59375</v>
      </c>
      <c r="AK17" s="41">
        <f t="shared" si="2"/>
        <v>58.59375</v>
      </c>
      <c r="AL17">
        <f>INDEX(Tabela1[LATITUDE],MATCH('MATRIZ CONTRATOS (2)'!A17,Tabela1[código município],0))</f>
        <v>-14.126899999999999</v>
      </c>
      <c r="AM17">
        <f>INDEX(Tabela1[LONGITUDE],MATCH('MATRIZ CONTRATOS (2)'!A17,Tabela1[código município],0))</f>
        <v>-39.893700000000003</v>
      </c>
    </row>
    <row r="18" spans="1:39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 (2)'!E$3+1,0),0),0)</f>
        <v>2.34375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 (2)'!G$3+1,0),0),0)</f>
        <v>12.5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 (2)'!I$3+1,0),0),0)</f>
        <v>1.5625</v>
      </c>
      <c r="K18" s="40" t="str">
        <f>INDEX(INDICADORES!$F$3:$F$419,MATCH($A18,INDICADORES!$B$3:$B$419,0))</f>
        <v>2º QUARTIL</v>
      </c>
      <c r="L18" s="40">
        <f>IF($K$6="SIM",IFERROR(HLOOKUP(K18,SÍNTESE!$J$10:$M$25,'MATRIZ CONTRATOS (2)'!K$3+1,0),0),0)</f>
        <v>12.5</v>
      </c>
      <c r="M18" s="40" t="str">
        <f>INDEX(INDICADORES!$G$3:$G$419,MATCH($A18,INDICADORES!$B$3:$B$419,0))</f>
        <v>3º QUARTIL</v>
      </c>
      <c r="N18" s="40">
        <f>IF($M$6="SIM",IFERROR(HLOOKUP(M18,SÍNTESE!$J$10:$M$25,'MATRIZ CONTRATOS (2)'!M$3+1,0),0),0)</f>
        <v>1.5625</v>
      </c>
      <c r="O18" s="40" t="str">
        <f>INDEX(INDICADORES!$H$3:$H$419,MATCH($A18,INDICADORES!$B$3:$B$419,0))</f>
        <v>3º QUARTIL</v>
      </c>
      <c r="P18" s="40">
        <f>IF($O$6="SIM",IFERROR(HLOOKUP(O18,SÍNTESE!$J$10:$M$25,'MATRIZ CONTRATOS (2)'!O$3+1,0),0),0)</f>
        <v>2.34375</v>
      </c>
      <c r="Q18" s="40" t="str">
        <f>INDEX(INDICADORES!$I$3:$I$419,MATCH($A18,INDICADORES!$B$3:$B$419,0))</f>
        <v>3º QUARTIL</v>
      </c>
      <c r="R18" s="40">
        <f>IF($Q$6="SIM",IFERROR(HLOOKUP(Q18,SÍNTESE!$J$10:$M$25,'MATRIZ CONTRATOS (2)'!Q$3+1,0),0),0)</f>
        <v>6.2499999999999991</v>
      </c>
      <c r="S18" s="40" t="str">
        <f>INDEX(INDICADORES!$J$3:$J$419,MATCH($A18,INDICADORES!$B$3:$B$419,0))</f>
        <v>4º QUARTIL</v>
      </c>
      <c r="T18" s="40">
        <f>IF($S$6="SIM",IFERROR(HLOOKUP(S18,SÍNTESE!$J$10:$M$25,'MATRIZ CONTRATOS (2)'!S$3+1,0),0),0)</f>
        <v>2.083333333333333</v>
      </c>
      <c r="U18" s="40" t="str">
        <f>INDEX(INDICADORES!$K$3:$K$419,MATCH($A18,INDICADORES!$B$3:$B$419,0))</f>
        <v>4º QUARTIL</v>
      </c>
      <c r="V18" s="40">
        <f>IF($U$6="SIM",IFERROR(HLOOKUP(U18,SÍNTESE!$J$10:$M$25,'MATRIZ CONTRATOS (2)'!U$3+1,0),0),0)</f>
        <v>2.083333333333333</v>
      </c>
      <c r="W18" s="40" t="str">
        <f>INDEX(INDICADORES!$L$3:$L$419,MATCH($A18,INDICADORES!$B$3:$B$419,0))</f>
        <v>3º QUARTIL</v>
      </c>
      <c r="X18" s="40">
        <f>IF($W$6="SIM",IFERROR(HLOOKUP(W18,SÍNTESE!$J$10:$M$25,'MATRIZ CONTRATOS (2)'!W$3+1,0),0),0)</f>
        <v>0</v>
      </c>
      <c r="Y18" s="40" t="str">
        <f>INDEX(INDICADORES!$M$3:$M$419,MATCH($A18,INDICADORES!$B$3:$B$419,0))</f>
        <v>3º QUARTIL</v>
      </c>
      <c r="Z18" s="40">
        <f>IF($Y$6="SIM",IFERROR(HLOOKUP(Y18,SÍNTESE!$J$10:$M$25,'MATRIZ CONTRATOS (2)'!Y$3+1,0),0),0)</f>
        <v>2.34375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 (2)'!AA$3+1,0),0),0)</f>
        <v>2.34375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 (2)'!AC$3+1,0),0),0)</f>
        <v>0.78125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 (2)'!AE$3+1,0),0),0)</f>
        <v>0.78125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 (2)'!AG$3+1,0),0),0)</f>
        <v>0</v>
      </c>
      <c r="AI18" s="41">
        <f t="shared" si="0"/>
        <v>49.479166666666664</v>
      </c>
      <c r="AJ18" s="41">
        <f t="shared" si="1"/>
        <v>49.479166666666664</v>
      </c>
      <c r="AK18" s="41">
        <f t="shared" si="2"/>
        <v>49.479166666666664</v>
      </c>
      <c r="AL18">
        <f>INDEX(Tabela1[LATITUDE],MATCH('MATRIZ CONTRATOS (2)'!A18,Tabela1[código município],0))</f>
        <v>-12.1335</v>
      </c>
      <c r="AM18">
        <f>INDEX(Tabela1[LONGITUDE],MATCH('MATRIZ CONTRATOS (2)'!A18,Tabela1[código município],0))</f>
        <v>-38.4208</v>
      </c>
    </row>
    <row r="19" spans="1:39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 (2)'!E$3+1,0),0),0)</f>
        <v>0.78125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 (2)'!G$3+1,0),0),0)</f>
        <v>12.5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 (2)'!I$3+1,0),0),0)</f>
        <v>2.34375</v>
      </c>
      <c r="K19" s="40" t="str">
        <f>INDEX(INDICADORES!$F$3:$F$419,MATCH($A19,INDICADORES!$B$3:$B$419,0))</f>
        <v>3º QUARTIL</v>
      </c>
      <c r="L19" s="40">
        <f>IF($K$6="SIM",IFERROR(HLOOKUP(K19,SÍNTESE!$J$10:$M$25,'MATRIZ CONTRATOS (2)'!K$3+1,0),0),0)</f>
        <v>18.75</v>
      </c>
      <c r="M19" s="40" t="str">
        <f>INDEX(INDICADORES!$G$3:$G$419,MATCH($A19,INDICADORES!$B$3:$B$419,0))</f>
        <v>3º QUARTIL</v>
      </c>
      <c r="N19" s="40">
        <f>IF($M$6="SIM",IFERROR(HLOOKUP(M19,SÍNTESE!$J$10:$M$25,'MATRIZ CONTRATOS (2)'!M$3+1,0),0),0)</f>
        <v>1.5625</v>
      </c>
      <c r="O19" s="40" t="str">
        <f>INDEX(INDICADORES!$H$3:$H$419,MATCH($A19,INDICADORES!$B$3:$B$419,0))</f>
        <v>1º QUARTIL</v>
      </c>
      <c r="P19" s="40">
        <f>IF($O$6="SIM",IFERROR(HLOOKUP(O19,SÍNTESE!$J$10:$M$25,'MATRIZ CONTRATOS (2)'!O$3+1,0),0),0)</f>
        <v>0.78125</v>
      </c>
      <c r="Q19" s="40" t="str">
        <f>INDEX(INDICADORES!$I$3:$I$419,MATCH($A19,INDICADORES!$B$3:$B$419,0))</f>
        <v>2º QUARTIL</v>
      </c>
      <c r="R19" s="40">
        <f>IF($Q$6="SIM",IFERROR(HLOOKUP(Q19,SÍNTESE!$J$10:$M$25,'MATRIZ CONTRATOS (2)'!Q$3+1,0),0),0)</f>
        <v>4.1666666666666661</v>
      </c>
      <c r="S19" s="40" t="str">
        <f>INDEX(INDICADORES!$J$3:$J$419,MATCH($A19,INDICADORES!$B$3:$B$419,0))</f>
        <v>4º QUARTIL</v>
      </c>
      <c r="T19" s="40">
        <f>IF($S$6="SIM",IFERROR(HLOOKUP(S19,SÍNTESE!$J$10:$M$25,'MATRIZ CONTRATOS (2)'!S$3+1,0),0),0)</f>
        <v>2.083333333333333</v>
      </c>
      <c r="U19" s="40" t="str">
        <f>INDEX(INDICADORES!$K$3:$K$419,MATCH($A19,INDICADORES!$B$3:$B$419,0))</f>
        <v>4º QUARTIL</v>
      </c>
      <c r="V19" s="40">
        <f>IF($U$6="SIM",IFERROR(HLOOKUP(U19,SÍNTESE!$J$10:$M$25,'MATRIZ CONTRATOS (2)'!U$3+1,0),0),0)</f>
        <v>2.083333333333333</v>
      </c>
      <c r="W19" s="40" t="str">
        <f>INDEX(INDICADORES!$L$3:$L$419,MATCH($A19,INDICADORES!$B$3:$B$419,0))</f>
        <v>3º QUARTIL</v>
      </c>
      <c r="X19" s="40">
        <f>IF($W$6="SIM",IFERROR(HLOOKUP(W19,SÍNTESE!$J$10:$M$25,'MATRIZ CONTRATOS (2)'!W$3+1,0),0),0)</f>
        <v>0</v>
      </c>
      <c r="Y19" s="40" t="str">
        <f>INDEX(INDICADORES!$M$3:$M$419,MATCH($A19,INDICADORES!$B$3:$B$419,0))</f>
        <v>2º QUARTIL</v>
      </c>
      <c r="Z19" s="40">
        <f>IF($Y$6="SIM",IFERROR(HLOOKUP(Y19,SÍNTESE!$J$10:$M$25,'MATRIZ CONTRATOS (2)'!Y$3+1,0),0),0)</f>
        <v>1.5625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 (2)'!AA$3+1,0),0),0)</f>
        <v>0.78125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 (2)'!AC$3+1,0),0),0)</f>
        <v>0.78125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 (2)'!AE$3+1,0),0),0)</f>
        <v>0.78125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 (2)'!AG$3+1,0),0),0)</f>
        <v>0</v>
      </c>
      <c r="AI19" s="41">
        <f t="shared" si="0"/>
        <v>48.958333333333329</v>
      </c>
      <c r="AJ19" s="41">
        <f t="shared" si="1"/>
        <v>48.958333333333329</v>
      </c>
      <c r="AK19" s="41">
        <f t="shared" si="2"/>
        <v>48.958333333333329</v>
      </c>
      <c r="AL19">
        <f>INDEX(Tabela1[LATITUDE],MATCH('MATRIZ CONTRATOS (2)'!A19,Tabela1[código município],0))</f>
        <v>-17.519500000000001</v>
      </c>
      <c r="AM19">
        <f>INDEX(Tabela1[LONGITUDE],MATCH('MATRIZ CONTRATOS (2)'!A19,Tabela1[código município],0))</f>
        <v>-39.203600000000002</v>
      </c>
    </row>
    <row r="20" spans="1:39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 (2)'!E$3+1,0),0),0)</f>
        <v>3.125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 (2)'!G$3+1,0),0),0)</f>
        <v>18.75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 (2)'!I$3+1,0),0),0)</f>
        <v>1.5625</v>
      </c>
      <c r="K20" s="40" t="str">
        <f>INDEX(INDICADORES!$F$3:$F$419,MATCH($A20,INDICADORES!$B$3:$B$419,0))</f>
        <v>2º QUARTIL</v>
      </c>
      <c r="L20" s="40">
        <f>IF($K$6="SIM",IFERROR(HLOOKUP(K20,SÍNTESE!$J$10:$M$25,'MATRIZ CONTRATOS (2)'!K$3+1,0),0),0)</f>
        <v>12.5</v>
      </c>
      <c r="M20" s="40" t="str">
        <f>INDEX(INDICADORES!$G$3:$G$419,MATCH($A20,INDICADORES!$B$3:$B$419,0))</f>
        <v>1º QUARTIL</v>
      </c>
      <c r="N20" s="40">
        <f>IF($M$6="SIM",IFERROR(HLOOKUP(M20,SÍNTESE!$J$10:$M$25,'MATRIZ CONTRATOS (2)'!M$3+1,0),0),0)</f>
        <v>3.125</v>
      </c>
      <c r="O20" s="40" t="str">
        <f>INDEX(INDICADORES!$H$3:$H$419,MATCH($A20,INDICADORES!$B$3:$B$419,0))</f>
        <v>4º QUARTIL</v>
      </c>
      <c r="P20" s="40">
        <f>IF($O$6="SIM",IFERROR(HLOOKUP(O20,SÍNTESE!$J$10:$M$25,'MATRIZ CONTRATOS (2)'!O$3+1,0),0),0)</f>
        <v>3.125</v>
      </c>
      <c r="Q20" s="40" t="str">
        <f>INDEX(INDICADORES!$I$3:$I$419,MATCH($A20,INDICADORES!$B$3:$B$419,0))</f>
        <v>3º QUARTIL</v>
      </c>
      <c r="R20" s="40">
        <f>IF($Q$6="SIM",IFERROR(HLOOKUP(Q20,SÍNTESE!$J$10:$M$25,'MATRIZ CONTRATOS (2)'!Q$3+1,0),0),0)</f>
        <v>6.2499999999999991</v>
      </c>
      <c r="S20" s="40" t="str">
        <f>INDEX(INDICADORES!$J$3:$J$419,MATCH($A20,INDICADORES!$B$3:$B$419,0))</f>
        <v>1º QUARTIL</v>
      </c>
      <c r="T20" s="40">
        <f>IF($S$6="SIM",IFERROR(HLOOKUP(S20,SÍNTESE!$J$10:$M$25,'MATRIZ CONTRATOS (2)'!S$3+1,0),0),0)</f>
        <v>8.3333333333333321</v>
      </c>
      <c r="U20" s="40" t="str">
        <f>INDEX(INDICADORES!$K$3:$K$419,MATCH($A20,INDICADORES!$B$3:$B$419,0))</f>
        <v>2º QUARTIL</v>
      </c>
      <c r="V20" s="40">
        <f>IF($U$6="SIM",IFERROR(HLOOKUP(U20,SÍNTESE!$J$10:$M$25,'MATRIZ CONTRATOS (2)'!U$3+1,0),0),0)</f>
        <v>6.2499999999999991</v>
      </c>
      <c r="W20" s="40" t="str">
        <f>INDEX(INDICADORES!$L$3:$L$419,MATCH($A20,INDICADORES!$B$3:$B$419,0))</f>
        <v>1º QUARTIL</v>
      </c>
      <c r="X20" s="40">
        <f>IF($W$6="SIM",IFERROR(HLOOKUP(W20,SÍNTESE!$J$10:$M$25,'MATRIZ CONTRATOS (2)'!W$3+1,0),0),0)</f>
        <v>0</v>
      </c>
      <c r="Y20" s="40" t="str">
        <f>INDEX(INDICADORES!$M$3:$M$419,MATCH($A20,INDICADORES!$B$3:$B$419,0))</f>
        <v>3º QUARTIL</v>
      </c>
      <c r="Z20" s="40">
        <f>IF($Y$6="SIM",IFERROR(HLOOKUP(Y20,SÍNTESE!$J$10:$M$25,'MATRIZ CONTRATOS (2)'!Y$3+1,0),0),0)</f>
        <v>2.34375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 (2)'!AA$3+1,0),0),0)</f>
        <v>3.125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 (2)'!AC$3+1,0),0),0)</f>
        <v>3.125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 (2)'!AE$3+1,0),0),0)</f>
        <v>0.78125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 (2)'!AG$3+1,0),0),0)</f>
        <v>0</v>
      </c>
      <c r="AI20" s="41">
        <f t="shared" si="0"/>
        <v>72.395833333333329</v>
      </c>
      <c r="AJ20" s="41">
        <f t="shared" si="1"/>
        <v>72.395833333333329</v>
      </c>
      <c r="AK20" s="41">
        <f t="shared" si="2"/>
        <v>72.395833333333329</v>
      </c>
      <c r="AL20">
        <f>INDEX(Tabela1[LATITUDE],MATCH('MATRIZ CONTRATOS (2)'!A20,Tabela1[código município],0))</f>
        <v>-14.7089</v>
      </c>
      <c r="AM20">
        <f>INDEX(Tabela1[LONGITUDE],MATCH('MATRIZ CONTRATOS (2)'!A20,Tabela1[código município],0))</f>
        <v>-39.641500000000001</v>
      </c>
    </row>
    <row r="21" spans="1:39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 (2)'!E$3+1,0),0),0)</f>
        <v>1.5625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 (2)'!G$3+1,0),0),0)</f>
        <v>25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 (2)'!I$3+1,0),0),0)</f>
        <v>1.5625</v>
      </c>
      <c r="K21" s="40" t="str">
        <f>INDEX(INDICADORES!$F$3:$F$419,MATCH($A21,INDICADORES!$B$3:$B$419,0))</f>
        <v>3º QUARTIL</v>
      </c>
      <c r="L21" s="40">
        <f>IF($K$6="SIM",IFERROR(HLOOKUP(K21,SÍNTESE!$J$10:$M$25,'MATRIZ CONTRATOS (2)'!K$3+1,0),0),0)</f>
        <v>18.75</v>
      </c>
      <c r="M21" s="40" t="str">
        <f>INDEX(INDICADORES!$G$3:$G$419,MATCH($A21,INDICADORES!$B$3:$B$419,0))</f>
        <v>2º QUARTIL</v>
      </c>
      <c r="N21" s="40">
        <f>IF($M$6="SIM",IFERROR(HLOOKUP(M21,SÍNTESE!$J$10:$M$25,'MATRIZ CONTRATOS (2)'!M$3+1,0),0),0)</f>
        <v>2.34375</v>
      </c>
      <c r="O21" s="40" t="str">
        <f>INDEX(INDICADORES!$H$3:$H$419,MATCH($A21,INDICADORES!$B$3:$B$419,0))</f>
        <v>2º QUARTIL</v>
      </c>
      <c r="P21" s="40">
        <f>IF($O$6="SIM",IFERROR(HLOOKUP(O21,SÍNTESE!$J$10:$M$25,'MATRIZ CONTRATOS (2)'!O$3+1,0),0),0)</f>
        <v>1.5625</v>
      </c>
      <c r="Q21" s="40" t="str">
        <f>INDEX(INDICADORES!$I$3:$I$419,MATCH($A21,INDICADORES!$B$3:$B$419,0))</f>
        <v>2º QUARTIL</v>
      </c>
      <c r="R21" s="40">
        <f>IF($Q$6="SIM",IFERROR(HLOOKUP(Q21,SÍNTESE!$J$10:$M$25,'MATRIZ CONTRATOS (2)'!Q$3+1,0),0),0)</f>
        <v>4.1666666666666661</v>
      </c>
      <c r="S21" s="40" t="str">
        <f>INDEX(INDICADORES!$J$3:$J$419,MATCH($A21,INDICADORES!$B$3:$B$419,0))</f>
        <v>1º QUARTIL</v>
      </c>
      <c r="T21" s="40">
        <f>IF($S$6="SIM",IFERROR(HLOOKUP(S21,SÍNTESE!$J$10:$M$25,'MATRIZ CONTRATOS (2)'!S$3+1,0),0),0)</f>
        <v>8.3333333333333321</v>
      </c>
      <c r="U21" s="40" t="str">
        <f>INDEX(INDICADORES!$K$3:$K$419,MATCH($A21,INDICADORES!$B$3:$B$419,0))</f>
        <v>4º QUARTIL</v>
      </c>
      <c r="V21" s="40">
        <f>IF($U$6="SIM",IFERROR(HLOOKUP(U21,SÍNTESE!$J$10:$M$25,'MATRIZ CONTRATOS (2)'!U$3+1,0),0),0)</f>
        <v>2.083333333333333</v>
      </c>
      <c r="W21" s="40" t="str">
        <f>INDEX(INDICADORES!$L$3:$L$419,MATCH($A21,INDICADORES!$B$3:$B$419,0))</f>
        <v>3º QUARTIL</v>
      </c>
      <c r="X21" s="40">
        <f>IF($W$6="SIM",IFERROR(HLOOKUP(W21,SÍNTESE!$J$10:$M$25,'MATRIZ CONTRATOS (2)'!W$3+1,0),0),0)</f>
        <v>0</v>
      </c>
      <c r="Y21" s="40" t="str">
        <f>INDEX(INDICADORES!$M$3:$M$419,MATCH($A21,INDICADORES!$B$3:$B$419,0))</f>
        <v>2º QUARTIL</v>
      </c>
      <c r="Z21" s="40">
        <f>IF($Y$6="SIM",IFERROR(HLOOKUP(Y21,SÍNTESE!$J$10:$M$25,'MATRIZ CONTRATOS (2)'!Y$3+1,0),0),0)</f>
        <v>1.5625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 (2)'!AA$3+1,0),0),0)</f>
        <v>0.78125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 (2)'!AC$3+1,0),0),0)</f>
        <v>0.78125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 (2)'!AE$3+1,0),0),0)</f>
        <v>2.34375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 (2)'!AG$3+1,0),0),0)</f>
        <v>0</v>
      </c>
      <c r="AI21" s="41">
        <f t="shared" si="0"/>
        <v>70.833333333333329</v>
      </c>
      <c r="AJ21" s="41">
        <f t="shared" si="1"/>
        <v>70.833333333333329</v>
      </c>
      <c r="AK21" s="41">
        <f t="shared" si="2"/>
        <v>70.833333333333329</v>
      </c>
      <c r="AL21">
        <f>INDEX(Tabela1[LATITUDE],MATCH('MATRIZ CONTRATOS (2)'!A21,Tabela1[código município],0))</f>
        <v>-13.0215</v>
      </c>
      <c r="AM21">
        <f>INDEX(Tabela1[LONGITUDE],MATCH('MATRIZ CONTRATOS (2)'!A21,Tabela1[código município],0))</f>
        <v>-39.601999999999997</v>
      </c>
    </row>
    <row r="22" spans="1:39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 (2)'!E$3+1,0),0),0)</f>
        <v>0.78125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 (2)'!G$3+1,0),0),0)</f>
        <v>25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 (2)'!I$3+1,0),0),0)</f>
        <v>0.78125</v>
      </c>
      <c r="K22" s="40" t="str">
        <f>INDEX(INDICADORES!$F$3:$F$419,MATCH($A22,INDICADORES!$B$3:$B$419,0))</f>
        <v>1º QUARTIL</v>
      </c>
      <c r="L22" s="40">
        <f>IF($K$6="SIM",IFERROR(HLOOKUP(K22,SÍNTESE!$J$10:$M$25,'MATRIZ CONTRATOS (2)'!K$3+1,0),0),0)</f>
        <v>6.25</v>
      </c>
      <c r="M22" s="40" t="str">
        <f>INDEX(INDICADORES!$G$3:$G$419,MATCH($A22,INDICADORES!$B$3:$B$419,0))</f>
        <v>3º QUARTIL</v>
      </c>
      <c r="N22" s="40">
        <f>IF($M$6="SIM",IFERROR(HLOOKUP(M22,SÍNTESE!$J$10:$M$25,'MATRIZ CONTRATOS (2)'!M$3+1,0),0),0)</f>
        <v>1.5625</v>
      </c>
      <c r="O22" s="40" t="str">
        <f>INDEX(INDICADORES!$H$3:$H$419,MATCH($A22,INDICADORES!$B$3:$B$419,0))</f>
        <v>1º QUARTIL</v>
      </c>
      <c r="P22" s="40">
        <f>IF($O$6="SIM",IFERROR(HLOOKUP(O22,SÍNTESE!$J$10:$M$25,'MATRIZ CONTRATOS (2)'!O$3+1,0),0),0)</f>
        <v>0.78125</v>
      </c>
      <c r="Q22" s="40" t="str">
        <f>INDEX(INDICADORES!$I$3:$I$419,MATCH($A22,INDICADORES!$B$3:$B$419,0))</f>
        <v>2º QUARTIL</v>
      </c>
      <c r="R22" s="40">
        <f>IF($Q$6="SIM",IFERROR(HLOOKUP(Q22,SÍNTESE!$J$10:$M$25,'MATRIZ CONTRATOS (2)'!Q$3+1,0),0),0)</f>
        <v>4.1666666666666661</v>
      </c>
      <c r="S22" s="40" t="str">
        <f>INDEX(INDICADORES!$J$3:$J$419,MATCH($A22,INDICADORES!$B$3:$B$419,0))</f>
        <v>1º QUARTIL</v>
      </c>
      <c r="T22" s="40">
        <f>IF($S$6="SIM",IFERROR(HLOOKUP(S22,SÍNTESE!$J$10:$M$25,'MATRIZ CONTRATOS (2)'!S$3+1,0),0),0)</f>
        <v>8.3333333333333321</v>
      </c>
      <c r="U22" s="40" t="str">
        <f>INDEX(INDICADORES!$K$3:$K$419,MATCH($A22,INDICADORES!$B$3:$B$419,0))</f>
        <v>1º QUARTIL</v>
      </c>
      <c r="V22" s="40">
        <f>IF($U$6="SIM",IFERROR(HLOOKUP(U22,SÍNTESE!$J$10:$M$25,'MATRIZ CONTRATOS (2)'!U$3+1,0),0),0)</f>
        <v>8.3333333333333321</v>
      </c>
      <c r="W22" s="40" t="str">
        <f>INDEX(INDICADORES!$L$3:$L$419,MATCH($A22,INDICADORES!$B$3:$B$419,0))</f>
        <v>3º QUARTIL</v>
      </c>
      <c r="X22" s="40">
        <f>IF($W$6="SIM",IFERROR(HLOOKUP(W22,SÍNTESE!$J$10:$M$25,'MATRIZ CONTRATOS (2)'!W$3+1,0),0),0)</f>
        <v>0</v>
      </c>
      <c r="Y22" s="40" t="str">
        <f>INDEX(INDICADORES!$M$3:$M$419,MATCH($A22,INDICADORES!$B$3:$B$419,0))</f>
        <v>1º QUARTIL</v>
      </c>
      <c r="Z22" s="40">
        <f>IF($Y$6="SIM",IFERROR(HLOOKUP(Y22,SÍNTESE!$J$10:$M$25,'MATRIZ CONTRATOS (2)'!Y$3+1,0),0),0)</f>
        <v>0.78125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 (2)'!AA$3+1,0),0),0)</f>
        <v>0.78125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 (2)'!AC$3+1,0),0),0)</f>
        <v>1.5625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 (2)'!AE$3+1,0),0),0)</f>
        <v>0.78125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 (2)'!AG$3+1,0),0),0)</f>
        <v>0</v>
      </c>
      <c r="AI22" s="41">
        <f t="shared" si="0"/>
        <v>59.895833333333329</v>
      </c>
      <c r="AJ22" s="41">
        <f t="shared" si="1"/>
        <v>59.895833333333329</v>
      </c>
      <c r="AK22" s="41">
        <f t="shared" si="2"/>
        <v>59.895833333333329</v>
      </c>
      <c r="AL22">
        <f>INDEX(Tabela1[LATITUDE],MATCH('MATRIZ CONTRATOS (2)'!A22,Tabela1[código município],0))</f>
        <v>-12.391400000000001</v>
      </c>
      <c r="AM22">
        <f>INDEX(Tabela1[LONGITUDE],MATCH('MATRIZ CONTRATOS (2)'!A22,Tabela1[código município],0))</f>
        <v>-38.756300000000003</v>
      </c>
    </row>
    <row r="23" spans="1:39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 (2)'!E$3+1,0),0),0)</f>
        <v>2.34375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 (2)'!G$3+1,0),0),0)</f>
        <v>12.5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 (2)'!I$3+1,0),0),0)</f>
        <v>1.5625</v>
      </c>
      <c r="K23" s="40" t="str">
        <f>INDEX(INDICADORES!$F$3:$F$419,MATCH($A23,INDICADORES!$B$3:$B$419,0))</f>
        <v>2º QUARTIL</v>
      </c>
      <c r="L23" s="40">
        <f>IF($K$6="SIM",IFERROR(HLOOKUP(K23,SÍNTESE!$J$10:$M$25,'MATRIZ CONTRATOS (2)'!K$3+1,0),0),0)</f>
        <v>12.5</v>
      </c>
      <c r="M23" s="40" t="str">
        <f>INDEX(INDICADORES!$G$3:$G$419,MATCH($A23,INDICADORES!$B$3:$B$419,0))</f>
        <v>3º QUARTIL</v>
      </c>
      <c r="N23" s="40">
        <f>IF($M$6="SIM",IFERROR(HLOOKUP(M23,SÍNTESE!$J$10:$M$25,'MATRIZ CONTRATOS (2)'!M$3+1,0),0),0)</f>
        <v>1.5625</v>
      </c>
      <c r="O23" s="40" t="str">
        <f>INDEX(INDICADORES!$H$3:$H$419,MATCH($A23,INDICADORES!$B$3:$B$419,0))</f>
        <v>4º QUARTIL</v>
      </c>
      <c r="P23" s="40">
        <f>IF($O$6="SIM",IFERROR(HLOOKUP(O23,SÍNTESE!$J$10:$M$25,'MATRIZ CONTRATOS (2)'!O$3+1,0),0),0)</f>
        <v>3.125</v>
      </c>
      <c r="Q23" s="40" t="str">
        <f>INDEX(INDICADORES!$I$3:$I$419,MATCH($A23,INDICADORES!$B$3:$B$419,0))</f>
        <v>2º QUARTIL</v>
      </c>
      <c r="R23" s="40">
        <f>IF($Q$6="SIM",IFERROR(HLOOKUP(Q23,SÍNTESE!$J$10:$M$25,'MATRIZ CONTRATOS (2)'!Q$3+1,0),0),0)</f>
        <v>4.1666666666666661</v>
      </c>
      <c r="S23" s="40" t="str">
        <f>INDEX(INDICADORES!$J$3:$J$419,MATCH($A23,INDICADORES!$B$3:$B$419,0))</f>
        <v>2º QUARTIL</v>
      </c>
      <c r="T23" s="40">
        <f>IF($S$6="SIM",IFERROR(HLOOKUP(S23,SÍNTESE!$J$10:$M$25,'MATRIZ CONTRATOS (2)'!S$3+1,0),0),0)</f>
        <v>6.2499999999999991</v>
      </c>
      <c r="U23" s="40" t="str">
        <f>INDEX(INDICADORES!$K$3:$K$419,MATCH($A23,INDICADORES!$B$3:$B$419,0))</f>
        <v>1º QUARTIL</v>
      </c>
      <c r="V23" s="40">
        <f>IF($U$6="SIM",IFERROR(HLOOKUP(U23,SÍNTESE!$J$10:$M$25,'MATRIZ CONTRATOS (2)'!U$3+1,0),0),0)</f>
        <v>8.3333333333333321</v>
      </c>
      <c r="W23" s="40" t="str">
        <f>INDEX(INDICADORES!$L$3:$L$419,MATCH($A23,INDICADORES!$B$3:$B$419,0))</f>
        <v>4º QUARTIL</v>
      </c>
      <c r="X23" s="40">
        <f>IF($W$6="SIM",IFERROR(HLOOKUP(W23,SÍNTESE!$J$10:$M$25,'MATRIZ CONTRATOS (2)'!W$3+1,0),0),0)</f>
        <v>0</v>
      </c>
      <c r="Y23" s="40" t="str">
        <f>INDEX(INDICADORES!$M$3:$M$419,MATCH($A23,INDICADORES!$B$3:$B$419,0))</f>
        <v>2º QUARTIL</v>
      </c>
      <c r="Z23" s="40">
        <f>IF($Y$6="SIM",IFERROR(HLOOKUP(Y23,SÍNTESE!$J$10:$M$25,'MATRIZ CONTRATOS (2)'!Y$3+1,0),0),0)</f>
        <v>1.5625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 (2)'!AA$3+1,0),0),0)</f>
        <v>3.125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 (2)'!AC$3+1,0),0),0)</f>
        <v>0.78125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 (2)'!AE$3+1,0),0),0)</f>
        <v>0.78125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 (2)'!AG$3+1,0),0),0)</f>
        <v>0</v>
      </c>
      <c r="AI23" s="41">
        <f t="shared" si="0"/>
        <v>58.59375</v>
      </c>
      <c r="AJ23" s="41">
        <f t="shared" si="1"/>
        <v>58.59375</v>
      </c>
      <c r="AK23" s="41">
        <f t="shared" si="2"/>
        <v>58.59375</v>
      </c>
      <c r="AL23">
        <f>INDEX(Tabela1[LATITUDE],MATCH('MATRIZ CONTRATOS (2)'!A23,Tabela1[código município],0))</f>
        <v>-11.4429</v>
      </c>
      <c r="AM23">
        <f>INDEX(Tabela1[LONGITUDE],MATCH('MATRIZ CONTRATOS (2)'!A23,Tabela1[código município],0))</f>
        <v>-41.439</v>
      </c>
    </row>
    <row r="24" spans="1:39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 (2)'!E$3+1,0),0),0)</f>
        <v>1.5625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 (2)'!G$3+1,0),0),0)</f>
        <v>6.25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 (2)'!I$3+1,0),0),0)</f>
        <v>0.78125</v>
      </c>
      <c r="K24" s="40" t="str">
        <f>INDEX(INDICADORES!$F$3:$F$419,MATCH($A24,INDICADORES!$B$3:$B$419,0))</f>
        <v>1º QUARTIL</v>
      </c>
      <c r="L24" s="40">
        <f>IF($K$6="SIM",IFERROR(HLOOKUP(K24,SÍNTESE!$J$10:$M$25,'MATRIZ CONTRATOS (2)'!K$3+1,0),0),0)</f>
        <v>6.25</v>
      </c>
      <c r="M24" s="40" t="str">
        <f>INDEX(INDICADORES!$G$3:$G$419,MATCH($A24,INDICADORES!$B$3:$B$419,0))</f>
        <v>2º QUARTIL</v>
      </c>
      <c r="N24" s="40">
        <f>IF($M$6="SIM",IFERROR(HLOOKUP(M24,SÍNTESE!$J$10:$M$25,'MATRIZ CONTRATOS (2)'!M$3+1,0),0),0)</f>
        <v>2.34375</v>
      </c>
      <c r="O24" s="40" t="str">
        <f>INDEX(INDICADORES!$H$3:$H$419,MATCH($A24,INDICADORES!$B$3:$B$419,0))</f>
        <v>1º QUARTIL</v>
      </c>
      <c r="P24" s="40">
        <f>IF($O$6="SIM",IFERROR(HLOOKUP(O24,SÍNTESE!$J$10:$M$25,'MATRIZ CONTRATOS (2)'!O$3+1,0),0),0)</f>
        <v>0.78125</v>
      </c>
      <c r="Q24" s="40" t="str">
        <f>INDEX(INDICADORES!$I$3:$I$419,MATCH($A24,INDICADORES!$B$3:$B$419,0))</f>
        <v>2º QUARTIL</v>
      </c>
      <c r="R24" s="40">
        <f>IF($Q$6="SIM",IFERROR(HLOOKUP(Q24,SÍNTESE!$J$10:$M$25,'MATRIZ CONTRATOS (2)'!Q$3+1,0),0),0)</f>
        <v>4.1666666666666661</v>
      </c>
      <c r="S24" s="40" t="str">
        <f>INDEX(INDICADORES!$J$3:$J$419,MATCH($A24,INDICADORES!$B$3:$B$419,0))</f>
        <v>4º QUARTIL</v>
      </c>
      <c r="T24" s="40">
        <f>IF($S$6="SIM",IFERROR(HLOOKUP(S24,SÍNTESE!$J$10:$M$25,'MATRIZ CONTRATOS (2)'!S$3+1,0),0),0)</f>
        <v>2.083333333333333</v>
      </c>
      <c r="U24" s="40" t="str">
        <f>INDEX(INDICADORES!$K$3:$K$419,MATCH($A24,INDICADORES!$B$3:$B$419,0))</f>
        <v>4º QUARTIL</v>
      </c>
      <c r="V24" s="40">
        <f>IF($U$6="SIM",IFERROR(HLOOKUP(U24,SÍNTESE!$J$10:$M$25,'MATRIZ CONTRATOS (2)'!U$3+1,0),0),0)</f>
        <v>2.083333333333333</v>
      </c>
      <c r="W24" s="40" t="str">
        <f>INDEX(INDICADORES!$L$3:$L$419,MATCH($A24,INDICADORES!$B$3:$B$419,0))</f>
        <v>2º QUARTIL</v>
      </c>
      <c r="X24" s="40">
        <f>IF($W$6="SIM",IFERROR(HLOOKUP(W24,SÍNTESE!$J$10:$M$25,'MATRIZ CONTRATOS (2)'!W$3+1,0),0),0)</f>
        <v>0</v>
      </c>
      <c r="Y24" s="40" t="str">
        <f>INDEX(INDICADORES!$M$3:$M$419,MATCH($A24,INDICADORES!$B$3:$B$419,0))</f>
        <v>1º QUARTIL</v>
      </c>
      <c r="Z24" s="40">
        <f>IF($Y$6="SIM",IFERROR(HLOOKUP(Y24,SÍNTESE!$J$10:$M$25,'MATRIZ CONTRATOS (2)'!Y$3+1,0),0),0)</f>
        <v>0.78125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 (2)'!AA$3+1,0),0),0)</f>
        <v>0.78125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 (2)'!AC$3+1,0),0),0)</f>
        <v>0.78125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 (2)'!AE$3+1,0),0),0)</f>
        <v>0.78125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 (2)'!AG$3+1,0),0),0)</f>
        <v>0</v>
      </c>
      <c r="AI24" s="41">
        <f t="shared" si="0"/>
        <v>29.427083333333332</v>
      </c>
      <c r="AJ24" s="41">
        <f t="shared" si="1"/>
        <v>29.427083333333332</v>
      </c>
      <c r="AK24" s="41">
        <f t="shared" si="2"/>
        <v>29.427083333333332</v>
      </c>
      <c r="AL24">
        <f>INDEX(Tabela1[LATITUDE],MATCH('MATRIZ CONTRATOS (2)'!A24,Tabela1[código município],0))</f>
        <v>-14.6151</v>
      </c>
      <c r="AM24">
        <f>INDEX(Tabela1[LONGITUDE],MATCH('MATRIZ CONTRATOS (2)'!A24,Tabela1[código município],0))</f>
        <v>-41.135599999999997</v>
      </c>
    </row>
    <row r="25" spans="1:39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 (2)'!E$3+1,0),0),0)</f>
        <v>3.125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 (2)'!G$3+1,0),0),0)</f>
        <v>12.5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 (2)'!I$3+1,0),0),0)</f>
        <v>0.78125</v>
      </c>
      <c r="K25" s="40" t="str">
        <f>INDEX(INDICADORES!$F$3:$F$419,MATCH($A25,INDICADORES!$B$3:$B$419,0))</f>
        <v>2º QUARTIL</v>
      </c>
      <c r="L25" s="40">
        <f>IF($K$6="SIM",IFERROR(HLOOKUP(K25,SÍNTESE!$J$10:$M$25,'MATRIZ CONTRATOS (2)'!K$3+1,0),0),0)</f>
        <v>12.5</v>
      </c>
      <c r="M25" s="40" t="str">
        <f>INDEX(INDICADORES!$G$3:$G$419,MATCH($A25,INDICADORES!$B$3:$B$419,0))</f>
        <v>1º QUARTIL</v>
      </c>
      <c r="N25" s="40">
        <f>IF($M$6="SIM",IFERROR(HLOOKUP(M25,SÍNTESE!$J$10:$M$25,'MATRIZ CONTRATOS (2)'!M$3+1,0),0),0)</f>
        <v>3.125</v>
      </c>
      <c r="O25" s="40" t="str">
        <f>INDEX(INDICADORES!$H$3:$H$419,MATCH($A25,INDICADORES!$B$3:$B$419,0))</f>
        <v>3º QUARTIL</v>
      </c>
      <c r="P25" s="40">
        <f>IF($O$6="SIM",IFERROR(HLOOKUP(O25,SÍNTESE!$J$10:$M$25,'MATRIZ CONTRATOS (2)'!O$3+1,0),0),0)</f>
        <v>2.34375</v>
      </c>
      <c r="Q25" s="40" t="str">
        <f>INDEX(INDICADORES!$I$3:$I$419,MATCH($A25,INDICADORES!$B$3:$B$419,0))</f>
        <v>2º QUARTIL</v>
      </c>
      <c r="R25" s="40">
        <f>IF($Q$6="SIM",IFERROR(HLOOKUP(Q25,SÍNTESE!$J$10:$M$25,'MATRIZ CONTRATOS (2)'!Q$3+1,0),0),0)</f>
        <v>4.1666666666666661</v>
      </c>
      <c r="S25" s="40" t="str">
        <f>INDEX(INDICADORES!$J$3:$J$419,MATCH($A25,INDICADORES!$B$3:$B$419,0))</f>
        <v>2º QUARTIL</v>
      </c>
      <c r="T25" s="40">
        <f>IF($S$6="SIM",IFERROR(HLOOKUP(S25,SÍNTESE!$J$10:$M$25,'MATRIZ CONTRATOS (2)'!S$3+1,0),0),0)</f>
        <v>6.2499999999999991</v>
      </c>
      <c r="U25" s="40" t="str">
        <f>INDEX(INDICADORES!$K$3:$K$419,MATCH($A25,INDICADORES!$B$3:$B$419,0))</f>
        <v>2º QUARTIL</v>
      </c>
      <c r="V25" s="40">
        <f>IF($U$6="SIM",IFERROR(HLOOKUP(U25,SÍNTESE!$J$10:$M$25,'MATRIZ CONTRATOS (2)'!U$3+1,0),0),0)</f>
        <v>6.2499999999999991</v>
      </c>
      <c r="W25" s="40" t="str">
        <f>INDEX(INDICADORES!$L$3:$L$419,MATCH($A25,INDICADORES!$B$3:$B$419,0))</f>
        <v>4º QUARTIL</v>
      </c>
      <c r="X25" s="40">
        <f>IF($W$6="SIM",IFERROR(HLOOKUP(W25,SÍNTESE!$J$10:$M$25,'MATRIZ CONTRATOS (2)'!W$3+1,0),0),0)</f>
        <v>0</v>
      </c>
      <c r="Y25" s="40" t="str">
        <f>INDEX(INDICADORES!$M$3:$M$419,MATCH($A25,INDICADORES!$B$3:$B$419,0))</f>
        <v>2º QUARTIL</v>
      </c>
      <c r="Z25" s="40">
        <f>IF($Y$6="SIM",IFERROR(HLOOKUP(Y25,SÍNTESE!$J$10:$M$25,'MATRIZ CONTRATOS (2)'!Y$3+1,0),0),0)</f>
        <v>1.5625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 (2)'!AA$3+1,0),0),0)</f>
        <v>2.34375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 (2)'!AC$3+1,0),0),0)</f>
        <v>0.78125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 (2)'!AE$3+1,0),0),0)</f>
        <v>2.34375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 (2)'!AG$3+1,0),0),0)</f>
        <v>0</v>
      </c>
      <c r="AI25" s="41">
        <f t="shared" si="0"/>
        <v>58.072916666666664</v>
      </c>
      <c r="AJ25" s="41">
        <f t="shared" si="1"/>
        <v>58.072916666666664</v>
      </c>
      <c r="AK25" s="41">
        <f t="shared" si="2"/>
        <v>58.072916666666664</v>
      </c>
      <c r="AL25">
        <f>INDEX(Tabela1[LATITUDE],MATCH('MATRIZ CONTRATOS (2)'!A25,Tabela1[código município],0))</f>
        <v>-12.8049</v>
      </c>
      <c r="AM25">
        <f>INDEX(Tabela1[LONGITUDE],MATCH('MATRIZ CONTRATOS (2)'!A25,Tabela1[código município],0))</f>
        <v>-41.329700000000003</v>
      </c>
    </row>
    <row r="26" spans="1:39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 (2)'!E$3+1,0),0),0)</f>
        <v>2.34375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 (2)'!G$3+1,0),0),0)</f>
        <v>25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 (2)'!I$3+1,0),0),0)</f>
        <v>0.78125</v>
      </c>
      <c r="K26" s="40" t="str">
        <f>INDEX(INDICADORES!$F$3:$F$419,MATCH($A26,INDICADORES!$B$3:$B$419,0))</f>
        <v>3º QUARTIL</v>
      </c>
      <c r="L26" s="40">
        <f>IF($K$6="SIM",IFERROR(HLOOKUP(K26,SÍNTESE!$J$10:$M$25,'MATRIZ CONTRATOS (2)'!K$3+1,0),0),0)</f>
        <v>18.75</v>
      </c>
      <c r="M26" s="40" t="str">
        <f>INDEX(INDICADORES!$G$3:$G$419,MATCH($A26,INDICADORES!$B$3:$B$419,0))</f>
        <v>1º QUARTIL</v>
      </c>
      <c r="N26" s="40">
        <f>IF($M$6="SIM",IFERROR(HLOOKUP(M26,SÍNTESE!$J$10:$M$25,'MATRIZ CONTRATOS (2)'!M$3+1,0),0),0)</f>
        <v>3.125</v>
      </c>
      <c r="O26" s="40" t="str">
        <f>INDEX(INDICADORES!$H$3:$H$419,MATCH($A26,INDICADORES!$B$3:$B$419,0))</f>
        <v>3º QUARTIL</v>
      </c>
      <c r="P26" s="40">
        <f>IF($O$6="SIM",IFERROR(HLOOKUP(O26,SÍNTESE!$J$10:$M$25,'MATRIZ CONTRATOS (2)'!O$3+1,0),0),0)</f>
        <v>2.34375</v>
      </c>
      <c r="Q26" s="40" t="str">
        <f>INDEX(INDICADORES!$I$3:$I$419,MATCH($A26,INDICADORES!$B$3:$B$419,0))</f>
        <v>2º QUARTIL</v>
      </c>
      <c r="R26" s="40">
        <f>IF($Q$6="SIM",IFERROR(HLOOKUP(Q26,SÍNTESE!$J$10:$M$25,'MATRIZ CONTRATOS (2)'!Q$3+1,0),0),0)</f>
        <v>4.1666666666666661</v>
      </c>
      <c r="S26" s="40" t="str">
        <f>INDEX(INDICADORES!$J$3:$J$419,MATCH($A26,INDICADORES!$B$3:$B$419,0))</f>
        <v>3º QUARTIL</v>
      </c>
      <c r="T26" s="40">
        <f>IF($S$6="SIM",IFERROR(HLOOKUP(S26,SÍNTESE!$J$10:$M$25,'MATRIZ CONTRATOS (2)'!S$3+1,0),0),0)</f>
        <v>4.1666666666666661</v>
      </c>
      <c r="U26" s="40" t="str">
        <f>INDEX(INDICADORES!$K$3:$K$419,MATCH($A26,INDICADORES!$B$3:$B$419,0))</f>
        <v>2º QUARTIL</v>
      </c>
      <c r="V26" s="40">
        <f>IF($U$6="SIM",IFERROR(HLOOKUP(U26,SÍNTESE!$J$10:$M$25,'MATRIZ CONTRATOS (2)'!U$3+1,0),0),0)</f>
        <v>6.2499999999999991</v>
      </c>
      <c r="W26" s="40" t="str">
        <f>INDEX(INDICADORES!$L$3:$L$419,MATCH($A26,INDICADORES!$B$3:$B$419,0))</f>
        <v>4º QUARTIL</v>
      </c>
      <c r="X26" s="40">
        <f>IF($W$6="SIM",IFERROR(HLOOKUP(W26,SÍNTESE!$J$10:$M$25,'MATRIZ CONTRATOS (2)'!W$3+1,0),0),0)</f>
        <v>0</v>
      </c>
      <c r="Y26" s="40" t="str">
        <f>INDEX(INDICADORES!$M$3:$M$419,MATCH($A26,INDICADORES!$B$3:$B$419,0))</f>
        <v>2º QUARTIL</v>
      </c>
      <c r="Z26" s="40">
        <f>IF($Y$6="SIM",IFERROR(HLOOKUP(Y26,SÍNTESE!$J$10:$M$25,'MATRIZ CONTRATOS (2)'!Y$3+1,0),0),0)</f>
        <v>1.5625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 (2)'!AA$3+1,0),0),0)</f>
        <v>1.5625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 (2)'!AC$3+1,0),0),0)</f>
        <v>1.5625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 (2)'!AE$3+1,0),0),0)</f>
        <v>0.78125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 (2)'!AG$3+1,0),0),0)</f>
        <v>0</v>
      </c>
      <c r="AI26" s="41">
        <f t="shared" si="0"/>
        <v>72.395833333333329</v>
      </c>
      <c r="AJ26" s="41">
        <f t="shared" si="1"/>
        <v>72.395833333333329</v>
      </c>
      <c r="AK26" s="41">
        <f t="shared" si="2"/>
        <v>72.395833333333329</v>
      </c>
      <c r="AL26">
        <f>INDEX(Tabela1[LATITUDE],MATCH('MATRIZ CONTRATOS (2)'!A26,Tabela1[código município],0))</f>
        <v>-10.3482</v>
      </c>
      <c r="AM26">
        <f>INDEX(Tabela1[LONGITUDE],MATCH('MATRIZ CONTRATOS (2)'!A26,Tabela1[código município],0))</f>
        <v>-39.839100000000002</v>
      </c>
    </row>
    <row r="27" spans="1:39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 (2)'!E$3+1,0),0),0)</f>
        <v>0.78125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 (2)'!G$3+1,0),0),0)</f>
        <v>6.25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 (2)'!I$3+1,0),0),0)</f>
        <v>2.34375</v>
      </c>
      <c r="K27" s="40" t="str">
        <f>INDEX(INDICADORES!$F$3:$F$419,MATCH($A27,INDICADORES!$B$3:$B$419,0))</f>
        <v>4º QUARTIL</v>
      </c>
      <c r="L27" s="40">
        <f>IF($K$6="SIM",IFERROR(HLOOKUP(K27,SÍNTESE!$J$10:$M$25,'MATRIZ CONTRATOS (2)'!K$3+1,0),0),0)</f>
        <v>25</v>
      </c>
      <c r="M27" s="40" t="str">
        <f>INDEX(INDICADORES!$G$3:$G$419,MATCH($A27,INDICADORES!$B$3:$B$419,0))</f>
        <v>2º QUARTIL</v>
      </c>
      <c r="N27" s="40">
        <f>IF($M$6="SIM",IFERROR(HLOOKUP(M27,SÍNTESE!$J$10:$M$25,'MATRIZ CONTRATOS (2)'!M$3+1,0),0),0)</f>
        <v>2.34375</v>
      </c>
      <c r="O27" s="40" t="str">
        <f>INDEX(INDICADORES!$H$3:$H$419,MATCH($A27,INDICADORES!$B$3:$B$419,0))</f>
        <v>1º QUARTIL</v>
      </c>
      <c r="P27" s="40">
        <f>IF($O$6="SIM",IFERROR(HLOOKUP(O27,SÍNTESE!$J$10:$M$25,'MATRIZ CONTRATOS (2)'!O$3+1,0),0),0)</f>
        <v>0.78125</v>
      </c>
      <c r="Q27" s="40" t="str">
        <f>INDEX(INDICADORES!$I$3:$I$419,MATCH($A27,INDICADORES!$B$3:$B$419,0))</f>
        <v>1º QUARTIL</v>
      </c>
      <c r="R27" s="40">
        <f>IF($Q$6="SIM",IFERROR(HLOOKUP(Q27,SÍNTESE!$J$10:$M$25,'MATRIZ CONTRATOS (2)'!Q$3+1,0),0),0)</f>
        <v>2.083333333333333</v>
      </c>
      <c r="S27" s="40" t="str">
        <f>INDEX(INDICADORES!$J$3:$J$419,MATCH($A27,INDICADORES!$B$3:$B$419,0))</f>
        <v>1º QUARTIL</v>
      </c>
      <c r="T27" s="40">
        <f>IF($S$6="SIM",IFERROR(HLOOKUP(S27,SÍNTESE!$J$10:$M$25,'MATRIZ CONTRATOS (2)'!S$3+1,0),0),0)</f>
        <v>8.3333333333333321</v>
      </c>
      <c r="U27" s="40" t="str">
        <f>INDEX(INDICADORES!$K$3:$K$419,MATCH($A27,INDICADORES!$B$3:$B$419,0))</f>
        <v>2º QUARTIL</v>
      </c>
      <c r="V27" s="40">
        <f>IF($U$6="SIM",IFERROR(HLOOKUP(U27,SÍNTESE!$J$10:$M$25,'MATRIZ CONTRATOS (2)'!U$3+1,0),0),0)</f>
        <v>6.2499999999999991</v>
      </c>
      <c r="W27" s="40" t="str">
        <f>INDEX(INDICADORES!$L$3:$L$419,MATCH($A27,INDICADORES!$B$3:$B$419,0))</f>
        <v>1º QUARTIL</v>
      </c>
      <c r="X27" s="40">
        <f>IF($W$6="SIM",IFERROR(HLOOKUP(W27,SÍNTESE!$J$10:$M$25,'MATRIZ CONTRATOS (2)'!W$3+1,0),0),0)</f>
        <v>0</v>
      </c>
      <c r="Y27" s="40" t="str">
        <f>INDEX(INDICADORES!$M$3:$M$419,MATCH($A27,INDICADORES!$B$3:$B$419,0))</f>
        <v>2º QUARTIL</v>
      </c>
      <c r="Z27" s="40">
        <f>IF($Y$6="SIM",IFERROR(HLOOKUP(Y27,SÍNTESE!$J$10:$M$25,'MATRIZ CONTRATOS (2)'!Y$3+1,0),0),0)</f>
        <v>1.5625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 (2)'!AA$3+1,0),0),0)</f>
        <v>2.34375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 (2)'!AC$3+1,0),0),0)</f>
        <v>3.125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 (2)'!AE$3+1,0),0),0)</f>
        <v>0.78125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 (2)'!AG$3+1,0),0),0)</f>
        <v>0</v>
      </c>
      <c r="AI27" s="41">
        <f t="shared" si="0"/>
        <v>61.979166666666664</v>
      </c>
      <c r="AJ27" s="41">
        <f t="shared" si="1"/>
        <v>61.979166666666664</v>
      </c>
      <c r="AK27" s="41">
        <f t="shared" si="2"/>
        <v>61.979166666666664</v>
      </c>
      <c r="AL27">
        <f>INDEX(Tabela1[LATITUDE],MATCH('MATRIZ CONTRATOS (2)'!A27,Tabela1[código município],0))</f>
        <v>-12.0063</v>
      </c>
      <c r="AM27">
        <f>INDEX(Tabela1[LONGITUDE],MATCH('MATRIZ CONTRATOS (2)'!A27,Tabela1[código município],0))</f>
        <v>-44.700299999999999</v>
      </c>
    </row>
    <row r="28" spans="1:39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 (2)'!E$3+1,0),0),0)</f>
        <v>2.34375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 (2)'!G$3+1,0),0),0)</f>
        <v>25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 (2)'!I$3+1,0),0),0)</f>
        <v>1.5625</v>
      </c>
      <c r="K28" s="40" t="str">
        <f>INDEX(INDICADORES!$F$3:$F$419,MATCH($A28,INDICADORES!$B$3:$B$419,0))</f>
        <v>2º QUARTIL</v>
      </c>
      <c r="L28" s="40">
        <f>IF($K$6="SIM",IFERROR(HLOOKUP(K28,SÍNTESE!$J$10:$M$25,'MATRIZ CONTRATOS (2)'!K$3+1,0),0),0)</f>
        <v>12.5</v>
      </c>
      <c r="M28" s="40" t="str">
        <f>INDEX(INDICADORES!$G$3:$G$419,MATCH($A28,INDICADORES!$B$3:$B$419,0))</f>
        <v>1º QUARTIL</v>
      </c>
      <c r="N28" s="40">
        <f>IF($M$6="SIM",IFERROR(HLOOKUP(M28,SÍNTESE!$J$10:$M$25,'MATRIZ CONTRATOS (2)'!M$3+1,0),0),0)</f>
        <v>3.125</v>
      </c>
      <c r="O28" s="40" t="str">
        <f>INDEX(INDICADORES!$H$3:$H$419,MATCH($A28,INDICADORES!$B$3:$B$419,0))</f>
        <v>3º QUARTIL</v>
      </c>
      <c r="P28" s="40">
        <f>IF($O$6="SIM",IFERROR(HLOOKUP(O28,SÍNTESE!$J$10:$M$25,'MATRIZ CONTRATOS (2)'!O$3+1,0),0),0)</f>
        <v>2.34375</v>
      </c>
      <c r="Q28" s="40" t="str">
        <f>INDEX(INDICADORES!$I$3:$I$419,MATCH($A28,INDICADORES!$B$3:$B$419,0))</f>
        <v>2º QUARTIL</v>
      </c>
      <c r="R28" s="40">
        <f>IF($Q$6="SIM",IFERROR(HLOOKUP(Q28,SÍNTESE!$J$10:$M$25,'MATRIZ CONTRATOS (2)'!Q$3+1,0),0),0)</f>
        <v>4.1666666666666661</v>
      </c>
      <c r="S28" s="40" t="str">
        <f>INDEX(INDICADORES!$J$3:$J$419,MATCH($A28,INDICADORES!$B$3:$B$419,0))</f>
        <v>3º QUARTIL</v>
      </c>
      <c r="T28" s="40">
        <f>IF($S$6="SIM",IFERROR(HLOOKUP(S28,SÍNTESE!$J$10:$M$25,'MATRIZ CONTRATOS (2)'!S$3+1,0),0),0)</f>
        <v>4.1666666666666661</v>
      </c>
      <c r="U28" s="40" t="str">
        <f>INDEX(INDICADORES!$K$3:$K$419,MATCH($A28,INDICADORES!$B$3:$B$419,0))</f>
        <v>1º QUARTIL</v>
      </c>
      <c r="V28" s="40">
        <f>IF($U$6="SIM",IFERROR(HLOOKUP(U28,SÍNTESE!$J$10:$M$25,'MATRIZ CONTRATOS (2)'!U$3+1,0),0),0)</f>
        <v>8.3333333333333321</v>
      </c>
      <c r="W28" s="40" t="str">
        <f>INDEX(INDICADORES!$L$3:$L$419,MATCH($A28,INDICADORES!$B$3:$B$419,0))</f>
        <v>3º QUARTIL</v>
      </c>
      <c r="X28" s="40">
        <f>IF($W$6="SIM",IFERROR(HLOOKUP(W28,SÍNTESE!$J$10:$M$25,'MATRIZ CONTRATOS (2)'!W$3+1,0),0),0)</f>
        <v>0</v>
      </c>
      <c r="Y28" s="40" t="str">
        <f>INDEX(INDICADORES!$M$3:$M$419,MATCH($A28,INDICADORES!$B$3:$B$419,0))</f>
        <v>1º QUARTIL</v>
      </c>
      <c r="Z28" s="40">
        <f>IF($Y$6="SIM",IFERROR(HLOOKUP(Y28,SÍNTESE!$J$10:$M$25,'MATRIZ CONTRATOS (2)'!Y$3+1,0),0),0)</f>
        <v>0.78125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 (2)'!AA$3+1,0),0),0)</f>
        <v>2.34375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 (2)'!AC$3+1,0),0),0)</f>
        <v>1.5625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 (2)'!AE$3+1,0),0),0)</f>
        <v>0.78125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 (2)'!AG$3+1,0),0),0)</f>
        <v>0</v>
      </c>
      <c r="AI28" s="41">
        <f t="shared" si="0"/>
        <v>69.010416666666657</v>
      </c>
      <c r="AJ28" s="41">
        <f t="shared" si="1"/>
        <v>69.010416666666657</v>
      </c>
      <c r="AK28" s="41">
        <f t="shared" si="2"/>
        <v>69.010416666666657</v>
      </c>
      <c r="AL28">
        <f>INDEX(Tabela1[LATITUDE],MATCH('MATRIZ CONTRATOS (2)'!A28,Tabela1[código município],0))</f>
        <v>-12.1462</v>
      </c>
      <c r="AM28">
        <f>INDEX(Tabela1[LONGITUDE],MATCH('MATRIZ CONTRATOS (2)'!A28,Tabela1[código município],0))</f>
        <v>-39.246200000000002</v>
      </c>
    </row>
    <row r="29" spans="1:39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 (2)'!E$3+1,0),0),0)</f>
        <v>3.125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 (2)'!G$3+1,0),0),0)</f>
        <v>25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 (2)'!I$3+1,0),0),0)</f>
        <v>3.125</v>
      </c>
      <c r="K29" s="40" t="str">
        <f>INDEX(INDICADORES!$F$3:$F$419,MATCH($A29,INDICADORES!$B$3:$B$419,0))</f>
        <v>4º QUARTIL</v>
      </c>
      <c r="L29" s="40">
        <f>IF($K$6="SIM",IFERROR(HLOOKUP(K29,SÍNTESE!$J$10:$M$25,'MATRIZ CONTRATOS (2)'!K$3+1,0),0),0)</f>
        <v>25</v>
      </c>
      <c r="M29" s="40" t="str">
        <f>INDEX(INDICADORES!$G$3:$G$419,MATCH($A29,INDICADORES!$B$3:$B$419,0))</f>
        <v>2º QUARTIL</v>
      </c>
      <c r="N29" s="40">
        <f>IF($M$6="SIM",IFERROR(HLOOKUP(M29,SÍNTESE!$J$10:$M$25,'MATRIZ CONTRATOS (2)'!M$3+1,0),0),0)</f>
        <v>2.34375</v>
      </c>
      <c r="O29" s="40" t="str">
        <f>INDEX(INDICADORES!$H$3:$H$419,MATCH($A29,INDICADORES!$B$3:$B$419,0))</f>
        <v>3º QUARTIL</v>
      </c>
      <c r="P29" s="40">
        <f>IF($O$6="SIM",IFERROR(HLOOKUP(O29,SÍNTESE!$J$10:$M$25,'MATRIZ CONTRATOS (2)'!O$3+1,0),0),0)</f>
        <v>2.34375</v>
      </c>
      <c r="Q29" s="40" t="str">
        <f>INDEX(INDICADORES!$I$3:$I$419,MATCH($A29,INDICADORES!$B$3:$B$419,0))</f>
        <v>1º QUARTIL</v>
      </c>
      <c r="R29" s="40">
        <f>IF($Q$6="SIM",IFERROR(HLOOKUP(Q29,SÍNTESE!$J$10:$M$25,'MATRIZ CONTRATOS (2)'!Q$3+1,0),0),0)</f>
        <v>2.083333333333333</v>
      </c>
      <c r="S29" s="40" t="str">
        <f>INDEX(INDICADORES!$J$3:$J$419,MATCH($A29,INDICADORES!$B$3:$B$419,0))</f>
        <v>1º QUARTIL</v>
      </c>
      <c r="T29" s="40">
        <f>IF($S$6="SIM",IFERROR(HLOOKUP(S29,SÍNTESE!$J$10:$M$25,'MATRIZ CONTRATOS (2)'!S$3+1,0),0),0)</f>
        <v>8.3333333333333321</v>
      </c>
      <c r="U29" s="40" t="str">
        <f>INDEX(INDICADORES!$K$3:$K$419,MATCH($A29,INDICADORES!$B$3:$B$419,0))</f>
        <v>2º QUARTIL</v>
      </c>
      <c r="V29" s="40">
        <f>IF($U$6="SIM",IFERROR(HLOOKUP(U29,SÍNTESE!$J$10:$M$25,'MATRIZ CONTRATOS (2)'!U$3+1,0),0),0)</f>
        <v>6.2499999999999991</v>
      </c>
      <c r="W29" s="40" t="str">
        <f>INDEX(INDICADORES!$L$3:$L$419,MATCH($A29,INDICADORES!$B$3:$B$419,0))</f>
        <v>1º QUARTIL</v>
      </c>
      <c r="X29" s="40">
        <f>IF($W$6="SIM",IFERROR(HLOOKUP(W29,SÍNTESE!$J$10:$M$25,'MATRIZ CONTRATOS (2)'!W$3+1,0),0),0)</f>
        <v>0</v>
      </c>
      <c r="Y29" s="40" t="str">
        <f>INDEX(INDICADORES!$M$3:$M$419,MATCH($A29,INDICADORES!$B$3:$B$419,0))</f>
        <v>2º QUARTIL</v>
      </c>
      <c r="Z29" s="40">
        <f>IF($Y$6="SIM",IFERROR(HLOOKUP(Y29,SÍNTESE!$J$10:$M$25,'MATRIZ CONTRATOS (2)'!Y$3+1,0),0),0)</f>
        <v>1.5625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 (2)'!AA$3+1,0),0),0)</f>
        <v>2.34375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 (2)'!AC$3+1,0),0),0)</f>
        <v>1.5625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 (2)'!AE$3+1,0),0),0)</f>
        <v>0.78125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 (2)'!AG$3+1,0),0),0)</f>
        <v>0</v>
      </c>
      <c r="AI29" s="41">
        <f t="shared" si="0"/>
        <v>83.854166666666657</v>
      </c>
      <c r="AJ29" s="41">
        <f t="shared" si="1"/>
        <v>83.854166666666657</v>
      </c>
      <c r="AK29" s="41">
        <f t="shared" si="2"/>
        <v>83.854166666666657</v>
      </c>
      <c r="AL29">
        <f>INDEX(Tabela1[LATITUDE],MATCH('MATRIZ CONTRATOS (2)'!A29,Tabela1[código município],0))</f>
        <v>-10.3856</v>
      </c>
      <c r="AM29">
        <f>INDEX(Tabela1[LONGITUDE],MATCH('MATRIZ CONTRATOS (2)'!A29,Tabela1[código município],0))</f>
        <v>-38.3401</v>
      </c>
    </row>
    <row r="30" spans="1:39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 (2)'!E$3+1,0),0),0)</f>
        <v>2.34375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 (2)'!G$3+1,0),0),0)</f>
        <v>12.5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 (2)'!I$3+1,0),0),0)</f>
        <v>2.34375</v>
      </c>
      <c r="K30" s="40" t="str">
        <f>INDEX(INDICADORES!$F$3:$F$419,MATCH($A30,INDICADORES!$B$3:$B$419,0))</f>
        <v>4º QUARTIL</v>
      </c>
      <c r="L30" s="40">
        <f>IF($K$6="SIM",IFERROR(HLOOKUP(K30,SÍNTESE!$J$10:$M$25,'MATRIZ CONTRATOS (2)'!K$3+1,0),0),0)</f>
        <v>25</v>
      </c>
      <c r="M30" s="40" t="str">
        <f>INDEX(INDICADORES!$G$3:$G$419,MATCH($A30,INDICADORES!$B$3:$B$419,0))</f>
        <v>3º QUARTIL</v>
      </c>
      <c r="N30" s="40">
        <f>IF($M$6="SIM",IFERROR(HLOOKUP(M30,SÍNTESE!$J$10:$M$25,'MATRIZ CONTRATOS (2)'!M$3+1,0),0),0)</f>
        <v>1.5625</v>
      </c>
      <c r="O30" s="40" t="str">
        <f>INDEX(INDICADORES!$H$3:$H$419,MATCH($A30,INDICADORES!$B$3:$B$419,0))</f>
        <v>2º QUARTIL</v>
      </c>
      <c r="P30" s="40">
        <f>IF($O$6="SIM",IFERROR(HLOOKUP(O30,SÍNTESE!$J$10:$M$25,'MATRIZ CONTRATOS (2)'!O$3+1,0),0),0)</f>
        <v>1.5625</v>
      </c>
      <c r="Q30" s="40" t="str">
        <f>INDEX(INDICADORES!$I$3:$I$419,MATCH($A30,INDICADORES!$B$3:$B$419,0))</f>
        <v>2º QUARTIL</v>
      </c>
      <c r="R30" s="40">
        <f>IF($Q$6="SIM",IFERROR(HLOOKUP(Q30,SÍNTESE!$J$10:$M$25,'MATRIZ CONTRATOS (2)'!Q$3+1,0),0),0)</f>
        <v>4.1666666666666661</v>
      </c>
      <c r="S30" s="40" t="str">
        <f>INDEX(INDICADORES!$J$3:$J$419,MATCH($A30,INDICADORES!$B$3:$B$419,0))</f>
        <v>1º QUARTIL</v>
      </c>
      <c r="T30" s="40">
        <f>IF($S$6="SIM",IFERROR(HLOOKUP(S30,SÍNTESE!$J$10:$M$25,'MATRIZ CONTRATOS (2)'!S$3+1,0),0),0)</f>
        <v>8.3333333333333321</v>
      </c>
      <c r="U30" s="40" t="str">
        <f>INDEX(INDICADORES!$K$3:$K$419,MATCH($A30,INDICADORES!$B$3:$B$419,0))</f>
        <v>2º QUARTIL</v>
      </c>
      <c r="V30" s="40">
        <f>IF($U$6="SIM",IFERROR(HLOOKUP(U30,SÍNTESE!$J$10:$M$25,'MATRIZ CONTRATOS (2)'!U$3+1,0),0),0)</f>
        <v>6.2499999999999991</v>
      </c>
      <c r="W30" s="40" t="str">
        <f>INDEX(INDICADORES!$L$3:$L$419,MATCH($A30,INDICADORES!$B$3:$B$419,0))</f>
        <v>1º QUARTIL</v>
      </c>
      <c r="X30" s="40">
        <f>IF($W$6="SIM",IFERROR(HLOOKUP(W30,SÍNTESE!$J$10:$M$25,'MATRIZ CONTRATOS (2)'!W$3+1,0),0),0)</f>
        <v>0</v>
      </c>
      <c r="Y30" s="40" t="str">
        <f>INDEX(INDICADORES!$M$3:$M$419,MATCH($A30,INDICADORES!$B$3:$B$419,0))</f>
        <v>4º QUARTIL</v>
      </c>
      <c r="Z30" s="40">
        <f>IF($Y$6="SIM",IFERROR(HLOOKUP(Y30,SÍNTESE!$J$10:$M$25,'MATRIZ CONTRATOS (2)'!Y$3+1,0),0),0)</f>
        <v>3.125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 (2)'!AA$3+1,0),0),0)</f>
        <v>0.78125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 (2)'!AC$3+1,0),0),0)</f>
        <v>0.78125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 (2)'!AE$3+1,0),0),0)</f>
        <v>2.34375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 (2)'!AG$3+1,0),0),0)</f>
        <v>0</v>
      </c>
      <c r="AI30" s="41">
        <f t="shared" si="0"/>
        <v>71.09375</v>
      </c>
      <c r="AJ30" s="41">
        <f t="shared" si="1"/>
        <v>71.09375</v>
      </c>
      <c r="AK30" s="41">
        <f t="shared" si="2"/>
        <v>71.09375</v>
      </c>
      <c r="AL30">
        <f>INDEX(Tabela1[LATITUDE],MATCH('MATRIZ CONTRATOS (2)'!A30,Tabela1[código município],0))</f>
        <v>-12.4335</v>
      </c>
      <c r="AM30">
        <f>INDEX(Tabela1[LONGITUDE],MATCH('MATRIZ CONTRATOS (2)'!A30,Tabela1[código município],0))</f>
        <v>-39.117600000000003</v>
      </c>
    </row>
    <row r="31" spans="1:39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 (2)'!E$3+1,0),0),0)</f>
        <v>1.5625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 (2)'!G$3+1,0),0),0)</f>
        <v>18.75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 (2)'!I$3+1,0),0),0)</f>
        <v>1.5625</v>
      </c>
      <c r="K31" s="40" t="str">
        <f>INDEX(INDICADORES!$F$3:$F$419,MATCH($A31,INDICADORES!$B$3:$B$419,0))</f>
        <v>2º QUARTIL</v>
      </c>
      <c r="L31" s="40">
        <f>IF($K$6="SIM",IFERROR(HLOOKUP(K31,SÍNTESE!$J$10:$M$25,'MATRIZ CONTRATOS (2)'!K$3+1,0),0),0)</f>
        <v>12.5</v>
      </c>
      <c r="M31" s="40" t="str">
        <f>INDEX(INDICADORES!$G$3:$G$419,MATCH($A31,INDICADORES!$B$3:$B$419,0))</f>
        <v>2º QUARTIL</v>
      </c>
      <c r="N31" s="40">
        <f>IF($M$6="SIM",IFERROR(HLOOKUP(M31,SÍNTESE!$J$10:$M$25,'MATRIZ CONTRATOS (2)'!M$3+1,0),0),0)</f>
        <v>2.34375</v>
      </c>
      <c r="O31" s="40" t="str">
        <f>INDEX(INDICADORES!$H$3:$H$419,MATCH($A31,INDICADORES!$B$3:$B$419,0))</f>
        <v>3º QUARTIL</v>
      </c>
      <c r="P31" s="40">
        <f>IF($O$6="SIM",IFERROR(HLOOKUP(O31,SÍNTESE!$J$10:$M$25,'MATRIZ CONTRATOS (2)'!O$3+1,0),0),0)</f>
        <v>2.34375</v>
      </c>
      <c r="Q31" s="40" t="str">
        <f>INDEX(INDICADORES!$I$3:$I$419,MATCH($A31,INDICADORES!$B$3:$B$419,0))</f>
        <v>2º QUARTIL</v>
      </c>
      <c r="R31" s="40">
        <f>IF($Q$6="SIM",IFERROR(HLOOKUP(Q31,SÍNTESE!$J$10:$M$25,'MATRIZ CONTRATOS (2)'!Q$3+1,0),0),0)</f>
        <v>4.1666666666666661</v>
      </c>
      <c r="S31" s="40" t="str">
        <f>INDEX(INDICADORES!$J$3:$J$419,MATCH($A31,INDICADORES!$B$3:$B$419,0))</f>
        <v>2º QUARTIL</v>
      </c>
      <c r="T31" s="40">
        <f>IF($S$6="SIM",IFERROR(HLOOKUP(S31,SÍNTESE!$J$10:$M$25,'MATRIZ CONTRATOS (2)'!S$3+1,0),0),0)</f>
        <v>6.2499999999999991</v>
      </c>
      <c r="U31" s="40" t="str">
        <f>INDEX(INDICADORES!$K$3:$K$419,MATCH($A31,INDICADORES!$B$3:$B$419,0))</f>
        <v>3º QUARTIL</v>
      </c>
      <c r="V31" s="40">
        <f>IF($U$6="SIM",IFERROR(HLOOKUP(U31,SÍNTESE!$J$10:$M$25,'MATRIZ CONTRATOS (2)'!U$3+1,0),0),0)</f>
        <v>4.1666666666666661</v>
      </c>
      <c r="W31" s="40" t="str">
        <f>INDEX(INDICADORES!$L$3:$L$419,MATCH($A31,INDICADORES!$B$3:$B$419,0))</f>
        <v>3º QUARTIL</v>
      </c>
      <c r="X31" s="40">
        <f>IF($W$6="SIM",IFERROR(HLOOKUP(W31,SÍNTESE!$J$10:$M$25,'MATRIZ CONTRATOS (2)'!W$3+1,0),0),0)</f>
        <v>0</v>
      </c>
      <c r="Y31" s="40" t="str">
        <f>INDEX(INDICADORES!$M$3:$M$419,MATCH($A31,INDICADORES!$B$3:$B$419,0))</f>
        <v>1º QUARTIL</v>
      </c>
      <c r="Z31" s="40">
        <f>IF($Y$6="SIM",IFERROR(HLOOKUP(Y31,SÍNTESE!$J$10:$M$25,'MATRIZ CONTRATOS (2)'!Y$3+1,0),0),0)</f>
        <v>0.78125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 (2)'!AA$3+1,0),0),0)</f>
        <v>0.78125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 (2)'!AC$3+1,0),0),0)</f>
        <v>0.78125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 (2)'!AE$3+1,0),0),0)</f>
        <v>0.78125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 (2)'!AG$3+1,0),0),0)</f>
        <v>0</v>
      </c>
      <c r="AI31" s="41">
        <f t="shared" si="0"/>
        <v>56.770833333333329</v>
      </c>
      <c r="AJ31" s="41">
        <f t="shared" si="1"/>
        <v>56.770833333333329</v>
      </c>
      <c r="AK31" s="41">
        <f t="shared" si="2"/>
        <v>56.770833333333329</v>
      </c>
      <c r="AL31">
        <f>INDEX(Tabela1[LATITUDE],MATCH('MATRIZ CONTRATOS (2)'!A31,Tabela1[código município],0))</f>
        <v>-10.576700000000001</v>
      </c>
      <c r="AM31">
        <f>INDEX(Tabela1[LONGITUDE],MATCH('MATRIZ CONTRATOS (2)'!A31,Tabela1[código município],0))</f>
        <v>-40.278500000000001</v>
      </c>
    </row>
    <row r="32" spans="1:39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 (2)'!E$3+1,0),0),0)</f>
        <v>3.125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 (2)'!G$3+1,0),0),0)</f>
        <v>6.25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 (2)'!I$3+1,0),0),0)</f>
        <v>0.78125</v>
      </c>
      <c r="K32" s="40" t="str">
        <f>INDEX(INDICADORES!$F$3:$F$419,MATCH($A32,INDICADORES!$B$3:$B$419,0))</f>
        <v>3º QUARTIL</v>
      </c>
      <c r="L32" s="40">
        <f>IF($K$6="SIM",IFERROR(HLOOKUP(K32,SÍNTESE!$J$10:$M$25,'MATRIZ CONTRATOS (2)'!K$3+1,0),0),0)</f>
        <v>18.75</v>
      </c>
      <c r="M32" s="40" t="str">
        <f>INDEX(INDICADORES!$G$3:$G$419,MATCH($A32,INDICADORES!$B$3:$B$419,0))</f>
        <v>4º QUARTIL</v>
      </c>
      <c r="N32" s="40">
        <f>IF($M$6="SIM",IFERROR(HLOOKUP(M32,SÍNTESE!$J$10:$M$25,'MATRIZ CONTRATOS (2)'!M$3+1,0),0),0)</f>
        <v>0.78125</v>
      </c>
      <c r="O32" s="40" t="str">
        <f>INDEX(INDICADORES!$H$3:$H$419,MATCH($A32,INDICADORES!$B$3:$B$419,0))</f>
        <v>4º QUARTIL</v>
      </c>
      <c r="P32" s="40">
        <f>IF($O$6="SIM",IFERROR(HLOOKUP(O32,SÍNTESE!$J$10:$M$25,'MATRIZ CONTRATOS (2)'!O$3+1,0),0),0)</f>
        <v>3.125</v>
      </c>
      <c r="Q32" s="40" t="str">
        <f>INDEX(INDICADORES!$I$3:$I$419,MATCH($A32,INDICADORES!$B$3:$B$419,0))</f>
        <v>4º QUARTIL</v>
      </c>
      <c r="R32" s="40">
        <f>IF($Q$6="SIM",IFERROR(HLOOKUP(Q32,SÍNTESE!$J$10:$M$25,'MATRIZ CONTRATOS (2)'!Q$3+1,0),0),0)</f>
        <v>8.3333333333333321</v>
      </c>
      <c r="S32" s="40" t="str">
        <f>INDEX(INDICADORES!$J$3:$J$419,MATCH($A32,INDICADORES!$B$3:$B$419,0))</f>
        <v>2º QUARTIL</v>
      </c>
      <c r="T32" s="40">
        <f>IF($S$6="SIM",IFERROR(HLOOKUP(S32,SÍNTESE!$J$10:$M$25,'MATRIZ CONTRATOS (2)'!S$3+1,0),0),0)</f>
        <v>6.2499999999999991</v>
      </c>
      <c r="U32" s="40" t="str">
        <f>INDEX(INDICADORES!$K$3:$K$419,MATCH($A32,INDICADORES!$B$3:$B$419,0))</f>
        <v>4º QUARTIL</v>
      </c>
      <c r="V32" s="40">
        <f>IF($U$6="SIM",IFERROR(HLOOKUP(U32,SÍNTESE!$J$10:$M$25,'MATRIZ CONTRATOS (2)'!U$3+1,0),0),0)</f>
        <v>2.083333333333333</v>
      </c>
      <c r="W32" s="40" t="str">
        <f>INDEX(INDICADORES!$L$3:$L$419,MATCH($A32,INDICADORES!$B$3:$B$419,0))</f>
        <v>2º QUARTIL</v>
      </c>
      <c r="X32" s="40">
        <f>IF($W$6="SIM",IFERROR(HLOOKUP(W32,SÍNTESE!$J$10:$M$25,'MATRIZ CONTRATOS (2)'!W$3+1,0),0),0)</f>
        <v>0</v>
      </c>
      <c r="Y32" s="40" t="str">
        <f>INDEX(INDICADORES!$M$3:$M$419,MATCH($A32,INDICADORES!$B$3:$B$419,0))</f>
        <v>3º QUARTIL</v>
      </c>
      <c r="Z32" s="40">
        <f>IF($Y$6="SIM",IFERROR(HLOOKUP(Y32,SÍNTESE!$J$10:$M$25,'MATRIZ CONTRATOS (2)'!Y$3+1,0),0),0)</f>
        <v>2.34375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 (2)'!AA$3+1,0),0),0)</f>
        <v>3.125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 (2)'!AC$3+1,0),0),0)</f>
        <v>1.5625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 (2)'!AE$3+1,0),0),0)</f>
        <v>2.34375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 (2)'!AG$3+1,0),0),0)</f>
        <v>0</v>
      </c>
      <c r="AI32" s="41">
        <f t="shared" si="0"/>
        <v>58.854166666666664</v>
      </c>
      <c r="AJ32" s="41">
        <f t="shared" si="1"/>
        <v>58.854166666666664</v>
      </c>
      <c r="AK32" s="41">
        <f t="shared" si="2"/>
        <v>58.854166666666664</v>
      </c>
      <c r="AL32">
        <f>INDEX(Tabela1[LATITUDE],MATCH('MATRIZ CONTRATOS (2)'!A32,Tabela1[código município],0))</f>
        <v>-11.6577</v>
      </c>
      <c r="AM32">
        <f>INDEX(Tabela1[LONGITUDE],MATCH('MATRIZ CONTRATOS (2)'!A32,Tabela1[código município],0))</f>
        <v>-38.081400000000002</v>
      </c>
    </row>
    <row r="33" spans="1:39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 (2)'!E$3+1,0),0),0)</f>
        <v>2.34375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 (2)'!G$3+1,0),0),0)</f>
        <v>25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 (2)'!I$3+1,0),0),0)</f>
        <v>0.78125</v>
      </c>
      <c r="K33" s="40" t="str">
        <f>INDEX(INDICADORES!$F$3:$F$419,MATCH($A33,INDICADORES!$B$3:$B$419,0))</f>
        <v>1º QUARTIL</v>
      </c>
      <c r="L33" s="40">
        <f>IF($K$6="SIM",IFERROR(HLOOKUP(K33,SÍNTESE!$J$10:$M$25,'MATRIZ CONTRATOS (2)'!K$3+1,0),0),0)</f>
        <v>6.25</v>
      </c>
      <c r="M33" s="40" t="str">
        <f>INDEX(INDICADORES!$G$3:$G$419,MATCH($A33,INDICADORES!$B$3:$B$419,0))</f>
        <v>1º QUARTIL</v>
      </c>
      <c r="N33" s="40">
        <f>IF($M$6="SIM",IFERROR(HLOOKUP(M33,SÍNTESE!$J$10:$M$25,'MATRIZ CONTRATOS (2)'!M$3+1,0),0),0)</f>
        <v>3.125</v>
      </c>
      <c r="O33" s="40" t="str">
        <f>INDEX(INDICADORES!$H$3:$H$419,MATCH($A33,INDICADORES!$B$3:$B$419,0))</f>
        <v>4º QUARTIL</v>
      </c>
      <c r="P33" s="40">
        <f>IF($O$6="SIM",IFERROR(HLOOKUP(O33,SÍNTESE!$J$10:$M$25,'MATRIZ CONTRATOS (2)'!O$3+1,0),0),0)</f>
        <v>3.125</v>
      </c>
      <c r="Q33" s="40" t="str">
        <f>INDEX(INDICADORES!$I$3:$I$419,MATCH($A33,INDICADORES!$B$3:$B$419,0))</f>
        <v>1º QUARTIL</v>
      </c>
      <c r="R33" s="40">
        <f>IF($Q$6="SIM",IFERROR(HLOOKUP(Q33,SÍNTESE!$J$10:$M$25,'MATRIZ CONTRATOS (2)'!Q$3+1,0),0),0)</f>
        <v>2.083333333333333</v>
      </c>
      <c r="S33" s="40" t="str">
        <f>INDEX(INDICADORES!$J$3:$J$419,MATCH($A33,INDICADORES!$B$3:$B$419,0))</f>
        <v>1º QUARTIL</v>
      </c>
      <c r="T33" s="40">
        <f>IF($S$6="SIM",IFERROR(HLOOKUP(S33,SÍNTESE!$J$10:$M$25,'MATRIZ CONTRATOS (2)'!S$3+1,0),0),0)</f>
        <v>8.3333333333333321</v>
      </c>
      <c r="U33" s="40" t="str">
        <f>INDEX(INDICADORES!$K$3:$K$419,MATCH($A33,INDICADORES!$B$3:$B$419,0))</f>
        <v>1º QUARTIL</v>
      </c>
      <c r="V33" s="40">
        <f>IF($U$6="SIM",IFERROR(HLOOKUP(U33,SÍNTESE!$J$10:$M$25,'MATRIZ CONTRATOS (2)'!U$3+1,0),0),0)</f>
        <v>8.3333333333333321</v>
      </c>
      <c r="W33" s="40" t="str">
        <f>INDEX(INDICADORES!$L$3:$L$419,MATCH($A33,INDICADORES!$B$3:$B$419,0))</f>
        <v>3º QUARTIL</v>
      </c>
      <c r="X33" s="40">
        <f>IF($W$6="SIM",IFERROR(HLOOKUP(W33,SÍNTESE!$J$10:$M$25,'MATRIZ CONTRATOS (2)'!W$3+1,0),0),0)</f>
        <v>0</v>
      </c>
      <c r="Y33" s="40" t="str">
        <f>INDEX(INDICADORES!$M$3:$M$419,MATCH($A33,INDICADORES!$B$3:$B$419,0))</f>
        <v>1º QUARTIL</v>
      </c>
      <c r="Z33" s="40">
        <f>IF($Y$6="SIM",IFERROR(HLOOKUP(Y33,SÍNTESE!$J$10:$M$25,'MATRIZ CONTRATOS (2)'!Y$3+1,0),0),0)</f>
        <v>0.78125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 (2)'!AA$3+1,0),0),0)</f>
        <v>2.34375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 (2)'!AC$3+1,0),0),0)</f>
        <v>1.5625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 (2)'!AE$3+1,0),0),0)</f>
        <v>0.78125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 (2)'!AG$3+1,0),0),0)</f>
        <v>0</v>
      </c>
      <c r="AI33" s="41">
        <f t="shared" si="0"/>
        <v>64.84375</v>
      </c>
      <c r="AJ33" s="41">
        <f t="shared" si="1"/>
        <v>64.84375</v>
      </c>
      <c r="AK33" s="41">
        <f t="shared" si="2"/>
        <v>64.84375</v>
      </c>
      <c r="AL33">
        <f>INDEX(Tabela1[LATITUDE],MATCH('MATRIZ CONTRATOS (2)'!A33,Tabela1[código município],0))</f>
        <v>-13.854200000000001</v>
      </c>
      <c r="AM33">
        <f>INDEX(Tabela1[LONGITUDE],MATCH('MATRIZ CONTRATOS (2)'!A33,Tabela1[código município],0))</f>
        <v>-39.750100000000003</v>
      </c>
    </row>
    <row r="34" spans="1:39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 (2)'!E$3+1,0),0),0)</f>
        <v>3.125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 (2)'!G$3+1,0),0),0)</f>
        <v>25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 (2)'!I$3+1,0),0),0)</f>
        <v>0.78125</v>
      </c>
      <c r="K34" s="40" t="str">
        <f>INDEX(INDICADORES!$F$3:$F$419,MATCH($A34,INDICADORES!$B$3:$B$419,0))</f>
        <v>3º QUARTIL</v>
      </c>
      <c r="L34" s="40">
        <f>IF($K$6="SIM",IFERROR(HLOOKUP(K34,SÍNTESE!$J$10:$M$25,'MATRIZ CONTRATOS (2)'!K$3+1,0),0),0)</f>
        <v>18.75</v>
      </c>
      <c r="M34" s="40" t="str">
        <f>INDEX(INDICADORES!$G$3:$G$419,MATCH($A34,INDICADORES!$B$3:$B$419,0))</f>
        <v>2º QUARTIL</v>
      </c>
      <c r="N34" s="40">
        <f>IF($M$6="SIM",IFERROR(HLOOKUP(M34,SÍNTESE!$J$10:$M$25,'MATRIZ CONTRATOS (2)'!M$3+1,0),0),0)</f>
        <v>2.34375</v>
      </c>
      <c r="O34" s="40" t="str">
        <f>INDEX(INDICADORES!$H$3:$H$419,MATCH($A34,INDICADORES!$B$3:$B$419,0))</f>
        <v>2º QUARTIL</v>
      </c>
      <c r="P34" s="40">
        <f>IF($O$6="SIM",IFERROR(HLOOKUP(O34,SÍNTESE!$J$10:$M$25,'MATRIZ CONTRATOS (2)'!O$3+1,0),0),0)</f>
        <v>1.5625</v>
      </c>
      <c r="Q34" s="40" t="str">
        <f>INDEX(INDICADORES!$I$3:$I$419,MATCH($A34,INDICADORES!$B$3:$B$419,0))</f>
        <v>1º QUARTIL</v>
      </c>
      <c r="R34" s="40">
        <f>IF($Q$6="SIM",IFERROR(HLOOKUP(Q34,SÍNTESE!$J$10:$M$25,'MATRIZ CONTRATOS (2)'!Q$3+1,0),0),0)</f>
        <v>2.083333333333333</v>
      </c>
      <c r="S34" s="40" t="str">
        <f>INDEX(INDICADORES!$J$3:$J$419,MATCH($A34,INDICADORES!$B$3:$B$419,0))</f>
        <v>2º QUARTIL</v>
      </c>
      <c r="T34" s="40">
        <f>IF($S$6="SIM",IFERROR(HLOOKUP(S34,SÍNTESE!$J$10:$M$25,'MATRIZ CONTRATOS (2)'!S$3+1,0),0),0)</f>
        <v>6.2499999999999991</v>
      </c>
      <c r="U34" s="40" t="str">
        <f>INDEX(INDICADORES!$K$3:$K$419,MATCH($A34,INDICADORES!$B$3:$B$419,0))</f>
        <v>3º QUARTIL</v>
      </c>
      <c r="V34" s="40">
        <f>IF($U$6="SIM",IFERROR(HLOOKUP(U34,SÍNTESE!$J$10:$M$25,'MATRIZ CONTRATOS (2)'!U$3+1,0),0),0)</f>
        <v>4.1666666666666661</v>
      </c>
      <c r="W34" s="40" t="str">
        <f>INDEX(INDICADORES!$L$3:$L$419,MATCH($A34,INDICADORES!$B$3:$B$419,0))</f>
        <v>2º QUARTIL</v>
      </c>
      <c r="X34" s="40">
        <f>IF($W$6="SIM",IFERROR(HLOOKUP(W34,SÍNTESE!$J$10:$M$25,'MATRIZ CONTRATOS (2)'!W$3+1,0),0),0)</f>
        <v>0</v>
      </c>
      <c r="Y34" s="40" t="str">
        <f>INDEX(INDICADORES!$M$3:$M$419,MATCH($A34,INDICADORES!$B$3:$B$419,0))</f>
        <v>1º QUARTIL</v>
      </c>
      <c r="Z34" s="40">
        <f>IF($Y$6="SIM",IFERROR(HLOOKUP(Y34,SÍNTESE!$J$10:$M$25,'MATRIZ CONTRATOS (2)'!Y$3+1,0),0),0)</f>
        <v>0.78125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 (2)'!AA$3+1,0),0),0)</f>
        <v>1.5625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 (2)'!AC$3+1,0),0),0)</f>
        <v>0.78125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 (2)'!AE$3+1,0),0),0)</f>
        <v>0.78125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 (2)'!AG$3+1,0),0),0)</f>
        <v>0</v>
      </c>
      <c r="AI34" s="41">
        <f t="shared" si="0"/>
        <v>67.96875</v>
      </c>
      <c r="AJ34" s="41">
        <f t="shared" si="1"/>
        <v>67.96875</v>
      </c>
      <c r="AK34" s="41">
        <f t="shared" si="2"/>
        <v>67.96875</v>
      </c>
      <c r="AL34">
        <f>INDEX(Tabela1[LATITUDE],MATCH('MATRIZ CONTRATOS (2)'!A34,Tabela1[código município],0))</f>
        <v>-14.428000000000001</v>
      </c>
      <c r="AM34">
        <f>INDEX(Tabela1[LONGITUDE],MATCH('MATRIZ CONTRATOS (2)'!A34,Tabela1[código município],0))</f>
        <v>-41.464799999999997</v>
      </c>
    </row>
    <row r="35" spans="1:39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 (2)'!E$3+1,0),0),0)</f>
        <v>0.78125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 (2)'!G$3+1,0),0),0)</f>
        <v>25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 (2)'!I$3+1,0),0),0)</f>
        <v>1.5625</v>
      </c>
      <c r="K35" s="40" t="str">
        <f>INDEX(INDICADORES!$F$3:$F$419,MATCH($A35,INDICADORES!$B$3:$B$419,0))</f>
        <v>2º QUARTIL</v>
      </c>
      <c r="L35" s="40">
        <f>IF($K$6="SIM",IFERROR(HLOOKUP(K35,SÍNTESE!$J$10:$M$25,'MATRIZ CONTRATOS (2)'!K$3+1,0),0),0)</f>
        <v>12.5</v>
      </c>
      <c r="M35" s="40" t="str">
        <f>INDEX(INDICADORES!$G$3:$G$419,MATCH($A35,INDICADORES!$B$3:$B$419,0))</f>
        <v>2º QUARTIL</v>
      </c>
      <c r="N35" s="40">
        <f>IF($M$6="SIM",IFERROR(HLOOKUP(M35,SÍNTESE!$J$10:$M$25,'MATRIZ CONTRATOS (2)'!M$3+1,0),0),0)</f>
        <v>2.34375</v>
      </c>
      <c r="O35" s="40" t="str">
        <f>INDEX(INDICADORES!$H$3:$H$419,MATCH($A35,INDICADORES!$B$3:$B$419,0))</f>
        <v>1º QUARTIL</v>
      </c>
      <c r="P35" s="40">
        <f>IF($O$6="SIM",IFERROR(HLOOKUP(O35,SÍNTESE!$J$10:$M$25,'MATRIZ CONTRATOS (2)'!O$3+1,0),0),0)</f>
        <v>0.78125</v>
      </c>
      <c r="Q35" s="40" t="str">
        <f>INDEX(INDICADORES!$I$3:$I$419,MATCH($A35,INDICADORES!$B$3:$B$419,0))</f>
        <v>1º QUARTIL</v>
      </c>
      <c r="R35" s="40">
        <f>IF($Q$6="SIM",IFERROR(HLOOKUP(Q35,SÍNTESE!$J$10:$M$25,'MATRIZ CONTRATOS (2)'!Q$3+1,0),0),0)</f>
        <v>2.083333333333333</v>
      </c>
      <c r="S35" s="40" t="str">
        <f>INDEX(INDICADORES!$J$3:$J$419,MATCH($A35,INDICADORES!$B$3:$B$419,0))</f>
        <v>1º QUARTIL</v>
      </c>
      <c r="T35" s="40">
        <f>IF($S$6="SIM",IFERROR(HLOOKUP(S35,SÍNTESE!$J$10:$M$25,'MATRIZ CONTRATOS (2)'!S$3+1,0),0),0)</f>
        <v>8.3333333333333321</v>
      </c>
      <c r="U35" s="40" t="str">
        <f>INDEX(INDICADORES!$K$3:$K$419,MATCH($A35,INDICADORES!$B$3:$B$419,0))</f>
        <v>3º QUARTIL</v>
      </c>
      <c r="V35" s="40">
        <f>IF($U$6="SIM",IFERROR(HLOOKUP(U35,SÍNTESE!$J$10:$M$25,'MATRIZ CONTRATOS (2)'!U$3+1,0),0),0)</f>
        <v>4.1666666666666661</v>
      </c>
      <c r="W35" s="40" t="str">
        <f>INDEX(INDICADORES!$L$3:$L$419,MATCH($A35,INDICADORES!$B$3:$B$419,0))</f>
        <v>1º QUARTIL</v>
      </c>
      <c r="X35" s="40">
        <f>IF($W$6="SIM",IFERROR(HLOOKUP(W35,SÍNTESE!$J$10:$M$25,'MATRIZ CONTRATOS (2)'!W$3+1,0),0),0)</f>
        <v>0</v>
      </c>
      <c r="Y35" s="40" t="str">
        <f>INDEX(INDICADORES!$M$3:$M$419,MATCH($A35,INDICADORES!$B$3:$B$419,0))</f>
        <v>2º QUARTIL</v>
      </c>
      <c r="Z35" s="40">
        <f>IF($Y$6="SIM",IFERROR(HLOOKUP(Y35,SÍNTESE!$J$10:$M$25,'MATRIZ CONTRATOS (2)'!Y$3+1,0),0),0)</f>
        <v>1.5625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 (2)'!AA$3+1,0),0),0)</f>
        <v>0.78125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 (2)'!AC$3+1,0),0),0)</f>
        <v>0.78125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 (2)'!AE$3+1,0),0),0)</f>
        <v>0.78125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 (2)'!AG$3+1,0),0),0)</f>
        <v>0</v>
      </c>
      <c r="AI35" s="41">
        <f t="shared" si="0"/>
        <v>61.458333333333329</v>
      </c>
      <c r="AJ35" s="41">
        <f t="shared" si="1"/>
        <v>61.458333333333329</v>
      </c>
      <c r="AK35" s="41">
        <f t="shared" si="2"/>
        <v>61.458333333333329</v>
      </c>
      <c r="AL35">
        <f>INDEX(Tabela1[LATITUDE],MATCH('MATRIZ CONTRATOS (2)'!A35,Tabela1[código município],0))</f>
        <v>-12.22</v>
      </c>
      <c r="AM35">
        <f>INDEX(Tabela1[LONGITUDE],MATCH('MATRIZ CONTRATOS (2)'!A35,Tabela1[código município],0))</f>
        <v>-38.2027</v>
      </c>
    </row>
    <row r="36" spans="1:39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 (2)'!E$3+1,0),0),0)</f>
        <v>0.78125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 (2)'!G$3+1,0),0),0)</f>
        <v>6.25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 (2)'!I$3+1,0),0),0)</f>
        <v>2.34375</v>
      </c>
      <c r="K36" s="40" t="str">
        <f>INDEX(INDICADORES!$F$3:$F$419,MATCH($A36,INDICADORES!$B$3:$B$419,0))</f>
        <v>4º QUARTIL</v>
      </c>
      <c r="L36" s="40">
        <f>IF($K$6="SIM",IFERROR(HLOOKUP(K36,SÍNTESE!$J$10:$M$25,'MATRIZ CONTRATOS (2)'!K$3+1,0),0),0)</f>
        <v>25</v>
      </c>
      <c r="M36" s="40" t="str">
        <f>INDEX(INDICADORES!$G$3:$G$419,MATCH($A36,INDICADORES!$B$3:$B$419,0))</f>
        <v>1º QUARTIL</v>
      </c>
      <c r="N36" s="40">
        <f>IF($M$6="SIM",IFERROR(HLOOKUP(M36,SÍNTESE!$J$10:$M$25,'MATRIZ CONTRATOS (2)'!M$3+1,0),0),0)</f>
        <v>3.125</v>
      </c>
      <c r="O36" s="40" t="str">
        <f>INDEX(INDICADORES!$H$3:$H$419,MATCH($A36,INDICADORES!$B$3:$B$419,0))</f>
        <v>4º QUARTIL</v>
      </c>
      <c r="P36" s="40">
        <f>IF($O$6="SIM",IFERROR(HLOOKUP(O36,SÍNTESE!$J$10:$M$25,'MATRIZ CONTRATOS (2)'!O$3+1,0),0),0)</f>
        <v>3.125</v>
      </c>
      <c r="Q36" s="40" t="str">
        <f>INDEX(INDICADORES!$I$3:$I$419,MATCH($A36,INDICADORES!$B$3:$B$419,0))</f>
        <v>2º QUARTIL</v>
      </c>
      <c r="R36" s="40">
        <f>IF($Q$6="SIM",IFERROR(HLOOKUP(Q36,SÍNTESE!$J$10:$M$25,'MATRIZ CONTRATOS (2)'!Q$3+1,0),0),0)</f>
        <v>4.1666666666666661</v>
      </c>
      <c r="S36" s="40" t="str">
        <f>INDEX(INDICADORES!$J$3:$J$419,MATCH($A36,INDICADORES!$B$3:$B$419,0))</f>
        <v>2º QUARTIL</v>
      </c>
      <c r="T36" s="40">
        <f>IF($S$6="SIM",IFERROR(HLOOKUP(S36,SÍNTESE!$J$10:$M$25,'MATRIZ CONTRATOS (2)'!S$3+1,0),0),0)</f>
        <v>6.2499999999999991</v>
      </c>
      <c r="U36" s="40" t="str">
        <f>INDEX(INDICADORES!$K$3:$K$419,MATCH($A36,INDICADORES!$B$3:$B$419,0))</f>
        <v>2º QUARTIL</v>
      </c>
      <c r="V36" s="40">
        <f>IF($U$6="SIM",IFERROR(HLOOKUP(U36,SÍNTESE!$J$10:$M$25,'MATRIZ CONTRATOS (2)'!U$3+1,0),0),0)</f>
        <v>6.2499999999999991</v>
      </c>
      <c r="W36" s="40" t="str">
        <f>INDEX(INDICADORES!$L$3:$L$419,MATCH($A36,INDICADORES!$B$3:$B$419,0))</f>
        <v>1º QUARTIL</v>
      </c>
      <c r="X36" s="40">
        <f>IF($W$6="SIM",IFERROR(HLOOKUP(W36,SÍNTESE!$J$10:$M$25,'MATRIZ CONTRATOS (2)'!W$3+1,0),0),0)</f>
        <v>0</v>
      </c>
      <c r="Y36" s="40" t="str">
        <f>INDEX(INDICADORES!$M$3:$M$419,MATCH($A36,INDICADORES!$B$3:$B$419,0))</f>
        <v>3º QUARTIL</v>
      </c>
      <c r="Z36" s="40">
        <f>IF($Y$6="SIM",IFERROR(HLOOKUP(Y36,SÍNTESE!$J$10:$M$25,'MATRIZ CONTRATOS (2)'!Y$3+1,0),0),0)</f>
        <v>2.34375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 (2)'!AA$3+1,0),0),0)</f>
        <v>3.125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 (2)'!AC$3+1,0),0),0)</f>
        <v>1.5625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 (2)'!AE$3+1,0),0),0)</f>
        <v>0.78125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 (2)'!AG$3+1,0),0),0)</f>
        <v>0</v>
      </c>
      <c r="AI36" s="41">
        <f t="shared" si="0"/>
        <v>65.104166666666657</v>
      </c>
      <c r="AJ36" s="41">
        <f t="shared" si="1"/>
        <v>65.104166666666657</v>
      </c>
      <c r="AK36" s="41">
        <f t="shared" si="2"/>
        <v>65.104166666666657</v>
      </c>
      <c r="AL36">
        <f>INDEX(Tabela1[LATITUDE],MATCH('MATRIZ CONTRATOS (2)'!A36,Tabela1[código município],0))</f>
        <v>-11.3253</v>
      </c>
      <c r="AM36">
        <f>INDEX(Tabela1[LONGITUDE],MATCH('MATRIZ CONTRATOS (2)'!A36,Tabela1[código município],0))</f>
        <v>-38.958399999999997</v>
      </c>
    </row>
    <row r="37" spans="1:39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 (2)'!E$3+1,0),0),0)</f>
        <v>0.78125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 (2)'!G$3+1,0),0),0)</f>
        <v>25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 (2)'!I$3+1,0),0),0)</f>
        <v>1.5625</v>
      </c>
      <c r="K37" s="40" t="str">
        <f>INDEX(INDICADORES!$F$3:$F$419,MATCH($A37,INDICADORES!$B$3:$B$419,0))</f>
        <v>2º QUARTIL</v>
      </c>
      <c r="L37" s="40">
        <f>IF($K$6="SIM",IFERROR(HLOOKUP(K37,SÍNTESE!$J$10:$M$25,'MATRIZ CONTRATOS (2)'!K$3+1,0),0),0)</f>
        <v>12.5</v>
      </c>
      <c r="M37" s="40" t="str">
        <f>INDEX(INDICADORES!$G$3:$G$419,MATCH($A37,INDICADORES!$B$3:$B$419,0))</f>
        <v>2º QUARTIL</v>
      </c>
      <c r="N37" s="40">
        <f>IF($M$6="SIM",IFERROR(HLOOKUP(M37,SÍNTESE!$J$10:$M$25,'MATRIZ CONTRATOS (2)'!M$3+1,0),0),0)</f>
        <v>2.34375</v>
      </c>
      <c r="O37" s="40" t="str">
        <f>INDEX(INDICADORES!$H$3:$H$419,MATCH($A37,INDICADORES!$B$3:$B$419,0))</f>
        <v>4º QUARTIL</v>
      </c>
      <c r="P37" s="40">
        <f>IF($O$6="SIM",IFERROR(HLOOKUP(O37,SÍNTESE!$J$10:$M$25,'MATRIZ CONTRATOS (2)'!O$3+1,0),0),0)</f>
        <v>3.125</v>
      </c>
      <c r="Q37" s="40" t="str">
        <f>INDEX(INDICADORES!$I$3:$I$419,MATCH($A37,INDICADORES!$B$3:$B$419,0))</f>
        <v>2º QUARTIL</v>
      </c>
      <c r="R37" s="40">
        <f>IF($Q$6="SIM",IFERROR(HLOOKUP(Q37,SÍNTESE!$J$10:$M$25,'MATRIZ CONTRATOS (2)'!Q$3+1,0),0),0)</f>
        <v>4.1666666666666661</v>
      </c>
      <c r="S37" s="40" t="str">
        <f>INDEX(INDICADORES!$J$3:$J$419,MATCH($A37,INDICADORES!$B$3:$B$419,0))</f>
        <v>2º QUARTIL</v>
      </c>
      <c r="T37" s="40">
        <f>IF($S$6="SIM",IFERROR(HLOOKUP(S37,SÍNTESE!$J$10:$M$25,'MATRIZ CONTRATOS (2)'!S$3+1,0),0),0)</f>
        <v>6.2499999999999991</v>
      </c>
      <c r="U37" s="40" t="str">
        <f>INDEX(INDICADORES!$K$3:$K$419,MATCH($A37,INDICADORES!$B$3:$B$419,0))</f>
        <v>3º QUARTIL</v>
      </c>
      <c r="V37" s="40">
        <f>IF($U$6="SIM",IFERROR(HLOOKUP(U37,SÍNTESE!$J$10:$M$25,'MATRIZ CONTRATOS (2)'!U$3+1,0),0),0)</f>
        <v>4.1666666666666661</v>
      </c>
      <c r="W37" s="40" t="str">
        <f>INDEX(INDICADORES!$L$3:$L$419,MATCH($A37,INDICADORES!$B$3:$B$419,0))</f>
        <v>4º QUARTIL</v>
      </c>
      <c r="X37" s="40">
        <f>IF($W$6="SIM",IFERROR(HLOOKUP(W37,SÍNTESE!$J$10:$M$25,'MATRIZ CONTRATOS (2)'!W$3+1,0),0),0)</f>
        <v>0</v>
      </c>
      <c r="Y37" s="40" t="str">
        <f>INDEX(INDICADORES!$M$3:$M$419,MATCH($A37,INDICADORES!$B$3:$B$419,0))</f>
        <v>2º QUARTIL</v>
      </c>
      <c r="Z37" s="40">
        <f>IF($Y$6="SIM",IFERROR(HLOOKUP(Y37,SÍNTESE!$J$10:$M$25,'MATRIZ CONTRATOS (2)'!Y$3+1,0),0),0)</f>
        <v>1.5625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 (2)'!AA$3+1,0),0),0)</f>
        <v>2.34375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 (2)'!AC$3+1,0),0),0)</f>
        <v>0.78125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 (2)'!AE$3+1,0),0),0)</f>
        <v>0.78125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 (2)'!AG$3+1,0),0),0)</f>
        <v>0</v>
      </c>
      <c r="AI37" s="41">
        <f t="shared" si="0"/>
        <v>65.364583333333329</v>
      </c>
      <c r="AJ37" s="41">
        <f t="shared" si="1"/>
        <v>65.364583333333329</v>
      </c>
      <c r="AK37" s="41">
        <f t="shared" si="2"/>
        <v>65.364583333333329</v>
      </c>
      <c r="AL37">
        <f>INDEX(Tabela1[LATITUDE],MATCH('MATRIZ CONTRATOS (2)'!A37,Tabela1[código município],0))</f>
        <v>-12.0884</v>
      </c>
      <c r="AM37">
        <f>INDEX(Tabela1[LONGITUDE],MATCH('MATRIZ CONTRATOS (2)'!A37,Tabela1[código município],0))</f>
        <v>-38.496899999999997</v>
      </c>
    </row>
    <row r="38" spans="1:39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 (2)'!E$3+1,0),0),0)</f>
        <v>2.34375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 (2)'!G$3+1,0),0),0)</f>
        <v>25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 (2)'!I$3+1,0),0),0)</f>
        <v>1.5625</v>
      </c>
      <c r="K38" s="40" t="str">
        <f>INDEX(INDICADORES!$F$3:$F$419,MATCH($A38,INDICADORES!$B$3:$B$419,0))</f>
        <v>2º QUARTIL</v>
      </c>
      <c r="L38" s="40">
        <f>IF($K$6="SIM",IFERROR(HLOOKUP(K38,SÍNTESE!$J$10:$M$25,'MATRIZ CONTRATOS (2)'!K$3+1,0),0),0)</f>
        <v>12.5</v>
      </c>
      <c r="M38" s="40" t="str">
        <f>INDEX(INDICADORES!$G$3:$G$419,MATCH($A38,INDICADORES!$B$3:$B$419,0))</f>
        <v>4º QUARTIL</v>
      </c>
      <c r="N38" s="40">
        <f>IF($M$6="SIM",IFERROR(HLOOKUP(M38,SÍNTESE!$J$10:$M$25,'MATRIZ CONTRATOS (2)'!M$3+1,0),0),0)</f>
        <v>0.78125</v>
      </c>
      <c r="O38" s="40" t="str">
        <f>INDEX(INDICADORES!$H$3:$H$419,MATCH($A38,INDICADORES!$B$3:$B$419,0))</f>
        <v>2º QUARTIL</v>
      </c>
      <c r="P38" s="40">
        <f>IF($O$6="SIM",IFERROR(HLOOKUP(O38,SÍNTESE!$J$10:$M$25,'MATRIZ CONTRATOS (2)'!O$3+1,0),0),0)</f>
        <v>1.5625</v>
      </c>
      <c r="Q38" s="40" t="str">
        <f>INDEX(INDICADORES!$I$3:$I$419,MATCH($A38,INDICADORES!$B$3:$B$419,0))</f>
        <v>3º QUARTIL</v>
      </c>
      <c r="R38" s="40">
        <f>IF($Q$6="SIM",IFERROR(HLOOKUP(Q38,SÍNTESE!$J$10:$M$25,'MATRIZ CONTRATOS (2)'!Q$3+1,0),0),0)</f>
        <v>6.2499999999999991</v>
      </c>
      <c r="S38" s="40" t="str">
        <f>INDEX(INDICADORES!$J$3:$J$419,MATCH($A38,INDICADORES!$B$3:$B$419,0))</f>
        <v>2º QUARTIL</v>
      </c>
      <c r="T38" s="40">
        <f>IF($S$6="SIM",IFERROR(HLOOKUP(S38,SÍNTESE!$J$10:$M$25,'MATRIZ CONTRATOS (2)'!S$3+1,0),0),0)</f>
        <v>6.2499999999999991</v>
      </c>
      <c r="U38" s="40" t="str">
        <f>INDEX(INDICADORES!$K$3:$K$419,MATCH($A38,INDICADORES!$B$3:$B$419,0))</f>
        <v>2º QUARTIL</v>
      </c>
      <c r="V38" s="40">
        <f>IF($U$6="SIM",IFERROR(HLOOKUP(U38,SÍNTESE!$J$10:$M$25,'MATRIZ CONTRATOS (2)'!U$3+1,0),0),0)</f>
        <v>6.2499999999999991</v>
      </c>
      <c r="W38" s="40" t="str">
        <f>INDEX(INDICADORES!$L$3:$L$419,MATCH($A38,INDICADORES!$B$3:$B$419,0))</f>
        <v>3º QUARTIL</v>
      </c>
      <c r="X38" s="40">
        <f>IF($W$6="SIM",IFERROR(HLOOKUP(W38,SÍNTESE!$J$10:$M$25,'MATRIZ CONTRATOS (2)'!W$3+1,0),0),0)</f>
        <v>0</v>
      </c>
      <c r="Y38" s="40" t="str">
        <f>INDEX(INDICADORES!$M$3:$M$419,MATCH($A38,INDICADORES!$B$3:$B$419,0))</f>
        <v>4º QUARTIL</v>
      </c>
      <c r="Z38" s="40">
        <f>IF($Y$6="SIM",IFERROR(HLOOKUP(Y38,SÍNTESE!$J$10:$M$25,'MATRIZ CONTRATOS (2)'!Y$3+1,0),0),0)</f>
        <v>3.125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 (2)'!AA$3+1,0),0),0)</f>
        <v>1.5625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 (2)'!AC$3+1,0),0),0)</f>
        <v>1.5625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 (2)'!AE$3+1,0),0),0)</f>
        <v>2.34375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 (2)'!AG$3+1,0),0),0)</f>
        <v>0</v>
      </c>
      <c r="AI38" s="41">
        <f t="shared" si="0"/>
        <v>71.09375</v>
      </c>
      <c r="AJ38" s="41">
        <f t="shared" si="1"/>
        <v>71.09375</v>
      </c>
      <c r="AK38" s="41">
        <f t="shared" si="2"/>
        <v>71.09375</v>
      </c>
      <c r="AL38">
        <f>INDEX(Tabela1[LATITUDE],MATCH('MATRIZ CONTRATOS (2)'!A38,Tabela1[código município],0))</f>
        <v>-15.2651</v>
      </c>
      <c r="AM38">
        <f>INDEX(Tabela1[LONGITUDE],MATCH('MATRIZ CONTRATOS (2)'!A38,Tabela1[código município],0))</f>
        <v>-39.418999999999997</v>
      </c>
    </row>
    <row r="39" spans="1:39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 (2)'!E$3+1,0),0),0)</f>
        <v>0.78125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 (2)'!G$3+1,0),0),0)</f>
        <v>25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 (2)'!I$3+1,0),0),0)</f>
        <v>0.78125</v>
      </c>
      <c r="K39" s="40" t="str">
        <f>INDEX(INDICADORES!$F$3:$F$419,MATCH($A39,INDICADORES!$B$3:$B$419,0))</f>
        <v>1º QUARTIL</v>
      </c>
      <c r="L39" s="40">
        <f>IF($K$6="SIM",IFERROR(HLOOKUP(K39,SÍNTESE!$J$10:$M$25,'MATRIZ CONTRATOS (2)'!K$3+1,0),0),0)</f>
        <v>6.25</v>
      </c>
      <c r="M39" s="40" t="str">
        <f>INDEX(INDICADORES!$G$3:$G$419,MATCH($A39,INDICADORES!$B$3:$B$419,0))</f>
        <v>4º QUARTIL</v>
      </c>
      <c r="N39" s="40">
        <f>IF($M$6="SIM",IFERROR(HLOOKUP(M39,SÍNTESE!$J$10:$M$25,'MATRIZ CONTRATOS (2)'!M$3+1,0),0),0)</f>
        <v>0.78125</v>
      </c>
      <c r="O39" s="40" t="str">
        <f>INDEX(INDICADORES!$H$3:$H$419,MATCH($A39,INDICADORES!$B$3:$B$419,0))</f>
        <v>1º QUARTIL</v>
      </c>
      <c r="P39" s="40">
        <f>IF($O$6="SIM",IFERROR(HLOOKUP(O39,SÍNTESE!$J$10:$M$25,'MATRIZ CONTRATOS (2)'!O$3+1,0),0),0)</f>
        <v>0.78125</v>
      </c>
      <c r="Q39" s="40" t="str">
        <f>INDEX(INDICADORES!$I$3:$I$419,MATCH($A39,INDICADORES!$B$3:$B$419,0))</f>
        <v>2º QUARTIL</v>
      </c>
      <c r="R39" s="40">
        <f>IF($Q$6="SIM",IFERROR(HLOOKUP(Q39,SÍNTESE!$J$10:$M$25,'MATRIZ CONTRATOS (2)'!Q$3+1,0),0),0)</f>
        <v>4.1666666666666661</v>
      </c>
      <c r="S39" s="40" t="str">
        <f>INDEX(INDICADORES!$J$3:$J$419,MATCH($A39,INDICADORES!$B$3:$B$419,0))</f>
        <v>2º QUARTIL</v>
      </c>
      <c r="T39" s="40">
        <f>IF($S$6="SIM",IFERROR(HLOOKUP(S39,SÍNTESE!$J$10:$M$25,'MATRIZ CONTRATOS (2)'!S$3+1,0),0),0)</f>
        <v>6.2499999999999991</v>
      </c>
      <c r="U39" s="40" t="str">
        <f>INDEX(INDICADORES!$K$3:$K$419,MATCH($A39,INDICADORES!$B$3:$B$419,0))</f>
        <v>3º QUARTIL</v>
      </c>
      <c r="V39" s="40">
        <f>IF($U$6="SIM",IFERROR(HLOOKUP(U39,SÍNTESE!$J$10:$M$25,'MATRIZ CONTRATOS (2)'!U$3+1,0),0),0)</f>
        <v>4.1666666666666661</v>
      </c>
      <c r="W39" s="40" t="str">
        <f>INDEX(INDICADORES!$L$3:$L$419,MATCH($A39,INDICADORES!$B$3:$B$419,0))</f>
        <v>4º QUARTIL</v>
      </c>
      <c r="X39" s="40">
        <f>IF($W$6="SIM",IFERROR(HLOOKUP(W39,SÍNTESE!$J$10:$M$25,'MATRIZ CONTRATOS (2)'!W$3+1,0),0),0)</f>
        <v>0</v>
      </c>
      <c r="Y39" s="40" t="str">
        <f>INDEX(INDICADORES!$M$3:$M$419,MATCH($A39,INDICADORES!$B$3:$B$419,0))</f>
        <v>3º QUARTIL</v>
      </c>
      <c r="Z39" s="40">
        <f>IF($Y$6="SIM",IFERROR(HLOOKUP(Y39,SÍNTESE!$J$10:$M$25,'MATRIZ CONTRATOS (2)'!Y$3+1,0),0),0)</f>
        <v>2.34375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 (2)'!AA$3+1,0),0),0)</f>
        <v>1.5625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 (2)'!AC$3+1,0),0),0)</f>
        <v>1.5625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 (2)'!AE$3+1,0),0),0)</f>
        <v>0.78125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 (2)'!AG$3+1,0),0),0)</f>
        <v>0</v>
      </c>
      <c r="AI39" s="41">
        <f t="shared" si="0"/>
        <v>55.208333333333329</v>
      </c>
      <c r="AJ39" s="41">
        <f t="shared" si="1"/>
        <v>55.208333333333329</v>
      </c>
      <c r="AK39" s="41">
        <f t="shared" si="2"/>
        <v>55.208333333333329</v>
      </c>
      <c r="AL39">
        <f>INDEX(Tabela1[LATITUDE],MATCH('MATRIZ CONTRATOS (2)'!A39,Tabela1[código município],0))</f>
        <v>-13.0716</v>
      </c>
      <c r="AM39">
        <f>INDEX(Tabela1[LONGITUDE],MATCH('MATRIZ CONTRATOS (2)'!A39,Tabela1[código município],0))</f>
        <v>-39.003799999999998</v>
      </c>
    </row>
    <row r="40" spans="1:39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 (2)'!E$3+1,0),0),0)</f>
        <v>1.5625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 (2)'!G$3+1,0),0),0)</f>
        <v>6.25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 (2)'!I$3+1,0),0),0)</f>
        <v>2.34375</v>
      </c>
      <c r="K40" s="40" t="str">
        <f>INDEX(INDICADORES!$F$3:$F$419,MATCH($A40,INDICADORES!$B$3:$B$419,0))</f>
        <v>2º QUARTIL</v>
      </c>
      <c r="L40" s="40">
        <f>IF($K$6="SIM",IFERROR(HLOOKUP(K40,SÍNTESE!$J$10:$M$25,'MATRIZ CONTRATOS (2)'!K$3+1,0),0),0)</f>
        <v>12.5</v>
      </c>
      <c r="M40" s="40" t="str">
        <f>INDEX(INDICADORES!$G$3:$G$419,MATCH($A40,INDICADORES!$B$3:$B$419,0))</f>
        <v>2º QUARTIL</v>
      </c>
      <c r="N40" s="40">
        <f>IF($M$6="SIM",IFERROR(HLOOKUP(M40,SÍNTESE!$J$10:$M$25,'MATRIZ CONTRATOS (2)'!M$3+1,0),0),0)</f>
        <v>2.34375</v>
      </c>
      <c r="O40" s="40" t="str">
        <f>INDEX(INDICADORES!$H$3:$H$419,MATCH($A40,INDICADORES!$B$3:$B$419,0))</f>
        <v>3º QUARTIL</v>
      </c>
      <c r="P40" s="40">
        <f>IF($O$6="SIM",IFERROR(HLOOKUP(O40,SÍNTESE!$J$10:$M$25,'MATRIZ CONTRATOS (2)'!O$3+1,0),0),0)</f>
        <v>2.34375</v>
      </c>
      <c r="Q40" s="40" t="str">
        <f>INDEX(INDICADORES!$I$3:$I$419,MATCH($A40,INDICADORES!$B$3:$B$419,0))</f>
        <v>4º QUARTIL</v>
      </c>
      <c r="R40" s="40">
        <f>IF($Q$6="SIM",IFERROR(HLOOKUP(Q40,SÍNTESE!$J$10:$M$25,'MATRIZ CONTRATOS (2)'!Q$3+1,0),0),0)</f>
        <v>8.3333333333333321</v>
      </c>
      <c r="S40" s="40" t="str">
        <f>INDEX(INDICADORES!$J$3:$J$419,MATCH($A40,INDICADORES!$B$3:$B$419,0))</f>
        <v>2º QUARTIL</v>
      </c>
      <c r="T40" s="40">
        <f>IF($S$6="SIM",IFERROR(HLOOKUP(S40,SÍNTESE!$J$10:$M$25,'MATRIZ CONTRATOS (2)'!S$3+1,0),0),0)</f>
        <v>6.2499999999999991</v>
      </c>
      <c r="U40" s="40" t="str">
        <f>INDEX(INDICADORES!$K$3:$K$419,MATCH($A40,INDICADORES!$B$3:$B$419,0))</f>
        <v>4º QUARTIL</v>
      </c>
      <c r="V40" s="40">
        <f>IF($U$6="SIM",IFERROR(HLOOKUP(U40,SÍNTESE!$J$10:$M$25,'MATRIZ CONTRATOS (2)'!U$3+1,0),0),0)</f>
        <v>2.083333333333333</v>
      </c>
      <c r="W40" s="40" t="str">
        <f>INDEX(INDICADORES!$L$3:$L$419,MATCH($A40,INDICADORES!$B$3:$B$419,0))</f>
        <v>1º QUARTIL</v>
      </c>
      <c r="X40" s="40">
        <f>IF($W$6="SIM",IFERROR(HLOOKUP(W40,SÍNTESE!$J$10:$M$25,'MATRIZ CONTRATOS (2)'!W$3+1,0),0),0)</f>
        <v>0</v>
      </c>
      <c r="Y40" s="40" t="str">
        <f>INDEX(INDICADORES!$M$3:$M$419,MATCH($A40,INDICADORES!$B$3:$B$419,0))</f>
        <v>4º QUARTIL</v>
      </c>
      <c r="Z40" s="40">
        <f>IF($Y$6="SIM",IFERROR(HLOOKUP(Y40,SÍNTESE!$J$10:$M$25,'MATRIZ CONTRATOS (2)'!Y$3+1,0),0),0)</f>
        <v>3.125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 (2)'!AA$3+1,0),0),0)</f>
        <v>2.34375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 (2)'!AC$3+1,0),0),0)</f>
        <v>0.78125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 (2)'!AE$3+1,0),0),0)</f>
        <v>3.125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 (2)'!AG$3+1,0),0),0)</f>
        <v>0</v>
      </c>
      <c r="AI40" s="41">
        <f t="shared" si="0"/>
        <v>53.385416666666664</v>
      </c>
      <c r="AJ40" s="41">
        <f t="shared" si="1"/>
        <v>53.385416666666664</v>
      </c>
      <c r="AK40" s="41">
        <f t="shared" si="2"/>
        <v>53.385416666666664</v>
      </c>
      <c r="AL40">
        <f>INDEX(Tabela1[LATITUDE],MATCH('MATRIZ CONTRATOS (2)'!A40,Tabela1[código município],0))</f>
        <v>-14.321</v>
      </c>
      <c r="AM40">
        <f>INDEX(Tabela1[LONGITUDE],MATCH('MATRIZ CONTRATOS (2)'!A40,Tabela1[código município],0))</f>
        <v>-39.329000000000001</v>
      </c>
    </row>
    <row r="41" spans="1:39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 (2)'!E$3+1,0),0),0)</f>
        <v>0.78125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 (2)'!G$3+1,0),0),0)</f>
        <v>25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 (2)'!I$3+1,0),0),0)</f>
        <v>1.5625</v>
      </c>
      <c r="K41" s="40" t="str">
        <f>INDEX(INDICADORES!$F$3:$F$419,MATCH($A41,INDICADORES!$B$3:$B$419,0))</f>
        <v>4º QUARTIL</v>
      </c>
      <c r="L41" s="40">
        <f>IF($K$6="SIM",IFERROR(HLOOKUP(K41,SÍNTESE!$J$10:$M$25,'MATRIZ CONTRATOS (2)'!K$3+1,0),0),0)</f>
        <v>25</v>
      </c>
      <c r="M41" s="40" t="str">
        <f>INDEX(INDICADORES!$G$3:$G$419,MATCH($A41,INDICADORES!$B$3:$B$419,0))</f>
        <v>2º QUARTIL</v>
      </c>
      <c r="N41" s="40">
        <f>IF($M$6="SIM",IFERROR(HLOOKUP(M41,SÍNTESE!$J$10:$M$25,'MATRIZ CONTRATOS (2)'!M$3+1,0),0),0)</f>
        <v>2.34375</v>
      </c>
      <c r="O41" s="40" t="str">
        <f>INDEX(INDICADORES!$H$3:$H$419,MATCH($A41,INDICADORES!$B$3:$B$419,0))</f>
        <v>2º QUARTIL</v>
      </c>
      <c r="P41" s="40">
        <f>IF($O$6="SIM",IFERROR(HLOOKUP(O41,SÍNTESE!$J$10:$M$25,'MATRIZ CONTRATOS (2)'!O$3+1,0),0),0)</f>
        <v>1.5625</v>
      </c>
      <c r="Q41" s="40" t="str">
        <f>INDEX(INDICADORES!$I$3:$I$419,MATCH($A41,INDICADORES!$B$3:$B$419,0))</f>
        <v>3º QUARTIL</v>
      </c>
      <c r="R41" s="40">
        <f>IF($Q$6="SIM",IFERROR(HLOOKUP(Q41,SÍNTESE!$J$10:$M$25,'MATRIZ CONTRATOS (2)'!Q$3+1,0),0),0)</f>
        <v>6.2499999999999991</v>
      </c>
      <c r="S41" s="40" t="str">
        <f>INDEX(INDICADORES!$J$3:$J$419,MATCH($A41,INDICADORES!$B$3:$B$419,0))</f>
        <v>1º QUARTIL</v>
      </c>
      <c r="T41" s="40">
        <f>IF($S$6="SIM",IFERROR(HLOOKUP(S41,SÍNTESE!$J$10:$M$25,'MATRIZ CONTRATOS (2)'!S$3+1,0),0),0)</f>
        <v>8.3333333333333321</v>
      </c>
      <c r="U41" s="40" t="str">
        <f>INDEX(INDICADORES!$K$3:$K$419,MATCH($A41,INDICADORES!$B$3:$B$419,0))</f>
        <v>2º QUARTIL</v>
      </c>
      <c r="V41" s="40">
        <f>IF($U$6="SIM",IFERROR(HLOOKUP(U41,SÍNTESE!$J$10:$M$25,'MATRIZ CONTRATOS (2)'!U$3+1,0),0),0)</f>
        <v>6.2499999999999991</v>
      </c>
      <c r="W41" s="40" t="str">
        <f>INDEX(INDICADORES!$L$3:$L$419,MATCH($A41,INDICADORES!$B$3:$B$419,0))</f>
        <v>2º QUARTIL</v>
      </c>
      <c r="X41" s="40">
        <f>IF($W$6="SIM",IFERROR(HLOOKUP(W41,SÍNTESE!$J$10:$M$25,'MATRIZ CONTRATOS (2)'!W$3+1,0),0),0)</f>
        <v>0</v>
      </c>
      <c r="Y41" s="40" t="str">
        <f>INDEX(INDICADORES!$M$3:$M$419,MATCH($A41,INDICADORES!$B$3:$B$419,0))</f>
        <v>2º QUARTIL</v>
      </c>
      <c r="Z41" s="40">
        <f>IF($Y$6="SIM",IFERROR(HLOOKUP(Y41,SÍNTESE!$J$10:$M$25,'MATRIZ CONTRATOS (2)'!Y$3+1,0),0),0)</f>
        <v>1.5625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 (2)'!AA$3+1,0),0),0)</f>
        <v>0.78125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 (2)'!AC$3+1,0),0),0)</f>
        <v>1.5625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 (2)'!AE$3+1,0),0),0)</f>
        <v>0.78125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 (2)'!AG$3+1,0),0),0)</f>
        <v>0</v>
      </c>
      <c r="AI41" s="41">
        <f t="shared" si="0"/>
        <v>81.770833333333329</v>
      </c>
      <c r="AJ41" s="41">
        <f t="shared" si="1"/>
        <v>81.770833333333329</v>
      </c>
      <c r="AK41" s="41">
        <f t="shared" si="2"/>
        <v>81.770833333333329</v>
      </c>
      <c r="AL41">
        <f>INDEX(Tabela1[LATITUDE],MATCH('MATRIZ CONTRATOS (2)'!A41,Tabela1[código município],0))</f>
        <v>-12.301600000000001</v>
      </c>
      <c r="AM41">
        <f>INDEX(Tabela1[LONGITUDE],MATCH('MATRIZ CONTRATOS (2)'!A41,Tabela1[código município],0))</f>
        <v>-44.538800000000002</v>
      </c>
    </row>
    <row r="42" spans="1:39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 (2)'!E$3+1,0),0),0)</f>
        <v>3.125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 (2)'!G$3+1,0),0),0)</f>
        <v>12.5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 (2)'!I$3+1,0),0),0)</f>
        <v>1.5625</v>
      </c>
      <c r="K42" s="40" t="str">
        <f>INDEX(INDICADORES!$F$3:$F$419,MATCH($A42,INDICADORES!$B$3:$B$419,0))</f>
        <v>4º QUARTIL</v>
      </c>
      <c r="L42" s="40">
        <f>IF($K$6="SIM",IFERROR(HLOOKUP(K42,SÍNTESE!$J$10:$M$25,'MATRIZ CONTRATOS (2)'!K$3+1,0),0),0)</f>
        <v>25</v>
      </c>
      <c r="M42" s="40" t="str">
        <f>INDEX(INDICADORES!$G$3:$G$419,MATCH($A42,INDICADORES!$B$3:$B$419,0))</f>
        <v>4º QUARTIL</v>
      </c>
      <c r="N42" s="40">
        <f>IF($M$6="SIM",IFERROR(HLOOKUP(M42,SÍNTESE!$J$10:$M$25,'MATRIZ CONTRATOS (2)'!M$3+1,0),0),0)</f>
        <v>0.78125</v>
      </c>
      <c r="O42" s="40" t="str">
        <f>INDEX(INDICADORES!$H$3:$H$419,MATCH($A42,INDICADORES!$B$3:$B$419,0))</f>
        <v>1º QUARTIL</v>
      </c>
      <c r="P42" s="40">
        <f>IF($O$6="SIM",IFERROR(HLOOKUP(O42,SÍNTESE!$J$10:$M$25,'MATRIZ CONTRATOS (2)'!O$3+1,0),0),0)</f>
        <v>0.78125</v>
      </c>
      <c r="Q42" s="40" t="str">
        <f>INDEX(INDICADORES!$I$3:$I$419,MATCH($A42,INDICADORES!$B$3:$B$419,0))</f>
        <v>4º QUARTIL</v>
      </c>
      <c r="R42" s="40">
        <f>IF($Q$6="SIM",IFERROR(HLOOKUP(Q42,SÍNTESE!$J$10:$M$25,'MATRIZ CONTRATOS (2)'!Q$3+1,0),0),0)</f>
        <v>8.3333333333333321</v>
      </c>
      <c r="S42" s="40" t="str">
        <f>INDEX(INDICADORES!$J$3:$J$419,MATCH($A42,INDICADORES!$B$3:$B$419,0))</f>
        <v>2º QUARTIL</v>
      </c>
      <c r="T42" s="40">
        <f>IF($S$6="SIM",IFERROR(HLOOKUP(S42,SÍNTESE!$J$10:$M$25,'MATRIZ CONTRATOS (2)'!S$3+1,0),0),0)</f>
        <v>6.2499999999999991</v>
      </c>
      <c r="U42" s="40" t="str">
        <f>INDEX(INDICADORES!$K$3:$K$419,MATCH($A42,INDICADORES!$B$3:$B$419,0))</f>
        <v>3º QUARTIL</v>
      </c>
      <c r="V42" s="40">
        <f>IF($U$6="SIM",IFERROR(HLOOKUP(U42,SÍNTESE!$J$10:$M$25,'MATRIZ CONTRATOS (2)'!U$3+1,0),0),0)</f>
        <v>4.1666666666666661</v>
      </c>
      <c r="W42" s="40" t="str">
        <f>INDEX(INDICADORES!$L$3:$L$419,MATCH($A42,INDICADORES!$B$3:$B$419,0))</f>
        <v>1º QUARTIL</v>
      </c>
      <c r="X42" s="40">
        <f>IF($W$6="SIM",IFERROR(HLOOKUP(W42,SÍNTESE!$J$10:$M$25,'MATRIZ CONTRATOS (2)'!W$3+1,0),0),0)</f>
        <v>0</v>
      </c>
      <c r="Y42" s="40" t="str">
        <f>INDEX(INDICADORES!$M$3:$M$419,MATCH($A42,INDICADORES!$B$3:$B$419,0))</f>
        <v>3º QUARTIL</v>
      </c>
      <c r="Z42" s="40">
        <f>IF($Y$6="SIM",IFERROR(HLOOKUP(Y42,SÍNTESE!$J$10:$M$25,'MATRIZ CONTRATOS (2)'!Y$3+1,0),0),0)</f>
        <v>2.34375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 (2)'!AA$3+1,0),0),0)</f>
        <v>3.125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 (2)'!AC$3+1,0),0),0)</f>
        <v>1.5625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 (2)'!AE$3+1,0),0),0)</f>
        <v>0.78125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 (2)'!AG$3+1,0),0),0)</f>
        <v>0</v>
      </c>
      <c r="AI42" s="41">
        <f t="shared" si="0"/>
        <v>70.3125</v>
      </c>
      <c r="AJ42" s="41">
        <f t="shared" si="1"/>
        <v>70.3125</v>
      </c>
      <c r="AK42" s="41">
        <f t="shared" si="2"/>
        <v>70.3125</v>
      </c>
      <c r="AL42">
        <f>INDEX(Tabela1[LATITUDE],MATCH('MATRIZ CONTRATOS (2)'!A42,Tabela1[código município],0))</f>
        <v>-11.9519</v>
      </c>
      <c r="AM42">
        <f>INDEX(Tabela1[LONGITUDE],MATCH('MATRIZ CONTRATOS (2)'!A42,Tabela1[código município],0))</f>
        <v>-40.168999999999997</v>
      </c>
    </row>
    <row r="43" spans="1:39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 (2)'!E$3+1,0),0),0)</f>
        <v>3.125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 (2)'!G$3+1,0),0),0)</f>
        <v>25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 (2)'!I$3+1,0),0),0)</f>
        <v>0.78125</v>
      </c>
      <c r="K43" s="40" t="str">
        <f>INDEX(INDICADORES!$F$3:$F$419,MATCH($A43,INDICADORES!$B$3:$B$419,0))</f>
        <v>3º QUARTIL</v>
      </c>
      <c r="L43" s="40">
        <f>IF($K$6="SIM",IFERROR(HLOOKUP(K43,SÍNTESE!$J$10:$M$25,'MATRIZ CONTRATOS (2)'!K$3+1,0),0),0)</f>
        <v>18.75</v>
      </c>
      <c r="M43" s="40" t="str">
        <f>INDEX(INDICADORES!$G$3:$G$419,MATCH($A43,INDICADORES!$B$3:$B$419,0))</f>
        <v>4º QUARTIL</v>
      </c>
      <c r="N43" s="40">
        <f>IF($M$6="SIM",IFERROR(HLOOKUP(M43,SÍNTESE!$J$10:$M$25,'MATRIZ CONTRATOS (2)'!M$3+1,0),0),0)</f>
        <v>0.78125</v>
      </c>
      <c r="O43" s="40" t="str">
        <f>INDEX(INDICADORES!$H$3:$H$419,MATCH($A43,INDICADORES!$B$3:$B$419,0))</f>
        <v>3º QUARTIL</v>
      </c>
      <c r="P43" s="40">
        <f>IF($O$6="SIM",IFERROR(HLOOKUP(O43,SÍNTESE!$J$10:$M$25,'MATRIZ CONTRATOS (2)'!O$3+1,0),0),0)</f>
        <v>2.34375</v>
      </c>
      <c r="Q43" s="40" t="str">
        <f>INDEX(INDICADORES!$I$3:$I$419,MATCH($A43,INDICADORES!$B$3:$B$419,0))</f>
        <v>2º QUARTIL</v>
      </c>
      <c r="R43" s="40">
        <f>IF($Q$6="SIM",IFERROR(HLOOKUP(Q43,SÍNTESE!$J$10:$M$25,'MATRIZ CONTRATOS (2)'!Q$3+1,0),0),0)</f>
        <v>4.1666666666666661</v>
      </c>
      <c r="S43" s="40" t="str">
        <f>INDEX(INDICADORES!$J$3:$J$419,MATCH($A43,INDICADORES!$B$3:$B$419,0))</f>
        <v>1º QUARTIL</v>
      </c>
      <c r="T43" s="40">
        <f>IF($S$6="SIM",IFERROR(HLOOKUP(S43,SÍNTESE!$J$10:$M$25,'MATRIZ CONTRATOS (2)'!S$3+1,0),0),0)</f>
        <v>8.3333333333333321</v>
      </c>
      <c r="U43" s="40" t="str">
        <f>INDEX(INDICADORES!$K$3:$K$419,MATCH($A43,INDICADORES!$B$3:$B$419,0))</f>
        <v>2º QUARTIL</v>
      </c>
      <c r="V43" s="40">
        <f>IF($U$6="SIM",IFERROR(HLOOKUP(U43,SÍNTESE!$J$10:$M$25,'MATRIZ CONTRATOS (2)'!U$3+1,0),0),0)</f>
        <v>6.2499999999999991</v>
      </c>
      <c r="W43" s="40" t="str">
        <f>INDEX(INDICADORES!$L$3:$L$419,MATCH($A43,INDICADORES!$B$3:$B$419,0))</f>
        <v>3º QUARTIL</v>
      </c>
      <c r="X43" s="40">
        <f>IF($W$6="SIM",IFERROR(HLOOKUP(W43,SÍNTESE!$J$10:$M$25,'MATRIZ CONTRATOS (2)'!W$3+1,0),0),0)</f>
        <v>0</v>
      </c>
      <c r="Y43" s="40" t="str">
        <f>INDEX(INDICADORES!$M$3:$M$419,MATCH($A43,INDICADORES!$B$3:$B$419,0))</f>
        <v>4º QUARTIL</v>
      </c>
      <c r="Z43" s="40">
        <f>IF($Y$6="SIM",IFERROR(HLOOKUP(Y43,SÍNTESE!$J$10:$M$25,'MATRIZ CONTRATOS (2)'!Y$3+1,0),0),0)</f>
        <v>3.125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 (2)'!AA$3+1,0),0),0)</f>
        <v>3.125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 (2)'!AC$3+1,0),0),0)</f>
        <v>1.5625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 (2)'!AE$3+1,0),0),0)</f>
        <v>0.78125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 (2)'!AG$3+1,0),0),0)</f>
        <v>0</v>
      </c>
      <c r="AI43" s="41">
        <f t="shared" si="0"/>
        <v>78.125</v>
      </c>
      <c r="AJ43" s="41">
        <f t="shared" si="1"/>
        <v>78.125</v>
      </c>
      <c r="AK43" s="41">
        <f t="shared" si="2"/>
        <v>78.125</v>
      </c>
      <c r="AL43">
        <f>INDEX(Tabela1[LATITUDE],MATCH('MATRIZ CONTRATOS (2)'!A43,Tabela1[código município],0))</f>
        <v>-10.578799999999999</v>
      </c>
      <c r="AM43">
        <f>INDEX(Tabela1[LONGITUDE],MATCH('MATRIZ CONTRATOS (2)'!A43,Tabela1[código município],0))</f>
        <v>-38.621200000000002</v>
      </c>
    </row>
    <row r="44" spans="1:39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 (2)'!E$3+1,0),0),0)</f>
        <v>1.5625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 (2)'!G$3+1,0),0),0)</f>
        <v>25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 (2)'!I$3+1,0),0),0)</f>
        <v>0.78125</v>
      </c>
      <c r="K44" s="40" t="str">
        <f>INDEX(INDICADORES!$F$3:$F$419,MATCH($A44,INDICADORES!$B$3:$B$419,0))</f>
        <v>1º QUARTIL</v>
      </c>
      <c r="L44" s="40">
        <f>IF($K$6="SIM",IFERROR(HLOOKUP(K44,SÍNTESE!$J$10:$M$25,'MATRIZ CONTRATOS (2)'!K$3+1,0),0),0)</f>
        <v>6.25</v>
      </c>
      <c r="M44" s="40" t="str">
        <f>INDEX(INDICADORES!$G$3:$G$419,MATCH($A44,INDICADORES!$B$3:$B$419,0))</f>
        <v>2º QUARTIL</v>
      </c>
      <c r="N44" s="40">
        <f>IF($M$6="SIM",IFERROR(HLOOKUP(M44,SÍNTESE!$J$10:$M$25,'MATRIZ CONTRATOS (2)'!M$3+1,0),0),0)</f>
        <v>2.34375</v>
      </c>
      <c r="O44" s="40" t="str">
        <f>INDEX(INDICADORES!$H$3:$H$419,MATCH($A44,INDICADORES!$B$3:$B$419,0))</f>
        <v>1º QUARTIL</v>
      </c>
      <c r="P44" s="40">
        <f>IF($O$6="SIM",IFERROR(HLOOKUP(O44,SÍNTESE!$J$10:$M$25,'MATRIZ CONTRATOS (2)'!O$3+1,0),0),0)</f>
        <v>0.78125</v>
      </c>
      <c r="Q44" s="40" t="str">
        <f>INDEX(INDICADORES!$I$3:$I$419,MATCH($A44,INDICADORES!$B$3:$B$419,0))</f>
        <v>1º QUARTIL</v>
      </c>
      <c r="R44" s="40">
        <f>IF($Q$6="SIM",IFERROR(HLOOKUP(Q44,SÍNTESE!$J$10:$M$25,'MATRIZ CONTRATOS (2)'!Q$3+1,0),0),0)</f>
        <v>2.083333333333333</v>
      </c>
      <c r="S44" s="40" t="str">
        <f>INDEX(INDICADORES!$J$3:$J$419,MATCH($A44,INDICADORES!$B$3:$B$419,0))</f>
        <v>4º QUARTIL</v>
      </c>
      <c r="T44" s="40">
        <f>IF($S$6="SIM",IFERROR(HLOOKUP(S44,SÍNTESE!$J$10:$M$25,'MATRIZ CONTRATOS (2)'!S$3+1,0),0),0)</f>
        <v>2.083333333333333</v>
      </c>
      <c r="U44" s="40" t="str">
        <f>INDEX(INDICADORES!$K$3:$K$419,MATCH($A44,INDICADORES!$B$3:$B$419,0))</f>
        <v>4º QUARTIL</v>
      </c>
      <c r="V44" s="40">
        <f>IF($U$6="SIM",IFERROR(HLOOKUP(U44,SÍNTESE!$J$10:$M$25,'MATRIZ CONTRATOS (2)'!U$3+1,0),0),0)</f>
        <v>2.083333333333333</v>
      </c>
      <c r="W44" s="40" t="str">
        <f>INDEX(INDICADORES!$L$3:$L$419,MATCH($A44,INDICADORES!$B$3:$B$419,0))</f>
        <v>4º QUARTIL</v>
      </c>
      <c r="X44" s="40">
        <f>IF($W$6="SIM",IFERROR(HLOOKUP(W44,SÍNTESE!$J$10:$M$25,'MATRIZ CONTRATOS (2)'!W$3+1,0),0),0)</f>
        <v>0</v>
      </c>
      <c r="Y44" s="40" t="str">
        <f>INDEX(INDICADORES!$M$3:$M$419,MATCH($A44,INDICADORES!$B$3:$B$419,0))</f>
        <v>1º QUARTIL</v>
      </c>
      <c r="Z44" s="40">
        <f>IF($Y$6="SIM",IFERROR(HLOOKUP(Y44,SÍNTESE!$J$10:$M$25,'MATRIZ CONTRATOS (2)'!Y$3+1,0),0),0)</f>
        <v>0.78125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 (2)'!AA$3+1,0),0),0)</f>
        <v>0.78125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 (2)'!AC$3+1,0),0),0)</f>
        <v>0.78125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 (2)'!AE$3+1,0),0),0)</f>
        <v>0.78125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 (2)'!AG$3+1,0),0),0)</f>
        <v>0</v>
      </c>
      <c r="AI44" s="41">
        <f t="shared" si="0"/>
        <v>46.09375</v>
      </c>
      <c r="AJ44" s="41">
        <f t="shared" si="1"/>
        <v>46.09375</v>
      </c>
      <c r="AK44" s="41">
        <f t="shared" si="2"/>
        <v>46.09375</v>
      </c>
      <c r="AL44">
        <f>INDEX(Tabela1[LATITUDE],MATCH('MATRIZ CONTRATOS (2)'!A44,Tabela1[código município],0))</f>
        <v>-11.085900000000001</v>
      </c>
      <c r="AM44">
        <f>INDEX(Tabela1[LONGITUDE],MATCH('MATRIZ CONTRATOS (2)'!A44,Tabela1[código município],0))</f>
        <v>-43.145899999999997</v>
      </c>
    </row>
    <row r="45" spans="1:39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 (2)'!E$3+1,0),0),0)</f>
        <v>1.5625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 (2)'!G$3+1,0),0),0)</f>
        <v>25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 (2)'!I$3+1,0),0),0)</f>
        <v>3.125</v>
      </c>
      <c r="K45" s="40" t="str">
        <f>INDEX(INDICADORES!$F$3:$F$419,MATCH($A45,INDICADORES!$B$3:$B$419,0))</f>
        <v>3º QUARTIL</v>
      </c>
      <c r="L45" s="40">
        <f>IF($K$6="SIM",IFERROR(HLOOKUP(K45,SÍNTESE!$J$10:$M$25,'MATRIZ CONTRATOS (2)'!K$3+1,0),0),0)</f>
        <v>18.75</v>
      </c>
      <c r="M45" s="40" t="str">
        <f>INDEX(INDICADORES!$G$3:$G$419,MATCH($A45,INDICADORES!$B$3:$B$419,0))</f>
        <v>4º QUARTIL</v>
      </c>
      <c r="N45" s="40">
        <f>IF($M$6="SIM",IFERROR(HLOOKUP(M45,SÍNTESE!$J$10:$M$25,'MATRIZ CONTRATOS (2)'!M$3+1,0),0),0)</f>
        <v>0.78125</v>
      </c>
      <c r="O45" s="40" t="str">
        <f>INDEX(INDICADORES!$H$3:$H$419,MATCH($A45,INDICADORES!$B$3:$B$419,0))</f>
        <v>4º QUARTIL</v>
      </c>
      <c r="P45" s="40">
        <f>IF($O$6="SIM",IFERROR(HLOOKUP(O45,SÍNTESE!$J$10:$M$25,'MATRIZ CONTRATOS (2)'!O$3+1,0),0),0)</f>
        <v>3.125</v>
      </c>
      <c r="Q45" s="40" t="str">
        <f>INDEX(INDICADORES!$I$3:$I$419,MATCH($A45,INDICADORES!$B$3:$B$419,0))</f>
        <v>4º QUARTIL</v>
      </c>
      <c r="R45" s="40">
        <f>IF($Q$6="SIM",IFERROR(HLOOKUP(Q45,SÍNTESE!$J$10:$M$25,'MATRIZ CONTRATOS (2)'!Q$3+1,0),0),0)</f>
        <v>8.3333333333333321</v>
      </c>
      <c r="S45" s="40" t="str">
        <f>INDEX(INDICADORES!$J$3:$J$419,MATCH($A45,INDICADORES!$B$3:$B$419,0))</f>
        <v>2º QUARTIL</v>
      </c>
      <c r="T45" s="40">
        <f>IF($S$6="SIM",IFERROR(HLOOKUP(S45,SÍNTESE!$J$10:$M$25,'MATRIZ CONTRATOS (2)'!S$3+1,0),0),0)</f>
        <v>6.2499999999999991</v>
      </c>
      <c r="U45" s="40" t="str">
        <f>INDEX(INDICADORES!$K$3:$K$419,MATCH($A45,INDICADORES!$B$3:$B$419,0))</f>
        <v>4º QUARTIL</v>
      </c>
      <c r="V45" s="40">
        <f>IF($U$6="SIM",IFERROR(HLOOKUP(U45,SÍNTESE!$J$10:$M$25,'MATRIZ CONTRATOS (2)'!U$3+1,0),0),0)</f>
        <v>2.083333333333333</v>
      </c>
      <c r="W45" s="40" t="str">
        <f>INDEX(INDICADORES!$L$3:$L$419,MATCH($A45,INDICADORES!$B$3:$B$419,0))</f>
        <v>1º QUARTIL</v>
      </c>
      <c r="X45" s="40">
        <f>IF($W$6="SIM",IFERROR(HLOOKUP(W45,SÍNTESE!$J$10:$M$25,'MATRIZ CONTRATOS (2)'!W$3+1,0),0),0)</f>
        <v>0</v>
      </c>
      <c r="Y45" s="40" t="str">
        <f>INDEX(INDICADORES!$M$3:$M$419,MATCH($A45,INDICADORES!$B$3:$B$419,0))</f>
        <v>4º QUARTIL</v>
      </c>
      <c r="Z45" s="40">
        <f>IF($Y$6="SIM",IFERROR(HLOOKUP(Y45,SÍNTESE!$J$10:$M$25,'MATRIZ CONTRATOS (2)'!Y$3+1,0),0),0)</f>
        <v>3.125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 (2)'!AA$3+1,0),0),0)</f>
        <v>3.125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 (2)'!AC$3+1,0),0),0)</f>
        <v>1.5625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 (2)'!AE$3+1,0),0),0)</f>
        <v>2.34375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 (2)'!AG$3+1,0),0),0)</f>
        <v>0</v>
      </c>
      <c r="AI45" s="41">
        <f t="shared" si="0"/>
        <v>79.166666666666657</v>
      </c>
      <c r="AJ45" s="41">
        <f t="shared" si="1"/>
        <v>79.166666666666657</v>
      </c>
      <c r="AK45" s="41">
        <f t="shared" si="2"/>
        <v>79.166666666666657</v>
      </c>
      <c r="AL45">
        <f>INDEX(Tabela1[LATITUDE],MATCH('MATRIZ CONTRATOS (2)'!A45,Tabela1[código município],0))</f>
        <v>-13.623699999999999</v>
      </c>
      <c r="AM45">
        <f>INDEX(Tabela1[LONGITUDE],MATCH('MATRIZ CONTRATOS (2)'!A45,Tabela1[código município],0))</f>
        <v>-41.334699999999998</v>
      </c>
    </row>
    <row r="46" spans="1:39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 (2)'!E$3+1,0),0),0)</f>
        <v>2.34375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 (2)'!G$3+1,0),0),0)</f>
        <v>25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 (2)'!I$3+1,0),0),0)</f>
        <v>0.78125</v>
      </c>
      <c r="K46" s="40" t="str">
        <f>INDEX(INDICADORES!$F$3:$F$419,MATCH($A46,INDICADORES!$B$3:$B$419,0))</f>
        <v>1º QUARTIL</v>
      </c>
      <c r="L46" s="40">
        <f>IF($K$6="SIM",IFERROR(HLOOKUP(K46,SÍNTESE!$J$10:$M$25,'MATRIZ CONTRATOS (2)'!K$3+1,0),0),0)</f>
        <v>6.25</v>
      </c>
      <c r="M46" s="40" t="str">
        <f>INDEX(INDICADORES!$G$3:$G$419,MATCH($A46,INDICADORES!$B$3:$B$419,0))</f>
        <v>3º QUARTIL</v>
      </c>
      <c r="N46" s="40">
        <f>IF($M$6="SIM",IFERROR(HLOOKUP(M46,SÍNTESE!$J$10:$M$25,'MATRIZ CONTRATOS (2)'!M$3+1,0),0),0)</f>
        <v>1.5625</v>
      </c>
      <c r="O46" s="40" t="str">
        <f>INDEX(INDICADORES!$H$3:$H$419,MATCH($A46,INDICADORES!$B$3:$B$419,0))</f>
        <v>2º QUARTIL</v>
      </c>
      <c r="P46" s="40">
        <f>IF($O$6="SIM",IFERROR(HLOOKUP(O46,SÍNTESE!$J$10:$M$25,'MATRIZ CONTRATOS (2)'!O$3+1,0),0),0)</f>
        <v>1.5625</v>
      </c>
      <c r="Q46" s="40" t="str">
        <f>INDEX(INDICADORES!$I$3:$I$419,MATCH($A46,INDICADORES!$B$3:$B$419,0))</f>
        <v>2º QUARTIL</v>
      </c>
      <c r="R46" s="40">
        <f>IF($Q$6="SIM",IFERROR(HLOOKUP(Q46,SÍNTESE!$J$10:$M$25,'MATRIZ CONTRATOS (2)'!Q$3+1,0),0),0)</f>
        <v>4.1666666666666661</v>
      </c>
      <c r="S46" s="40" t="str">
        <f>INDEX(INDICADORES!$J$3:$J$419,MATCH($A46,INDICADORES!$B$3:$B$419,0))</f>
        <v>4º QUARTIL</v>
      </c>
      <c r="T46" s="40">
        <f>IF($S$6="SIM",IFERROR(HLOOKUP(S46,SÍNTESE!$J$10:$M$25,'MATRIZ CONTRATOS (2)'!S$3+1,0),0),0)</f>
        <v>2.083333333333333</v>
      </c>
      <c r="U46" s="40" t="str">
        <f>INDEX(INDICADORES!$K$3:$K$419,MATCH($A46,INDICADORES!$B$3:$B$419,0))</f>
        <v>1º QUARTIL</v>
      </c>
      <c r="V46" s="40">
        <f>IF($U$6="SIM",IFERROR(HLOOKUP(U46,SÍNTESE!$J$10:$M$25,'MATRIZ CONTRATOS (2)'!U$3+1,0),0),0)</f>
        <v>8.3333333333333321</v>
      </c>
      <c r="W46" s="40" t="str">
        <f>INDEX(INDICADORES!$L$3:$L$419,MATCH($A46,INDICADORES!$B$3:$B$419,0))</f>
        <v>3º QUARTIL</v>
      </c>
      <c r="X46" s="40">
        <f>IF($W$6="SIM",IFERROR(HLOOKUP(W46,SÍNTESE!$J$10:$M$25,'MATRIZ CONTRATOS (2)'!W$3+1,0),0),0)</f>
        <v>0</v>
      </c>
      <c r="Y46" s="40" t="str">
        <f>INDEX(INDICADORES!$M$3:$M$419,MATCH($A46,INDICADORES!$B$3:$B$419,0))</f>
        <v>4º QUARTIL</v>
      </c>
      <c r="Z46" s="40">
        <f>IF($Y$6="SIM",IFERROR(HLOOKUP(Y46,SÍNTESE!$J$10:$M$25,'MATRIZ CONTRATOS (2)'!Y$3+1,0),0),0)</f>
        <v>3.125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 (2)'!AA$3+1,0),0),0)</f>
        <v>3.125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 (2)'!AC$3+1,0),0),0)</f>
        <v>0.78125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 (2)'!AE$3+1,0),0),0)</f>
        <v>0.78125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 (2)'!AG$3+1,0),0),0)</f>
        <v>0</v>
      </c>
      <c r="AI46" s="41">
        <f t="shared" si="0"/>
        <v>59.895833333333329</v>
      </c>
      <c r="AJ46" s="41">
        <f t="shared" si="1"/>
        <v>59.895833333333329</v>
      </c>
      <c r="AK46" s="41">
        <f t="shared" si="2"/>
        <v>59.895833333333329</v>
      </c>
      <c r="AL46">
        <f>INDEX(Tabela1[LATITUDE],MATCH('MATRIZ CONTRATOS (2)'!A46,Tabela1[código município],0))</f>
        <v>-14.865399999999999</v>
      </c>
      <c r="AM46">
        <f>INDEX(Tabela1[LONGITUDE],MATCH('MATRIZ CONTRATOS (2)'!A46,Tabela1[código município],0))</f>
        <v>-40.579099999999997</v>
      </c>
    </row>
    <row r="47" spans="1:39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 (2)'!E$3+1,0),0),0)</f>
        <v>1.5625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 (2)'!G$3+1,0),0),0)</f>
        <v>25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 (2)'!I$3+1,0),0),0)</f>
        <v>1.5625</v>
      </c>
      <c r="K47" s="40" t="str">
        <f>INDEX(INDICADORES!$F$3:$F$419,MATCH($A47,INDICADORES!$B$3:$B$419,0))</f>
        <v>3º QUARTIL</v>
      </c>
      <c r="L47" s="40">
        <f>IF($K$6="SIM",IFERROR(HLOOKUP(K47,SÍNTESE!$J$10:$M$25,'MATRIZ CONTRATOS (2)'!K$3+1,0),0),0)</f>
        <v>18.75</v>
      </c>
      <c r="M47" s="40" t="str">
        <f>INDEX(INDICADORES!$G$3:$G$419,MATCH($A47,INDICADORES!$B$3:$B$419,0))</f>
        <v>2º QUARTIL</v>
      </c>
      <c r="N47" s="40">
        <f>IF($M$6="SIM",IFERROR(HLOOKUP(M47,SÍNTESE!$J$10:$M$25,'MATRIZ CONTRATOS (2)'!M$3+1,0),0),0)</f>
        <v>2.34375</v>
      </c>
      <c r="O47" s="40" t="str">
        <f>INDEX(INDICADORES!$H$3:$H$419,MATCH($A47,INDICADORES!$B$3:$B$419,0))</f>
        <v>3º QUARTIL</v>
      </c>
      <c r="P47" s="40">
        <f>IF($O$6="SIM",IFERROR(HLOOKUP(O47,SÍNTESE!$J$10:$M$25,'MATRIZ CONTRATOS (2)'!O$3+1,0),0),0)</f>
        <v>2.34375</v>
      </c>
      <c r="Q47" s="40" t="str">
        <f>INDEX(INDICADORES!$I$3:$I$419,MATCH($A47,INDICADORES!$B$3:$B$419,0))</f>
        <v>1º QUARTIL</v>
      </c>
      <c r="R47" s="40">
        <f>IF($Q$6="SIM",IFERROR(HLOOKUP(Q47,SÍNTESE!$J$10:$M$25,'MATRIZ CONTRATOS (2)'!Q$3+1,0),0),0)</f>
        <v>2.083333333333333</v>
      </c>
      <c r="S47" s="40" t="str">
        <f>INDEX(INDICADORES!$J$3:$J$419,MATCH($A47,INDICADORES!$B$3:$B$419,0))</f>
        <v>3º QUARTIL</v>
      </c>
      <c r="T47" s="40">
        <f>IF($S$6="SIM",IFERROR(HLOOKUP(S47,SÍNTESE!$J$10:$M$25,'MATRIZ CONTRATOS (2)'!S$3+1,0),0),0)</f>
        <v>4.1666666666666661</v>
      </c>
      <c r="U47" s="40" t="str">
        <f>INDEX(INDICADORES!$K$3:$K$419,MATCH($A47,INDICADORES!$B$3:$B$419,0))</f>
        <v>2º QUARTIL</v>
      </c>
      <c r="V47" s="40">
        <f>IF($U$6="SIM",IFERROR(HLOOKUP(U47,SÍNTESE!$J$10:$M$25,'MATRIZ CONTRATOS (2)'!U$3+1,0),0),0)</f>
        <v>6.2499999999999991</v>
      </c>
      <c r="W47" s="40" t="str">
        <f>INDEX(INDICADORES!$L$3:$L$419,MATCH($A47,INDICADORES!$B$3:$B$419,0))</f>
        <v>2º QUARTIL</v>
      </c>
      <c r="X47" s="40">
        <f>IF($W$6="SIM",IFERROR(HLOOKUP(W47,SÍNTESE!$J$10:$M$25,'MATRIZ CONTRATOS (2)'!W$3+1,0),0),0)</f>
        <v>0</v>
      </c>
      <c r="Y47" s="40" t="str">
        <f>INDEX(INDICADORES!$M$3:$M$419,MATCH($A47,INDICADORES!$B$3:$B$419,0))</f>
        <v>1º QUARTIL</v>
      </c>
      <c r="Z47" s="40">
        <f>IF($Y$6="SIM",IFERROR(HLOOKUP(Y47,SÍNTESE!$J$10:$M$25,'MATRIZ CONTRATOS (2)'!Y$3+1,0),0),0)</f>
        <v>0.78125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 (2)'!AA$3+1,0),0),0)</f>
        <v>1.5625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 (2)'!AC$3+1,0),0),0)</f>
        <v>0.78125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 (2)'!AE$3+1,0),0),0)</f>
        <v>0.78125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 (2)'!AG$3+1,0),0),0)</f>
        <v>0</v>
      </c>
      <c r="AI47" s="41">
        <f t="shared" si="0"/>
        <v>67.96875</v>
      </c>
      <c r="AJ47" s="41">
        <f t="shared" si="1"/>
        <v>67.96875</v>
      </c>
      <c r="AK47" s="41">
        <f t="shared" si="2"/>
        <v>67.96875</v>
      </c>
      <c r="AL47">
        <f>INDEX(Tabela1[LATITUDE],MATCH('MATRIZ CONTRATOS (2)'!A47,Tabela1[código município],0))</f>
        <v>-11.81</v>
      </c>
      <c r="AM47">
        <f>INDEX(Tabela1[LONGITUDE],MATCH('MATRIZ CONTRATOS (2)'!A47,Tabela1[código município],0))</f>
        <v>-42.058999999999997</v>
      </c>
    </row>
    <row r="48" spans="1:39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 (2)'!E$3+1,0),0),0)</f>
        <v>0.78125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 (2)'!G$3+1,0),0),0)</f>
        <v>25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 (2)'!I$3+1,0),0),0)</f>
        <v>0.78125</v>
      </c>
      <c r="K48" s="40" t="str">
        <f>INDEX(INDICADORES!$F$3:$F$419,MATCH($A48,INDICADORES!$B$3:$B$419,0))</f>
        <v>1º QUARTIL</v>
      </c>
      <c r="L48" s="40">
        <f>IF($K$6="SIM",IFERROR(HLOOKUP(K48,SÍNTESE!$J$10:$M$25,'MATRIZ CONTRATOS (2)'!K$3+1,0),0),0)</f>
        <v>6.25</v>
      </c>
      <c r="M48" s="40" t="str">
        <f>INDEX(INDICADORES!$G$3:$G$419,MATCH($A48,INDICADORES!$B$3:$B$419,0))</f>
        <v>1º QUARTIL</v>
      </c>
      <c r="N48" s="40">
        <f>IF($M$6="SIM",IFERROR(HLOOKUP(M48,SÍNTESE!$J$10:$M$25,'MATRIZ CONTRATOS (2)'!M$3+1,0),0),0)</f>
        <v>3.125</v>
      </c>
      <c r="O48" s="40" t="str">
        <f>INDEX(INDICADORES!$H$3:$H$419,MATCH($A48,INDICADORES!$B$3:$B$419,0))</f>
        <v>3º QUARTIL</v>
      </c>
      <c r="P48" s="40">
        <f>IF($O$6="SIM",IFERROR(HLOOKUP(O48,SÍNTESE!$J$10:$M$25,'MATRIZ CONTRATOS (2)'!O$3+1,0),0),0)</f>
        <v>2.34375</v>
      </c>
      <c r="Q48" s="40" t="str">
        <f>INDEX(INDICADORES!$I$3:$I$419,MATCH($A48,INDICADORES!$B$3:$B$419,0))</f>
        <v>2º QUARTIL</v>
      </c>
      <c r="R48" s="40">
        <f>IF($Q$6="SIM",IFERROR(HLOOKUP(Q48,SÍNTESE!$J$10:$M$25,'MATRIZ CONTRATOS (2)'!Q$3+1,0),0),0)</f>
        <v>4.1666666666666661</v>
      </c>
      <c r="S48" s="40" t="str">
        <f>INDEX(INDICADORES!$J$3:$J$419,MATCH($A48,INDICADORES!$B$3:$B$419,0))</f>
        <v>3º QUARTIL</v>
      </c>
      <c r="T48" s="40">
        <f>IF($S$6="SIM",IFERROR(HLOOKUP(S48,SÍNTESE!$J$10:$M$25,'MATRIZ CONTRATOS (2)'!S$3+1,0),0),0)</f>
        <v>4.1666666666666661</v>
      </c>
      <c r="U48" s="40" t="str">
        <f>INDEX(INDICADORES!$K$3:$K$419,MATCH($A48,INDICADORES!$B$3:$B$419,0))</f>
        <v>1º QUARTIL</v>
      </c>
      <c r="V48" s="40">
        <f>IF($U$6="SIM",IFERROR(HLOOKUP(U48,SÍNTESE!$J$10:$M$25,'MATRIZ CONTRATOS (2)'!U$3+1,0),0),0)</f>
        <v>8.3333333333333321</v>
      </c>
      <c r="W48" s="40" t="str">
        <f>INDEX(INDICADORES!$L$3:$L$419,MATCH($A48,INDICADORES!$B$3:$B$419,0))</f>
        <v>2º QUARTIL</v>
      </c>
      <c r="X48" s="40">
        <f>IF($W$6="SIM",IFERROR(HLOOKUP(W48,SÍNTESE!$J$10:$M$25,'MATRIZ CONTRATOS (2)'!W$3+1,0),0),0)</f>
        <v>0</v>
      </c>
      <c r="Y48" s="40" t="str">
        <f>INDEX(INDICADORES!$M$3:$M$419,MATCH($A48,INDICADORES!$B$3:$B$419,0))</f>
        <v>4º QUARTIL</v>
      </c>
      <c r="Z48" s="40">
        <f>IF($Y$6="SIM",IFERROR(HLOOKUP(Y48,SÍNTESE!$J$10:$M$25,'MATRIZ CONTRATOS (2)'!Y$3+1,0),0),0)</f>
        <v>3.125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 (2)'!AA$3+1,0),0),0)</f>
        <v>2.34375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 (2)'!AC$3+1,0),0),0)</f>
        <v>3.125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 (2)'!AE$3+1,0),0),0)</f>
        <v>0.78125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 (2)'!AG$3+1,0),0),0)</f>
        <v>0</v>
      </c>
      <c r="AI48" s="41">
        <f t="shared" si="0"/>
        <v>64.322916666666657</v>
      </c>
      <c r="AJ48" s="41">
        <f t="shared" si="1"/>
        <v>64.322916666666657</v>
      </c>
      <c r="AK48" s="41">
        <f t="shared" si="2"/>
        <v>64.322916666666657</v>
      </c>
      <c r="AL48">
        <f>INDEX(Tabela1[LATITUDE],MATCH('MATRIZ CONTRATOS (2)'!A48,Tabela1[código município],0))</f>
        <v>-14.2</v>
      </c>
      <c r="AM48">
        <f>INDEX(Tabela1[LONGITUDE],MATCH('MATRIZ CONTRATOS (2)'!A48,Tabela1[código município],0))</f>
        <v>-39.5991</v>
      </c>
    </row>
    <row r="49" spans="1:39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 (2)'!E$3+1,0),0),0)</f>
        <v>3.125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 (2)'!G$3+1,0),0),0)</f>
        <v>6.25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 (2)'!I$3+1,0),0),0)</f>
        <v>0.78125</v>
      </c>
      <c r="K49" s="40" t="str">
        <f>INDEX(INDICADORES!$F$3:$F$419,MATCH($A49,INDICADORES!$B$3:$B$419,0))</f>
        <v>2º QUARTIL</v>
      </c>
      <c r="L49" s="40">
        <f>IF($K$6="SIM",IFERROR(HLOOKUP(K49,SÍNTESE!$J$10:$M$25,'MATRIZ CONTRATOS (2)'!K$3+1,0),0),0)</f>
        <v>12.5</v>
      </c>
      <c r="M49" s="40" t="str">
        <f>INDEX(INDICADORES!$G$3:$G$419,MATCH($A49,INDICADORES!$B$3:$B$419,0))</f>
        <v>3º QUARTIL</v>
      </c>
      <c r="N49" s="40">
        <f>IF($M$6="SIM",IFERROR(HLOOKUP(M49,SÍNTESE!$J$10:$M$25,'MATRIZ CONTRATOS (2)'!M$3+1,0),0),0)</f>
        <v>1.5625</v>
      </c>
      <c r="O49" s="40" t="str">
        <f>INDEX(INDICADORES!$H$3:$H$419,MATCH($A49,INDICADORES!$B$3:$B$419,0))</f>
        <v>3º QUARTIL</v>
      </c>
      <c r="P49" s="40">
        <f>IF($O$6="SIM",IFERROR(HLOOKUP(O49,SÍNTESE!$J$10:$M$25,'MATRIZ CONTRATOS (2)'!O$3+1,0),0),0)</f>
        <v>2.34375</v>
      </c>
      <c r="Q49" s="40" t="str">
        <f>INDEX(INDICADORES!$I$3:$I$419,MATCH($A49,INDICADORES!$B$3:$B$419,0))</f>
        <v>3º QUARTIL</v>
      </c>
      <c r="R49" s="40">
        <f>IF($Q$6="SIM",IFERROR(HLOOKUP(Q49,SÍNTESE!$J$10:$M$25,'MATRIZ CONTRATOS (2)'!Q$3+1,0),0),0)</f>
        <v>6.2499999999999991</v>
      </c>
      <c r="S49" s="40" t="str">
        <f>INDEX(INDICADORES!$J$3:$J$419,MATCH($A49,INDICADORES!$B$3:$B$419,0))</f>
        <v>3º QUARTIL</v>
      </c>
      <c r="T49" s="40">
        <f>IF($S$6="SIM",IFERROR(HLOOKUP(S49,SÍNTESE!$J$10:$M$25,'MATRIZ CONTRATOS (2)'!S$3+1,0),0),0)</f>
        <v>4.1666666666666661</v>
      </c>
      <c r="U49" s="40" t="str">
        <f>INDEX(INDICADORES!$K$3:$K$419,MATCH($A49,INDICADORES!$B$3:$B$419,0))</f>
        <v>1º QUARTIL</v>
      </c>
      <c r="V49" s="40">
        <f>IF($U$6="SIM",IFERROR(HLOOKUP(U49,SÍNTESE!$J$10:$M$25,'MATRIZ CONTRATOS (2)'!U$3+1,0),0),0)</f>
        <v>8.3333333333333321</v>
      </c>
      <c r="W49" s="40" t="str">
        <f>INDEX(INDICADORES!$L$3:$L$419,MATCH($A49,INDICADORES!$B$3:$B$419,0))</f>
        <v>1º QUARTIL</v>
      </c>
      <c r="X49" s="40">
        <f>IF($W$6="SIM",IFERROR(HLOOKUP(W49,SÍNTESE!$J$10:$M$25,'MATRIZ CONTRATOS (2)'!W$3+1,0),0),0)</f>
        <v>0</v>
      </c>
      <c r="Y49" s="40" t="str">
        <f>INDEX(INDICADORES!$M$3:$M$419,MATCH($A49,INDICADORES!$B$3:$B$419,0))</f>
        <v>2º QUARTIL</v>
      </c>
      <c r="Z49" s="40">
        <f>IF($Y$6="SIM",IFERROR(HLOOKUP(Y49,SÍNTESE!$J$10:$M$25,'MATRIZ CONTRATOS (2)'!Y$3+1,0),0),0)</f>
        <v>1.5625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 (2)'!AA$3+1,0),0),0)</f>
        <v>2.34375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 (2)'!AC$3+1,0),0),0)</f>
        <v>0.78125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 (2)'!AE$3+1,0),0),0)</f>
        <v>2.34375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 (2)'!AG$3+1,0),0),0)</f>
        <v>0</v>
      </c>
      <c r="AI49" s="41">
        <f t="shared" si="0"/>
        <v>52.34375</v>
      </c>
      <c r="AJ49" s="41">
        <f t="shared" si="1"/>
        <v>52.34375</v>
      </c>
      <c r="AK49" s="41">
        <f t="shared" si="2"/>
        <v>52.34375</v>
      </c>
      <c r="AL49">
        <f>INDEX(Tabela1[LATITUDE],MATCH('MATRIZ CONTRATOS (2)'!A49,Tabela1[código município],0))</f>
        <v>-12.1439</v>
      </c>
      <c r="AM49">
        <f>INDEX(Tabela1[LONGITUDE],MATCH('MATRIZ CONTRATOS (2)'!A49,Tabela1[código município],0))</f>
        <v>-44.9968</v>
      </c>
    </row>
    <row r="50" spans="1:39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 (2)'!E$3+1,0),0),0)</f>
        <v>0.78125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 (2)'!G$3+1,0),0),0)</f>
        <v>12.5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 (2)'!I$3+1,0),0),0)</f>
        <v>0.78125</v>
      </c>
      <c r="K50" s="40" t="str">
        <f>INDEX(INDICADORES!$F$3:$F$419,MATCH($A50,INDICADORES!$B$3:$B$419,0))</f>
        <v>4º QUARTIL</v>
      </c>
      <c r="L50" s="40">
        <f>IF($K$6="SIM",IFERROR(HLOOKUP(K50,SÍNTESE!$J$10:$M$25,'MATRIZ CONTRATOS (2)'!K$3+1,0),0),0)</f>
        <v>25</v>
      </c>
      <c r="M50" s="40" t="str">
        <f>INDEX(INDICADORES!$G$3:$G$419,MATCH($A50,INDICADORES!$B$3:$B$419,0))</f>
        <v>1º QUARTIL</v>
      </c>
      <c r="N50" s="40">
        <f>IF($M$6="SIM",IFERROR(HLOOKUP(M50,SÍNTESE!$J$10:$M$25,'MATRIZ CONTRATOS (2)'!M$3+1,0),0),0)</f>
        <v>3.125</v>
      </c>
      <c r="O50" s="40" t="str">
        <f>INDEX(INDICADORES!$H$3:$H$419,MATCH($A50,INDICADORES!$B$3:$B$419,0))</f>
        <v>4º QUARTIL</v>
      </c>
      <c r="P50" s="40">
        <f>IF($O$6="SIM",IFERROR(HLOOKUP(O50,SÍNTESE!$J$10:$M$25,'MATRIZ CONTRATOS (2)'!O$3+1,0),0),0)</f>
        <v>3.125</v>
      </c>
      <c r="Q50" s="40" t="str">
        <f>INDEX(INDICADORES!$I$3:$I$419,MATCH($A50,INDICADORES!$B$3:$B$419,0))</f>
        <v>3º QUARTIL</v>
      </c>
      <c r="R50" s="40">
        <f>IF($Q$6="SIM",IFERROR(HLOOKUP(Q50,SÍNTESE!$J$10:$M$25,'MATRIZ CONTRATOS (2)'!Q$3+1,0),0),0)</f>
        <v>6.2499999999999991</v>
      </c>
      <c r="S50" s="40" t="str">
        <f>INDEX(INDICADORES!$J$3:$J$419,MATCH($A50,INDICADORES!$B$3:$B$419,0))</f>
        <v>3º QUARTIL</v>
      </c>
      <c r="T50" s="40">
        <f>IF($S$6="SIM",IFERROR(HLOOKUP(S50,SÍNTESE!$J$10:$M$25,'MATRIZ CONTRATOS (2)'!S$3+1,0),0),0)</f>
        <v>4.1666666666666661</v>
      </c>
      <c r="U50" s="40" t="str">
        <f>INDEX(INDICADORES!$K$3:$K$419,MATCH($A50,INDICADORES!$B$3:$B$419,0))</f>
        <v>1º QUARTIL</v>
      </c>
      <c r="V50" s="40">
        <f>IF($U$6="SIM",IFERROR(HLOOKUP(U50,SÍNTESE!$J$10:$M$25,'MATRIZ CONTRATOS (2)'!U$3+1,0),0),0)</f>
        <v>8.3333333333333321</v>
      </c>
      <c r="W50" s="40" t="str">
        <f>INDEX(INDICADORES!$L$3:$L$419,MATCH($A50,INDICADORES!$B$3:$B$419,0))</f>
        <v>1º QUARTIL</v>
      </c>
      <c r="X50" s="40">
        <f>IF($W$6="SIM",IFERROR(HLOOKUP(W50,SÍNTESE!$J$10:$M$25,'MATRIZ CONTRATOS (2)'!W$3+1,0),0),0)</f>
        <v>0</v>
      </c>
      <c r="Y50" s="40" t="str">
        <f>INDEX(INDICADORES!$M$3:$M$419,MATCH($A50,INDICADORES!$B$3:$B$419,0))</f>
        <v>1º QUARTIL</v>
      </c>
      <c r="Z50" s="40">
        <f>IF($Y$6="SIM",IFERROR(HLOOKUP(Y50,SÍNTESE!$J$10:$M$25,'MATRIZ CONTRATOS (2)'!Y$3+1,0),0),0)</f>
        <v>0.78125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 (2)'!AA$3+1,0),0),0)</f>
        <v>2.34375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 (2)'!AC$3+1,0),0),0)</f>
        <v>1.5625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 (2)'!AE$3+1,0),0),0)</f>
        <v>0.78125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 (2)'!AG$3+1,0),0),0)</f>
        <v>0</v>
      </c>
      <c r="AI50" s="41">
        <f t="shared" si="0"/>
        <v>69.53125</v>
      </c>
      <c r="AJ50" s="41">
        <f t="shared" si="1"/>
        <v>69.53125</v>
      </c>
      <c r="AK50" s="41">
        <f t="shared" si="2"/>
        <v>69.53125</v>
      </c>
      <c r="AL50">
        <f>INDEX(Tabela1[LATITUDE],MATCH('MATRIZ CONTRATOS (2)'!A50,Tabela1[código município],0))</f>
        <v>-11.7605</v>
      </c>
      <c r="AM50">
        <f>INDEX(Tabela1[LONGITUDE],MATCH('MATRIZ CONTRATOS (2)'!A50,Tabela1[código município],0))</f>
        <v>-41.9054</v>
      </c>
    </row>
    <row r="51" spans="1:39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 (2)'!E$3+1,0),0),0)</f>
        <v>2.34375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 (2)'!G$3+1,0),0),0)</f>
        <v>25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 (2)'!I$3+1,0),0),0)</f>
        <v>1.5625</v>
      </c>
      <c r="K51" s="40" t="str">
        <f>INDEX(INDICADORES!$F$3:$F$419,MATCH($A51,INDICADORES!$B$3:$B$419,0))</f>
        <v>4º QUARTIL</v>
      </c>
      <c r="L51" s="40">
        <f>IF($K$6="SIM",IFERROR(HLOOKUP(K51,SÍNTESE!$J$10:$M$25,'MATRIZ CONTRATOS (2)'!K$3+1,0),0),0)</f>
        <v>25</v>
      </c>
      <c r="M51" s="40" t="str">
        <f>INDEX(INDICADORES!$G$3:$G$419,MATCH($A51,INDICADORES!$B$3:$B$419,0))</f>
        <v>2º QUARTIL</v>
      </c>
      <c r="N51" s="40">
        <f>IF($M$6="SIM",IFERROR(HLOOKUP(M51,SÍNTESE!$J$10:$M$25,'MATRIZ CONTRATOS (2)'!M$3+1,0),0),0)</f>
        <v>2.34375</v>
      </c>
      <c r="O51" s="40" t="str">
        <f>INDEX(INDICADORES!$H$3:$H$419,MATCH($A51,INDICADORES!$B$3:$B$419,0))</f>
        <v>3º QUARTIL</v>
      </c>
      <c r="P51" s="40">
        <f>IF($O$6="SIM",IFERROR(HLOOKUP(O51,SÍNTESE!$J$10:$M$25,'MATRIZ CONTRATOS (2)'!O$3+1,0),0),0)</f>
        <v>2.34375</v>
      </c>
      <c r="Q51" s="40" t="str">
        <f>INDEX(INDICADORES!$I$3:$I$419,MATCH($A51,INDICADORES!$B$3:$B$419,0))</f>
        <v>2º QUARTIL</v>
      </c>
      <c r="R51" s="40">
        <f>IF($Q$6="SIM",IFERROR(HLOOKUP(Q51,SÍNTESE!$J$10:$M$25,'MATRIZ CONTRATOS (2)'!Q$3+1,0),0),0)</f>
        <v>4.1666666666666661</v>
      </c>
      <c r="S51" s="40" t="str">
        <f>INDEX(INDICADORES!$J$3:$J$419,MATCH($A51,INDICADORES!$B$3:$B$419,0))</f>
        <v>2º QUARTIL</v>
      </c>
      <c r="T51" s="40">
        <f>IF($S$6="SIM",IFERROR(HLOOKUP(S51,SÍNTESE!$J$10:$M$25,'MATRIZ CONTRATOS (2)'!S$3+1,0),0),0)</f>
        <v>6.2499999999999991</v>
      </c>
      <c r="U51" s="40" t="str">
        <f>INDEX(INDICADORES!$K$3:$K$419,MATCH($A51,INDICADORES!$B$3:$B$419,0))</f>
        <v>3º QUARTIL</v>
      </c>
      <c r="V51" s="40">
        <f>IF($U$6="SIM",IFERROR(HLOOKUP(U51,SÍNTESE!$J$10:$M$25,'MATRIZ CONTRATOS (2)'!U$3+1,0),0),0)</f>
        <v>4.1666666666666661</v>
      </c>
      <c r="W51" s="40" t="str">
        <f>INDEX(INDICADORES!$L$3:$L$419,MATCH($A51,INDICADORES!$B$3:$B$419,0))</f>
        <v>3º QUARTIL</v>
      </c>
      <c r="X51" s="40">
        <f>IF($W$6="SIM",IFERROR(HLOOKUP(W51,SÍNTESE!$J$10:$M$25,'MATRIZ CONTRATOS (2)'!W$3+1,0),0),0)</f>
        <v>0</v>
      </c>
      <c r="Y51" s="40" t="str">
        <f>INDEX(INDICADORES!$M$3:$M$419,MATCH($A51,INDICADORES!$B$3:$B$419,0))</f>
        <v>4º QUARTIL</v>
      </c>
      <c r="Z51" s="40">
        <f>IF($Y$6="SIM",IFERROR(HLOOKUP(Y51,SÍNTESE!$J$10:$M$25,'MATRIZ CONTRATOS (2)'!Y$3+1,0),0),0)</f>
        <v>3.125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 (2)'!AA$3+1,0),0),0)</f>
        <v>2.34375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 (2)'!AC$3+1,0),0),0)</f>
        <v>3.125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 (2)'!AE$3+1,0),0),0)</f>
        <v>0.78125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 (2)'!AG$3+1,0),0),0)</f>
        <v>0</v>
      </c>
      <c r="AI51" s="41">
        <f t="shared" si="0"/>
        <v>82.552083333333329</v>
      </c>
      <c r="AJ51" s="41">
        <f t="shared" si="1"/>
        <v>82.552083333333329</v>
      </c>
      <c r="AK51" s="41">
        <f t="shared" si="2"/>
        <v>82.552083333333329</v>
      </c>
      <c r="AL51">
        <f>INDEX(Tabela1[LATITUDE],MATCH('MATRIZ CONTRATOS (2)'!A51,Tabela1[código município],0))</f>
        <v>-11.527200000000001</v>
      </c>
      <c r="AM51">
        <f>INDEX(Tabela1[LONGITUDE],MATCH('MATRIZ CONTRATOS (2)'!A51,Tabela1[código município],0))</f>
        <v>-39.077599999999997</v>
      </c>
    </row>
    <row r="52" spans="1:39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 (2)'!E$3+1,0),0),0)</f>
        <v>1.5625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 (2)'!G$3+1,0),0),0)</f>
        <v>25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 (2)'!I$3+1,0),0),0)</f>
        <v>0.78125</v>
      </c>
      <c r="K52" s="40" t="str">
        <f>INDEX(INDICADORES!$F$3:$F$419,MATCH($A52,INDICADORES!$B$3:$B$419,0))</f>
        <v>2º QUARTIL</v>
      </c>
      <c r="L52" s="40">
        <f>IF($K$6="SIM",IFERROR(HLOOKUP(K52,SÍNTESE!$J$10:$M$25,'MATRIZ CONTRATOS (2)'!K$3+1,0),0),0)</f>
        <v>12.5</v>
      </c>
      <c r="M52" s="40" t="str">
        <f>INDEX(INDICADORES!$G$3:$G$419,MATCH($A52,INDICADORES!$B$3:$B$419,0))</f>
        <v>3º QUARTIL</v>
      </c>
      <c r="N52" s="40">
        <f>IF($M$6="SIM",IFERROR(HLOOKUP(M52,SÍNTESE!$J$10:$M$25,'MATRIZ CONTRATOS (2)'!M$3+1,0),0),0)</f>
        <v>1.5625</v>
      </c>
      <c r="O52" s="40" t="str">
        <f>INDEX(INDICADORES!$H$3:$H$419,MATCH($A52,INDICADORES!$B$3:$B$419,0))</f>
        <v>3º QUARTIL</v>
      </c>
      <c r="P52" s="40">
        <f>IF($O$6="SIM",IFERROR(HLOOKUP(O52,SÍNTESE!$J$10:$M$25,'MATRIZ CONTRATOS (2)'!O$3+1,0),0),0)</f>
        <v>2.34375</v>
      </c>
      <c r="Q52" s="40" t="str">
        <f>INDEX(INDICADORES!$I$3:$I$419,MATCH($A52,INDICADORES!$B$3:$B$419,0))</f>
        <v>2º QUARTIL</v>
      </c>
      <c r="R52" s="40">
        <f>IF($Q$6="SIM",IFERROR(HLOOKUP(Q52,SÍNTESE!$J$10:$M$25,'MATRIZ CONTRATOS (2)'!Q$3+1,0),0),0)</f>
        <v>4.1666666666666661</v>
      </c>
      <c r="S52" s="40" t="str">
        <f>INDEX(INDICADORES!$J$3:$J$419,MATCH($A52,INDICADORES!$B$3:$B$419,0))</f>
        <v>1º QUARTIL</v>
      </c>
      <c r="T52" s="40">
        <f>IF($S$6="SIM",IFERROR(HLOOKUP(S52,SÍNTESE!$J$10:$M$25,'MATRIZ CONTRATOS (2)'!S$3+1,0),0),0)</f>
        <v>8.3333333333333321</v>
      </c>
      <c r="U52" s="40" t="str">
        <f>INDEX(INDICADORES!$K$3:$K$419,MATCH($A52,INDICADORES!$B$3:$B$419,0))</f>
        <v>3º QUARTIL</v>
      </c>
      <c r="V52" s="40">
        <f>IF($U$6="SIM",IFERROR(HLOOKUP(U52,SÍNTESE!$J$10:$M$25,'MATRIZ CONTRATOS (2)'!U$3+1,0),0),0)</f>
        <v>4.1666666666666661</v>
      </c>
      <c r="W52" s="40" t="str">
        <f>INDEX(INDICADORES!$L$3:$L$419,MATCH($A52,INDICADORES!$B$3:$B$419,0))</f>
        <v>1º QUARTIL</v>
      </c>
      <c r="X52" s="40">
        <f>IF($W$6="SIM",IFERROR(HLOOKUP(W52,SÍNTESE!$J$10:$M$25,'MATRIZ CONTRATOS (2)'!W$3+1,0),0),0)</f>
        <v>0</v>
      </c>
      <c r="Y52" s="40" t="str">
        <f>INDEX(INDICADORES!$M$3:$M$419,MATCH($A52,INDICADORES!$B$3:$B$419,0))</f>
        <v>1º QUARTIL</v>
      </c>
      <c r="Z52" s="40">
        <f>IF($Y$6="SIM",IFERROR(HLOOKUP(Y52,SÍNTESE!$J$10:$M$25,'MATRIZ CONTRATOS (2)'!Y$3+1,0),0),0)</f>
        <v>0.78125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 (2)'!AA$3+1,0),0),0)</f>
        <v>0.78125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 (2)'!AC$3+1,0),0),0)</f>
        <v>1.5625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 (2)'!AE$3+1,0),0),0)</f>
        <v>0.78125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 (2)'!AG$3+1,0),0),0)</f>
        <v>0</v>
      </c>
      <c r="AI52" s="41">
        <f t="shared" si="0"/>
        <v>64.322916666666657</v>
      </c>
      <c r="AJ52" s="41">
        <f t="shared" si="1"/>
        <v>64.322916666666657</v>
      </c>
      <c r="AK52" s="41">
        <f t="shared" si="2"/>
        <v>64.322916666666657</v>
      </c>
      <c r="AL52">
        <f>INDEX(Tabela1[LATITUDE],MATCH('MATRIZ CONTRATOS (2)'!A52,Tabela1[código município],0))</f>
        <v>-14.7948</v>
      </c>
      <c r="AM52">
        <f>INDEX(Tabela1[LONGITUDE],MATCH('MATRIZ CONTRATOS (2)'!A52,Tabela1[código município],0))</f>
        <v>-39.475999999999999</v>
      </c>
    </row>
    <row r="53" spans="1:39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 (2)'!E$3+1,0),0),0)</f>
        <v>0.78125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 (2)'!G$3+1,0),0),0)</f>
        <v>25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 (2)'!I$3+1,0),0),0)</f>
        <v>0.78125</v>
      </c>
      <c r="K53" s="40" t="str">
        <f>INDEX(INDICADORES!$F$3:$F$419,MATCH($A53,INDICADORES!$B$3:$B$419,0))</f>
        <v>2º QUARTIL</v>
      </c>
      <c r="L53" s="40">
        <f>IF($K$6="SIM",IFERROR(HLOOKUP(K53,SÍNTESE!$J$10:$M$25,'MATRIZ CONTRATOS (2)'!K$3+1,0),0),0)</f>
        <v>12.5</v>
      </c>
      <c r="M53" s="40" t="str">
        <f>INDEX(INDICADORES!$G$3:$G$419,MATCH($A53,INDICADORES!$B$3:$B$419,0))</f>
        <v>4º QUARTIL</v>
      </c>
      <c r="N53" s="40">
        <f>IF($M$6="SIM",IFERROR(HLOOKUP(M53,SÍNTESE!$J$10:$M$25,'MATRIZ CONTRATOS (2)'!M$3+1,0),0),0)</f>
        <v>0.78125</v>
      </c>
      <c r="O53" s="40" t="str">
        <f>INDEX(INDICADORES!$H$3:$H$419,MATCH($A53,INDICADORES!$B$3:$B$419,0))</f>
        <v>2º QUARTIL</v>
      </c>
      <c r="P53" s="40">
        <f>IF($O$6="SIM",IFERROR(HLOOKUP(O53,SÍNTESE!$J$10:$M$25,'MATRIZ CONTRATOS (2)'!O$3+1,0),0),0)</f>
        <v>1.5625</v>
      </c>
      <c r="Q53" s="40" t="str">
        <f>INDEX(INDICADORES!$I$3:$I$419,MATCH($A53,INDICADORES!$B$3:$B$419,0))</f>
        <v>3º QUARTIL</v>
      </c>
      <c r="R53" s="40">
        <f>IF($Q$6="SIM",IFERROR(HLOOKUP(Q53,SÍNTESE!$J$10:$M$25,'MATRIZ CONTRATOS (2)'!Q$3+1,0),0),0)</f>
        <v>6.2499999999999991</v>
      </c>
      <c r="S53" s="40" t="str">
        <f>INDEX(INDICADORES!$J$3:$J$419,MATCH($A53,INDICADORES!$B$3:$B$419,0))</f>
        <v>2º QUARTIL</v>
      </c>
      <c r="T53" s="40">
        <f>IF($S$6="SIM",IFERROR(HLOOKUP(S53,SÍNTESE!$J$10:$M$25,'MATRIZ CONTRATOS (2)'!S$3+1,0),0),0)</f>
        <v>6.2499999999999991</v>
      </c>
      <c r="U53" s="40" t="str">
        <f>INDEX(INDICADORES!$K$3:$K$419,MATCH($A53,INDICADORES!$B$3:$B$419,0))</f>
        <v>3º QUARTIL</v>
      </c>
      <c r="V53" s="40">
        <f>IF($U$6="SIM",IFERROR(HLOOKUP(U53,SÍNTESE!$J$10:$M$25,'MATRIZ CONTRATOS (2)'!U$3+1,0),0),0)</f>
        <v>4.1666666666666661</v>
      </c>
      <c r="W53" s="40" t="str">
        <f>INDEX(INDICADORES!$L$3:$L$419,MATCH($A53,INDICADORES!$B$3:$B$419,0))</f>
        <v>4º QUARTIL</v>
      </c>
      <c r="X53" s="40">
        <f>IF($W$6="SIM",IFERROR(HLOOKUP(W53,SÍNTESE!$J$10:$M$25,'MATRIZ CONTRATOS (2)'!W$3+1,0),0),0)</f>
        <v>0</v>
      </c>
      <c r="Y53" s="40" t="str">
        <f>INDEX(INDICADORES!$M$3:$M$419,MATCH($A53,INDICADORES!$B$3:$B$419,0))</f>
        <v>2º QUARTIL</v>
      </c>
      <c r="Z53" s="40">
        <f>IF($Y$6="SIM",IFERROR(HLOOKUP(Y53,SÍNTESE!$J$10:$M$25,'MATRIZ CONTRATOS (2)'!Y$3+1,0),0),0)</f>
        <v>1.5625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 (2)'!AA$3+1,0),0),0)</f>
        <v>0.78125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 (2)'!AC$3+1,0),0),0)</f>
        <v>3.125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 (2)'!AE$3+1,0),0),0)</f>
        <v>0.78125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 (2)'!AG$3+1,0),0),0)</f>
        <v>0</v>
      </c>
      <c r="AI53" s="41">
        <f t="shared" si="0"/>
        <v>64.322916666666657</v>
      </c>
      <c r="AJ53" s="41">
        <f t="shared" si="1"/>
        <v>64.322916666666657</v>
      </c>
      <c r="AK53" s="41">
        <f t="shared" si="2"/>
        <v>64.322916666666657</v>
      </c>
      <c r="AL53">
        <f>INDEX(Tabela1[LATITUDE],MATCH('MATRIZ CONTRATOS (2)'!A53,Tabela1[código município],0))</f>
        <v>-15.860799999999999</v>
      </c>
      <c r="AM53">
        <f>INDEX(Tabela1[LONGITUDE],MATCH('MATRIZ CONTRATOS (2)'!A53,Tabela1[código município],0))</f>
        <v>-38.875799999999998</v>
      </c>
    </row>
    <row r="54" spans="1:39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 (2)'!E$3+1,0),0),0)</f>
        <v>1.5625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 (2)'!G$3+1,0),0),0)</f>
        <v>25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 (2)'!I$3+1,0),0),0)</f>
        <v>2.34375</v>
      </c>
      <c r="K54" s="40" t="str">
        <f>INDEX(INDICADORES!$F$3:$F$419,MATCH($A54,INDICADORES!$B$3:$B$419,0))</f>
        <v>2º QUARTIL</v>
      </c>
      <c r="L54" s="40">
        <f>IF($K$6="SIM",IFERROR(HLOOKUP(K54,SÍNTESE!$J$10:$M$25,'MATRIZ CONTRATOS (2)'!K$3+1,0),0),0)</f>
        <v>12.5</v>
      </c>
      <c r="M54" s="40" t="str">
        <f>INDEX(INDICADORES!$G$3:$G$419,MATCH($A54,INDICADORES!$B$3:$B$419,0))</f>
        <v>1º QUARTIL</v>
      </c>
      <c r="N54" s="40">
        <f>IF($M$6="SIM",IFERROR(HLOOKUP(M54,SÍNTESE!$J$10:$M$25,'MATRIZ CONTRATOS (2)'!M$3+1,0),0),0)</f>
        <v>3.125</v>
      </c>
      <c r="O54" s="40" t="str">
        <f>INDEX(INDICADORES!$H$3:$H$419,MATCH($A54,INDICADORES!$B$3:$B$419,0))</f>
        <v>1º QUARTIL</v>
      </c>
      <c r="P54" s="40">
        <f>IF($O$6="SIM",IFERROR(HLOOKUP(O54,SÍNTESE!$J$10:$M$25,'MATRIZ CONTRATOS (2)'!O$3+1,0),0),0)</f>
        <v>0.78125</v>
      </c>
      <c r="Q54" s="40" t="str">
        <f>INDEX(INDICADORES!$I$3:$I$419,MATCH($A54,INDICADORES!$B$3:$B$419,0))</f>
        <v>4º QUARTIL</v>
      </c>
      <c r="R54" s="40">
        <f>IF($Q$6="SIM",IFERROR(HLOOKUP(Q54,SÍNTESE!$J$10:$M$25,'MATRIZ CONTRATOS (2)'!Q$3+1,0),0),0)</f>
        <v>8.3333333333333321</v>
      </c>
      <c r="S54" s="40" t="str">
        <f>INDEX(INDICADORES!$J$3:$J$419,MATCH($A54,INDICADORES!$B$3:$B$419,0))</f>
        <v>1º QUARTIL</v>
      </c>
      <c r="T54" s="40">
        <f>IF($S$6="SIM",IFERROR(HLOOKUP(S54,SÍNTESE!$J$10:$M$25,'MATRIZ CONTRATOS (2)'!S$3+1,0),0),0)</f>
        <v>8.3333333333333321</v>
      </c>
      <c r="U54" s="40" t="str">
        <f>INDEX(INDICADORES!$K$3:$K$419,MATCH($A54,INDICADORES!$B$3:$B$419,0))</f>
        <v>3º QUARTIL</v>
      </c>
      <c r="V54" s="40">
        <f>IF($U$6="SIM",IFERROR(HLOOKUP(U54,SÍNTESE!$J$10:$M$25,'MATRIZ CONTRATOS (2)'!U$3+1,0),0),0)</f>
        <v>4.1666666666666661</v>
      </c>
      <c r="W54" s="40" t="str">
        <f>INDEX(INDICADORES!$L$3:$L$419,MATCH($A54,INDICADORES!$B$3:$B$419,0))</f>
        <v>2º QUARTIL</v>
      </c>
      <c r="X54" s="40">
        <f>IF($W$6="SIM",IFERROR(HLOOKUP(W54,SÍNTESE!$J$10:$M$25,'MATRIZ CONTRATOS (2)'!W$3+1,0),0),0)</f>
        <v>0</v>
      </c>
      <c r="Y54" s="40" t="str">
        <f>INDEX(INDICADORES!$M$3:$M$419,MATCH($A54,INDICADORES!$B$3:$B$419,0))</f>
        <v>4º QUARTIL</v>
      </c>
      <c r="Z54" s="40">
        <f>IF($Y$6="SIM",IFERROR(HLOOKUP(Y54,SÍNTESE!$J$10:$M$25,'MATRIZ CONTRATOS (2)'!Y$3+1,0),0),0)</f>
        <v>3.125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 (2)'!AA$3+1,0),0),0)</f>
        <v>3.125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 (2)'!AC$3+1,0),0),0)</f>
        <v>1.5625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 (2)'!AE$3+1,0),0),0)</f>
        <v>2.34375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 (2)'!AG$3+1,0),0),0)</f>
        <v>0</v>
      </c>
      <c r="AI54" s="41">
        <f t="shared" si="0"/>
        <v>76.302083333333329</v>
      </c>
      <c r="AJ54" s="41">
        <f t="shared" si="1"/>
        <v>76.302083333333329</v>
      </c>
      <c r="AK54" s="41">
        <f t="shared" si="2"/>
        <v>76.302083333333329</v>
      </c>
      <c r="AL54">
        <f>INDEX(Tabela1[LATITUDE],MATCH('MATRIZ CONTRATOS (2)'!A54,Tabela1[código município],0))</f>
        <v>-15.0334</v>
      </c>
      <c r="AM54">
        <f>INDEX(Tabela1[LONGITUDE],MATCH('MATRIZ CONTRATOS (2)'!A54,Tabela1[código município],0))</f>
        <v>-41.2652</v>
      </c>
    </row>
    <row r="55" spans="1:39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 (2)'!E$3+1,0),0),0)</f>
        <v>0.78125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 (2)'!G$3+1,0),0),0)</f>
        <v>25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 (2)'!I$3+1,0),0),0)</f>
        <v>0.78125</v>
      </c>
      <c r="K55" s="40" t="str">
        <f>INDEX(INDICADORES!$F$3:$F$419,MATCH($A55,INDICADORES!$B$3:$B$419,0))</f>
        <v>1º QUARTIL</v>
      </c>
      <c r="L55" s="40">
        <f>IF($K$6="SIM",IFERROR(HLOOKUP(K55,SÍNTESE!$J$10:$M$25,'MATRIZ CONTRATOS (2)'!K$3+1,0),0),0)</f>
        <v>6.25</v>
      </c>
      <c r="M55" s="40" t="str">
        <f>INDEX(INDICADORES!$G$3:$G$419,MATCH($A55,INDICADORES!$B$3:$B$419,0))</f>
        <v>1º QUARTIL</v>
      </c>
      <c r="N55" s="40">
        <f>IF($M$6="SIM",IFERROR(HLOOKUP(M55,SÍNTESE!$J$10:$M$25,'MATRIZ CONTRATOS (2)'!M$3+1,0),0),0)</f>
        <v>3.125</v>
      </c>
      <c r="O55" s="40" t="str">
        <f>INDEX(INDICADORES!$H$3:$H$419,MATCH($A55,INDICADORES!$B$3:$B$419,0))</f>
        <v>4º QUARTIL</v>
      </c>
      <c r="P55" s="40">
        <f>IF($O$6="SIM",IFERROR(HLOOKUP(O55,SÍNTESE!$J$10:$M$25,'MATRIZ CONTRATOS (2)'!O$3+1,0),0),0)</f>
        <v>3.125</v>
      </c>
      <c r="Q55" s="40" t="str">
        <f>INDEX(INDICADORES!$I$3:$I$419,MATCH($A55,INDICADORES!$B$3:$B$419,0))</f>
        <v>1º QUARTIL</v>
      </c>
      <c r="R55" s="40">
        <f>IF($Q$6="SIM",IFERROR(HLOOKUP(Q55,SÍNTESE!$J$10:$M$25,'MATRIZ CONTRATOS (2)'!Q$3+1,0),0),0)</f>
        <v>2.083333333333333</v>
      </c>
      <c r="S55" s="40" t="str">
        <f>INDEX(INDICADORES!$J$3:$J$419,MATCH($A55,INDICADORES!$B$3:$B$419,0))</f>
        <v>4º QUARTIL</v>
      </c>
      <c r="T55" s="40">
        <f>IF($S$6="SIM",IFERROR(HLOOKUP(S55,SÍNTESE!$J$10:$M$25,'MATRIZ CONTRATOS (2)'!S$3+1,0),0),0)</f>
        <v>2.083333333333333</v>
      </c>
      <c r="U55" s="40" t="str">
        <f>INDEX(INDICADORES!$K$3:$K$419,MATCH($A55,INDICADORES!$B$3:$B$419,0))</f>
        <v>2º QUARTIL</v>
      </c>
      <c r="V55" s="40">
        <f>IF($U$6="SIM",IFERROR(HLOOKUP(U55,SÍNTESE!$J$10:$M$25,'MATRIZ CONTRATOS (2)'!U$3+1,0),0),0)</f>
        <v>6.2499999999999991</v>
      </c>
      <c r="W55" s="40" t="str">
        <f>INDEX(INDICADORES!$L$3:$L$419,MATCH($A55,INDICADORES!$B$3:$B$419,0))</f>
        <v>1º QUARTIL</v>
      </c>
      <c r="X55" s="40">
        <f>IF($W$6="SIM",IFERROR(HLOOKUP(W55,SÍNTESE!$J$10:$M$25,'MATRIZ CONTRATOS (2)'!W$3+1,0),0),0)</f>
        <v>0</v>
      </c>
      <c r="Y55" s="40" t="str">
        <f>INDEX(INDICADORES!$M$3:$M$419,MATCH($A55,INDICADORES!$B$3:$B$419,0))</f>
        <v>2º QUARTIL</v>
      </c>
      <c r="Z55" s="40">
        <f>IF($Y$6="SIM",IFERROR(HLOOKUP(Y55,SÍNTESE!$J$10:$M$25,'MATRIZ CONTRATOS (2)'!Y$3+1,0),0),0)</f>
        <v>1.5625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 (2)'!AA$3+1,0),0),0)</f>
        <v>2.34375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 (2)'!AC$3+1,0),0),0)</f>
        <v>0.78125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 (2)'!AE$3+1,0),0),0)</f>
        <v>0.78125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 (2)'!AG$3+1,0),0),0)</f>
        <v>0</v>
      </c>
      <c r="AI55" s="41">
        <f t="shared" si="0"/>
        <v>54.947916666666664</v>
      </c>
      <c r="AJ55" s="41">
        <f t="shared" si="1"/>
        <v>54.947916666666664</v>
      </c>
      <c r="AK55" s="41">
        <f t="shared" si="2"/>
        <v>54.947916666666664</v>
      </c>
      <c r="AL55">
        <f>INDEX(Tabela1[LATITUDE],MATCH('MATRIZ CONTRATOS (2)'!A55,Tabela1[código município],0))</f>
        <v>-11.607200000000001</v>
      </c>
      <c r="AM55">
        <f>INDEX(Tabela1[LONGITUDE],MATCH('MATRIZ CONTRATOS (2)'!A55,Tabela1[código município],0))</f>
        <v>-38.805100000000003</v>
      </c>
    </row>
    <row r="56" spans="1:39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 (2)'!E$3+1,0),0),0)</f>
        <v>0.78125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 (2)'!G$3+1,0),0),0)</f>
        <v>25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 (2)'!I$3+1,0),0),0)</f>
        <v>0.78125</v>
      </c>
      <c r="K56" s="40" t="str">
        <f>INDEX(INDICADORES!$F$3:$F$419,MATCH($A56,INDICADORES!$B$3:$B$419,0))</f>
        <v>1º QUARTIL</v>
      </c>
      <c r="L56" s="40">
        <f>IF($K$6="SIM",IFERROR(HLOOKUP(K56,SÍNTESE!$J$10:$M$25,'MATRIZ CONTRATOS (2)'!K$3+1,0),0),0)</f>
        <v>6.25</v>
      </c>
      <c r="M56" s="40" t="str">
        <f>INDEX(INDICADORES!$G$3:$G$419,MATCH($A56,INDICADORES!$B$3:$B$419,0))</f>
        <v>3º QUARTIL</v>
      </c>
      <c r="N56" s="40">
        <f>IF($M$6="SIM",IFERROR(HLOOKUP(M56,SÍNTESE!$J$10:$M$25,'MATRIZ CONTRATOS (2)'!M$3+1,0),0),0)</f>
        <v>1.5625</v>
      </c>
      <c r="O56" s="40" t="str">
        <f>INDEX(INDICADORES!$H$3:$H$419,MATCH($A56,INDICADORES!$B$3:$B$419,0))</f>
        <v>3º QUARTIL</v>
      </c>
      <c r="P56" s="40">
        <f>IF($O$6="SIM",IFERROR(HLOOKUP(O56,SÍNTESE!$J$10:$M$25,'MATRIZ CONTRATOS (2)'!O$3+1,0),0),0)</f>
        <v>2.34375</v>
      </c>
      <c r="Q56" s="40" t="str">
        <f>INDEX(INDICADORES!$I$3:$I$419,MATCH($A56,INDICADORES!$B$3:$B$419,0))</f>
        <v>2º QUARTIL</v>
      </c>
      <c r="R56" s="40">
        <f>IF($Q$6="SIM",IFERROR(HLOOKUP(Q56,SÍNTESE!$J$10:$M$25,'MATRIZ CONTRATOS (2)'!Q$3+1,0),0),0)</f>
        <v>4.1666666666666661</v>
      </c>
      <c r="S56" s="40" t="str">
        <f>INDEX(INDICADORES!$J$3:$J$419,MATCH($A56,INDICADORES!$B$3:$B$419,0))</f>
        <v>1º QUARTIL</v>
      </c>
      <c r="T56" s="40">
        <f>IF($S$6="SIM",IFERROR(HLOOKUP(S56,SÍNTESE!$J$10:$M$25,'MATRIZ CONTRATOS (2)'!S$3+1,0),0),0)</f>
        <v>8.3333333333333321</v>
      </c>
      <c r="U56" s="40" t="str">
        <f>INDEX(INDICADORES!$K$3:$K$419,MATCH($A56,INDICADORES!$B$3:$B$419,0))</f>
        <v>4º QUARTIL</v>
      </c>
      <c r="V56" s="40">
        <f>IF($U$6="SIM",IFERROR(HLOOKUP(U56,SÍNTESE!$J$10:$M$25,'MATRIZ CONTRATOS (2)'!U$3+1,0),0),0)</f>
        <v>2.083333333333333</v>
      </c>
      <c r="W56" s="40" t="str">
        <f>INDEX(INDICADORES!$L$3:$L$419,MATCH($A56,INDICADORES!$B$3:$B$419,0))</f>
        <v>1º QUARTIL</v>
      </c>
      <c r="X56" s="40">
        <f>IF($W$6="SIM",IFERROR(HLOOKUP(W56,SÍNTESE!$J$10:$M$25,'MATRIZ CONTRATOS (2)'!W$3+1,0),0),0)</f>
        <v>0</v>
      </c>
      <c r="Y56" s="40" t="str">
        <f>INDEX(INDICADORES!$M$3:$M$419,MATCH($A56,INDICADORES!$B$3:$B$419,0))</f>
        <v>2º QUARTIL</v>
      </c>
      <c r="Z56" s="40">
        <f>IF($Y$6="SIM",IFERROR(HLOOKUP(Y56,SÍNTESE!$J$10:$M$25,'MATRIZ CONTRATOS (2)'!Y$3+1,0),0),0)</f>
        <v>1.5625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 (2)'!AA$3+1,0),0),0)</f>
        <v>0.78125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 (2)'!AC$3+1,0),0),0)</f>
        <v>0.78125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 (2)'!AE$3+1,0),0),0)</f>
        <v>0.78125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 (2)'!AG$3+1,0),0),0)</f>
        <v>0</v>
      </c>
      <c r="AI56" s="41">
        <f t="shared" si="0"/>
        <v>55.208333333333329</v>
      </c>
      <c r="AJ56" s="41">
        <f t="shared" si="1"/>
        <v>55.208333333333329</v>
      </c>
      <c r="AK56" s="41">
        <f t="shared" si="2"/>
        <v>55.208333333333329</v>
      </c>
      <c r="AL56">
        <f>INDEX(Tabela1[LATITUDE],MATCH('MATRIZ CONTRATOS (2)'!A56,Tabela1[código município],0))</f>
        <v>-14.3598</v>
      </c>
      <c r="AM56">
        <f>INDEX(Tabela1[LONGITUDE],MATCH('MATRIZ CONTRATOS (2)'!A56,Tabela1[código município],0))</f>
        <v>-40.206400000000002</v>
      </c>
    </row>
    <row r="57" spans="1:39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 (2)'!E$3+1,0),0),0)</f>
        <v>0.78125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 (2)'!G$3+1,0),0),0)</f>
        <v>25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 (2)'!I$3+1,0),0),0)</f>
        <v>0.78125</v>
      </c>
      <c r="K57" s="40" t="str">
        <f>INDEX(INDICADORES!$F$3:$F$419,MATCH($A57,INDICADORES!$B$3:$B$419,0))</f>
        <v>2º QUARTIL</v>
      </c>
      <c r="L57" s="40">
        <f>IF($K$6="SIM",IFERROR(HLOOKUP(K57,SÍNTESE!$J$10:$M$25,'MATRIZ CONTRATOS (2)'!K$3+1,0),0),0)</f>
        <v>12.5</v>
      </c>
      <c r="M57" s="40" t="str">
        <f>INDEX(INDICADORES!$G$3:$G$419,MATCH($A57,INDICADORES!$B$3:$B$419,0))</f>
        <v>4º QUARTIL</v>
      </c>
      <c r="N57" s="40">
        <f>IF($M$6="SIM",IFERROR(HLOOKUP(M57,SÍNTESE!$J$10:$M$25,'MATRIZ CONTRATOS (2)'!M$3+1,0),0),0)</f>
        <v>0.78125</v>
      </c>
      <c r="O57" s="40" t="str">
        <f>INDEX(INDICADORES!$H$3:$H$419,MATCH($A57,INDICADORES!$B$3:$B$419,0))</f>
        <v>1º QUARTIL</v>
      </c>
      <c r="P57" s="40">
        <f>IF($O$6="SIM",IFERROR(HLOOKUP(O57,SÍNTESE!$J$10:$M$25,'MATRIZ CONTRATOS (2)'!O$3+1,0),0),0)</f>
        <v>0.78125</v>
      </c>
      <c r="Q57" s="40" t="str">
        <f>INDEX(INDICADORES!$I$3:$I$419,MATCH($A57,INDICADORES!$B$3:$B$419,0))</f>
        <v>2º QUARTIL</v>
      </c>
      <c r="R57" s="40">
        <f>IF($Q$6="SIM",IFERROR(HLOOKUP(Q57,SÍNTESE!$J$10:$M$25,'MATRIZ CONTRATOS (2)'!Q$3+1,0),0),0)</f>
        <v>4.1666666666666661</v>
      </c>
      <c r="S57" s="40" t="str">
        <f>INDEX(INDICADORES!$J$3:$J$419,MATCH($A57,INDICADORES!$B$3:$B$419,0))</f>
        <v>3º QUARTIL</v>
      </c>
      <c r="T57" s="40">
        <f>IF($S$6="SIM",IFERROR(HLOOKUP(S57,SÍNTESE!$J$10:$M$25,'MATRIZ CONTRATOS (2)'!S$3+1,0),0),0)</f>
        <v>4.1666666666666661</v>
      </c>
      <c r="U57" s="40" t="str">
        <f>INDEX(INDICADORES!$K$3:$K$419,MATCH($A57,INDICADORES!$B$3:$B$419,0))</f>
        <v>3º QUARTIL</v>
      </c>
      <c r="V57" s="40">
        <f>IF($U$6="SIM",IFERROR(HLOOKUP(U57,SÍNTESE!$J$10:$M$25,'MATRIZ CONTRATOS (2)'!U$3+1,0),0),0)</f>
        <v>4.1666666666666661</v>
      </c>
      <c r="W57" s="40" t="str">
        <f>INDEX(INDICADORES!$L$3:$L$419,MATCH($A57,INDICADORES!$B$3:$B$419,0))</f>
        <v>2º QUARTIL</v>
      </c>
      <c r="X57" s="40">
        <f>IF($W$6="SIM",IFERROR(HLOOKUP(W57,SÍNTESE!$J$10:$M$25,'MATRIZ CONTRATOS (2)'!W$3+1,0),0),0)</f>
        <v>0</v>
      </c>
      <c r="Y57" s="40" t="str">
        <f>INDEX(INDICADORES!$M$3:$M$419,MATCH($A57,INDICADORES!$B$3:$B$419,0))</f>
        <v>1º QUARTIL</v>
      </c>
      <c r="Z57" s="40">
        <f>IF($Y$6="SIM",IFERROR(HLOOKUP(Y57,SÍNTESE!$J$10:$M$25,'MATRIZ CONTRATOS (2)'!Y$3+1,0),0),0)</f>
        <v>0.78125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 (2)'!AA$3+1,0),0),0)</f>
        <v>0.78125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 (2)'!AC$3+1,0),0),0)</f>
        <v>1.5625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 (2)'!AE$3+1,0),0),0)</f>
        <v>0.78125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 (2)'!AG$3+1,0),0),0)</f>
        <v>0</v>
      </c>
      <c r="AI57" s="41">
        <f t="shared" si="0"/>
        <v>57.03125</v>
      </c>
      <c r="AJ57" s="41">
        <f t="shared" si="1"/>
        <v>57.03125</v>
      </c>
      <c r="AK57" s="41">
        <f t="shared" si="2"/>
        <v>57.03125</v>
      </c>
      <c r="AL57">
        <f>INDEX(Tabela1[LATITUDE],MATCH('MATRIZ CONTRATOS (2)'!A57,Tabela1[código município],0))</f>
        <v>-12.649800000000001</v>
      </c>
      <c r="AM57">
        <f>INDEX(Tabela1[LONGITUDE],MATCH('MATRIZ CONTRATOS (2)'!A57,Tabela1[código município],0))</f>
        <v>-40.606400000000001</v>
      </c>
    </row>
    <row r="58" spans="1:39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 (2)'!E$3+1,0),0),0)</f>
        <v>2.34375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 (2)'!G$3+1,0),0),0)</f>
        <v>25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 (2)'!I$3+1,0),0),0)</f>
        <v>0.78125</v>
      </c>
      <c r="K58" s="40" t="str">
        <f>INDEX(INDICADORES!$F$3:$F$419,MATCH($A58,INDICADORES!$B$3:$B$419,0))</f>
        <v>2º QUARTIL</v>
      </c>
      <c r="L58" s="40">
        <f>IF($K$6="SIM",IFERROR(HLOOKUP(K58,SÍNTESE!$J$10:$M$25,'MATRIZ CONTRATOS (2)'!K$3+1,0),0),0)</f>
        <v>12.5</v>
      </c>
      <c r="M58" s="40" t="str">
        <f>INDEX(INDICADORES!$G$3:$G$419,MATCH($A58,INDICADORES!$B$3:$B$419,0))</f>
        <v>1º QUARTIL</v>
      </c>
      <c r="N58" s="40">
        <f>IF($M$6="SIM",IFERROR(HLOOKUP(M58,SÍNTESE!$J$10:$M$25,'MATRIZ CONTRATOS (2)'!M$3+1,0),0),0)</f>
        <v>3.125</v>
      </c>
      <c r="O58" s="40" t="str">
        <f>INDEX(INDICADORES!$H$3:$H$419,MATCH($A58,INDICADORES!$B$3:$B$419,0))</f>
        <v>1º QUARTIL</v>
      </c>
      <c r="P58" s="40">
        <f>IF($O$6="SIM",IFERROR(HLOOKUP(O58,SÍNTESE!$J$10:$M$25,'MATRIZ CONTRATOS (2)'!O$3+1,0),0),0)</f>
        <v>0.78125</v>
      </c>
      <c r="Q58" s="40" t="str">
        <f>INDEX(INDICADORES!$I$3:$I$419,MATCH($A58,INDICADORES!$B$3:$B$419,0))</f>
        <v>3º QUARTIL</v>
      </c>
      <c r="R58" s="40">
        <f>IF($Q$6="SIM",IFERROR(HLOOKUP(Q58,SÍNTESE!$J$10:$M$25,'MATRIZ CONTRATOS (2)'!Q$3+1,0),0),0)</f>
        <v>6.2499999999999991</v>
      </c>
      <c r="S58" s="40" t="str">
        <f>INDEX(INDICADORES!$J$3:$J$419,MATCH($A58,INDICADORES!$B$3:$B$419,0))</f>
        <v>1º QUARTIL</v>
      </c>
      <c r="T58" s="40">
        <f>IF($S$6="SIM",IFERROR(HLOOKUP(S58,SÍNTESE!$J$10:$M$25,'MATRIZ CONTRATOS (2)'!S$3+1,0),0),0)</f>
        <v>8.3333333333333321</v>
      </c>
      <c r="U58" s="40" t="str">
        <f>INDEX(INDICADORES!$K$3:$K$419,MATCH($A58,INDICADORES!$B$3:$B$419,0))</f>
        <v>4º QUARTIL</v>
      </c>
      <c r="V58" s="40">
        <f>IF($U$6="SIM",IFERROR(HLOOKUP(U58,SÍNTESE!$J$10:$M$25,'MATRIZ CONTRATOS (2)'!U$3+1,0),0),0)</f>
        <v>2.083333333333333</v>
      </c>
      <c r="W58" s="40" t="str">
        <f>INDEX(INDICADORES!$L$3:$L$419,MATCH($A58,INDICADORES!$B$3:$B$419,0))</f>
        <v>1º QUARTIL</v>
      </c>
      <c r="X58" s="40">
        <f>IF($W$6="SIM",IFERROR(HLOOKUP(W58,SÍNTESE!$J$10:$M$25,'MATRIZ CONTRATOS (2)'!W$3+1,0),0),0)</f>
        <v>0</v>
      </c>
      <c r="Y58" s="40" t="str">
        <f>INDEX(INDICADORES!$M$3:$M$419,MATCH($A58,INDICADORES!$B$3:$B$419,0))</f>
        <v>2º QUARTIL</v>
      </c>
      <c r="Z58" s="40">
        <f>IF($Y$6="SIM",IFERROR(HLOOKUP(Y58,SÍNTESE!$J$10:$M$25,'MATRIZ CONTRATOS (2)'!Y$3+1,0),0),0)</f>
        <v>1.5625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 (2)'!AA$3+1,0),0),0)</f>
        <v>2.34375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 (2)'!AC$3+1,0),0),0)</f>
        <v>0.78125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 (2)'!AE$3+1,0),0),0)</f>
        <v>0.78125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 (2)'!AG$3+1,0),0),0)</f>
        <v>0</v>
      </c>
      <c r="AI58" s="41">
        <f t="shared" si="0"/>
        <v>66.666666666666657</v>
      </c>
      <c r="AJ58" s="41">
        <f t="shared" si="1"/>
        <v>66.666666666666657</v>
      </c>
      <c r="AK58" s="41">
        <f t="shared" si="2"/>
        <v>66.666666666666657</v>
      </c>
      <c r="AL58">
        <f>INDEX(Tabela1[LATITUDE],MATCH('MATRIZ CONTRATOS (2)'!A58,Tabela1[código município],0))</f>
        <v>-13.2506</v>
      </c>
      <c r="AM58">
        <f>INDEX(Tabela1[LONGITUDE],MATCH('MATRIZ CONTRATOS (2)'!A58,Tabela1[código município],0))</f>
        <v>-43.410800000000002</v>
      </c>
    </row>
    <row r="59" spans="1:39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 (2)'!E$3+1,0),0),0)</f>
        <v>3.125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 (2)'!G$3+1,0),0),0)</f>
        <v>25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 (2)'!I$3+1,0),0),0)</f>
        <v>1.5625</v>
      </c>
      <c r="K59" s="40" t="str">
        <f>INDEX(INDICADORES!$F$3:$F$419,MATCH($A59,INDICADORES!$B$3:$B$419,0))</f>
        <v>2º QUARTIL</v>
      </c>
      <c r="L59" s="40">
        <f>IF($K$6="SIM",IFERROR(HLOOKUP(K59,SÍNTESE!$J$10:$M$25,'MATRIZ CONTRATOS (2)'!K$3+1,0),0),0)</f>
        <v>12.5</v>
      </c>
      <c r="M59" s="40" t="str">
        <f>INDEX(INDICADORES!$G$3:$G$419,MATCH($A59,INDICADORES!$B$3:$B$419,0))</f>
        <v>2º QUARTIL</v>
      </c>
      <c r="N59" s="40">
        <f>IF($M$6="SIM",IFERROR(HLOOKUP(M59,SÍNTESE!$J$10:$M$25,'MATRIZ CONTRATOS (2)'!M$3+1,0),0),0)</f>
        <v>2.34375</v>
      </c>
      <c r="O59" s="40" t="str">
        <f>INDEX(INDICADORES!$H$3:$H$419,MATCH($A59,INDICADORES!$B$3:$B$419,0))</f>
        <v>4º QUARTIL</v>
      </c>
      <c r="P59" s="40">
        <f>IF($O$6="SIM",IFERROR(HLOOKUP(O59,SÍNTESE!$J$10:$M$25,'MATRIZ CONTRATOS (2)'!O$3+1,0),0),0)</f>
        <v>3.125</v>
      </c>
      <c r="Q59" s="40" t="str">
        <f>INDEX(INDICADORES!$I$3:$I$419,MATCH($A59,INDICADORES!$B$3:$B$419,0))</f>
        <v>2º QUARTIL</v>
      </c>
      <c r="R59" s="40">
        <f>IF($Q$6="SIM",IFERROR(HLOOKUP(Q59,SÍNTESE!$J$10:$M$25,'MATRIZ CONTRATOS (2)'!Q$3+1,0),0),0)</f>
        <v>4.1666666666666661</v>
      </c>
      <c r="S59" s="40" t="str">
        <f>INDEX(INDICADORES!$J$3:$J$419,MATCH($A59,INDICADORES!$B$3:$B$419,0))</f>
        <v>3º QUARTIL</v>
      </c>
      <c r="T59" s="40">
        <f>IF($S$6="SIM",IFERROR(HLOOKUP(S59,SÍNTESE!$J$10:$M$25,'MATRIZ CONTRATOS (2)'!S$3+1,0),0),0)</f>
        <v>4.1666666666666661</v>
      </c>
      <c r="U59" s="40" t="str">
        <f>INDEX(INDICADORES!$K$3:$K$419,MATCH($A59,INDICADORES!$B$3:$B$419,0))</f>
        <v>2º QUARTIL</v>
      </c>
      <c r="V59" s="40">
        <f>IF($U$6="SIM",IFERROR(HLOOKUP(U59,SÍNTESE!$J$10:$M$25,'MATRIZ CONTRATOS (2)'!U$3+1,0),0),0)</f>
        <v>6.2499999999999991</v>
      </c>
      <c r="W59" s="40" t="str">
        <f>INDEX(INDICADORES!$L$3:$L$419,MATCH($A59,INDICADORES!$B$3:$B$419,0))</f>
        <v>1º QUARTIL</v>
      </c>
      <c r="X59" s="40">
        <f>IF($W$6="SIM",IFERROR(HLOOKUP(W59,SÍNTESE!$J$10:$M$25,'MATRIZ CONTRATOS (2)'!W$3+1,0),0),0)</f>
        <v>0</v>
      </c>
      <c r="Y59" s="40" t="str">
        <f>INDEX(INDICADORES!$M$3:$M$419,MATCH($A59,INDICADORES!$B$3:$B$419,0))</f>
        <v>1º QUARTIL</v>
      </c>
      <c r="Z59" s="40">
        <f>IF($Y$6="SIM",IFERROR(HLOOKUP(Y59,SÍNTESE!$J$10:$M$25,'MATRIZ CONTRATOS (2)'!Y$3+1,0),0),0)</f>
        <v>0.78125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 (2)'!AA$3+1,0),0),0)</f>
        <v>0.78125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 (2)'!AC$3+1,0),0),0)</f>
        <v>1.5625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 (2)'!AE$3+1,0),0),0)</f>
        <v>0.78125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 (2)'!AG$3+1,0),0),0)</f>
        <v>0</v>
      </c>
      <c r="AI59" s="41">
        <f t="shared" si="0"/>
        <v>66.145833333333329</v>
      </c>
      <c r="AJ59" s="41">
        <f t="shared" si="1"/>
        <v>66.145833333333329</v>
      </c>
      <c r="AK59" s="41">
        <f t="shared" si="2"/>
        <v>66.145833333333329</v>
      </c>
      <c r="AL59">
        <f>INDEX(Tabela1[LATITUDE],MATCH('MATRIZ CONTRATOS (2)'!A59,Tabela1[código município],0))</f>
        <v>-14.366300000000001</v>
      </c>
      <c r="AM59">
        <f>INDEX(Tabela1[LONGITUDE],MATCH('MATRIZ CONTRATOS (2)'!A59,Tabela1[código município],0))</f>
        <v>-40.512599999999999</v>
      </c>
    </row>
    <row r="60" spans="1:39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 (2)'!E$3+1,0),0),0)</f>
        <v>3.125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 (2)'!G$3+1,0),0),0)</f>
        <v>25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 (2)'!I$3+1,0),0),0)</f>
        <v>0.78125</v>
      </c>
      <c r="K60" s="40" t="str">
        <f>INDEX(INDICADORES!$F$3:$F$419,MATCH($A60,INDICADORES!$B$3:$B$419,0))</f>
        <v>4º QUARTIL</v>
      </c>
      <c r="L60" s="40">
        <f>IF($K$6="SIM",IFERROR(HLOOKUP(K60,SÍNTESE!$J$10:$M$25,'MATRIZ CONTRATOS (2)'!K$3+1,0),0),0)</f>
        <v>25</v>
      </c>
      <c r="M60" s="40" t="str">
        <f>INDEX(INDICADORES!$G$3:$G$419,MATCH($A60,INDICADORES!$B$3:$B$419,0))</f>
        <v>1º QUARTIL</v>
      </c>
      <c r="N60" s="40">
        <f>IF($M$6="SIM",IFERROR(HLOOKUP(M60,SÍNTESE!$J$10:$M$25,'MATRIZ CONTRATOS (2)'!M$3+1,0),0),0)</f>
        <v>3.125</v>
      </c>
      <c r="O60" s="40" t="str">
        <f>INDEX(INDICADORES!$H$3:$H$419,MATCH($A60,INDICADORES!$B$3:$B$419,0))</f>
        <v>4º QUARTIL</v>
      </c>
      <c r="P60" s="40">
        <f>IF($O$6="SIM",IFERROR(HLOOKUP(O60,SÍNTESE!$J$10:$M$25,'MATRIZ CONTRATOS (2)'!O$3+1,0),0),0)</f>
        <v>3.125</v>
      </c>
      <c r="Q60" s="40" t="str">
        <f>INDEX(INDICADORES!$I$3:$I$419,MATCH($A60,INDICADORES!$B$3:$B$419,0))</f>
        <v>2º QUARTIL</v>
      </c>
      <c r="R60" s="40">
        <f>IF($Q$6="SIM",IFERROR(HLOOKUP(Q60,SÍNTESE!$J$10:$M$25,'MATRIZ CONTRATOS (2)'!Q$3+1,0),0),0)</f>
        <v>4.1666666666666661</v>
      </c>
      <c r="S60" s="40" t="str">
        <f>INDEX(INDICADORES!$J$3:$J$419,MATCH($A60,INDICADORES!$B$3:$B$419,0))</f>
        <v>2º QUARTIL</v>
      </c>
      <c r="T60" s="40">
        <f>IF($S$6="SIM",IFERROR(HLOOKUP(S60,SÍNTESE!$J$10:$M$25,'MATRIZ CONTRATOS (2)'!S$3+1,0),0),0)</f>
        <v>6.2499999999999991</v>
      </c>
      <c r="U60" s="40" t="str">
        <f>INDEX(INDICADORES!$K$3:$K$419,MATCH($A60,INDICADORES!$B$3:$B$419,0))</f>
        <v>1º QUARTIL</v>
      </c>
      <c r="V60" s="40">
        <f>IF($U$6="SIM",IFERROR(HLOOKUP(U60,SÍNTESE!$J$10:$M$25,'MATRIZ CONTRATOS (2)'!U$3+1,0),0),0)</f>
        <v>8.3333333333333321</v>
      </c>
      <c r="W60" s="40" t="str">
        <f>INDEX(INDICADORES!$L$3:$L$419,MATCH($A60,INDICADORES!$B$3:$B$419,0))</f>
        <v>4º QUARTIL</v>
      </c>
      <c r="X60" s="40">
        <f>IF($W$6="SIM",IFERROR(HLOOKUP(W60,SÍNTESE!$J$10:$M$25,'MATRIZ CONTRATOS (2)'!W$3+1,0),0),0)</f>
        <v>0</v>
      </c>
      <c r="Y60" s="40" t="str">
        <f>INDEX(INDICADORES!$M$3:$M$419,MATCH($A60,INDICADORES!$B$3:$B$419,0))</f>
        <v>4º QUARTIL</v>
      </c>
      <c r="Z60" s="40">
        <f>IF($Y$6="SIM",IFERROR(HLOOKUP(Y60,SÍNTESE!$J$10:$M$25,'MATRIZ CONTRATOS (2)'!Y$3+1,0),0),0)</f>
        <v>3.125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 (2)'!AA$3+1,0),0),0)</f>
        <v>0.78125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 (2)'!AC$3+1,0),0),0)</f>
        <v>3.125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 (2)'!AE$3+1,0),0),0)</f>
        <v>0.78125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 (2)'!AG$3+1,0),0),0)</f>
        <v>0</v>
      </c>
      <c r="AI60" s="41">
        <f t="shared" si="0"/>
        <v>86.71875</v>
      </c>
      <c r="AJ60" s="41">
        <f t="shared" si="1"/>
        <v>86.71875</v>
      </c>
      <c r="AK60" s="41">
        <f t="shared" si="2"/>
        <v>86.71875</v>
      </c>
      <c r="AL60">
        <f>INDEX(Tabela1[LATITUDE],MATCH('MATRIZ CONTRATOS (2)'!A60,Tabela1[código município],0))</f>
        <v>-12.706899999999999</v>
      </c>
      <c r="AM60">
        <f>INDEX(Tabela1[LONGITUDE],MATCH('MATRIZ CONTRATOS (2)'!A60,Tabela1[código município],0))</f>
        <v>-41.828600000000002</v>
      </c>
    </row>
    <row r="61" spans="1:39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 (2)'!E$3+1,0),0),0)</f>
        <v>1.5625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 (2)'!G$3+1,0),0),0)</f>
        <v>25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 (2)'!I$3+1,0),0),0)</f>
        <v>0.78125</v>
      </c>
      <c r="K61" s="40" t="str">
        <f>INDEX(INDICADORES!$F$3:$F$419,MATCH($A61,INDICADORES!$B$3:$B$419,0))</f>
        <v>1º QUARTIL</v>
      </c>
      <c r="L61" s="40">
        <f>IF($K$6="SIM",IFERROR(HLOOKUP(K61,SÍNTESE!$J$10:$M$25,'MATRIZ CONTRATOS (2)'!K$3+1,0),0),0)</f>
        <v>6.25</v>
      </c>
      <c r="M61" s="40" t="str">
        <f>INDEX(INDICADORES!$G$3:$G$419,MATCH($A61,INDICADORES!$B$3:$B$419,0))</f>
        <v>1º QUARTIL</v>
      </c>
      <c r="N61" s="40">
        <f>IF($M$6="SIM",IFERROR(HLOOKUP(M61,SÍNTESE!$J$10:$M$25,'MATRIZ CONTRATOS (2)'!M$3+1,0),0),0)</f>
        <v>3.125</v>
      </c>
      <c r="O61" s="40" t="str">
        <f>INDEX(INDICADORES!$H$3:$H$419,MATCH($A61,INDICADORES!$B$3:$B$419,0))</f>
        <v>3º QUARTIL</v>
      </c>
      <c r="P61" s="40">
        <f>IF($O$6="SIM",IFERROR(HLOOKUP(O61,SÍNTESE!$J$10:$M$25,'MATRIZ CONTRATOS (2)'!O$3+1,0),0),0)</f>
        <v>2.34375</v>
      </c>
      <c r="Q61" s="40" t="str">
        <f>INDEX(INDICADORES!$I$3:$I$419,MATCH($A61,INDICADORES!$B$3:$B$419,0))</f>
        <v>1º QUARTIL</v>
      </c>
      <c r="R61" s="40">
        <f>IF($Q$6="SIM",IFERROR(HLOOKUP(Q61,SÍNTESE!$J$10:$M$25,'MATRIZ CONTRATOS (2)'!Q$3+1,0),0),0)</f>
        <v>2.083333333333333</v>
      </c>
      <c r="S61" s="40" t="str">
        <f>INDEX(INDICADORES!$J$3:$J$419,MATCH($A61,INDICADORES!$B$3:$B$419,0))</f>
        <v>3º QUARTIL</v>
      </c>
      <c r="T61" s="40">
        <f>IF($S$6="SIM",IFERROR(HLOOKUP(S61,SÍNTESE!$J$10:$M$25,'MATRIZ CONTRATOS (2)'!S$3+1,0),0),0)</f>
        <v>4.1666666666666661</v>
      </c>
      <c r="U61" s="40" t="str">
        <f>INDEX(INDICADORES!$K$3:$K$419,MATCH($A61,INDICADORES!$B$3:$B$419,0))</f>
        <v>1º QUARTIL</v>
      </c>
      <c r="V61" s="40">
        <f>IF($U$6="SIM",IFERROR(HLOOKUP(U61,SÍNTESE!$J$10:$M$25,'MATRIZ CONTRATOS (2)'!U$3+1,0),0),0)</f>
        <v>8.3333333333333321</v>
      </c>
      <c r="W61" s="40" t="str">
        <f>INDEX(INDICADORES!$L$3:$L$419,MATCH($A61,INDICADORES!$B$3:$B$419,0))</f>
        <v>2º QUARTIL</v>
      </c>
      <c r="X61" s="40">
        <f>IF($W$6="SIM",IFERROR(HLOOKUP(W61,SÍNTESE!$J$10:$M$25,'MATRIZ CONTRATOS (2)'!W$3+1,0),0),0)</f>
        <v>0</v>
      </c>
      <c r="Y61" s="40" t="str">
        <f>INDEX(INDICADORES!$M$3:$M$419,MATCH($A61,INDICADORES!$B$3:$B$419,0))</f>
        <v>2º QUARTIL</v>
      </c>
      <c r="Z61" s="40">
        <f>IF($Y$6="SIM",IFERROR(HLOOKUP(Y61,SÍNTESE!$J$10:$M$25,'MATRIZ CONTRATOS (2)'!Y$3+1,0),0),0)</f>
        <v>1.5625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 (2)'!AA$3+1,0),0),0)</f>
        <v>2.34375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 (2)'!AC$3+1,0),0),0)</f>
        <v>1.5625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 (2)'!AE$3+1,0),0),0)</f>
        <v>0.78125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 (2)'!AG$3+1,0),0),0)</f>
        <v>0</v>
      </c>
      <c r="AI61" s="41">
        <f t="shared" si="0"/>
        <v>59.895833333333329</v>
      </c>
      <c r="AJ61" s="41">
        <f t="shared" si="1"/>
        <v>59.895833333333329</v>
      </c>
      <c r="AK61" s="41">
        <f t="shared" si="2"/>
        <v>59.895833333333329</v>
      </c>
      <c r="AL61">
        <f>INDEX(Tabela1[LATITUDE],MATCH('MATRIZ CONTRATOS (2)'!A61,Tabela1[código município],0))</f>
        <v>-11.966799999999999</v>
      </c>
      <c r="AM61">
        <f>INDEX(Tabela1[LONGITUDE],MATCH('MATRIZ CONTRATOS (2)'!A61,Tabela1[código município],0))</f>
        <v>-41.264699999999998</v>
      </c>
    </row>
    <row r="62" spans="1:39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 (2)'!E$3+1,0),0),0)</f>
        <v>0.78125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 (2)'!G$3+1,0),0),0)</f>
        <v>25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 (2)'!I$3+1,0),0),0)</f>
        <v>0.78125</v>
      </c>
      <c r="K62" s="40" t="str">
        <f>INDEX(INDICADORES!$F$3:$F$419,MATCH($A62,INDICADORES!$B$3:$B$419,0))</f>
        <v>2º QUARTIL</v>
      </c>
      <c r="L62" s="40">
        <f>IF($K$6="SIM",IFERROR(HLOOKUP(K62,SÍNTESE!$J$10:$M$25,'MATRIZ CONTRATOS (2)'!K$3+1,0),0),0)</f>
        <v>12.5</v>
      </c>
      <c r="M62" s="40" t="str">
        <f>INDEX(INDICADORES!$G$3:$G$419,MATCH($A62,INDICADORES!$B$3:$B$419,0))</f>
        <v>1º QUARTIL</v>
      </c>
      <c r="N62" s="40">
        <f>IF($M$6="SIM",IFERROR(HLOOKUP(M62,SÍNTESE!$J$10:$M$25,'MATRIZ CONTRATOS (2)'!M$3+1,0),0),0)</f>
        <v>3.125</v>
      </c>
      <c r="O62" s="40" t="str">
        <f>INDEX(INDICADORES!$H$3:$H$419,MATCH($A62,INDICADORES!$B$3:$B$419,0))</f>
        <v>1º QUARTIL</v>
      </c>
      <c r="P62" s="40">
        <f>IF($O$6="SIM",IFERROR(HLOOKUP(O62,SÍNTESE!$J$10:$M$25,'MATRIZ CONTRATOS (2)'!O$3+1,0),0),0)</f>
        <v>0.78125</v>
      </c>
      <c r="Q62" s="40" t="str">
        <f>INDEX(INDICADORES!$I$3:$I$419,MATCH($A62,INDICADORES!$B$3:$B$419,0))</f>
        <v>2º QUARTIL</v>
      </c>
      <c r="R62" s="40">
        <f>IF($Q$6="SIM",IFERROR(HLOOKUP(Q62,SÍNTESE!$J$10:$M$25,'MATRIZ CONTRATOS (2)'!Q$3+1,0),0),0)</f>
        <v>4.1666666666666661</v>
      </c>
      <c r="S62" s="40" t="str">
        <f>INDEX(INDICADORES!$J$3:$J$419,MATCH($A62,INDICADORES!$B$3:$B$419,0))</f>
        <v>3º QUARTIL</v>
      </c>
      <c r="T62" s="40">
        <f>IF($S$6="SIM",IFERROR(HLOOKUP(S62,SÍNTESE!$J$10:$M$25,'MATRIZ CONTRATOS (2)'!S$3+1,0),0),0)</f>
        <v>4.1666666666666661</v>
      </c>
      <c r="U62" s="40" t="str">
        <f>INDEX(INDICADORES!$K$3:$K$419,MATCH($A62,INDICADORES!$B$3:$B$419,0))</f>
        <v>3º QUARTIL</v>
      </c>
      <c r="V62" s="40">
        <f>IF($U$6="SIM",IFERROR(HLOOKUP(U62,SÍNTESE!$J$10:$M$25,'MATRIZ CONTRATOS (2)'!U$3+1,0),0),0)</f>
        <v>4.1666666666666661</v>
      </c>
      <c r="W62" s="40" t="str">
        <f>INDEX(INDICADORES!$L$3:$L$419,MATCH($A62,INDICADORES!$B$3:$B$419,0))</f>
        <v>1º QUARTIL</v>
      </c>
      <c r="X62" s="40">
        <f>IF($W$6="SIM",IFERROR(HLOOKUP(W62,SÍNTESE!$J$10:$M$25,'MATRIZ CONTRATOS (2)'!W$3+1,0),0),0)</f>
        <v>0</v>
      </c>
      <c r="Y62" s="40" t="str">
        <f>INDEX(INDICADORES!$M$3:$M$419,MATCH($A62,INDICADORES!$B$3:$B$419,0))</f>
        <v>2º QUARTIL</v>
      </c>
      <c r="Z62" s="40">
        <f>IF($Y$6="SIM",IFERROR(HLOOKUP(Y62,SÍNTESE!$J$10:$M$25,'MATRIZ CONTRATOS (2)'!Y$3+1,0),0),0)</f>
        <v>1.5625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 (2)'!AA$3+1,0),0),0)</f>
        <v>2.34375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 (2)'!AC$3+1,0),0),0)</f>
        <v>0.78125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 (2)'!AE$3+1,0),0),0)</f>
        <v>0.78125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 (2)'!AG$3+1,0),0),0)</f>
        <v>0</v>
      </c>
      <c r="AI62" s="41">
        <f t="shared" si="0"/>
        <v>60.9375</v>
      </c>
      <c r="AJ62" s="41">
        <f t="shared" si="1"/>
        <v>60.9375</v>
      </c>
      <c r="AK62" s="41">
        <f t="shared" si="2"/>
        <v>60.9375</v>
      </c>
      <c r="AL62">
        <f>INDEX(Tabela1[LATITUDE],MATCH('MATRIZ CONTRATOS (2)'!A62,Tabela1[código município],0))</f>
        <v>-12.820499999999999</v>
      </c>
      <c r="AM62">
        <f>INDEX(Tabela1[LONGITUDE],MATCH('MATRIZ CONTRATOS (2)'!A62,Tabela1[código município],0))</f>
        <v>-42.732399999999998</v>
      </c>
    </row>
    <row r="63" spans="1:39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 (2)'!E$3+1,0),0),0)</f>
        <v>0.78125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 (2)'!G$3+1,0),0),0)</f>
        <v>25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 (2)'!I$3+1,0),0),0)</f>
        <v>2.34375</v>
      </c>
      <c r="K63" s="40" t="str">
        <f>INDEX(INDICADORES!$F$3:$F$419,MATCH($A63,INDICADORES!$B$3:$B$419,0))</f>
        <v>4º QUARTIL</v>
      </c>
      <c r="L63" s="40">
        <f>IF($K$6="SIM",IFERROR(HLOOKUP(K63,SÍNTESE!$J$10:$M$25,'MATRIZ CONTRATOS (2)'!K$3+1,0),0),0)</f>
        <v>25</v>
      </c>
      <c r="M63" s="40" t="str">
        <f>INDEX(INDICADORES!$G$3:$G$419,MATCH($A63,INDICADORES!$B$3:$B$419,0))</f>
        <v>4º QUARTIL</v>
      </c>
      <c r="N63" s="40">
        <f>IF($M$6="SIM",IFERROR(HLOOKUP(M63,SÍNTESE!$J$10:$M$25,'MATRIZ CONTRATOS (2)'!M$3+1,0),0),0)</f>
        <v>0.78125</v>
      </c>
      <c r="O63" s="40" t="str">
        <f>INDEX(INDICADORES!$H$3:$H$419,MATCH($A63,INDICADORES!$B$3:$B$419,0))</f>
        <v>2º QUARTIL</v>
      </c>
      <c r="P63" s="40">
        <f>IF($O$6="SIM",IFERROR(HLOOKUP(O63,SÍNTESE!$J$10:$M$25,'MATRIZ CONTRATOS (2)'!O$3+1,0),0),0)</f>
        <v>1.5625</v>
      </c>
      <c r="Q63" s="40" t="str">
        <f>INDEX(INDICADORES!$I$3:$I$419,MATCH($A63,INDICADORES!$B$3:$B$419,0))</f>
        <v>4º QUARTIL</v>
      </c>
      <c r="R63" s="40">
        <f>IF($Q$6="SIM",IFERROR(HLOOKUP(Q63,SÍNTESE!$J$10:$M$25,'MATRIZ CONTRATOS (2)'!Q$3+1,0),0),0)</f>
        <v>8.3333333333333321</v>
      </c>
      <c r="S63" s="40" t="str">
        <f>INDEX(INDICADORES!$J$3:$J$419,MATCH($A63,INDICADORES!$B$3:$B$419,0))</f>
        <v>2º QUARTIL</v>
      </c>
      <c r="T63" s="40">
        <f>IF($S$6="SIM",IFERROR(HLOOKUP(S63,SÍNTESE!$J$10:$M$25,'MATRIZ CONTRATOS (2)'!S$3+1,0),0),0)</f>
        <v>6.2499999999999991</v>
      </c>
      <c r="U63" s="40" t="str">
        <f>INDEX(INDICADORES!$K$3:$K$419,MATCH($A63,INDICADORES!$B$3:$B$419,0))</f>
        <v>3º QUARTIL</v>
      </c>
      <c r="V63" s="40">
        <f>IF($U$6="SIM",IFERROR(HLOOKUP(U63,SÍNTESE!$J$10:$M$25,'MATRIZ CONTRATOS (2)'!U$3+1,0),0),0)</f>
        <v>4.1666666666666661</v>
      </c>
      <c r="W63" s="40" t="str">
        <f>INDEX(INDICADORES!$L$3:$L$419,MATCH($A63,INDICADORES!$B$3:$B$419,0))</f>
        <v>1º QUARTIL</v>
      </c>
      <c r="X63" s="40">
        <f>IF($W$6="SIM",IFERROR(HLOOKUP(W63,SÍNTESE!$J$10:$M$25,'MATRIZ CONTRATOS (2)'!W$3+1,0),0),0)</f>
        <v>0</v>
      </c>
      <c r="Y63" s="40" t="str">
        <f>INDEX(INDICADORES!$M$3:$M$419,MATCH($A63,INDICADORES!$B$3:$B$419,0))</f>
        <v>4º QUARTIL</v>
      </c>
      <c r="Z63" s="40">
        <f>IF($Y$6="SIM",IFERROR(HLOOKUP(Y63,SÍNTESE!$J$10:$M$25,'MATRIZ CONTRATOS (2)'!Y$3+1,0),0),0)</f>
        <v>3.125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 (2)'!AA$3+1,0),0),0)</f>
        <v>0.78125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 (2)'!AC$3+1,0),0),0)</f>
        <v>0.78125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 (2)'!AE$3+1,0),0),0)</f>
        <v>2.34375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 (2)'!AG$3+1,0),0),0)</f>
        <v>0</v>
      </c>
      <c r="AI63" s="41">
        <f t="shared" si="0"/>
        <v>81.25</v>
      </c>
      <c r="AJ63" s="41">
        <f t="shared" si="1"/>
        <v>81.25</v>
      </c>
      <c r="AK63" s="41">
        <f t="shared" si="2"/>
        <v>81.25</v>
      </c>
      <c r="AL63">
        <f>INDEX(Tabela1[LATITUDE],MATCH('MATRIZ CONTRATOS (2)'!A63,Tabela1[código município],0))</f>
        <v>-13.3772</v>
      </c>
      <c r="AM63">
        <f>INDEX(Tabela1[LONGITUDE],MATCH('MATRIZ CONTRATOS (2)'!A63,Tabela1[código município],0))</f>
        <v>-42.516300000000001</v>
      </c>
    </row>
    <row r="64" spans="1:39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 (2)'!E$3+1,0),0),0)</f>
        <v>0.78125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 (2)'!G$3+1,0),0),0)</f>
        <v>25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 (2)'!I$3+1,0),0),0)</f>
        <v>1.5625</v>
      </c>
      <c r="K64" s="40" t="str">
        <f>INDEX(INDICADORES!$F$3:$F$419,MATCH($A64,INDICADORES!$B$3:$B$419,0))</f>
        <v>1º QUARTIL</v>
      </c>
      <c r="L64" s="40">
        <f>IF($K$6="SIM",IFERROR(HLOOKUP(K64,SÍNTESE!$J$10:$M$25,'MATRIZ CONTRATOS (2)'!K$3+1,0),0),0)</f>
        <v>6.25</v>
      </c>
      <c r="M64" s="40" t="str">
        <f>INDEX(INDICADORES!$G$3:$G$419,MATCH($A64,INDICADORES!$B$3:$B$419,0))</f>
        <v>4º QUARTIL</v>
      </c>
      <c r="N64" s="40">
        <f>IF($M$6="SIM",IFERROR(HLOOKUP(M64,SÍNTESE!$J$10:$M$25,'MATRIZ CONTRATOS (2)'!M$3+1,0),0),0)</f>
        <v>0.78125</v>
      </c>
      <c r="O64" s="40" t="str">
        <f>INDEX(INDICADORES!$H$3:$H$419,MATCH($A64,INDICADORES!$B$3:$B$419,0))</f>
        <v>3º QUARTIL</v>
      </c>
      <c r="P64" s="40">
        <f>IF($O$6="SIM",IFERROR(HLOOKUP(O64,SÍNTESE!$J$10:$M$25,'MATRIZ CONTRATOS (2)'!O$3+1,0),0),0)</f>
        <v>2.34375</v>
      </c>
      <c r="Q64" s="40" t="str">
        <f>INDEX(INDICADORES!$I$3:$I$419,MATCH($A64,INDICADORES!$B$3:$B$419,0))</f>
        <v>2º QUARTIL</v>
      </c>
      <c r="R64" s="40">
        <f>IF($Q$6="SIM",IFERROR(HLOOKUP(Q64,SÍNTESE!$J$10:$M$25,'MATRIZ CONTRATOS (2)'!Q$3+1,0),0),0)</f>
        <v>4.1666666666666661</v>
      </c>
      <c r="S64" s="40" t="str">
        <f>INDEX(INDICADORES!$J$3:$J$419,MATCH($A64,INDICADORES!$B$3:$B$419,0))</f>
        <v>4º QUARTIL</v>
      </c>
      <c r="T64" s="40">
        <f>IF($S$6="SIM",IFERROR(HLOOKUP(S64,SÍNTESE!$J$10:$M$25,'MATRIZ CONTRATOS (2)'!S$3+1,0),0),0)</f>
        <v>2.083333333333333</v>
      </c>
      <c r="U64" s="40" t="str">
        <f>INDEX(INDICADORES!$K$3:$K$419,MATCH($A64,INDICADORES!$B$3:$B$419,0))</f>
        <v>3º QUARTIL</v>
      </c>
      <c r="V64" s="40">
        <f>IF($U$6="SIM",IFERROR(HLOOKUP(U64,SÍNTESE!$J$10:$M$25,'MATRIZ CONTRATOS (2)'!U$3+1,0),0),0)</f>
        <v>4.1666666666666661</v>
      </c>
      <c r="W64" s="40" t="str">
        <f>INDEX(INDICADORES!$L$3:$L$419,MATCH($A64,INDICADORES!$B$3:$B$419,0))</f>
        <v>3º QUARTIL</v>
      </c>
      <c r="X64" s="40">
        <f>IF($W$6="SIM",IFERROR(HLOOKUP(W64,SÍNTESE!$J$10:$M$25,'MATRIZ CONTRATOS (2)'!W$3+1,0),0),0)</f>
        <v>0</v>
      </c>
      <c r="Y64" s="40" t="str">
        <f>INDEX(INDICADORES!$M$3:$M$419,MATCH($A64,INDICADORES!$B$3:$B$419,0))</f>
        <v>2º QUARTIL</v>
      </c>
      <c r="Z64" s="40">
        <f>IF($Y$6="SIM",IFERROR(HLOOKUP(Y64,SÍNTESE!$J$10:$M$25,'MATRIZ CONTRATOS (2)'!Y$3+1,0),0),0)</f>
        <v>1.5625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 (2)'!AA$3+1,0),0),0)</f>
        <v>0.78125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 (2)'!AC$3+1,0),0),0)</f>
        <v>1.5625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 (2)'!AE$3+1,0),0),0)</f>
        <v>2.34375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 (2)'!AG$3+1,0),0),0)</f>
        <v>0</v>
      </c>
      <c r="AI64" s="41">
        <f t="shared" si="0"/>
        <v>53.385416666666664</v>
      </c>
      <c r="AJ64" s="41">
        <f t="shared" si="1"/>
        <v>53.385416666666664</v>
      </c>
      <c r="AK64" s="41">
        <f t="shared" si="2"/>
        <v>53.385416666666664</v>
      </c>
      <c r="AL64">
        <f>INDEX(Tabela1[LATITUDE],MATCH('MATRIZ CONTRATOS (2)'!A64,Tabela1[código município],0))</f>
        <v>-13.103899999999999</v>
      </c>
      <c r="AM64">
        <f>INDEX(Tabela1[LONGITUDE],MATCH('MATRIZ CONTRATOS (2)'!A64,Tabela1[código município],0))</f>
        <v>-39.7988</v>
      </c>
    </row>
    <row r="65" spans="1:39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 (2)'!E$3+1,0),0),0)</f>
        <v>1.5625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 (2)'!G$3+1,0),0),0)</f>
        <v>25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 (2)'!I$3+1,0),0),0)</f>
        <v>1.5625</v>
      </c>
      <c r="K65" s="40" t="str">
        <f>INDEX(INDICADORES!$F$3:$F$419,MATCH($A65,INDICADORES!$B$3:$B$419,0))</f>
        <v>4º QUARTIL</v>
      </c>
      <c r="L65" s="40">
        <f>IF($K$6="SIM",IFERROR(HLOOKUP(K65,SÍNTESE!$J$10:$M$25,'MATRIZ CONTRATOS (2)'!K$3+1,0),0),0)</f>
        <v>25</v>
      </c>
      <c r="M65" s="40" t="str">
        <f>INDEX(INDICADORES!$G$3:$G$419,MATCH($A65,INDICADORES!$B$3:$B$419,0))</f>
        <v>3º QUARTIL</v>
      </c>
      <c r="N65" s="40">
        <f>IF($M$6="SIM",IFERROR(HLOOKUP(M65,SÍNTESE!$J$10:$M$25,'MATRIZ CONTRATOS (2)'!M$3+1,0),0),0)</f>
        <v>1.5625</v>
      </c>
      <c r="O65" s="40" t="str">
        <f>INDEX(INDICADORES!$H$3:$H$419,MATCH($A65,INDICADORES!$B$3:$B$419,0))</f>
        <v>2º QUARTIL</v>
      </c>
      <c r="P65" s="40">
        <f>IF($O$6="SIM",IFERROR(HLOOKUP(O65,SÍNTESE!$J$10:$M$25,'MATRIZ CONTRATOS (2)'!O$3+1,0),0),0)</f>
        <v>1.5625</v>
      </c>
      <c r="Q65" s="40" t="str">
        <f>INDEX(INDICADORES!$I$3:$I$419,MATCH($A65,INDICADORES!$B$3:$B$419,0))</f>
        <v>3º QUARTIL</v>
      </c>
      <c r="R65" s="40">
        <f>IF($Q$6="SIM",IFERROR(HLOOKUP(Q65,SÍNTESE!$J$10:$M$25,'MATRIZ CONTRATOS (2)'!Q$3+1,0),0),0)</f>
        <v>6.2499999999999991</v>
      </c>
      <c r="S65" s="40" t="str">
        <f>INDEX(INDICADORES!$J$3:$J$419,MATCH($A65,INDICADORES!$B$3:$B$419,0))</f>
        <v>3º QUARTIL</v>
      </c>
      <c r="T65" s="40">
        <f>IF($S$6="SIM",IFERROR(HLOOKUP(S65,SÍNTESE!$J$10:$M$25,'MATRIZ CONTRATOS (2)'!S$3+1,0),0),0)</f>
        <v>4.1666666666666661</v>
      </c>
      <c r="U65" s="40" t="str">
        <f>INDEX(INDICADORES!$K$3:$K$419,MATCH($A65,INDICADORES!$B$3:$B$419,0))</f>
        <v>3º QUARTIL</v>
      </c>
      <c r="V65" s="40">
        <f>IF($U$6="SIM",IFERROR(HLOOKUP(U65,SÍNTESE!$J$10:$M$25,'MATRIZ CONTRATOS (2)'!U$3+1,0),0),0)</f>
        <v>4.1666666666666661</v>
      </c>
      <c r="W65" s="40" t="str">
        <f>INDEX(INDICADORES!$L$3:$L$419,MATCH($A65,INDICADORES!$B$3:$B$419,0))</f>
        <v>2º QUARTIL</v>
      </c>
      <c r="X65" s="40">
        <f>IF($W$6="SIM",IFERROR(HLOOKUP(W65,SÍNTESE!$J$10:$M$25,'MATRIZ CONTRATOS (2)'!W$3+1,0),0),0)</f>
        <v>0</v>
      </c>
      <c r="Y65" s="40" t="str">
        <f>INDEX(INDICADORES!$M$3:$M$419,MATCH($A65,INDICADORES!$B$3:$B$419,0))</f>
        <v>1º QUARTIL</v>
      </c>
      <c r="Z65" s="40">
        <f>IF($Y$6="SIM",IFERROR(HLOOKUP(Y65,SÍNTESE!$J$10:$M$25,'MATRIZ CONTRATOS (2)'!Y$3+1,0),0),0)</f>
        <v>0.78125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 (2)'!AA$3+1,0),0),0)</f>
        <v>3.125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 (2)'!AC$3+1,0),0),0)</f>
        <v>3.125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 (2)'!AE$3+1,0),0),0)</f>
        <v>2.34375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 (2)'!AG$3+1,0),0),0)</f>
        <v>0</v>
      </c>
      <c r="AI65" s="41">
        <f t="shared" si="0"/>
        <v>80.208333333333329</v>
      </c>
      <c r="AJ65" s="41">
        <f t="shared" si="1"/>
        <v>80.208333333333329</v>
      </c>
      <c r="AK65" s="41">
        <f t="shared" si="2"/>
        <v>80.208333333333329</v>
      </c>
      <c r="AL65">
        <f>INDEX(Tabela1[LATITUDE],MATCH('MATRIZ CONTRATOS (2)'!A65,Tabela1[código município],0))</f>
        <v>-12.4815</v>
      </c>
      <c r="AM65">
        <f>INDEX(Tabela1[LONGITUDE],MATCH('MATRIZ CONTRATOS (2)'!A65,Tabela1[código município],0))</f>
        <v>-43.9679</v>
      </c>
    </row>
    <row r="66" spans="1:39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 (2)'!E$3+1,0),0),0)</f>
        <v>2.34375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 (2)'!G$3+1,0),0),0)</f>
        <v>25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 (2)'!I$3+1,0),0),0)</f>
        <v>0.78125</v>
      </c>
      <c r="K66" s="40" t="str">
        <f>INDEX(INDICADORES!$F$3:$F$419,MATCH($A66,INDICADORES!$B$3:$B$419,0))</f>
        <v>3º QUARTIL</v>
      </c>
      <c r="L66" s="40">
        <f>IF($K$6="SIM",IFERROR(HLOOKUP(K66,SÍNTESE!$J$10:$M$25,'MATRIZ CONTRATOS (2)'!K$3+1,0),0),0)</f>
        <v>18.75</v>
      </c>
      <c r="M66" s="40" t="str">
        <f>INDEX(INDICADORES!$G$3:$G$419,MATCH($A66,INDICADORES!$B$3:$B$419,0))</f>
        <v>1º QUARTIL</v>
      </c>
      <c r="N66" s="40">
        <f>IF($M$6="SIM",IFERROR(HLOOKUP(M66,SÍNTESE!$J$10:$M$25,'MATRIZ CONTRATOS (2)'!M$3+1,0),0),0)</f>
        <v>3.125</v>
      </c>
      <c r="O66" s="40" t="str">
        <f>INDEX(INDICADORES!$H$3:$H$419,MATCH($A66,INDICADORES!$B$3:$B$419,0))</f>
        <v>4º QUARTIL</v>
      </c>
      <c r="P66" s="40">
        <f>IF($O$6="SIM",IFERROR(HLOOKUP(O66,SÍNTESE!$J$10:$M$25,'MATRIZ CONTRATOS (2)'!O$3+1,0),0),0)</f>
        <v>3.125</v>
      </c>
      <c r="Q66" s="40" t="str">
        <f>INDEX(INDICADORES!$I$3:$I$419,MATCH($A66,INDICADORES!$B$3:$B$419,0))</f>
        <v>1º QUARTIL</v>
      </c>
      <c r="R66" s="40">
        <f>IF($Q$6="SIM",IFERROR(HLOOKUP(Q66,SÍNTESE!$J$10:$M$25,'MATRIZ CONTRATOS (2)'!Q$3+1,0),0),0)</f>
        <v>2.083333333333333</v>
      </c>
      <c r="S66" s="40" t="str">
        <f>INDEX(INDICADORES!$J$3:$J$419,MATCH($A66,INDICADORES!$B$3:$B$419,0))</f>
        <v>1º QUARTIL</v>
      </c>
      <c r="T66" s="40">
        <f>IF($S$6="SIM",IFERROR(HLOOKUP(S66,SÍNTESE!$J$10:$M$25,'MATRIZ CONTRATOS (2)'!S$3+1,0),0),0)</f>
        <v>8.3333333333333321</v>
      </c>
      <c r="U66" s="40" t="str">
        <f>INDEX(INDICADORES!$K$3:$K$419,MATCH($A66,INDICADORES!$B$3:$B$419,0))</f>
        <v>1º QUARTIL</v>
      </c>
      <c r="V66" s="40">
        <f>IF($U$6="SIM",IFERROR(HLOOKUP(U66,SÍNTESE!$J$10:$M$25,'MATRIZ CONTRATOS (2)'!U$3+1,0),0),0)</f>
        <v>8.3333333333333321</v>
      </c>
      <c r="W66" s="40" t="str">
        <f>INDEX(INDICADORES!$L$3:$L$419,MATCH($A66,INDICADORES!$B$3:$B$419,0))</f>
        <v>1º QUARTIL</v>
      </c>
      <c r="X66" s="40">
        <f>IF($W$6="SIM",IFERROR(HLOOKUP(W66,SÍNTESE!$J$10:$M$25,'MATRIZ CONTRATOS (2)'!W$3+1,0),0),0)</f>
        <v>0</v>
      </c>
      <c r="Y66" s="40" t="str">
        <f>INDEX(INDICADORES!$M$3:$M$419,MATCH($A66,INDICADORES!$B$3:$B$419,0))</f>
        <v>2º QUARTIL</v>
      </c>
      <c r="Z66" s="40">
        <f>IF($Y$6="SIM",IFERROR(HLOOKUP(Y66,SÍNTESE!$J$10:$M$25,'MATRIZ CONTRATOS (2)'!Y$3+1,0),0),0)</f>
        <v>1.5625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 (2)'!AA$3+1,0),0),0)</f>
        <v>0.78125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 (2)'!AC$3+1,0),0),0)</f>
        <v>0.78125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 (2)'!AE$3+1,0),0),0)</f>
        <v>0.78125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 (2)'!AG$3+1,0),0),0)</f>
        <v>0</v>
      </c>
      <c r="AI66" s="41">
        <f t="shared" si="0"/>
        <v>75.78125</v>
      </c>
      <c r="AJ66" s="41">
        <f t="shared" si="1"/>
        <v>75.78125</v>
      </c>
      <c r="AK66" s="41">
        <f t="shared" si="2"/>
        <v>75.78125</v>
      </c>
      <c r="AL66">
        <f>INDEX(Tabela1[LATITUDE],MATCH('MATRIZ CONTRATOS (2)'!A66,Tabela1[código município],0))</f>
        <v>-11.9915</v>
      </c>
      <c r="AM66">
        <f>INDEX(Tabela1[LONGITUDE],MATCH('MATRIZ CONTRATOS (2)'!A66,Tabela1[código município],0))</f>
        <v>-42.632599999999996</v>
      </c>
    </row>
    <row r="67" spans="1:39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 (2)'!E$3+1,0),0),0)</f>
        <v>1.5625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 (2)'!G$3+1,0),0),0)</f>
        <v>12.5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 (2)'!I$3+1,0),0),0)</f>
        <v>0.78125</v>
      </c>
      <c r="K67" s="40" t="str">
        <f>INDEX(INDICADORES!$F$3:$F$419,MATCH($A67,INDICADORES!$B$3:$B$419,0))</f>
        <v>3º QUARTIL</v>
      </c>
      <c r="L67" s="40">
        <f>IF($K$6="SIM",IFERROR(HLOOKUP(K67,SÍNTESE!$J$10:$M$25,'MATRIZ CONTRATOS (2)'!K$3+1,0),0),0)</f>
        <v>18.75</v>
      </c>
      <c r="M67" s="40" t="str">
        <f>INDEX(INDICADORES!$G$3:$G$419,MATCH($A67,INDICADORES!$B$3:$B$419,0))</f>
        <v>4º QUARTIL</v>
      </c>
      <c r="N67" s="40">
        <f>IF($M$6="SIM",IFERROR(HLOOKUP(M67,SÍNTESE!$J$10:$M$25,'MATRIZ CONTRATOS (2)'!M$3+1,0),0),0)</f>
        <v>0.78125</v>
      </c>
      <c r="O67" s="40" t="str">
        <f>INDEX(INDICADORES!$H$3:$H$419,MATCH($A67,INDICADORES!$B$3:$B$419,0))</f>
        <v>3º QUARTIL</v>
      </c>
      <c r="P67" s="40">
        <f>IF($O$6="SIM",IFERROR(HLOOKUP(O67,SÍNTESE!$J$10:$M$25,'MATRIZ CONTRATOS (2)'!O$3+1,0),0),0)</f>
        <v>2.34375</v>
      </c>
      <c r="Q67" s="40" t="str">
        <f>INDEX(INDICADORES!$I$3:$I$419,MATCH($A67,INDICADORES!$B$3:$B$419,0))</f>
        <v>3º QUARTIL</v>
      </c>
      <c r="R67" s="40">
        <f>IF($Q$6="SIM",IFERROR(HLOOKUP(Q67,SÍNTESE!$J$10:$M$25,'MATRIZ CONTRATOS (2)'!Q$3+1,0),0),0)</f>
        <v>6.2499999999999991</v>
      </c>
      <c r="S67" s="40" t="str">
        <f>INDEX(INDICADORES!$J$3:$J$419,MATCH($A67,INDICADORES!$B$3:$B$419,0))</f>
        <v>1º QUARTIL</v>
      </c>
      <c r="T67" s="40">
        <f>IF($S$6="SIM",IFERROR(HLOOKUP(S67,SÍNTESE!$J$10:$M$25,'MATRIZ CONTRATOS (2)'!S$3+1,0),0),0)</f>
        <v>8.3333333333333321</v>
      </c>
      <c r="U67" s="40" t="str">
        <f>INDEX(INDICADORES!$K$3:$K$419,MATCH($A67,INDICADORES!$B$3:$B$419,0))</f>
        <v>4º QUARTIL</v>
      </c>
      <c r="V67" s="40">
        <f>IF($U$6="SIM",IFERROR(HLOOKUP(U67,SÍNTESE!$J$10:$M$25,'MATRIZ CONTRATOS (2)'!U$3+1,0),0),0)</f>
        <v>2.083333333333333</v>
      </c>
      <c r="W67" s="40" t="str">
        <f>INDEX(INDICADORES!$L$3:$L$419,MATCH($A67,INDICADORES!$B$3:$B$419,0))</f>
        <v>2º QUARTIL</v>
      </c>
      <c r="X67" s="40">
        <f>IF($W$6="SIM",IFERROR(HLOOKUP(W67,SÍNTESE!$J$10:$M$25,'MATRIZ CONTRATOS (2)'!W$3+1,0),0),0)</f>
        <v>0</v>
      </c>
      <c r="Y67" s="40" t="str">
        <f>INDEX(INDICADORES!$M$3:$M$419,MATCH($A67,INDICADORES!$B$3:$B$419,0))</f>
        <v>4º QUARTIL</v>
      </c>
      <c r="Z67" s="40">
        <f>IF($Y$6="SIM",IFERROR(HLOOKUP(Y67,SÍNTESE!$J$10:$M$25,'MATRIZ CONTRATOS (2)'!Y$3+1,0),0),0)</f>
        <v>3.125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 (2)'!AA$3+1,0),0),0)</f>
        <v>1.5625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 (2)'!AC$3+1,0),0),0)</f>
        <v>0.78125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 (2)'!AE$3+1,0),0),0)</f>
        <v>0.78125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 (2)'!AG$3+1,0),0),0)</f>
        <v>0</v>
      </c>
      <c r="AI67" s="41">
        <f t="shared" si="0"/>
        <v>59.635416666666664</v>
      </c>
      <c r="AJ67" s="41">
        <f t="shared" si="1"/>
        <v>59.635416666666664</v>
      </c>
      <c r="AK67" s="41">
        <f t="shared" si="2"/>
        <v>59.635416666666664</v>
      </c>
      <c r="AL67">
        <f>INDEX(Tabela1[LATITUDE],MATCH('MATRIZ CONTRATOS (2)'!A67,Tabela1[código município],0))</f>
        <v>-14.2021</v>
      </c>
      <c r="AM67">
        <f>INDEX(Tabela1[LONGITUDE],MATCH('MATRIZ CONTRATOS (2)'!A67,Tabela1[código município],0))</f>
        <v>-41.669600000000003</v>
      </c>
    </row>
    <row r="68" spans="1:39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 (2)'!E$3+1,0),0),0)</f>
        <v>2.34375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 (2)'!G$3+1,0),0),0)</f>
        <v>25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 (2)'!I$3+1,0),0),0)</f>
        <v>2.34375</v>
      </c>
      <c r="K68" s="40" t="str">
        <f>INDEX(INDICADORES!$F$3:$F$419,MATCH($A68,INDICADORES!$B$3:$B$419,0))</f>
        <v>4º QUARTIL</v>
      </c>
      <c r="L68" s="40">
        <f>IF($K$6="SIM",IFERROR(HLOOKUP(K68,SÍNTESE!$J$10:$M$25,'MATRIZ CONTRATOS (2)'!K$3+1,0),0),0)</f>
        <v>25</v>
      </c>
      <c r="M68" s="40" t="str">
        <f>INDEX(INDICADORES!$G$3:$G$419,MATCH($A68,INDICADORES!$B$3:$B$419,0))</f>
        <v>3º QUARTIL</v>
      </c>
      <c r="N68" s="40">
        <f>IF($M$6="SIM",IFERROR(HLOOKUP(M68,SÍNTESE!$J$10:$M$25,'MATRIZ CONTRATOS (2)'!M$3+1,0),0),0)</f>
        <v>1.5625</v>
      </c>
      <c r="O68" s="40" t="str">
        <f>INDEX(INDICADORES!$H$3:$H$419,MATCH($A68,INDICADORES!$B$3:$B$419,0))</f>
        <v>4º QUARTIL</v>
      </c>
      <c r="P68" s="40">
        <f>IF($O$6="SIM",IFERROR(HLOOKUP(O68,SÍNTESE!$J$10:$M$25,'MATRIZ CONTRATOS (2)'!O$3+1,0),0),0)</f>
        <v>3.125</v>
      </c>
      <c r="Q68" s="40" t="str">
        <f>INDEX(INDICADORES!$I$3:$I$419,MATCH($A68,INDICADORES!$B$3:$B$419,0))</f>
        <v>4º QUARTIL</v>
      </c>
      <c r="R68" s="40">
        <f>IF($Q$6="SIM",IFERROR(HLOOKUP(Q68,SÍNTESE!$J$10:$M$25,'MATRIZ CONTRATOS (2)'!Q$3+1,0),0),0)</f>
        <v>8.3333333333333321</v>
      </c>
      <c r="S68" s="40" t="str">
        <f>INDEX(INDICADORES!$J$3:$J$419,MATCH($A68,INDICADORES!$B$3:$B$419,0))</f>
        <v>2º QUARTIL</v>
      </c>
      <c r="T68" s="40">
        <f>IF($S$6="SIM",IFERROR(HLOOKUP(S68,SÍNTESE!$J$10:$M$25,'MATRIZ CONTRATOS (2)'!S$3+1,0),0),0)</f>
        <v>6.2499999999999991</v>
      </c>
      <c r="U68" s="40" t="str">
        <f>INDEX(INDICADORES!$K$3:$K$419,MATCH($A68,INDICADORES!$B$3:$B$419,0))</f>
        <v>1º QUARTIL</v>
      </c>
      <c r="V68" s="40">
        <f>IF($U$6="SIM",IFERROR(HLOOKUP(U68,SÍNTESE!$J$10:$M$25,'MATRIZ CONTRATOS (2)'!U$3+1,0),0),0)</f>
        <v>8.3333333333333321</v>
      </c>
      <c r="W68" s="40" t="str">
        <f>INDEX(INDICADORES!$L$3:$L$419,MATCH($A68,INDICADORES!$B$3:$B$419,0))</f>
        <v>3º QUARTIL</v>
      </c>
      <c r="X68" s="40">
        <f>IF($W$6="SIM",IFERROR(HLOOKUP(W68,SÍNTESE!$J$10:$M$25,'MATRIZ CONTRATOS (2)'!W$3+1,0),0),0)</f>
        <v>0</v>
      </c>
      <c r="Y68" s="40" t="str">
        <f>INDEX(INDICADORES!$M$3:$M$419,MATCH($A68,INDICADORES!$B$3:$B$419,0))</f>
        <v>3º QUARTIL</v>
      </c>
      <c r="Z68" s="40">
        <f>IF($Y$6="SIM",IFERROR(HLOOKUP(Y68,SÍNTESE!$J$10:$M$25,'MATRIZ CONTRATOS (2)'!Y$3+1,0),0),0)</f>
        <v>2.34375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 (2)'!AA$3+1,0),0),0)</f>
        <v>1.5625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 (2)'!AC$3+1,0),0),0)</f>
        <v>3.125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 (2)'!AE$3+1,0),0),0)</f>
        <v>3.125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 (2)'!AG$3+1,0),0),0)</f>
        <v>0</v>
      </c>
      <c r="AI68" s="41">
        <f t="shared" si="0"/>
        <v>92.447916666666657</v>
      </c>
      <c r="AJ68" s="41">
        <f t="shared" si="1"/>
        <v>92.447916666666657</v>
      </c>
      <c r="AK68" s="41">
        <f t="shared" si="2"/>
        <v>92.447916666666657</v>
      </c>
      <c r="AL68">
        <f>INDEX(Tabela1[LATITUDE],MATCH('MATRIZ CONTRATOS (2)'!A68,Tabela1[código município],0))</f>
        <v>-14.9595</v>
      </c>
      <c r="AM68">
        <f>INDEX(Tabela1[LONGITUDE],MATCH('MATRIZ CONTRATOS (2)'!A68,Tabela1[código município],0))</f>
        <v>-39.302799999999998</v>
      </c>
    </row>
    <row r="69" spans="1:39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 (2)'!E$3+1,0),0),0)</f>
        <v>0.78125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 (2)'!G$3+1,0),0),0)</f>
        <v>25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 (2)'!I$3+1,0),0),0)</f>
        <v>0.78125</v>
      </c>
      <c r="K69" s="40" t="str">
        <f>INDEX(INDICADORES!$F$3:$F$419,MATCH($A69,INDICADORES!$B$3:$B$419,0))</f>
        <v>1º QUARTIL</v>
      </c>
      <c r="L69" s="40">
        <f>IF($K$6="SIM",IFERROR(HLOOKUP(K69,SÍNTESE!$J$10:$M$25,'MATRIZ CONTRATOS (2)'!K$3+1,0),0),0)</f>
        <v>6.25</v>
      </c>
      <c r="M69" s="40" t="str">
        <f>INDEX(INDICADORES!$G$3:$G$419,MATCH($A69,INDICADORES!$B$3:$B$419,0))</f>
        <v>1º QUARTIL</v>
      </c>
      <c r="N69" s="40">
        <f>IF($M$6="SIM",IFERROR(HLOOKUP(M69,SÍNTESE!$J$10:$M$25,'MATRIZ CONTRATOS (2)'!M$3+1,0),0),0)</f>
        <v>3.125</v>
      </c>
      <c r="O69" s="40" t="str">
        <f>INDEX(INDICADORES!$H$3:$H$419,MATCH($A69,INDICADORES!$B$3:$B$419,0))</f>
        <v>1º QUARTIL</v>
      </c>
      <c r="P69" s="40">
        <f>IF($O$6="SIM",IFERROR(HLOOKUP(O69,SÍNTESE!$J$10:$M$25,'MATRIZ CONTRATOS (2)'!O$3+1,0),0),0)</f>
        <v>0.78125</v>
      </c>
      <c r="Q69" s="40" t="str">
        <f>INDEX(INDICADORES!$I$3:$I$419,MATCH($A69,INDICADORES!$B$3:$B$419,0))</f>
        <v>3º QUARTIL</v>
      </c>
      <c r="R69" s="40">
        <f>IF($Q$6="SIM",IFERROR(HLOOKUP(Q69,SÍNTESE!$J$10:$M$25,'MATRIZ CONTRATOS (2)'!Q$3+1,0),0),0)</f>
        <v>6.2499999999999991</v>
      </c>
      <c r="S69" s="40" t="str">
        <f>INDEX(INDICADORES!$J$3:$J$419,MATCH($A69,INDICADORES!$B$3:$B$419,0))</f>
        <v>4º QUARTIL</v>
      </c>
      <c r="T69" s="40">
        <f>IF($S$6="SIM",IFERROR(HLOOKUP(S69,SÍNTESE!$J$10:$M$25,'MATRIZ CONTRATOS (2)'!S$3+1,0),0),0)</f>
        <v>2.083333333333333</v>
      </c>
      <c r="U69" s="40" t="str">
        <f>INDEX(INDICADORES!$K$3:$K$419,MATCH($A69,INDICADORES!$B$3:$B$419,0))</f>
        <v>3º QUARTIL</v>
      </c>
      <c r="V69" s="40">
        <f>IF($U$6="SIM",IFERROR(HLOOKUP(U69,SÍNTESE!$J$10:$M$25,'MATRIZ CONTRATOS (2)'!U$3+1,0),0),0)</f>
        <v>4.1666666666666661</v>
      </c>
      <c r="W69" s="40" t="str">
        <f>INDEX(INDICADORES!$L$3:$L$419,MATCH($A69,INDICADORES!$B$3:$B$419,0))</f>
        <v>1º QUARTIL</v>
      </c>
      <c r="X69" s="40">
        <f>IF($W$6="SIM",IFERROR(HLOOKUP(W69,SÍNTESE!$J$10:$M$25,'MATRIZ CONTRATOS (2)'!W$3+1,0),0),0)</f>
        <v>0</v>
      </c>
      <c r="Y69" s="40" t="str">
        <f>INDEX(INDICADORES!$M$3:$M$419,MATCH($A69,INDICADORES!$B$3:$B$419,0))</f>
        <v>4º QUARTIL</v>
      </c>
      <c r="Z69" s="40">
        <f>IF($Y$6="SIM",IFERROR(HLOOKUP(Y69,SÍNTESE!$J$10:$M$25,'MATRIZ CONTRATOS (2)'!Y$3+1,0),0),0)</f>
        <v>3.125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 (2)'!AA$3+1,0),0),0)</f>
        <v>0.78125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 (2)'!AC$3+1,0),0),0)</f>
        <v>0.78125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 (2)'!AE$3+1,0),0),0)</f>
        <v>3.125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 (2)'!AG$3+1,0),0),0)</f>
        <v>0</v>
      </c>
      <c r="AI69" s="41">
        <f t="shared" si="0"/>
        <v>57.03125</v>
      </c>
      <c r="AJ69" s="41">
        <f t="shared" si="1"/>
        <v>57.03125</v>
      </c>
      <c r="AK69" s="41">
        <f t="shared" si="2"/>
        <v>57.03125</v>
      </c>
      <c r="AL69">
        <f>INDEX(Tabela1[LATITUDE],MATCH('MATRIZ CONTRATOS (2)'!A69,Tabela1[código município],0))</f>
        <v>-10.7171</v>
      </c>
      <c r="AM69">
        <f>INDEX(Tabela1[LONGITUDE],MATCH('MATRIZ CONTRATOS (2)'!A69,Tabela1[código município],0))</f>
        <v>-43.630200000000002</v>
      </c>
    </row>
    <row r="70" spans="1:39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 (2)'!E$3+1,0),0),0)</f>
        <v>1.5625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 (2)'!G$3+1,0),0),0)</f>
        <v>25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 (2)'!I$3+1,0),0),0)</f>
        <v>0.78125</v>
      </c>
      <c r="K70" s="40" t="str">
        <f>INDEX(INDICADORES!$F$3:$F$419,MATCH($A70,INDICADORES!$B$3:$B$419,0))</f>
        <v>1º QUARTIL</v>
      </c>
      <c r="L70" s="40">
        <f>IF($K$6="SIM",IFERROR(HLOOKUP(K70,SÍNTESE!$J$10:$M$25,'MATRIZ CONTRATOS (2)'!K$3+1,0),0),0)</f>
        <v>6.25</v>
      </c>
      <c r="M70" s="40" t="str">
        <f>INDEX(INDICADORES!$G$3:$G$419,MATCH($A70,INDICADORES!$B$3:$B$419,0))</f>
        <v>2º QUARTIL</v>
      </c>
      <c r="N70" s="40">
        <f>IF($M$6="SIM",IFERROR(HLOOKUP(M70,SÍNTESE!$J$10:$M$25,'MATRIZ CONTRATOS (2)'!M$3+1,0),0),0)</f>
        <v>2.34375</v>
      </c>
      <c r="O70" s="40" t="str">
        <f>INDEX(INDICADORES!$H$3:$H$419,MATCH($A70,INDICADORES!$B$3:$B$419,0))</f>
        <v>1º QUARTIL</v>
      </c>
      <c r="P70" s="40">
        <f>IF($O$6="SIM",IFERROR(HLOOKUP(O70,SÍNTESE!$J$10:$M$25,'MATRIZ CONTRATOS (2)'!O$3+1,0),0),0)</f>
        <v>0.78125</v>
      </c>
      <c r="Q70" s="40" t="str">
        <f>INDEX(INDICADORES!$I$3:$I$419,MATCH($A70,INDICADORES!$B$3:$B$419,0))</f>
        <v>1º QUARTIL</v>
      </c>
      <c r="R70" s="40">
        <f>IF($Q$6="SIM",IFERROR(HLOOKUP(Q70,SÍNTESE!$J$10:$M$25,'MATRIZ CONTRATOS (2)'!Q$3+1,0),0),0)</f>
        <v>2.083333333333333</v>
      </c>
      <c r="S70" s="40" t="str">
        <f>INDEX(INDICADORES!$J$3:$J$419,MATCH($A70,INDICADORES!$B$3:$B$419,0))</f>
        <v>4º QUARTIL</v>
      </c>
      <c r="T70" s="40">
        <f>IF($S$6="SIM",IFERROR(HLOOKUP(S70,SÍNTESE!$J$10:$M$25,'MATRIZ CONTRATOS (2)'!S$3+1,0),0),0)</f>
        <v>2.083333333333333</v>
      </c>
      <c r="U70" s="40" t="str">
        <f>INDEX(INDICADORES!$K$3:$K$419,MATCH($A70,INDICADORES!$B$3:$B$419,0))</f>
        <v>4º QUARTIL</v>
      </c>
      <c r="V70" s="40">
        <f>IF($U$6="SIM",IFERROR(HLOOKUP(U70,SÍNTESE!$J$10:$M$25,'MATRIZ CONTRATOS (2)'!U$3+1,0),0),0)</f>
        <v>2.083333333333333</v>
      </c>
      <c r="W70" s="40" t="str">
        <f>INDEX(INDICADORES!$L$3:$L$419,MATCH($A70,INDICADORES!$B$3:$B$419,0))</f>
        <v>2º QUARTIL</v>
      </c>
      <c r="X70" s="40">
        <f>IF($W$6="SIM",IFERROR(HLOOKUP(W70,SÍNTESE!$J$10:$M$25,'MATRIZ CONTRATOS (2)'!W$3+1,0),0),0)</f>
        <v>0</v>
      </c>
      <c r="Y70" s="40" t="str">
        <f>INDEX(INDICADORES!$M$3:$M$419,MATCH($A70,INDICADORES!$B$3:$B$419,0))</f>
        <v>3º QUARTIL</v>
      </c>
      <c r="Z70" s="40">
        <f>IF($Y$6="SIM",IFERROR(HLOOKUP(Y70,SÍNTESE!$J$10:$M$25,'MATRIZ CONTRATOS (2)'!Y$3+1,0),0),0)</f>
        <v>2.34375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 (2)'!AA$3+1,0),0),0)</f>
        <v>1.5625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 (2)'!AC$3+1,0),0),0)</f>
        <v>0.78125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 (2)'!AE$3+1,0),0),0)</f>
        <v>0.78125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 (2)'!AG$3+1,0),0),0)</f>
        <v>0</v>
      </c>
      <c r="AI70" s="41">
        <f t="shared" si="0"/>
        <v>48.4375</v>
      </c>
      <c r="AJ70" s="41">
        <f t="shared" si="1"/>
        <v>48.4375</v>
      </c>
      <c r="AK70" s="41">
        <f t="shared" si="2"/>
        <v>48.4375</v>
      </c>
      <c r="AL70">
        <f>INDEX(Tabela1[LATITUDE],MATCH('MATRIZ CONTRATOS (2)'!A70,Tabela1[código município],0))</f>
        <v>-14.969900000000001</v>
      </c>
      <c r="AM70">
        <f>INDEX(Tabela1[LONGITUDE],MATCH('MATRIZ CONTRATOS (2)'!A70,Tabela1[código município],0))</f>
        <v>-40.409199999999998</v>
      </c>
    </row>
    <row r="71" spans="1:39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 (2)'!E$3+1,0),0),0)</f>
        <v>0.78125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 (2)'!G$3+1,0),0),0)</f>
        <v>18.75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 (2)'!I$3+1,0),0),0)</f>
        <v>0.78125</v>
      </c>
      <c r="K71" s="40" t="str">
        <f>INDEX(INDICADORES!$F$3:$F$419,MATCH($A71,INDICADORES!$B$3:$B$419,0))</f>
        <v>1º QUARTIL</v>
      </c>
      <c r="L71" s="40">
        <f>IF($K$6="SIM",IFERROR(HLOOKUP(K71,SÍNTESE!$J$10:$M$25,'MATRIZ CONTRATOS (2)'!K$3+1,0),0),0)</f>
        <v>6.25</v>
      </c>
      <c r="M71" s="40" t="str">
        <f>INDEX(INDICADORES!$G$3:$G$419,MATCH($A71,INDICADORES!$B$3:$B$419,0))</f>
        <v>1º QUARTIL</v>
      </c>
      <c r="N71" s="40">
        <f>IF($M$6="SIM",IFERROR(HLOOKUP(M71,SÍNTESE!$J$10:$M$25,'MATRIZ CONTRATOS (2)'!M$3+1,0),0),0)</f>
        <v>3.125</v>
      </c>
      <c r="O71" s="40" t="str">
        <f>INDEX(INDICADORES!$H$3:$H$419,MATCH($A71,INDICADORES!$B$3:$B$419,0))</f>
        <v>4º QUARTIL</v>
      </c>
      <c r="P71" s="40">
        <f>IF($O$6="SIM",IFERROR(HLOOKUP(O71,SÍNTESE!$J$10:$M$25,'MATRIZ CONTRATOS (2)'!O$3+1,0),0),0)</f>
        <v>3.125</v>
      </c>
      <c r="Q71" s="40" t="str">
        <f>INDEX(INDICADORES!$I$3:$I$419,MATCH($A71,INDICADORES!$B$3:$B$419,0))</f>
        <v>2º QUARTIL</v>
      </c>
      <c r="R71" s="40">
        <f>IF($Q$6="SIM",IFERROR(HLOOKUP(Q71,SÍNTESE!$J$10:$M$25,'MATRIZ CONTRATOS (2)'!Q$3+1,0),0),0)</f>
        <v>4.1666666666666661</v>
      </c>
      <c r="S71" s="40" t="str">
        <f>INDEX(INDICADORES!$J$3:$J$419,MATCH($A71,INDICADORES!$B$3:$B$419,0))</f>
        <v>1º QUARTIL</v>
      </c>
      <c r="T71" s="40">
        <f>IF($S$6="SIM",IFERROR(HLOOKUP(S71,SÍNTESE!$J$10:$M$25,'MATRIZ CONTRATOS (2)'!S$3+1,0),0),0)</f>
        <v>8.3333333333333321</v>
      </c>
      <c r="U71" s="40" t="str">
        <f>INDEX(INDICADORES!$K$3:$K$419,MATCH($A71,INDICADORES!$B$3:$B$419,0))</f>
        <v>2º QUARTIL</v>
      </c>
      <c r="V71" s="40">
        <f>IF($U$6="SIM",IFERROR(HLOOKUP(U71,SÍNTESE!$J$10:$M$25,'MATRIZ CONTRATOS (2)'!U$3+1,0),0),0)</f>
        <v>6.2499999999999991</v>
      </c>
      <c r="W71" s="40" t="str">
        <f>INDEX(INDICADORES!$L$3:$L$419,MATCH($A71,INDICADORES!$B$3:$B$419,0))</f>
        <v>3º QUARTIL</v>
      </c>
      <c r="X71" s="40">
        <f>IF($W$6="SIM",IFERROR(HLOOKUP(W71,SÍNTESE!$J$10:$M$25,'MATRIZ CONTRATOS (2)'!W$3+1,0),0),0)</f>
        <v>0</v>
      </c>
      <c r="Y71" s="40" t="str">
        <f>INDEX(INDICADORES!$M$3:$M$419,MATCH($A71,INDICADORES!$B$3:$B$419,0))</f>
        <v>1º QUARTIL</v>
      </c>
      <c r="Z71" s="40">
        <f>IF($Y$6="SIM",IFERROR(HLOOKUP(Y71,SÍNTESE!$J$10:$M$25,'MATRIZ CONTRATOS (2)'!Y$3+1,0),0),0)</f>
        <v>0.78125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 (2)'!AA$3+1,0),0),0)</f>
        <v>0.78125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 (2)'!AC$3+1,0),0),0)</f>
        <v>1.5625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 (2)'!AE$3+1,0),0),0)</f>
        <v>2.34375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 (2)'!AG$3+1,0),0),0)</f>
        <v>0</v>
      </c>
      <c r="AI71" s="41">
        <f t="shared" si="0"/>
        <v>57.03125</v>
      </c>
      <c r="AJ71" s="41">
        <f t="shared" si="1"/>
        <v>57.03125</v>
      </c>
      <c r="AK71" s="41">
        <f t="shared" si="2"/>
        <v>57.03125</v>
      </c>
      <c r="AL71">
        <f>INDEX(Tabela1[LATITUDE],MATCH('MATRIZ CONTRATOS (2)'!A71,Tabela1[código município],0))</f>
        <v>-12.531700000000001</v>
      </c>
      <c r="AM71">
        <f>INDEX(Tabela1[LONGITUDE],MATCH('MATRIZ CONTRATOS (2)'!A71,Tabela1[código município],0))</f>
        <v>-39.190199999999997</v>
      </c>
    </row>
    <row r="72" spans="1:39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 (2)'!E$3+1,0),0),0)</f>
        <v>2.34375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 (2)'!G$3+1,0),0),0)</f>
        <v>25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 (2)'!I$3+1,0),0),0)</f>
        <v>0.78125</v>
      </c>
      <c r="K72" s="40" t="str">
        <f>INDEX(INDICADORES!$F$3:$F$419,MATCH($A72,INDICADORES!$B$3:$B$419,0))</f>
        <v>2º QUARTIL</v>
      </c>
      <c r="L72" s="40">
        <f>IF($K$6="SIM",IFERROR(HLOOKUP(K72,SÍNTESE!$J$10:$M$25,'MATRIZ CONTRATOS (2)'!K$3+1,0),0),0)</f>
        <v>12.5</v>
      </c>
      <c r="M72" s="40" t="str">
        <f>INDEX(INDICADORES!$G$3:$G$419,MATCH($A72,INDICADORES!$B$3:$B$419,0))</f>
        <v>4º QUARTIL</v>
      </c>
      <c r="N72" s="40">
        <f>IF($M$6="SIM",IFERROR(HLOOKUP(M72,SÍNTESE!$J$10:$M$25,'MATRIZ CONTRATOS (2)'!M$3+1,0),0),0)</f>
        <v>0.78125</v>
      </c>
      <c r="O72" s="40" t="str">
        <f>INDEX(INDICADORES!$H$3:$H$419,MATCH($A72,INDICADORES!$B$3:$B$419,0))</f>
        <v>1º QUARTIL</v>
      </c>
      <c r="P72" s="40">
        <f>IF($O$6="SIM",IFERROR(HLOOKUP(O72,SÍNTESE!$J$10:$M$25,'MATRIZ CONTRATOS (2)'!O$3+1,0),0),0)</f>
        <v>0.78125</v>
      </c>
      <c r="Q72" s="40" t="str">
        <f>INDEX(INDICADORES!$I$3:$I$419,MATCH($A72,INDICADORES!$B$3:$B$419,0))</f>
        <v>4º QUARTIL</v>
      </c>
      <c r="R72" s="40">
        <f>IF($Q$6="SIM",IFERROR(HLOOKUP(Q72,SÍNTESE!$J$10:$M$25,'MATRIZ CONTRATOS (2)'!Q$3+1,0),0),0)</f>
        <v>8.3333333333333321</v>
      </c>
      <c r="S72" s="40" t="str">
        <f>INDEX(INDICADORES!$J$3:$J$419,MATCH($A72,INDICADORES!$B$3:$B$419,0))</f>
        <v>1º QUARTIL</v>
      </c>
      <c r="T72" s="40">
        <f>IF($S$6="SIM",IFERROR(HLOOKUP(S72,SÍNTESE!$J$10:$M$25,'MATRIZ CONTRATOS (2)'!S$3+1,0),0),0)</f>
        <v>8.3333333333333321</v>
      </c>
      <c r="U72" s="40" t="str">
        <f>INDEX(INDICADORES!$K$3:$K$419,MATCH($A72,INDICADORES!$B$3:$B$419,0))</f>
        <v>1º QUARTIL</v>
      </c>
      <c r="V72" s="40">
        <f>IF($U$6="SIM",IFERROR(HLOOKUP(U72,SÍNTESE!$J$10:$M$25,'MATRIZ CONTRATOS (2)'!U$3+1,0),0),0)</f>
        <v>8.3333333333333321</v>
      </c>
      <c r="W72" s="40" t="str">
        <f>INDEX(INDICADORES!$L$3:$L$419,MATCH($A72,INDICADORES!$B$3:$B$419,0))</f>
        <v>2º QUARTIL</v>
      </c>
      <c r="X72" s="40">
        <f>IF($W$6="SIM",IFERROR(HLOOKUP(W72,SÍNTESE!$J$10:$M$25,'MATRIZ CONTRATOS (2)'!W$3+1,0),0),0)</f>
        <v>0</v>
      </c>
      <c r="Y72" s="40" t="str">
        <f>INDEX(INDICADORES!$M$3:$M$419,MATCH($A72,INDICADORES!$B$3:$B$419,0))</f>
        <v>3º QUARTIL</v>
      </c>
      <c r="Z72" s="40">
        <f>IF($Y$6="SIM",IFERROR(HLOOKUP(Y72,SÍNTESE!$J$10:$M$25,'MATRIZ CONTRATOS (2)'!Y$3+1,0),0),0)</f>
        <v>2.34375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 (2)'!AA$3+1,0),0),0)</f>
        <v>0.78125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 (2)'!AC$3+1,0),0),0)</f>
        <v>3.125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 (2)'!AE$3+1,0),0),0)</f>
        <v>0.78125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 (2)'!AG$3+1,0),0),0)</f>
        <v>0</v>
      </c>
      <c r="AI72" s="41">
        <f t="shared" ref="AI72:AI135" si="3">AH72+AF72+AD72+AB72+Z72+X72+V72+T72+R72+P72+N72+L72+J72+H72+F72</f>
        <v>74.21875</v>
      </c>
      <c r="AJ72" s="41">
        <f t="shared" ref="AJ72:AJ135" si="4">AI72</f>
        <v>74.21875</v>
      </c>
      <c r="AK72" s="41">
        <f t="shared" ref="AK72:AK135" si="5">AI72</f>
        <v>74.21875</v>
      </c>
      <c r="AL72">
        <f>INDEX(Tabela1[LATITUDE],MATCH('MATRIZ CONTRATOS (2)'!A72,Tabela1[código município],0))</f>
        <v>-12.599399999999999</v>
      </c>
      <c r="AM72">
        <f>INDEX(Tabela1[LONGITUDE],MATCH('MATRIZ CONTRATOS (2)'!A72,Tabela1[código município],0))</f>
        <v>-38.9587</v>
      </c>
    </row>
    <row r="73" spans="1:39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 (2)'!E$3+1,0),0),0)</f>
        <v>0.78125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 (2)'!G$3+1,0),0),0)</f>
        <v>18.75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 (2)'!I$3+1,0),0),0)</f>
        <v>1.5625</v>
      </c>
      <c r="K73" s="40" t="str">
        <f>INDEX(INDICADORES!$F$3:$F$419,MATCH($A73,INDICADORES!$B$3:$B$419,0))</f>
        <v>1º QUARTIL</v>
      </c>
      <c r="L73" s="40">
        <f>IF($K$6="SIM",IFERROR(HLOOKUP(K73,SÍNTESE!$J$10:$M$25,'MATRIZ CONTRATOS (2)'!K$3+1,0),0),0)</f>
        <v>6.25</v>
      </c>
      <c r="M73" s="40" t="str">
        <f>INDEX(INDICADORES!$G$3:$G$419,MATCH($A73,INDICADORES!$B$3:$B$419,0))</f>
        <v>2º QUARTIL</v>
      </c>
      <c r="N73" s="40">
        <f>IF($M$6="SIM",IFERROR(HLOOKUP(M73,SÍNTESE!$J$10:$M$25,'MATRIZ CONTRATOS (2)'!M$3+1,0),0),0)</f>
        <v>2.34375</v>
      </c>
      <c r="O73" s="40" t="str">
        <f>INDEX(INDICADORES!$H$3:$H$419,MATCH($A73,INDICADORES!$B$3:$B$419,0))</f>
        <v>2º QUARTIL</v>
      </c>
      <c r="P73" s="40">
        <f>IF($O$6="SIM",IFERROR(HLOOKUP(O73,SÍNTESE!$J$10:$M$25,'MATRIZ CONTRATOS (2)'!O$3+1,0),0),0)</f>
        <v>1.5625</v>
      </c>
      <c r="Q73" s="40" t="str">
        <f>INDEX(INDICADORES!$I$3:$I$419,MATCH($A73,INDICADORES!$B$3:$B$419,0))</f>
        <v>1º QUARTIL</v>
      </c>
      <c r="R73" s="40">
        <f>IF($Q$6="SIM",IFERROR(HLOOKUP(Q73,SÍNTESE!$J$10:$M$25,'MATRIZ CONTRATOS (2)'!Q$3+1,0),0),0)</f>
        <v>2.083333333333333</v>
      </c>
      <c r="S73" s="40" t="str">
        <f>INDEX(INDICADORES!$J$3:$J$419,MATCH($A73,INDICADORES!$B$3:$B$419,0))</f>
        <v>2º QUARTIL</v>
      </c>
      <c r="T73" s="40">
        <f>IF($S$6="SIM",IFERROR(HLOOKUP(S73,SÍNTESE!$J$10:$M$25,'MATRIZ CONTRATOS (2)'!S$3+1,0),0),0)</f>
        <v>6.2499999999999991</v>
      </c>
      <c r="U73" s="40" t="str">
        <f>INDEX(INDICADORES!$K$3:$K$419,MATCH($A73,INDICADORES!$B$3:$B$419,0))</f>
        <v>2º QUARTIL</v>
      </c>
      <c r="V73" s="40">
        <f>IF($U$6="SIM",IFERROR(HLOOKUP(U73,SÍNTESE!$J$10:$M$25,'MATRIZ CONTRATOS (2)'!U$3+1,0),0),0)</f>
        <v>6.2499999999999991</v>
      </c>
      <c r="W73" s="40" t="str">
        <f>INDEX(INDICADORES!$L$3:$L$419,MATCH($A73,INDICADORES!$B$3:$B$419,0))</f>
        <v>1º QUARTIL</v>
      </c>
      <c r="X73" s="40">
        <f>IF($W$6="SIM",IFERROR(HLOOKUP(W73,SÍNTESE!$J$10:$M$25,'MATRIZ CONTRATOS (2)'!W$3+1,0),0),0)</f>
        <v>0</v>
      </c>
      <c r="Y73" s="40" t="str">
        <f>INDEX(INDICADORES!$M$3:$M$419,MATCH($A73,INDICADORES!$B$3:$B$419,0))</f>
        <v>4º QUARTIL</v>
      </c>
      <c r="Z73" s="40">
        <f>IF($Y$6="SIM",IFERROR(HLOOKUP(Y73,SÍNTESE!$J$10:$M$25,'MATRIZ CONTRATOS (2)'!Y$3+1,0),0),0)</f>
        <v>3.125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 (2)'!AA$3+1,0),0),0)</f>
        <v>0.78125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 (2)'!AC$3+1,0),0),0)</f>
        <v>1.5625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 (2)'!AE$3+1,0),0),0)</f>
        <v>2.34375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 (2)'!AG$3+1,0),0),0)</f>
        <v>0</v>
      </c>
      <c r="AI73" s="41">
        <f t="shared" si="3"/>
        <v>53.645833333333329</v>
      </c>
      <c r="AJ73" s="41">
        <f t="shared" si="4"/>
        <v>53.645833333333329</v>
      </c>
      <c r="AK73" s="41">
        <f t="shared" si="5"/>
        <v>53.645833333333329</v>
      </c>
      <c r="AL73">
        <f>INDEX(Tabela1[LATITUDE],MATCH('MATRIZ CONTRATOS (2)'!A73,Tabela1[código município],0))</f>
        <v>-15.5542</v>
      </c>
      <c r="AM73">
        <f>INDEX(Tabela1[LONGITUDE],MATCH('MATRIZ CONTRATOS (2)'!A73,Tabela1[código município],0))</f>
        <v>-39.301600000000001</v>
      </c>
    </row>
    <row r="74" spans="1:39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 (2)'!E$3+1,0),0),0)</f>
        <v>1.5625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 (2)'!G$3+1,0),0),0)</f>
        <v>25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 (2)'!I$3+1,0),0),0)</f>
        <v>1.5625</v>
      </c>
      <c r="K74" s="40" t="str">
        <f>INDEX(INDICADORES!$F$3:$F$419,MATCH($A74,INDICADORES!$B$3:$B$419,0))</f>
        <v>3º QUARTIL</v>
      </c>
      <c r="L74" s="40">
        <f>IF($K$6="SIM",IFERROR(HLOOKUP(K74,SÍNTESE!$J$10:$M$25,'MATRIZ CONTRATOS (2)'!K$3+1,0),0),0)</f>
        <v>18.75</v>
      </c>
      <c r="M74" s="40" t="str">
        <f>INDEX(INDICADORES!$G$3:$G$419,MATCH($A74,INDICADORES!$B$3:$B$419,0))</f>
        <v>3º QUARTIL</v>
      </c>
      <c r="N74" s="40">
        <f>IF($M$6="SIM",IFERROR(HLOOKUP(M74,SÍNTESE!$J$10:$M$25,'MATRIZ CONTRATOS (2)'!M$3+1,0),0),0)</f>
        <v>1.5625</v>
      </c>
      <c r="O74" s="40" t="str">
        <f>INDEX(INDICADORES!$H$3:$H$419,MATCH($A74,INDICADORES!$B$3:$B$419,0))</f>
        <v>3º QUARTIL</v>
      </c>
      <c r="P74" s="40">
        <f>IF($O$6="SIM",IFERROR(HLOOKUP(O74,SÍNTESE!$J$10:$M$25,'MATRIZ CONTRATOS (2)'!O$3+1,0),0),0)</f>
        <v>2.34375</v>
      </c>
      <c r="Q74" s="40" t="str">
        <f>INDEX(INDICADORES!$I$3:$I$419,MATCH($A74,INDICADORES!$B$3:$B$419,0))</f>
        <v>3º QUARTIL</v>
      </c>
      <c r="R74" s="40">
        <f>IF($Q$6="SIM",IFERROR(HLOOKUP(Q74,SÍNTESE!$J$10:$M$25,'MATRIZ CONTRATOS (2)'!Q$3+1,0),0),0)</f>
        <v>6.2499999999999991</v>
      </c>
      <c r="S74" s="40" t="str">
        <f>INDEX(INDICADORES!$J$3:$J$419,MATCH($A74,INDICADORES!$B$3:$B$419,0))</f>
        <v>4º QUARTIL</v>
      </c>
      <c r="T74" s="40">
        <f>IF($S$6="SIM",IFERROR(HLOOKUP(S74,SÍNTESE!$J$10:$M$25,'MATRIZ CONTRATOS (2)'!S$3+1,0),0),0)</f>
        <v>2.083333333333333</v>
      </c>
      <c r="U74" s="40" t="str">
        <f>INDEX(INDICADORES!$K$3:$K$419,MATCH($A74,INDICADORES!$B$3:$B$419,0))</f>
        <v>3º QUARTIL</v>
      </c>
      <c r="V74" s="40">
        <f>IF($U$6="SIM",IFERROR(HLOOKUP(U74,SÍNTESE!$J$10:$M$25,'MATRIZ CONTRATOS (2)'!U$3+1,0),0),0)</f>
        <v>4.1666666666666661</v>
      </c>
      <c r="W74" s="40" t="str">
        <f>INDEX(INDICADORES!$L$3:$L$419,MATCH($A74,INDICADORES!$B$3:$B$419,0))</f>
        <v>3º QUARTIL</v>
      </c>
      <c r="X74" s="40">
        <f>IF($W$6="SIM",IFERROR(HLOOKUP(W74,SÍNTESE!$J$10:$M$25,'MATRIZ CONTRATOS (2)'!W$3+1,0),0),0)</f>
        <v>0</v>
      </c>
      <c r="Y74" s="40" t="str">
        <f>INDEX(INDICADORES!$M$3:$M$419,MATCH($A74,INDICADORES!$B$3:$B$419,0))</f>
        <v>3º QUARTIL</v>
      </c>
      <c r="Z74" s="40">
        <f>IF($Y$6="SIM",IFERROR(HLOOKUP(Y74,SÍNTESE!$J$10:$M$25,'MATRIZ CONTRATOS (2)'!Y$3+1,0),0),0)</f>
        <v>2.34375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 (2)'!AA$3+1,0),0),0)</f>
        <v>2.34375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 (2)'!AC$3+1,0),0),0)</f>
        <v>1.5625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 (2)'!AE$3+1,0),0),0)</f>
        <v>0.78125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 (2)'!AG$3+1,0),0),0)</f>
        <v>0</v>
      </c>
      <c r="AI74" s="41">
        <f t="shared" si="3"/>
        <v>70.3125</v>
      </c>
      <c r="AJ74" s="41">
        <f t="shared" si="4"/>
        <v>70.3125</v>
      </c>
      <c r="AK74" s="41">
        <f t="shared" si="5"/>
        <v>70.3125</v>
      </c>
      <c r="AL74">
        <f>INDEX(Tabela1[LATITUDE],MATCH('MATRIZ CONTRATOS (2)'!A74,Tabela1[código município],0))</f>
        <v>-14.500299999999999</v>
      </c>
      <c r="AM74">
        <f>INDEX(Tabela1[LONGITUDE],MATCH('MATRIZ CONTRATOS (2)'!A74,Tabela1[código município],0))</f>
        <v>-42.222900000000003</v>
      </c>
    </row>
    <row r="75" spans="1:39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 (2)'!E$3+1,0),0),0)</f>
        <v>1.5625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 (2)'!G$3+1,0),0),0)</f>
        <v>12.5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 (2)'!I$3+1,0),0),0)</f>
        <v>1.5625</v>
      </c>
      <c r="K75" s="40" t="str">
        <f>INDEX(INDICADORES!$F$3:$F$419,MATCH($A75,INDICADORES!$B$3:$B$419,0))</f>
        <v>4º QUARTIL</v>
      </c>
      <c r="L75" s="40">
        <f>IF($K$6="SIM",IFERROR(HLOOKUP(K75,SÍNTESE!$J$10:$M$25,'MATRIZ CONTRATOS (2)'!K$3+1,0),0),0)</f>
        <v>25</v>
      </c>
      <c r="M75" s="40" t="str">
        <f>INDEX(INDICADORES!$G$3:$G$419,MATCH($A75,INDICADORES!$B$3:$B$419,0))</f>
        <v>2º QUARTIL</v>
      </c>
      <c r="N75" s="40">
        <f>IF($M$6="SIM",IFERROR(HLOOKUP(M75,SÍNTESE!$J$10:$M$25,'MATRIZ CONTRATOS (2)'!M$3+1,0),0),0)</f>
        <v>2.34375</v>
      </c>
      <c r="O75" s="40" t="str">
        <f>INDEX(INDICADORES!$H$3:$H$419,MATCH($A75,INDICADORES!$B$3:$B$419,0))</f>
        <v>3º QUARTIL</v>
      </c>
      <c r="P75" s="40">
        <f>IF($O$6="SIM",IFERROR(HLOOKUP(O75,SÍNTESE!$J$10:$M$25,'MATRIZ CONTRATOS (2)'!O$3+1,0),0),0)</f>
        <v>2.34375</v>
      </c>
      <c r="Q75" s="40" t="str">
        <f>INDEX(INDICADORES!$I$3:$I$419,MATCH($A75,INDICADORES!$B$3:$B$419,0))</f>
        <v>3º QUARTIL</v>
      </c>
      <c r="R75" s="40">
        <f>IF($Q$6="SIM",IFERROR(HLOOKUP(Q75,SÍNTESE!$J$10:$M$25,'MATRIZ CONTRATOS (2)'!Q$3+1,0),0),0)</f>
        <v>6.2499999999999991</v>
      </c>
      <c r="S75" s="40" t="str">
        <f>INDEX(INDICADORES!$J$3:$J$419,MATCH($A75,INDICADORES!$B$3:$B$419,0))</f>
        <v>2º QUARTIL</v>
      </c>
      <c r="T75" s="40">
        <f>IF($S$6="SIM",IFERROR(HLOOKUP(S75,SÍNTESE!$J$10:$M$25,'MATRIZ CONTRATOS (2)'!S$3+1,0),0),0)</f>
        <v>6.2499999999999991</v>
      </c>
      <c r="U75" s="40" t="str">
        <f>INDEX(INDICADORES!$K$3:$K$419,MATCH($A75,INDICADORES!$B$3:$B$419,0))</f>
        <v>3º QUARTIL</v>
      </c>
      <c r="V75" s="40">
        <f>IF($U$6="SIM",IFERROR(HLOOKUP(U75,SÍNTESE!$J$10:$M$25,'MATRIZ CONTRATOS (2)'!U$3+1,0),0),0)</f>
        <v>4.1666666666666661</v>
      </c>
      <c r="W75" s="40" t="str">
        <f>INDEX(INDICADORES!$L$3:$L$419,MATCH($A75,INDICADORES!$B$3:$B$419,0))</f>
        <v>2º QUARTIL</v>
      </c>
      <c r="X75" s="40">
        <f>IF($W$6="SIM",IFERROR(HLOOKUP(W75,SÍNTESE!$J$10:$M$25,'MATRIZ CONTRATOS (2)'!W$3+1,0),0),0)</f>
        <v>0</v>
      </c>
      <c r="Y75" s="40" t="str">
        <f>INDEX(INDICADORES!$M$3:$M$419,MATCH($A75,INDICADORES!$B$3:$B$419,0))</f>
        <v>2º QUARTIL</v>
      </c>
      <c r="Z75" s="40">
        <f>IF($Y$6="SIM",IFERROR(HLOOKUP(Y75,SÍNTESE!$J$10:$M$25,'MATRIZ CONTRATOS (2)'!Y$3+1,0),0),0)</f>
        <v>1.5625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 (2)'!AA$3+1,0),0),0)</f>
        <v>1.5625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 (2)'!AC$3+1,0),0),0)</f>
        <v>3.125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 (2)'!AE$3+1,0),0),0)</f>
        <v>0.78125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 (2)'!AG$3+1,0),0),0)</f>
        <v>0</v>
      </c>
      <c r="AI75" s="41">
        <f t="shared" si="3"/>
        <v>69.010416666666657</v>
      </c>
      <c r="AJ75" s="41">
        <f t="shared" si="4"/>
        <v>69.010416666666657</v>
      </c>
      <c r="AK75" s="41">
        <f t="shared" si="5"/>
        <v>69.010416666666657</v>
      </c>
      <c r="AL75">
        <f>INDEX(Tabela1[LATITUDE],MATCH('MATRIZ CONTRATOS (2)'!A75,Tabela1[código município],0))</f>
        <v>-11.0677</v>
      </c>
      <c r="AM75">
        <f>INDEX(Tabela1[LONGITUDE],MATCH('MATRIZ CONTRATOS (2)'!A75,Tabela1[código município],0))</f>
        <v>-40.432000000000002</v>
      </c>
    </row>
    <row r="76" spans="1:39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 (2)'!E$3+1,0),0),0)</f>
        <v>0.78125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 (2)'!G$3+1,0),0),0)</f>
        <v>25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 (2)'!I$3+1,0),0),0)</f>
        <v>3.125</v>
      </c>
      <c r="K76" s="40" t="str">
        <f>INDEX(INDICADORES!$F$3:$F$419,MATCH($A76,INDICADORES!$B$3:$B$419,0))</f>
        <v>4º QUARTIL</v>
      </c>
      <c r="L76" s="40">
        <f>IF($K$6="SIM",IFERROR(HLOOKUP(K76,SÍNTESE!$J$10:$M$25,'MATRIZ CONTRATOS (2)'!K$3+1,0),0),0)</f>
        <v>25</v>
      </c>
      <c r="M76" s="40" t="str">
        <f>INDEX(INDICADORES!$G$3:$G$419,MATCH($A76,INDICADORES!$B$3:$B$419,0))</f>
        <v>3º QUARTIL</v>
      </c>
      <c r="N76" s="40">
        <f>IF($M$6="SIM",IFERROR(HLOOKUP(M76,SÍNTESE!$J$10:$M$25,'MATRIZ CONTRATOS (2)'!M$3+1,0),0),0)</f>
        <v>1.5625</v>
      </c>
      <c r="O76" s="40" t="str">
        <f>INDEX(INDICADORES!$H$3:$H$419,MATCH($A76,INDICADORES!$B$3:$B$419,0))</f>
        <v>1º QUARTIL</v>
      </c>
      <c r="P76" s="40">
        <f>IF($O$6="SIM",IFERROR(HLOOKUP(O76,SÍNTESE!$J$10:$M$25,'MATRIZ CONTRATOS (2)'!O$3+1,0),0),0)</f>
        <v>0.78125</v>
      </c>
      <c r="Q76" s="40" t="str">
        <f>INDEX(INDICADORES!$I$3:$I$419,MATCH($A76,INDICADORES!$B$3:$B$419,0))</f>
        <v>2º QUARTIL</v>
      </c>
      <c r="R76" s="40">
        <f>IF($Q$6="SIM",IFERROR(HLOOKUP(Q76,SÍNTESE!$J$10:$M$25,'MATRIZ CONTRATOS (2)'!Q$3+1,0),0),0)</f>
        <v>4.1666666666666661</v>
      </c>
      <c r="S76" s="40" t="str">
        <f>INDEX(INDICADORES!$J$3:$J$419,MATCH($A76,INDICADORES!$B$3:$B$419,0))</f>
        <v>4º QUARTIL</v>
      </c>
      <c r="T76" s="40">
        <f>IF($S$6="SIM",IFERROR(HLOOKUP(S76,SÍNTESE!$J$10:$M$25,'MATRIZ CONTRATOS (2)'!S$3+1,0),0),0)</f>
        <v>2.083333333333333</v>
      </c>
      <c r="U76" s="40" t="str">
        <f>INDEX(INDICADORES!$K$3:$K$419,MATCH($A76,INDICADORES!$B$3:$B$419,0))</f>
        <v>2º QUARTIL</v>
      </c>
      <c r="V76" s="40">
        <f>IF($U$6="SIM",IFERROR(HLOOKUP(U76,SÍNTESE!$J$10:$M$25,'MATRIZ CONTRATOS (2)'!U$3+1,0),0),0)</f>
        <v>6.2499999999999991</v>
      </c>
      <c r="W76" s="40" t="str">
        <f>INDEX(INDICADORES!$L$3:$L$419,MATCH($A76,INDICADORES!$B$3:$B$419,0))</f>
        <v>4º QUARTIL</v>
      </c>
      <c r="X76" s="40">
        <f>IF($W$6="SIM",IFERROR(HLOOKUP(W76,SÍNTESE!$J$10:$M$25,'MATRIZ CONTRATOS (2)'!W$3+1,0),0),0)</f>
        <v>0</v>
      </c>
      <c r="Y76" s="40" t="str">
        <f>INDEX(INDICADORES!$M$3:$M$419,MATCH($A76,INDICADORES!$B$3:$B$419,0))</f>
        <v>2º QUARTIL</v>
      </c>
      <c r="Z76" s="40">
        <f>IF($Y$6="SIM",IFERROR(HLOOKUP(Y76,SÍNTESE!$J$10:$M$25,'MATRIZ CONTRATOS (2)'!Y$3+1,0),0),0)</f>
        <v>1.5625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 (2)'!AA$3+1,0),0),0)</f>
        <v>2.34375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 (2)'!AC$3+1,0),0),0)</f>
        <v>3.125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 (2)'!AE$3+1,0),0),0)</f>
        <v>0.78125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 (2)'!AG$3+1,0),0),0)</f>
        <v>0</v>
      </c>
      <c r="AI76" s="41">
        <f t="shared" si="3"/>
        <v>76.5625</v>
      </c>
      <c r="AJ76" s="41">
        <f t="shared" si="4"/>
        <v>76.5625</v>
      </c>
      <c r="AK76" s="41">
        <f t="shared" si="5"/>
        <v>76.5625</v>
      </c>
      <c r="AL76">
        <f>INDEX(Tabela1[LATITUDE],MATCH('MATRIZ CONTRATOS (2)'!A76,Tabela1[código município],0))</f>
        <v>-14.3347</v>
      </c>
      <c r="AM76">
        <f>INDEX(Tabela1[LONGITUDE],MATCH('MATRIZ CONTRATOS (2)'!A76,Tabela1[código município],0))</f>
        <v>-40.917499999999997</v>
      </c>
    </row>
    <row r="77" spans="1:39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 (2)'!E$3+1,0),0),0)</f>
        <v>3.125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 (2)'!G$3+1,0),0),0)</f>
        <v>6.25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 (2)'!I$3+1,0),0),0)</f>
        <v>2.34375</v>
      </c>
      <c r="K77" s="40" t="str">
        <f>INDEX(INDICADORES!$F$3:$F$419,MATCH($A77,INDICADORES!$B$3:$B$419,0))</f>
        <v>3º QUARTIL</v>
      </c>
      <c r="L77" s="40">
        <f>IF($K$6="SIM",IFERROR(HLOOKUP(K77,SÍNTESE!$J$10:$M$25,'MATRIZ CONTRATOS (2)'!K$3+1,0),0),0)</f>
        <v>18.75</v>
      </c>
      <c r="M77" s="40" t="str">
        <f>INDEX(INDICADORES!$G$3:$G$419,MATCH($A77,INDICADORES!$B$3:$B$419,0))</f>
        <v>4º QUARTIL</v>
      </c>
      <c r="N77" s="40">
        <f>IF($M$6="SIM",IFERROR(HLOOKUP(M77,SÍNTESE!$J$10:$M$25,'MATRIZ CONTRATOS (2)'!M$3+1,0),0),0)</f>
        <v>0.78125</v>
      </c>
      <c r="O77" s="40" t="str">
        <f>INDEX(INDICADORES!$H$3:$H$419,MATCH($A77,INDICADORES!$B$3:$B$419,0))</f>
        <v>1º QUARTIL</v>
      </c>
      <c r="P77" s="40">
        <f>IF($O$6="SIM",IFERROR(HLOOKUP(O77,SÍNTESE!$J$10:$M$25,'MATRIZ CONTRATOS (2)'!O$3+1,0),0),0)</f>
        <v>0.78125</v>
      </c>
      <c r="Q77" s="40" t="str">
        <f>INDEX(INDICADORES!$I$3:$I$419,MATCH($A77,INDICADORES!$B$3:$B$419,0))</f>
        <v>3º QUARTIL</v>
      </c>
      <c r="R77" s="40">
        <f>IF($Q$6="SIM",IFERROR(HLOOKUP(Q77,SÍNTESE!$J$10:$M$25,'MATRIZ CONTRATOS (2)'!Q$3+1,0),0),0)</f>
        <v>6.2499999999999991</v>
      </c>
      <c r="S77" s="40" t="str">
        <f>INDEX(INDICADORES!$J$3:$J$419,MATCH($A77,INDICADORES!$B$3:$B$419,0))</f>
        <v>2º QUARTIL</v>
      </c>
      <c r="T77" s="40">
        <f>IF($S$6="SIM",IFERROR(HLOOKUP(S77,SÍNTESE!$J$10:$M$25,'MATRIZ CONTRATOS (2)'!S$3+1,0),0),0)</f>
        <v>6.2499999999999991</v>
      </c>
      <c r="U77" s="40" t="str">
        <f>INDEX(INDICADORES!$K$3:$K$419,MATCH($A77,INDICADORES!$B$3:$B$419,0))</f>
        <v>1º QUARTIL</v>
      </c>
      <c r="V77" s="40">
        <f>IF($U$6="SIM",IFERROR(HLOOKUP(U77,SÍNTESE!$J$10:$M$25,'MATRIZ CONTRATOS (2)'!U$3+1,0),0),0)</f>
        <v>8.3333333333333321</v>
      </c>
      <c r="W77" s="40" t="str">
        <f>INDEX(INDICADORES!$L$3:$L$419,MATCH($A77,INDICADORES!$B$3:$B$419,0))</f>
        <v>2º QUARTIL</v>
      </c>
      <c r="X77" s="40">
        <f>IF($W$6="SIM",IFERROR(HLOOKUP(W77,SÍNTESE!$J$10:$M$25,'MATRIZ CONTRATOS (2)'!W$3+1,0),0),0)</f>
        <v>0</v>
      </c>
      <c r="Y77" s="40" t="str">
        <f>INDEX(INDICADORES!$M$3:$M$419,MATCH($A77,INDICADORES!$B$3:$B$419,0))</f>
        <v>3º QUARTIL</v>
      </c>
      <c r="Z77" s="40">
        <f>IF($Y$6="SIM",IFERROR(HLOOKUP(Y77,SÍNTESE!$J$10:$M$25,'MATRIZ CONTRATOS (2)'!Y$3+1,0),0),0)</f>
        <v>2.34375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 (2)'!AA$3+1,0),0),0)</f>
        <v>1.5625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 (2)'!AC$3+1,0),0),0)</f>
        <v>3.125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 (2)'!AE$3+1,0),0),0)</f>
        <v>0.78125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 (2)'!AG$3+1,0),0),0)</f>
        <v>0</v>
      </c>
      <c r="AI77" s="41">
        <f t="shared" si="3"/>
        <v>60.677083333333329</v>
      </c>
      <c r="AJ77" s="41">
        <f t="shared" si="4"/>
        <v>60.677083333333329</v>
      </c>
      <c r="AK77" s="41">
        <f t="shared" si="5"/>
        <v>60.677083333333329</v>
      </c>
      <c r="AL77">
        <f>INDEX(Tabela1[LATITUDE],MATCH('MATRIZ CONTRATOS (2)'!A77,Tabela1[código município],0))</f>
        <v>-14.0684</v>
      </c>
      <c r="AM77">
        <f>INDEX(Tabela1[LONGITUDE],MATCH('MATRIZ CONTRATOS (2)'!A77,Tabela1[código município],0))</f>
        <v>-42.4861</v>
      </c>
    </row>
    <row r="78" spans="1:39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 (2)'!E$3+1,0),0),0)</f>
        <v>0.78125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 (2)'!G$3+1,0),0),0)</f>
        <v>6.25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 (2)'!I$3+1,0),0),0)</f>
        <v>3.125</v>
      </c>
      <c r="K78" s="40" t="str">
        <f>INDEX(INDICADORES!$F$3:$F$419,MATCH($A78,INDICADORES!$B$3:$B$419,0))</f>
        <v>4º QUARTIL</v>
      </c>
      <c r="L78" s="40">
        <f>IF($K$6="SIM",IFERROR(HLOOKUP(K78,SÍNTESE!$J$10:$M$25,'MATRIZ CONTRATOS (2)'!K$3+1,0),0),0)</f>
        <v>25</v>
      </c>
      <c r="M78" s="40" t="str">
        <f>INDEX(INDICADORES!$G$3:$G$419,MATCH($A78,INDICADORES!$B$3:$B$419,0))</f>
        <v>3º QUARTIL</v>
      </c>
      <c r="N78" s="40">
        <f>IF($M$6="SIM",IFERROR(HLOOKUP(M78,SÍNTESE!$J$10:$M$25,'MATRIZ CONTRATOS (2)'!M$3+1,0),0),0)</f>
        <v>1.5625</v>
      </c>
      <c r="O78" s="40" t="str">
        <f>INDEX(INDICADORES!$H$3:$H$419,MATCH($A78,INDICADORES!$B$3:$B$419,0))</f>
        <v>3º QUARTIL</v>
      </c>
      <c r="P78" s="40">
        <f>IF($O$6="SIM",IFERROR(HLOOKUP(O78,SÍNTESE!$J$10:$M$25,'MATRIZ CONTRATOS (2)'!O$3+1,0),0),0)</f>
        <v>2.34375</v>
      </c>
      <c r="Q78" s="40" t="str">
        <f>INDEX(INDICADORES!$I$3:$I$419,MATCH($A78,INDICADORES!$B$3:$B$419,0))</f>
        <v>4º QUARTIL</v>
      </c>
      <c r="R78" s="40">
        <f>IF($Q$6="SIM",IFERROR(HLOOKUP(Q78,SÍNTESE!$J$10:$M$25,'MATRIZ CONTRATOS (2)'!Q$3+1,0),0),0)</f>
        <v>8.3333333333333321</v>
      </c>
      <c r="S78" s="40" t="str">
        <f>INDEX(INDICADORES!$J$3:$J$419,MATCH($A78,INDICADORES!$B$3:$B$419,0))</f>
        <v>2º QUARTIL</v>
      </c>
      <c r="T78" s="40">
        <f>IF($S$6="SIM",IFERROR(HLOOKUP(S78,SÍNTESE!$J$10:$M$25,'MATRIZ CONTRATOS (2)'!S$3+1,0),0),0)</f>
        <v>6.2499999999999991</v>
      </c>
      <c r="U78" s="40" t="str">
        <f>INDEX(INDICADORES!$K$3:$K$419,MATCH($A78,INDICADORES!$B$3:$B$419,0))</f>
        <v>4º QUARTIL</v>
      </c>
      <c r="V78" s="40">
        <f>IF($U$6="SIM",IFERROR(HLOOKUP(U78,SÍNTESE!$J$10:$M$25,'MATRIZ CONTRATOS (2)'!U$3+1,0),0),0)</f>
        <v>2.083333333333333</v>
      </c>
      <c r="W78" s="40" t="str">
        <f>INDEX(INDICADORES!$L$3:$L$419,MATCH($A78,INDICADORES!$B$3:$B$419,0))</f>
        <v>1º QUARTIL</v>
      </c>
      <c r="X78" s="40">
        <f>IF($W$6="SIM",IFERROR(HLOOKUP(W78,SÍNTESE!$J$10:$M$25,'MATRIZ CONTRATOS (2)'!W$3+1,0),0),0)</f>
        <v>0</v>
      </c>
      <c r="Y78" s="40" t="str">
        <f>INDEX(INDICADORES!$M$3:$M$419,MATCH($A78,INDICADORES!$B$3:$B$419,0))</f>
        <v>4º QUARTIL</v>
      </c>
      <c r="Z78" s="40">
        <f>IF($Y$6="SIM",IFERROR(HLOOKUP(Y78,SÍNTESE!$J$10:$M$25,'MATRIZ CONTRATOS (2)'!Y$3+1,0),0),0)</f>
        <v>3.125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 (2)'!AA$3+1,0),0),0)</f>
        <v>3.125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 (2)'!AC$3+1,0),0),0)</f>
        <v>3.125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 (2)'!AE$3+1,0),0),0)</f>
        <v>3.125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 (2)'!AG$3+1,0),0),0)</f>
        <v>0</v>
      </c>
      <c r="AI78" s="41">
        <f t="shared" si="3"/>
        <v>68.229166666666657</v>
      </c>
      <c r="AJ78" s="41">
        <f t="shared" si="4"/>
        <v>68.229166666666657</v>
      </c>
      <c r="AK78" s="41">
        <f t="shared" si="5"/>
        <v>68.229166666666657</v>
      </c>
      <c r="AL78">
        <f>INDEX(Tabela1[LATITUDE],MATCH('MATRIZ CONTRATOS (2)'!A78,Tabela1[código município],0))</f>
        <v>-11.6914</v>
      </c>
      <c r="AM78">
        <f>INDEX(Tabela1[LONGITUDE],MATCH('MATRIZ CONTRATOS (2)'!A78,Tabela1[código município],0))</f>
        <v>-41.468800000000002</v>
      </c>
    </row>
    <row r="79" spans="1:39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 (2)'!E$3+1,0),0),0)</f>
        <v>2.34375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 (2)'!G$3+1,0),0),0)</f>
        <v>6.25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 (2)'!I$3+1,0),0),0)</f>
        <v>1.5625</v>
      </c>
      <c r="K79" s="40" t="str">
        <f>INDEX(INDICADORES!$F$3:$F$419,MATCH($A79,INDICADORES!$B$3:$B$419,0))</f>
        <v>4º QUARTIL</v>
      </c>
      <c r="L79" s="40">
        <f>IF($K$6="SIM",IFERROR(HLOOKUP(K79,SÍNTESE!$J$10:$M$25,'MATRIZ CONTRATOS (2)'!K$3+1,0),0),0)</f>
        <v>25</v>
      </c>
      <c r="M79" s="40" t="str">
        <f>INDEX(INDICADORES!$G$3:$G$419,MATCH($A79,INDICADORES!$B$3:$B$419,0))</f>
        <v>1º QUARTIL</v>
      </c>
      <c r="N79" s="40">
        <f>IF($M$6="SIM",IFERROR(HLOOKUP(M79,SÍNTESE!$J$10:$M$25,'MATRIZ CONTRATOS (2)'!M$3+1,0),0),0)</f>
        <v>3.125</v>
      </c>
      <c r="O79" s="40" t="str">
        <f>INDEX(INDICADORES!$H$3:$H$419,MATCH($A79,INDICADORES!$B$3:$B$419,0))</f>
        <v>3º QUARTIL</v>
      </c>
      <c r="P79" s="40">
        <f>IF($O$6="SIM",IFERROR(HLOOKUP(O79,SÍNTESE!$J$10:$M$25,'MATRIZ CONTRATOS (2)'!O$3+1,0),0),0)</f>
        <v>2.34375</v>
      </c>
      <c r="Q79" s="40" t="str">
        <f>INDEX(INDICADORES!$I$3:$I$419,MATCH($A79,INDICADORES!$B$3:$B$419,0))</f>
        <v>4º QUARTIL</v>
      </c>
      <c r="R79" s="40">
        <f>IF($Q$6="SIM",IFERROR(HLOOKUP(Q79,SÍNTESE!$J$10:$M$25,'MATRIZ CONTRATOS (2)'!Q$3+1,0),0),0)</f>
        <v>8.3333333333333321</v>
      </c>
      <c r="S79" s="40" t="str">
        <f>INDEX(INDICADORES!$J$3:$J$419,MATCH($A79,INDICADORES!$B$3:$B$419,0))</f>
        <v>4º QUARTIL</v>
      </c>
      <c r="T79" s="40">
        <f>IF($S$6="SIM",IFERROR(HLOOKUP(S79,SÍNTESE!$J$10:$M$25,'MATRIZ CONTRATOS (2)'!S$3+1,0),0),0)</f>
        <v>2.083333333333333</v>
      </c>
      <c r="U79" s="40" t="str">
        <f>INDEX(INDICADORES!$K$3:$K$419,MATCH($A79,INDICADORES!$B$3:$B$419,0))</f>
        <v>4º QUARTIL</v>
      </c>
      <c r="V79" s="40">
        <f>IF($U$6="SIM",IFERROR(HLOOKUP(U79,SÍNTESE!$J$10:$M$25,'MATRIZ CONTRATOS (2)'!U$3+1,0),0),0)</f>
        <v>2.083333333333333</v>
      </c>
      <c r="W79" s="40" t="str">
        <f>INDEX(INDICADORES!$L$3:$L$419,MATCH($A79,INDICADORES!$B$3:$B$419,0))</f>
        <v>4º QUARTIL</v>
      </c>
      <c r="X79" s="40">
        <f>IF($W$6="SIM",IFERROR(HLOOKUP(W79,SÍNTESE!$J$10:$M$25,'MATRIZ CONTRATOS (2)'!W$3+1,0),0),0)</f>
        <v>0</v>
      </c>
      <c r="Y79" s="40" t="str">
        <f>INDEX(INDICADORES!$M$3:$M$419,MATCH($A79,INDICADORES!$B$3:$B$419,0))</f>
        <v>2º QUARTIL</v>
      </c>
      <c r="Z79" s="40">
        <f>IF($Y$6="SIM",IFERROR(HLOOKUP(Y79,SÍNTESE!$J$10:$M$25,'MATRIZ CONTRATOS (2)'!Y$3+1,0),0),0)</f>
        <v>1.5625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 (2)'!AA$3+1,0),0),0)</f>
        <v>3.125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 (2)'!AC$3+1,0),0),0)</f>
        <v>3.125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 (2)'!AE$3+1,0),0),0)</f>
        <v>0.78125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 (2)'!AG$3+1,0),0),0)</f>
        <v>0</v>
      </c>
      <c r="AI79" s="41">
        <f t="shared" si="3"/>
        <v>61.71875</v>
      </c>
      <c r="AJ79" s="41">
        <f t="shared" si="4"/>
        <v>61.71875</v>
      </c>
      <c r="AK79" s="41">
        <f t="shared" si="5"/>
        <v>61.71875</v>
      </c>
      <c r="AL79">
        <f>INDEX(Tabela1[LATITUDE],MATCH('MATRIZ CONTRATOS (2)'!A79,Tabela1[código município],0))</f>
        <v>-13.490399999999999</v>
      </c>
      <c r="AM79">
        <f>INDEX(Tabela1[LONGITUDE],MATCH('MATRIZ CONTRATOS (2)'!A79,Tabela1[código município],0))</f>
        <v>-39.046500000000002</v>
      </c>
    </row>
    <row r="80" spans="1:39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 (2)'!E$3+1,0),0),0)</f>
        <v>2.34375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 (2)'!G$3+1,0),0),0)</f>
        <v>12.5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 (2)'!I$3+1,0),0),0)</f>
        <v>2.34375</v>
      </c>
      <c r="K80" s="40" t="str">
        <f>INDEX(INDICADORES!$F$3:$F$419,MATCH($A80,INDICADORES!$B$3:$B$419,0))</f>
        <v>3º QUARTIL</v>
      </c>
      <c r="L80" s="40">
        <f>IF($K$6="SIM",IFERROR(HLOOKUP(K80,SÍNTESE!$J$10:$M$25,'MATRIZ CONTRATOS (2)'!K$3+1,0),0),0)</f>
        <v>18.75</v>
      </c>
      <c r="M80" s="40" t="str">
        <f>INDEX(INDICADORES!$G$3:$G$419,MATCH($A80,INDICADORES!$B$3:$B$419,0))</f>
        <v>1º QUARTIL</v>
      </c>
      <c r="N80" s="40">
        <f>IF($M$6="SIM",IFERROR(HLOOKUP(M80,SÍNTESE!$J$10:$M$25,'MATRIZ CONTRATOS (2)'!M$3+1,0),0),0)</f>
        <v>3.125</v>
      </c>
      <c r="O80" s="40" t="str">
        <f>INDEX(INDICADORES!$H$3:$H$419,MATCH($A80,INDICADORES!$B$3:$B$419,0))</f>
        <v>3º QUARTIL</v>
      </c>
      <c r="P80" s="40">
        <f>IF($O$6="SIM",IFERROR(HLOOKUP(O80,SÍNTESE!$J$10:$M$25,'MATRIZ CONTRATOS (2)'!O$3+1,0),0),0)</f>
        <v>2.34375</v>
      </c>
      <c r="Q80" s="40" t="str">
        <f>INDEX(INDICADORES!$I$3:$I$419,MATCH($A80,INDICADORES!$B$3:$B$419,0))</f>
        <v>4º QUARTIL</v>
      </c>
      <c r="R80" s="40">
        <f>IF($Q$6="SIM",IFERROR(HLOOKUP(Q80,SÍNTESE!$J$10:$M$25,'MATRIZ CONTRATOS (2)'!Q$3+1,0),0),0)</f>
        <v>8.3333333333333321</v>
      </c>
      <c r="S80" s="40" t="str">
        <f>INDEX(INDICADORES!$J$3:$J$419,MATCH($A80,INDICADORES!$B$3:$B$419,0))</f>
        <v>1º QUARTIL</v>
      </c>
      <c r="T80" s="40">
        <f>IF($S$6="SIM",IFERROR(HLOOKUP(S80,SÍNTESE!$J$10:$M$25,'MATRIZ CONTRATOS (2)'!S$3+1,0),0),0)</f>
        <v>8.3333333333333321</v>
      </c>
      <c r="U80" s="40" t="str">
        <f>INDEX(INDICADORES!$K$3:$K$419,MATCH($A80,INDICADORES!$B$3:$B$419,0))</f>
        <v>1º QUARTIL</v>
      </c>
      <c r="V80" s="40">
        <f>IF($U$6="SIM",IFERROR(HLOOKUP(U80,SÍNTESE!$J$10:$M$25,'MATRIZ CONTRATOS (2)'!U$3+1,0),0),0)</f>
        <v>8.3333333333333321</v>
      </c>
      <c r="W80" s="40" t="str">
        <f>INDEX(INDICADORES!$L$3:$L$419,MATCH($A80,INDICADORES!$B$3:$B$419,0))</f>
        <v>3º QUARTIL</v>
      </c>
      <c r="X80" s="40">
        <f>IF($W$6="SIM",IFERROR(HLOOKUP(W80,SÍNTESE!$J$10:$M$25,'MATRIZ CONTRATOS (2)'!W$3+1,0),0),0)</f>
        <v>0</v>
      </c>
      <c r="Y80" s="40" t="str">
        <f>INDEX(INDICADORES!$M$3:$M$419,MATCH($A80,INDICADORES!$B$3:$B$419,0))</f>
        <v>2º QUARTIL</v>
      </c>
      <c r="Z80" s="40">
        <f>IF($Y$6="SIM",IFERROR(HLOOKUP(Y80,SÍNTESE!$J$10:$M$25,'MATRIZ CONTRATOS (2)'!Y$3+1,0),0),0)</f>
        <v>1.5625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 (2)'!AA$3+1,0),0),0)</f>
        <v>3.125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 (2)'!AC$3+1,0),0),0)</f>
        <v>3.125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 (2)'!AE$3+1,0),0),0)</f>
        <v>2.34375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 (2)'!AG$3+1,0),0),0)</f>
        <v>0</v>
      </c>
      <c r="AI80" s="41">
        <f t="shared" si="3"/>
        <v>76.5625</v>
      </c>
      <c r="AJ80" s="41">
        <f t="shared" si="4"/>
        <v>76.5625</v>
      </c>
      <c r="AK80" s="41">
        <f t="shared" si="5"/>
        <v>76.5625</v>
      </c>
      <c r="AL80">
        <f>INDEX(Tabela1[LATITUDE],MATCH('MATRIZ CONTRATOS (2)'!A80,Tabela1[código município],0))</f>
        <v>-11.020799999999999</v>
      </c>
      <c r="AM80">
        <f>INDEX(Tabela1[LONGITUDE],MATCH('MATRIZ CONTRATOS (2)'!A80,Tabela1[código município],0))</f>
        <v>-40.2956</v>
      </c>
    </row>
    <row r="81" spans="1:39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 (2)'!E$3+1,0),0),0)</f>
        <v>0.78125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 (2)'!G$3+1,0),0),0)</f>
        <v>18.75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 (2)'!I$3+1,0),0),0)</f>
        <v>0.78125</v>
      </c>
      <c r="K81" s="40" t="str">
        <f>INDEX(INDICADORES!$F$3:$F$419,MATCH($A81,INDICADORES!$B$3:$B$419,0))</f>
        <v>2º QUARTIL</v>
      </c>
      <c r="L81" s="40">
        <f>IF($K$6="SIM",IFERROR(HLOOKUP(K81,SÍNTESE!$J$10:$M$25,'MATRIZ CONTRATOS (2)'!K$3+1,0),0),0)</f>
        <v>12.5</v>
      </c>
      <c r="M81" s="40" t="str">
        <f>INDEX(INDICADORES!$G$3:$G$419,MATCH($A81,INDICADORES!$B$3:$B$419,0))</f>
        <v>4º QUARTIL</v>
      </c>
      <c r="N81" s="40">
        <f>IF($M$6="SIM",IFERROR(HLOOKUP(M81,SÍNTESE!$J$10:$M$25,'MATRIZ CONTRATOS (2)'!M$3+1,0),0),0)</f>
        <v>0.78125</v>
      </c>
      <c r="O81" s="40" t="str">
        <f>INDEX(INDICADORES!$H$3:$H$419,MATCH($A81,INDICADORES!$B$3:$B$419,0))</f>
        <v>1º QUARTIL</v>
      </c>
      <c r="P81" s="40">
        <f>IF($O$6="SIM",IFERROR(HLOOKUP(O81,SÍNTESE!$J$10:$M$25,'MATRIZ CONTRATOS (2)'!O$3+1,0),0),0)</f>
        <v>0.78125</v>
      </c>
      <c r="Q81" s="40" t="str">
        <f>INDEX(INDICADORES!$I$3:$I$419,MATCH($A81,INDICADORES!$B$3:$B$419,0))</f>
        <v>4º QUARTIL</v>
      </c>
      <c r="R81" s="40">
        <f>IF($Q$6="SIM",IFERROR(HLOOKUP(Q81,SÍNTESE!$J$10:$M$25,'MATRIZ CONTRATOS (2)'!Q$3+1,0),0),0)</f>
        <v>8.3333333333333321</v>
      </c>
      <c r="S81" s="40" t="str">
        <f>INDEX(INDICADORES!$J$3:$J$419,MATCH($A81,INDICADORES!$B$3:$B$419,0))</f>
        <v>1º QUARTIL</v>
      </c>
      <c r="T81" s="40">
        <f>IF($S$6="SIM",IFERROR(HLOOKUP(S81,SÍNTESE!$J$10:$M$25,'MATRIZ CONTRATOS (2)'!S$3+1,0),0),0)</f>
        <v>8.3333333333333321</v>
      </c>
      <c r="U81" s="40" t="str">
        <f>INDEX(INDICADORES!$K$3:$K$419,MATCH($A81,INDICADORES!$B$3:$B$419,0))</f>
        <v>4º QUARTIL</v>
      </c>
      <c r="V81" s="40">
        <f>IF($U$6="SIM",IFERROR(HLOOKUP(U81,SÍNTESE!$J$10:$M$25,'MATRIZ CONTRATOS (2)'!U$3+1,0),0),0)</f>
        <v>2.083333333333333</v>
      </c>
      <c r="W81" s="40" t="str">
        <f>INDEX(INDICADORES!$L$3:$L$419,MATCH($A81,INDICADORES!$B$3:$B$419,0))</f>
        <v>2º QUARTIL</v>
      </c>
      <c r="X81" s="40">
        <f>IF($W$6="SIM",IFERROR(HLOOKUP(W81,SÍNTESE!$J$10:$M$25,'MATRIZ CONTRATOS (2)'!W$3+1,0),0),0)</f>
        <v>0</v>
      </c>
      <c r="Y81" s="40" t="str">
        <f>INDEX(INDICADORES!$M$3:$M$419,MATCH($A81,INDICADORES!$B$3:$B$419,0))</f>
        <v>4º QUARTIL</v>
      </c>
      <c r="Z81" s="40">
        <f>IF($Y$6="SIM",IFERROR(HLOOKUP(Y81,SÍNTESE!$J$10:$M$25,'MATRIZ CONTRATOS (2)'!Y$3+1,0),0),0)</f>
        <v>3.125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 (2)'!AA$3+1,0),0),0)</f>
        <v>3.125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 (2)'!AC$3+1,0),0),0)</f>
        <v>1.5625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 (2)'!AE$3+1,0),0),0)</f>
        <v>0.78125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 (2)'!AG$3+1,0),0),0)</f>
        <v>0</v>
      </c>
      <c r="AI81" s="41">
        <f t="shared" si="3"/>
        <v>61.71875</v>
      </c>
      <c r="AJ81" s="41">
        <f t="shared" si="4"/>
        <v>61.71875</v>
      </c>
      <c r="AK81" s="41">
        <f t="shared" si="5"/>
        <v>61.71875</v>
      </c>
      <c r="AL81">
        <f>INDEX(Tabela1[LATITUDE],MATCH('MATRIZ CONTRATOS (2)'!A81,Tabela1[código município],0))</f>
        <v>-15.414199999999999</v>
      </c>
      <c r="AM81">
        <f>INDEX(Tabela1[LONGITUDE],MATCH('MATRIZ CONTRATOS (2)'!A81,Tabela1[código município],0))</f>
        <v>-39.491900000000001</v>
      </c>
    </row>
    <row r="82" spans="1:39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 (2)'!E$3+1,0),0),0)</f>
        <v>0.78125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 (2)'!G$3+1,0),0),0)</f>
        <v>25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 (2)'!I$3+1,0),0),0)</f>
        <v>0.78125</v>
      </c>
      <c r="K82" s="40" t="str">
        <f>INDEX(INDICADORES!$F$3:$F$419,MATCH($A82,INDICADORES!$B$3:$B$419,0))</f>
        <v>1º QUARTIL</v>
      </c>
      <c r="L82" s="40">
        <f>IF($K$6="SIM",IFERROR(HLOOKUP(K82,SÍNTESE!$J$10:$M$25,'MATRIZ CONTRATOS (2)'!K$3+1,0),0),0)</f>
        <v>6.25</v>
      </c>
      <c r="M82" s="40" t="str">
        <f>INDEX(INDICADORES!$G$3:$G$419,MATCH($A82,INDICADORES!$B$3:$B$419,0))</f>
        <v>3º QUARTIL</v>
      </c>
      <c r="N82" s="40">
        <f>IF($M$6="SIM",IFERROR(HLOOKUP(M82,SÍNTESE!$J$10:$M$25,'MATRIZ CONTRATOS (2)'!M$3+1,0),0),0)</f>
        <v>1.5625</v>
      </c>
      <c r="O82" s="40" t="str">
        <f>INDEX(INDICADORES!$H$3:$H$419,MATCH($A82,INDICADORES!$B$3:$B$419,0))</f>
        <v>1º QUARTIL</v>
      </c>
      <c r="P82" s="40">
        <f>IF($O$6="SIM",IFERROR(HLOOKUP(O82,SÍNTESE!$J$10:$M$25,'MATRIZ CONTRATOS (2)'!O$3+1,0),0),0)</f>
        <v>0.78125</v>
      </c>
      <c r="Q82" s="40" t="str">
        <f>INDEX(INDICADORES!$I$3:$I$419,MATCH($A82,INDICADORES!$B$3:$B$419,0))</f>
        <v>1º QUARTIL</v>
      </c>
      <c r="R82" s="40">
        <f>IF($Q$6="SIM",IFERROR(HLOOKUP(Q82,SÍNTESE!$J$10:$M$25,'MATRIZ CONTRATOS (2)'!Q$3+1,0),0),0)</f>
        <v>2.083333333333333</v>
      </c>
      <c r="S82" s="40" t="str">
        <f>INDEX(INDICADORES!$J$3:$J$419,MATCH($A82,INDICADORES!$B$3:$B$419,0))</f>
        <v>2º QUARTIL</v>
      </c>
      <c r="T82" s="40">
        <f>IF($S$6="SIM",IFERROR(HLOOKUP(S82,SÍNTESE!$J$10:$M$25,'MATRIZ CONTRATOS (2)'!S$3+1,0),0),0)</f>
        <v>6.2499999999999991</v>
      </c>
      <c r="U82" s="40" t="str">
        <f>INDEX(INDICADORES!$K$3:$K$419,MATCH($A82,INDICADORES!$B$3:$B$419,0))</f>
        <v>1º QUARTIL</v>
      </c>
      <c r="V82" s="40">
        <f>IF($U$6="SIM",IFERROR(HLOOKUP(U82,SÍNTESE!$J$10:$M$25,'MATRIZ CONTRATOS (2)'!U$3+1,0),0),0)</f>
        <v>8.3333333333333321</v>
      </c>
      <c r="W82" s="40" t="str">
        <f>INDEX(INDICADORES!$L$3:$L$419,MATCH($A82,INDICADORES!$B$3:$B$419,0))</f>
        <v>1º QUARTIL</v>
      </c>
      <c r="X82" s="40">
        <f>IF($W$6="SIM",IFERROR(HLOOKUP(W82,SÍNTESE!$J$10:$M$25,'MATRIZ CONTRATOS (2)'!W$3+1,0),0),0)</f>
        <v>0</v>
      </c>
      <c r="Y82" s="40" t="str">
        <f>INDEX(INDICADORES!$M$3:$M$419,MATCH($A82,INDICADORES!$B$3:$B$419,0))</f>
        <v>1º QUARTIL</v>
      </c>
      <c r="Z82" s="40">
        <f>IF($Y$6="SIM",IFERROR(HLOOKUP(Y82,SÍNTESE!$J$10:$M$25,'MATRIZ CONTRATOS (2)'!Y$3+1,0),0),0)</f>
        <v>0.78125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 (2)'!AA$3+1,0),0),0)</f>
        <v>2.34375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 (2)'!AC$3+1,0),0),0)</f>
        <v>1.5625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 (2)'!AE$3+1,0),0),0)</f>
        <v>0.78125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 (2)'!AG$3+1,0),0),0)</f>
        <v>0</v>
      </c>
      <c r="AI82" s="41">
        <f t="shared" si="3"/>
        <v>57.291666666666664</v>
      </c>
      <c r="AJ82" s="41">
        <f t="shared" si="4"/>
        <v>57.291666666666664</v>
      </c>
      <c r="AK82" s="41">
        <f t="shared" si="5"/>
        <v>57.291666666666664</v>
      </c>
      <c r="AL82">
        <f>INDEX(Tabela1[LATITUDE],MATCH('MATRIZ CONTRATOS (2)'!A82,Tabela1[código município],0))</f>
        <v>-12.6996</v>
      </c>
      <c r="AM82">
        <f>INDEX(Tabela1[LONGITUDE],MATCH('MATRIZ CONTRATOS (2)'!A82,Tabela1[código município],0))</f>
        <v>-38.326300000000003</v>
      </c>
    </row>
    <row r="83" spans="1:39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 (2)'!E$3+1,0),0),0)</f>
        <v>1.5625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 (2)'!G$3+1,0),0),0)</f>
        <v>25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 (2)'!I$3+1,0),0),0)</f>
        <v>1.5625</v>
      </c>
      <c r="K83" s="40" t="str">
        <f>INDEX(INDICADORES!$F$3:$F$419,MATCH($A83,INDICADORES!$B$3:$B$419,0))</f>
        <v>3º QUARTIL</v>
      </c>
      <c r="L83" s="40">
        <f>IF($K$6="SIM",IFERROR(HLOOKUP(K83,SÍNTESE!$J$10:$M$25,'MATRIZ CONTRATOS (2)'!K$3+1,0),0),0)</f>
        <v>18.75</v>
      </c>
      <c r="M83" s="40" t="str">
        <f>INDEX(INDICADORES!$G$3:$G$419,MATCH($A83,INDICADORES!$B$3:$B$419,0))</f>
        <v>1º QUARTIL</v>
      </c>
      <c r="N83" s="40">
        <f>IF($M$6="SIM",IFERROR(HLOOKUP(M83,SÍNTESE!$J$10:$M$25,'MATRIZ CONTRATOS (2)'!M$3+1,0),0),0)</f>
        <v>3.125</v>
      </c>
      <c r="O83" s="40" t="str">
        <f>INDEX(INDICADORES!$H$3:$H$419,MATCH($A83,INDICADORES!$B$3:$B$419,0))</f>
        <v>2º QUARTIL</v>
      </c>
      <c r="P83" s="40">
        <f>IF($O$6="SIM",IFERROR(HLOOKUP(O83,SÍNTESE!$J$10:$M$25,'MATRIZ CONTRATOS (2)'!O$3+1,0),0),0)</f>
        <v>1.5625</v>
      </c>
      <c r="Q83" s="40" t="str">
        <f>INDEX(INDICADORES!$I$3:$I$419,MATCH($A83,INDICADORES!$B$3:$B$419,0))</f>
        <v>3º QUARTIL</v>
      </c>
      <c r="R83" s="40">
        <f>IF($Q$6="SIM",IFERROR(HLOOKUP(Q83,SÍNTESE!$J$10:$M$25,'MATRIZ CONTRATOS (2)'!Q$3+1,0),0),0)</f>
        <v>6.2499999999999991</v>
      </c>
      <c r="S83" s="40" t="str">
        <f>INDEX(INDICADORES!$J$3:$J$419,MATCH($A83,INDICADORES!$B$3:$B$419,0))</f>
        <v>1º QUARTIL</v>
      </c>
      <c r="T83" s="40">
        <f>IF($S$6="SIM",IFERROR(HLOOKUP(S83,SÍNTESE!$J$10:$M$25,'MATRIZ CONTRATOS (2)'!S$3+1,0),0),0)</f>
        <v>8.3333333333333321</v>
      </c>
      <c r="U83" s="40" t="str">
        <f>INDEX(INDICADORES!$K$3:$K$419,MATCH($A83,INDICADORES!$B$3:$B$419,0))</f>
        <v>3º QUARTIL</v>
      </c>
      <c r="V83" s="40">
        <f>IF($U$6="SIM",IFERROR(HLOOKUP(U83,SÍNTESE!$J$10:$M$25,'MATRIZ CONTRATOS (2)'!U$3+1,0),0),0)</f>
        <v>4.1666666666666661</v>
      </c>
      <c r="W83" s="40" t="str">
        <f>INDEX(INDICADORES!$L$3:$L$419,MATCH($A83,INDICADORES!$B$3:$B$419,0))</f>
        <v>4º QUARTIL</v>
      </c>
      <c r="X83" s="40">
        <f>IF($W$6="SIM",IFERROR(HLOOKUP(W83,SÍNTESE!$J$10:$M$25,'MATRIZ CONTRATOS (2)'!W$3+1,0),0),0)</f>
        <v>0</v>
      </c>
      <c r="Y83" s="40" t="str">
        <f>INDEX(INDICADORES!$M$3:$M$419,MATCH($A83,INDICADORES!$B$3:$B$419,0))</f>
        <v>4º QUARTIL</v>
      </c>
      <c r="Z83" s="40">
        <f>IF($Y$6="SIM",IFERROR(HLOOKUP(Y83,SÍNTESE!$J$10:$M$25,'MATRIZ CONTRATOS (2)'!Y$3+1,0),0),0)</f>
        <v>3.125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 (2)'!AA$3+1,0),0),0)</f>
        <v>3.125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 (2)'!AC$3+1,0),0),0)</f>
        <v>3.125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 (2)'!AE$3+1,0),0),0)</f>
        <v>0.78125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 (2)'!AG$3+1,0),0),0)</f>
        <v>0</v>
      </c>
      <c r="AI83" s="41">
        <f t="shared" si="3"/>
        <v>80.46875</v>
      </c>
      <c r="AJ83" s="41">
        <f t="shared" si="4"/>
        <v>80.46875</v>
      </c>
      <c r="AK83" s="41">
        <f t="shared" si="5"/>
        <v>80.46875</v>
      </c>
      <c r="AL83">
        <f>INDEX(Tabela1[LATITUDE],MATCH('MATRIZ CONTRATOS (2)'!A83,Tabela1[código município],0))</f>
        <v>-13.9398</v>
      </c>
      <c r="AM83">
        <f>INDEX(Tabela1[LONGITUDE],MATCH('MATRIZ CONTRATOS (2)'!A83,Tabela1[código município],0))</f>
        <v>-39.107100000000003</v>
      </c>
    </row>
    <row r="84" spans="1:39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 (2)'!E$3+1,0),0),0)</f>
        <v>2.34375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 (2)'!G$3+1,0),0),0)</f>
        <v>6.25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 (2)'!I$3+1,0),0),0)</f>
        <v>0.78125</v>
      </c>
      <c r="K84" s="40" t="str">
        <f>INDEX(INDICADORES!$F$3:$F$419,MATCH($A84,INDICADORES!$B$3:$B$419,0))</f>
        <v>4º QUARTIL</v>
      </c>
      <c r="L84" s="40">
        <f>IF($K$6="SIM",IFERROR(HLOOKUP(K84,SÍNTESE!$J$10:$M$25,'MATRIZ CONTRATOS (2)'!K$3+1,0),0),0)</f>
        <v>25</v>
      </c>
      <c r="M84" s="40" t="str">
        <f>INDEX(INDICADORES!$G$3:$G$419,MATCH($A84,INDICADORES!$B$3:$B$419,0))</f>
        <v>4º QUARTIL</v>
      </c>
      <c r="N84" s="40">
        <f>IF($M$6="SIM",IFERROR(HLOOKUP(M84,SÍNTESE!$J$10:$M$25,'MATRIZ CONTRATOS (2)'!M$3+1,0),0),0)</f>
        <v>0.78125</v>
      </c>
      <c r="O84" s="40" t="str">
        <f>INDEX(INDICADORES!$H$3:$H$419,MATCH($A84,INDICADORES!$B$3:$B$419,0))</f>
        <v>2º QUARTIL</v>
      </c>
      <c r="P84" s="40">
        <f>IF($O$6="SIM",IFERROR(HLOOKUP(O84,SÍNTESE!$J$10:$M$25,'MATRIZ CONTRATOS (2)'!O$3+1,0),0),0)</f>
        <v>1.5625</v>
      </c>
      <c r="Q84" s="40" t="str">
        <f>INDEX(INDICADORES!$I$3:$I$419,MATCH($A84,INDICADORES!$B$3:$B$419,0))</f>
        <v>4º QUARTIL</v>
      </c>
      <c r="R84" s="40">
        <f>IF($Q$6="SIM",IFERROR(HLOOKUP(Q84,SÍNTESE!$J$10:$M$25,'MATRIZ CONTRATOS (2)'!Q$3+1,0),0),0)</f>
        <v>8.3333333333333321</v>
      </c>
      <c r="S84" s="40" t="str">
        <f>INDEX(INDICADORES!$J$3:$J$419,MATCH($A84,INDICADORES!$B$3:$B$419,0))</f>
        <v>2º QUARTIL</v>
      </c>
      <c r="T84" s="40">
        <f>IF($S$6="SIM",IFERROR(HLOOKUP(S84,SÍNTESE!$J$10:$M$25,'MATRIZ CONTRATOS (2)'!S$3+1,0),0),0)</f>
        <v>6.2499999999999991</v>
      </c>
      <c r="U84" s="40" t="str">
        <f>INDEX(INDICADORES!$K$3:$K$419,MATCH($A84,INDICADORES!$B$3:$B$419,0))</f>
        <v>1º QUARTIL</v>
      </c>
      <c r="V84" s="40">
        <f>IF($U$6="SIM",IFERROR(HLOOKUP(U84,SÍNTESE!$J$10:$M$25,'MATRIZ CONTRATOS (2)'!U$3+1,0),0),0)</f>
        <v>8.3333333333333321</v>
      </c>
      <c r="W84" s="40" t="str">
        <f>INDEX(INDICADORES!$L$3:$L$419,MATCH($A84,INDICADORES!$B$3:$B$419,0))</f>
        <v>1º QUARTIL</v>
      </c>
      <c r="X84" s="40">
        <f>IF($W$6="SIM",IFERROR(HLOOKUP(W84,SÍNTESE!$J$10:$M$25,'MATRIZ CONTRATOS (2)'!W$3+1,0),0),0)</f>
        <v>0</v>
      </c>
      <c r="Y84" s="40" t="str">
        <f>INDEX(INDICADORES!$M$3:$M$419,MATCH($A84,INDICADORES!$B$3:$B$419,0))</f>
        <v>3º QUARTIL</v>
      </c>
      <c r="Z84" s="40">
        <f>IF($Y$6="SIM",IFERROR(HLOOKUP(Y84,SÍNTESE!$J$10:$M$25,'MATRIZ CONTRATOS (2)'!Y$3+1,0),0),0)</f>
        <v>2.34375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 (2)'!AA$3+1,0),0),0)</f>
        <v>2.34375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 (2)'!AC$3+1,0),0),0)</f>
        <v>1.5625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 (2)'!AE$3+1,0),0),0)</f>
        <v>0.78125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 (2)'!AG$3+1,0),0),0)</f>
        <v>0</v>
      </c>
      <c r="AI84" s="41">
        <f t="shared" si="3"/>
        <v>66.666666666666657</v>
      </c>
      <c r="AJ84" s="41">
        <f t="shared" si="4"/>
        <v>66.666666666666657</v>
      </c>
      <c r="AK84" s="41">
        <f t="shared" si="5"/>
        <v>66.666666666666657</v>
      </c>
      <c r="AL84">
        <f>INDEX(Tabela1[LATITUDE],MATCH('MATRIZ CONTRATOS (2)'!A84,Tabela1[código município],0))</f>
        <v>-9.5222099999999994</v>
      </c>
      <c r="AM84">
        <f>INDEX(Tabela1[LONGITUDE],MATCH('MATRIZ CONTRATOS (2)'!A84,Tabela1[código município],0))</f>
        <v>-43.012599999999999</v>
      </c>
    </row>
    <row r="85" spans="1:39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 (2)'!E$3+1,0),0),0)</f>
        <v>2.34375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 (2)'!G$3+1,0),0),0)</f>
        <v>25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 (2)'!I$3+1,0),0),0)</f>
        <v>0.78125</v>
      </c>
      <c r="K85" s="40" t="str">
        <f>INDEX(INDICADORES!$F$3:$F$419,MATCH($A85,INDICADORES!$B$3:$B$419,0))</f>
        <v>1º QUARTIL</v>
      </c>
      <c r="L85" s="40">
        <f>IF($K$6="SIM",IFERROR(HLOOKUP(K85,SÍNTESE!$J$10:$M$25,'MATRIZ CONTRATOS (2)'!K$3+1,0),0),0)</f>
        <v>6.25</v>
      </c>
      <c r="M85" s="40" t="str">
        <f>INDEX(INDICADORES!$G$3:$G$419,MATCH($A85,INDICADORES!$B$3:$B$419,0))</f>
        <v>2º QUARTIL</v>
      </c>
      <c r="N85" s="40">
        <f>IF($M$6="SIM",IFERROR(HLOOKUP(M85,SÍNTESE!$J$10:$M$25,'MATRIZ CONTRATOS (2)'!M$3+1,0),0),0)</f>
        <v>2.34375</v>
      </c>
      <c r="O85" s="40" t="str">
        <f>INDEX(INDICADORES!$H$3:$H$419,MATCH($A85,INDICADORES!$B$3:$B$419,0))</f>
        <v>2º QUARTIL</v>
      </c>
      <c r="P85" s="40">
        <f>IF($O$6="SIM",IFERROR(HLOOKUP(O85,SÍNTESE!$J$10:$M$25,'MATRIZ CONTRATOS (2)'!O$3+1,0),0),0)</f>
        <v>1.5625</v>
      </c>
      <c r="Q85" s="40" t="str">
        <f>INDEX(INDICADORES!$I$3:$I$419,MATCH($A85,INDICADORES!$B$3:$B$419,0))</f>
        <v>1º QUARTIL</v>
      </c>
      <c r="R85" s="40">
        <f>IF($Q$6="SIM",IFERROR(HLOOKUP(Q85,SÍNTESE!$J$10:$M$25,'MATRIZ CONTRATOS (2)'!Q$3+1,0),0),0)</f>
        <v>2.083333333333333</v>
      </c>
      <c r="S85" s="40" t="str">
        <f>INDEX(INDICADORES!$J$3:$J$419,MATCH($A85,INDICADORES!$B$3:$B$419,0))</f>
        <v>3º QUARTIL</v>
      </c>
      <c r="T85" s="40">
        <f>IF($S$6="SIM",IFERROR(HLOOKUP(S85,SÍNTESE!$J$10:$M$25,'MATRIZ CONTRATOS (2)'!S$3+1,0),0),0)</f>
        <v>4.1666666666666661</v>
      </c>
      <c r="U85" s="40" t="str">
        <f>INDEX(INDICADORES!$K$3:$K$419,MATCH($A85,INDICADORES!$B$3:$B$419,0))</f>
        <v>3º QUARTIL</v>
      </c>
      <c r="V85" s="40">
        <f>IF($U$6="SIM",IFERROR(HLOOKUP(U85,SÍNTESE!$J$10:$M$25,'MATRIZ CONTRATOS (2)'!U$3+1,0),0),0)</f>
        <v>4.1666666666666661</v>
      </c>
      <c r="W85" s="40" t="str">
        <f>INDEX(INDICADORES!$L$3:$L$419,MATCH($A85,INDICADORES!$B$3:$B$419,0))</f>
        <v>3º QUARTIL</v>
      </c>
      <c r="X85" s="40">
        <f>IF($W$6="SIM",IFERROR(HLOOKUP(W85,SÍNTESE!$J$10:$M$25,'MATRIZ CONTRATOS (2)'!W$3+1,0),0),0)</f>
        <v>0</v>
      </c>
      <c r="Y85" s="40" t="str">
        <f>INDEX(INDICADORES!$M$3:$M$419,MATCH($A85,INDICADORES!$B$3:$B$419,0))</f>
        <v>1º QUARTIL</v>
      </c>
      <c r="Z85" s="40">
        <f>IF($Y$6="SIM",IFERROR(HLOOKUP(Y85,SÍNTESE!$J$10:$M$25,'MATRIZ CONTRATOS (2)'!Y$3+1,0),0),0)</f>
        <v>0.78125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 (2)'!AA$3+1,0),0),0)</f>
        <v>0.78125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 (2)'!AC$3+1,0),0),0)</f>
        <v>1.5625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 (2)'!AE$3+1,0),0),0)</f>
        <v>0.78125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 (2)'!AG$3+1,0),0),0)</f>
        <v>0</v>
      </c>
      <c r="AI85" s="41">
        <f t="shared" si="3"/>
        <v>52.604166666666664</v>
      </c>
      <c r="AJ85" s="41">
        <f t="shared" si="4"/>
        <v>52.604166666666664</v>
      </c>
      <c r="AK85" s="41">
        <f t="shared" si="5"/>
        <v>52.604166666666664</v>
      </c>
      <c r="AL85">
        <f>INDEX(Tabela1[LATITUDE],MATCH('MATRIZ CONTRATOS (2)'!A85,Tabela1[código município],0))</f>
        <v>-10.5105</v>
      </c>
      <c r="AM85">
        <f>INDEX(Tabela1[LONGITUDE],MATCH('MATRIZ CONTRATOS (2)'!A85,Tabela1[código município],0))</f>
        <v>-40.32</v>
      </c>
    </row>
    <row r="86" spans="1:39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 (2)'!E$3+1,0),0),0)</f>
        <v>0.78125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 (2)'!G$3+1,0),0),0)</f>
        <v>6.25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 (2)'!I$3+1,0),0),0)</f>
        <v>3.125</v>
      </c>
      <c r="K86" s="40" t="str">
        <f>INDEX(INDICADORES!$F$3:$F$419,MATCH($A86,INDICADORES!$B$3:$B$419,0))</f>
        <v>4º QUARTIL</v>
      </c>
      <c r="L86" s="40">
        <f>IF($K$6="SIM",IFERROR(HLOOKUP(K86,SÍNTESE!$J$10:$M$25,'MATRIZ CONTRATOS (2)'!K$3+1,0),0),0)</f>
        <v>25</v>
      </c>
      <c r="M86" s="40" t="str">
        <f>INDEX(INDICADORES!$G$3:$G$419,MATCH($A86,INDICADORES!$B$3:$B$419,0))</f>
        <v>1º QUARTIL</v>
      </c>
      <c r="N86" s="40">
        <f>IF($M$6="SIM",IFERROR(HLOOKUP(M86,SÍNTESE!$J$10:$M$25,'MATRIZ CONTRATOS (2)'!M$3+1,0),0),0)</f>
        <v>3.125</v>
      </c>
      <c r="O86" s="40" t="str">
        <f>INDEX(INDICADORES!$H$3:$H$419,MATCH($A86,INDICADORES!$B$3:$B$419,0))</f>
        <v>4º QUARTIL</v>
      </c>
      <c r="P86" s="40">
        <f>IF($O$6="SIM",IFERROR(HLOOKUP(O86,SÍNTESE!$J$10:$M$25,'MATRIZ CONTRATOS (2)'!O$3+1,0),0),0)</f>
        <v>3.125</v>
      </c>
      <c r="Q86" s="40" t="str">
        <f>INDEX(INDICADORES!$I$3:$I$419,MATCH($A86,INDICADORES!$B$3:$B$419,0))</f>
        <v>4º QUARTIL</v>
      </c>
      <c r="R86" s="40">
        <f>IF($Q$6="SIM",IFERROR(HLOOKUP(Q86,SÍNTESE!$J$10:$M$25,'MATRIZ CONTRATOS (2)'!Q$3+1,0),0),0)</f>
        <v>8.3333333333333321</v>
      </c>
      <c r="S86" s="40" t="str">
        <f>INDEX(INDICADORES!$J$3:$J$419,MATCH($A86,INDICADORES!$B$3:$B$419,0))</f>
        <v>2º QUARTIL</v>
      </c>
      <c r="T86" s="40">
        <f>IF($S$6="SIM",IFERROR(HLOOKUP(S86,SÍNTESE!$J$10:$M$25,'MATRIZ CONTRATOS (2)'!S$3+1,0),0),0)</f>
        <v>6.2499999999999991</v>
      </c>
      <c r="U86" s="40" t="str">
        <f>INDEX(INDICADORES!$K$3:$K$419,MATCH($A86,INDICADORES!$B$3:$B$419,0))</f>
        <v>4º QUARTIL</v>
      </c>
      <c r="V86" s="40">
        <f>IF($U$6="SIM",IFERROR(HLOOKUP(U86,SÍNTESE!$J$10:$M$25,'MATRIZ CONTRATOS (2)'!U$3+1,0),0),0)</f>
        <v>2.083333333333333</v>
      </c>
      <c r="W86" s="40" t="str">
        <f>INDEX(INDICADORES!$L$3:$L$419,MATCH($A86,INDICADORES!$B$3:$B$419,0))</f>
        <v>1º QUARTIL</v>
      </c>
      <c r="X86" s="40">
        <f>IF($W$6="SIM",IFERROR(HLOOKUP(W86,SÍNTESE!$J$10:$M$25,'MATRIZ CONTRATOS (2)'!W$3+1,0),0),0)</f>
        <v>0</v>
      </c>
      <c r="Y86" s="40" t="str">
        <f>INDEX(INDICADORES!$M$3:$M$419,MATCH($A86,INDICADORES!$B$3:$B$419,0))</f>
        <v>4º QUARTIL</v>
      </c>
      <c r="Z86" s="40">
        <f>IF($Y$6="SIM",IFERROR(HLOOKUP(Y86,SÍNTESE!$J$10:$M$25,'MATRIZ CONTRATOS (2)'!Y$3+1,0),0),0)</f>
        <v>3.125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 (2)'!AA$3+1,0),0),0)</f>
        <v>3.125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 (2)'!AC$3+1,0),0),0)</f>
        <v>1.5625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 (2)'!AE$3+1,0),0),0)</f>
        <v>3.125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 (2)'!AG$3+1,0),0),0)</f>
        <v>0</v>
      </c>
      <c r="AI86" s="41">
        <f t="shared" si="3"/>
        <v>69.010416666666657</v>
      </c>
      <c r="AJ86" s="41">
        <f t="shared" si="4"/>
        <v>69.010416666666657</v>
      </c>
      <c r="AK86" s="41">
        <f t="shared" si="5"/>
        <v>69.010416666666657</v>
      </c>
      <c r="AL86">
        <f>INDEX(Tabela1[LATITUDE],MATCH('MATRIZ CONTRATOS (2)'!A86,Tabela1[código município],0))</f>
        <v>-13.0725</v>
      </c>
      <c r="AM86">
        <f>INDEX(Tabela1[LONGITUDE],MATCH('MATRIZ CONTRATOS (2)'!A86,Tabela1[código município],0))</f>
        <v>-44.201000000000001</v>
      </c>
    </row>
    <row r="87" spans="1:39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 (2)'!E$3+1,0),0),0)</f>
        <v>0.78125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 (2)'!G$3+1,0),0),0)</f>
        <v>25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 (2)'!I$3+1,0),0),0)</f>
        <v>0.78125</v>
      </c>
      <c r="K87" s="40" t="str">
        <f>INDEX(INDICADORES!$F$3:$F$419,MATCH($A87,INDICADORES!$B$3:$B$419,0))</f>
        <v>1º QUARTIL</v>
      </c>
      <c r="L87" s="40">
        <f>IF($K$6="SIM",IFERROR(HLOOKUP(K87,SÍNTESE!$J$10:$M$25,'MATRIZ CONTRATOS (2)'!K$3+1,0),0),0)</f>
        <v>6.25</v>
      </c>
      <c r="M87" s="40" t="str">
        <f>INDEX(INDICADORES!$G$3:$G$419,MATCH($A87,INDICADORES!$B$3:$B$419,0))</f>
        <v>2º QUARTIL</v>
      </c>
      <c r="N87" s="40">
        <f>IF($M$6="SIM",IFERROR(HLOOKUP(M87,SÍNTESE!$J$10:$M$25,'MATRIZ CONTRATOS (2)'!M$3+1,0),0),0)</f>
        <v>2.34375</v>
      </c>
      <c r="O87" s="40" t="str">
        <f>INDEX(INDICADORES!$H$3:$H$419,MATCH($A87,INDICADORES!$B$3:$B$419,0))</f>
        <v>3º QUARTIL</v>
      </c>
      <c r="P87" s="40">
        <f>IF($O$6="SIM",IFERROR(HLOOKUP(O87,SÍNTESE!$J$10:$M$25,'MATRIZ CONTRATOS (2)'!O$3+1,0),0),0)</f>
        <v>2.34375</v>
      </c>
      <c r="Q87" s="40" t="str">
        <f>INDEX(INDICADORES!$I$3:$I$419,MATCH($A87,INDICADORES!$B$3:$B$419,0))</f>
        <v>2º QUARTIL</v>
      </c>
      <c r="R87" s="40">
        <f>IF($Q$6="SIM",IFERROR(HLOOKUP(Q87,SÍNTESE!$J$10:$M$25,'MATRIZ CONTRATOS (2)'!Q$3+1,0),0),0)</f>
        <v>4.1666666666666661</v>
      </c>
      <c r="S87" s="40" t="str">
        <f>INDEX(INDICADORES!$J$3:$J$419,MATCH($A87,INDICADORES!$B$3:$B$419,0))</f>
        <v>4º QUARTIL</v>
      </c>
      <c r="T87" s="40">
        <f>IF($S$6="SIM",IFERROR(HLOOKUP(S87,SÍNTESE!$J$10:$M$25,'MATRIZ CONTRATOS (2)'!S$3+1,0),0),0)</f>
        <v>2.083333333333333</v>
      </c>
      <c r="U87" s="40" t="str">
        <f>INDEX(INDICADORES!$K$3:$K$419,MATCH($A87,INDICADORES!$B$3:$B$419,0))</f>
        <v>2º QUARTIL</v>
      </c>
      <c r="V87" s="40">
        <f>IF($U$6="SIM",IFERROR(HLOOKUP(U87,SÍNTESE!$J$10:$M$25,'MATRIZ CONTRATOS (2)'!U$3+1,0),0),0)</f>
        <v>6.2499999999999991</v>
      </c>
      <c r="W87" s="40" t="str">
        <f>INDEX(INDICADORES!$L$3:$L$419,MATCH($A87,INDICADORES!$B$3:$B$419,0))</f>
        <v>1º QUARTIL</v>
      </c>
      <c r="X87" s="40">
        <f>IF($W$6="SIM",IFERROR(HLOOKUP(W87,SÍNTESE!$J$10:$M$25,'MATRIZ CONTRATOS (2)'!W$3+1,0),0),0)</f>
        <v>0</v>
      </c>
      <c r="Y87" s="40" t="str">
        <f>INDEX(INDICADORES!$M$3:$M$419,MATCH($A87,INDICADORES!$B$3:$B$419,0))</f>
        <v>2º QUARTIL</v>
      </c>
      <c r="Z87" s="40">
        <f>IF($Y$6="SIM",IFERROR(HLOOKUP(Y87,SÍNTESE!$J$10:$M$25,'MATRIZ CONTRATOS (2)'!Y$3+1,0),0),0)</f>
        <v>1.5625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 (2)'!AA$3+1,0),0),0)</f>
        <v>0.78125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 (2)'!AC$3+1,0),0),0)</f>
        <v>1.5625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 (2)'!AE$3+1,0),0),0)</f>
        <v>0.78125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 (2)'!AG$3+1,0),0),0)</f>
        <v>0</v>
      </c>
      <c r="AI87" s="41">
        <f t="shared" si="3"/>
        <v>54.6875</v>
      </c>
      <c r="AJ87" s="41">
        <f t="shared" si="4"/>
        <v>54.6875</v>
      </c>
      <c r="AK87" s="41">
        <f t="shared" si="5"/>
        <v>54.6875</v>
      </c>
      <c r="AL87">
        <f>INDEX(Tabela1[LATITUDE],MATCH('MATRIZ CONTRATOS (2)'!A87,Tabela1[código município],0))</f>
        <v>-11.6858</v>
      </c>
      <c r="AM87">
        <f>INDEX(Tabela1[LONGITUDE],MATCH('MATRIZ CONTRATOS (2)'!A87,Tabela1[código município],0))</f>
        <v>-41.767699999999998</v>
      </c>
    </row>
    <row r="88" spans="1:39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 (2)'!E$3+1,0),0),0)</f>
        <v>3.125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 (2)'!G$3+1,0),0),0)</f>
        <v>25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 (2)'!I$3+1,0),0),0)</f>
        <v>0.78125</v>
      </c>
      <c r="K88" s="40" t="str">
        <f>INDEX(INDICADORES!$F$3:$F$419,MATCH($A88,INDICADORES!$B$3:$B$419,0))</f>
        <v>3º QUARTIL</v>
      </c>
      <c r="L88" s="40">
        <f>IF($K$6="SIM",IFERROR(HLOOKUP(K88,SÍNTESE!$J$10:$M$25,'MATRIZ CONTRATOS (2)'!K$3+1,0),0),0)</f>
        <v>18.75</v>
      </c>
      <c r="M88" s="40" t="str">
        <f>INDEX(INDICADORES!$G$3:$G$419,MATCH($A88,INDICADORES!$B$3:$B$419,0))</f>
        <v>2º QUARTIL</v>
      </c>
      <c r="N88" s="40">
        <f>IF($M$6="SIM",IFERROR(HLOOKUP(M88,SÍNTESE!$J$10:$M$25,'MATRIZ CONTRATOS (2)'!M$3+1,0),0),0)</f>
        <v>2.34375</v>
      </c>
      <c r="O88" s="40" t="str">
        <f>INDEX(INDICADORES!$H$3:$H$419,MATCH($A88,INDICADORES!$B$3:$B$419,0))</f>
        <v>4º QUARTIL</v>
      </c>
      <c r="P88" s="40">
        <f>IF($O$6="SIM",IFERROR(HLOOKUP(O88,SÍNTESE!$J$10:$M$25,'MATRIZ CONTRATOS (2)'!O$3+1,0),0),0)</f>
        <v>3.125</v>
      </c>
      <c r="Q88" s="40" t="str">
        <f>INDEX(INDICADORES!$I$3:$I$419,MATCH($A88,INDICADORES!$B$3:$B$419,0))</f>
        <v>3º QUARTIL</v>
      </c>
      <c r="R88" s="40">
        <f>IF($Q$6="SIM",IFERROR(HLOOKUP(Q88,SÍNTESE!$J$10:$M$25,'MATRIZ CONTRATOS (2)'!Q$3+1,0),0),0)</f>
        <v>6.2499999999999991</v>
      </c>
      <c r="S88" s="40" t="str">
        <f>INDEX(INDICADORES!$J$3:$J$419,MATCH($A88,INDICADORES!$B$3:$B$419,0))</f>
        <v>3º QUARTIL</v>
      </c>
      <c r="T88" s="40">
        <f>IF($S$6="SIM",IFERROR(HLOOKUP(S88,SÍNTESE!$J$10:$M$25,'MATRIZ CONTRATOS (2)'!S$3+1,0),0),0)</f>
        <v>4.1666666666666661</v>
      </c>
      <c r="U88" s="40" t="str">
        <f>INDEX(INDICADORES!$K$3:$K$419,MATCH($A88,INDICADORES!$B$3:$B$419,0))</f>
        <v>3º QUARTIL</v>
      </c>
      <c r="V88" s="40">
        <f>IF($U$6="SIM",IFERROR(HLOOKUP(U88,SÍNTESE!$J$10:$M$25,'MATRIZ CONTRATOS (2)'!U$3+1,0),0),0)</f>
        <v>4.1666666666666661</v>
      </c>
      <c r="W88" s="40" t="str">
        <f>INDEX(INDICADORES!$L$3:$L$419,MATCH($A88,INDICADORES!$B$3:$B$419,0))</f>
        <v>2º QUARTIL</v>
      </c>
      <c r="X88" s="40">
        <f>IF($W$6="SIM",IFERROR(HLOOKUP(W88,SÍNTESE!$J$10:$M$25,'MATRIZ CONTRATOS (2)'!W$3+1,0),0),0)</f>
        <v>0</v>
      </c>
      <c r="Y88" s="40" t="str">
        <f>INDEX(INDICADORES!$M$3:$M$419,MATCH($A88,INDICADORES!$B$3:$B$419,0))</f>
        <v>4º QUARTIL</v>
      </c>
      <c r="Z88" s="40">
        <f>IF($Y$6="SIM",IFERROR(HLOOKUP(Y88,SÍNTESE!$J$10:$M$25,'MATRIZ CONTRATOS (2)'!Y$3+1,0),0),0)</f>
        <v>3.125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 (2)'!AA$3+1,0),0),0)</f>
        <v>3.125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 (2)'!AC$3+1,0),0),0)</f>
        <v>3.125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 (2)'!AE$3+1,0),0),0)</f>
        <v>2.34375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 (2)'!AG$3+1,0),0),0)</f>
        <v>0</v>
      </c>
      <c r="AI88" s="41">
        <f t="shared" si="3"/>
        <v>79.427083333333329</v>
      </c>
      <c r="AJ88" s="41">
        <f t="shared" si="4"/>
        <v>79.427083333333329</v>
      </c>
      <c r="AK88" s="41">
        <f t="shared" si="5"/>
        <v>79.427083333333329</v>
      </c>
      <c r="AL88">
        <f>INDEX(Tabela1[LATITUDE],MATCH('MATRIZ CONTRATOS (2)'!A88,Tabela1[código município],0))</f>
        <v>-15.6722</v>
      </c>
      <c r="AM88">
        <f>INDEX(Tabela1[LONGITUDE],MATCH('MATRIZ CONTRATOS (2)'!A88,Tabela1[código município],0))</f>
        <v>-38.953600000000002</v>
      </c>
    </row>
    <row r="89" spans="1:39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 (2)'!E$3+1,0),0),0)</f>
        <v>3.125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 (2)'!G$3+1,0),0),0)</f>
        <v>25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 (2)'!I$3+1,0),0),0)</f>
        <v>2.34375</v>
      </c>
      <c r="K89" s="40" t="str">
        <f>INDEX(INDICADORES!$F$3:$F$419,MATCH($A89,INDICADORES!$B$3:$B$419,0))</f>
        <v>4º QUARTIL</v>
      </c>
      <c r="L89" s="40">
        <f>IF($K$6="SIM",IFERROR(HLOOKUP(K89,SÍNTESE!$J$10:$M$25,'MATRIZ CONTRATOS (2)'!K$3+1,0),0),0)</f>
        <v>25</v>
      </c>
      <c r="M89" s="40" t="str">
        <f>INDEX(INDICADORES!$G$3:$G$419,MATCH($A89,INDICADORES!$B$3:$B$419,0))</f>
        <v>1º QUARTIL</v>
      </c>
      <c r="N89" s="40">
        <f>IF($M$6="SIM",IFERROR(HLOOKUP(M89,SÍNTESE!$J$10:$M$25,'MATRIZ CONTRATOS (2)'!M$3+1,0),0),0)</f>
        <v>3.125</v>
      </c>
      <c r="O89" s="40" t="str">
        <f>INDEX(INDICADORES!$H$3:$H$419,MATCH($A89,INDICADORES!$B$3:$B$419,0))</f>
        <v>3º QUARTIL</v>
      </c>
      <c r="P89" s="40">
        <f>IF($O$6="SIM",IFERROR(HLOOKUP(O89,SÍNTESE!$J$10:$M$25,'MATRIZ CONTRATOS (2)'!O$3+1,0),0),0)</f>
        <v>2.34375</v>
      </c>
      <c r="Q89" s="40" t="str">
        <f>INDEX(INDICADORES!$I$3:$I$419,MATCH($A89,INDICADORES!$B$3:$B$419,0))</f>
        <v>4º QUARTIL</v>
      </c>
      <c r="R89" s="40">
        <f>IF($Q$6="SIM",IFERROR(HLOOKUP(Q89,SÍNTESE!$J$10:$M$25,'MATRIZ CONTRATOS (2)'!Q$3+1,0),0),0)</f>
        <v>8.3333333333333321</v>
      </c>
      <c r="S89" s="40" t="str">
        <f>INDEX(INDICADORES!$J$3:$J$419,MATCH($A89,INDICADORES!$B$3:$B$419,0))</f>
        <v>3º QUARTIL</v>
      </c>
      <c r="T89" s="40">
        <f>IF($S$6="SIM",IFERROR(HLOOKUP(S89,SÍNTESE!$J$10:$M$25,'MATRIZ CONTRATOS (2)'!S$3+1,0),0),0)</f>
        <v>4.1666666666666661</v>
      </c>
      <c r="U89" s="40" t="str">
        <f>INDEX(INDICADORES!$K$3:$K$419,MATCH($A89,INDICADORES!$B$3:$B$419,0))</f>
        <v>3º QUARTIL</v>
      </c>
      <c r="V89" s="40">
        <f>IF($U$6="SIM",IFERROR(HLOOKUP(U89,SÍNTESE!$J$10:$M$25,'MATRIZ CONTRATOS (2)'!U$3+1,0),0),0)</f>
        <v>4.1666666666666661</v>
      </c>
      <c r="W89" s="40" t="str">
        <f>INDEX(INDICADORES!$L$3:$L$419,MATCH($A89,INDICADORES!$B$3:$B$419,0))</f>
        <v>4º QUARTIL</v>
      </c>
      <c r="X89" s="40">
        <f>IF($W$6="SIM",IFERROR(HLOOKUP(W89,SÍNTESE!$J$10:$M$25,'MATRIZ CONTRATOS (2)'!W$3+1,0),0),0)</f>
        <v>0</v>
      </c>
      <c r="Y89" s="40" t="str">
        <f>INDEX(INDICADORES!$M$3:$M$419,MATCH($A89,INDICADORES!$B$3:$B$419,0))</f>
        <v>3º QUARTIL</v>
      </c>
      <c r="Z89" s="40">
        <f>IF($Y$6="SIM",IFERROR(HLOOKUP(Y89,SÍNTESE!$J$10:$M$25,'MATRIZ CONTRATOS (2)'!Y$3+1,0),0),0)</f>
        <v>2.34375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 (2)'!AA$3+1,0),0),0)</f>
        <v>3.125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 (2)'!AC$3+1,0),0),0)</f>
        <v>1.5625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 (2)'!AE$3+1,0),0),0)</f>
        <v>2.34375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 (2)'!AG$3+1,0),0),0)</f>
        <v>0</v>
      </c>
      <c r="AI89" s="41">
        <f t="shared" si="3"/>
        <v>86.979166666666657</v>
      </c>
      <c r="AJ89" s="41">
        <f t="shared" si="4"/>
        <v>86.979166666666657</v>
      </c>
      <c r="AK89" s="41">
        <f t="shared" si="5"/>
        <v>86.979166666666657</v>
      </c>
      <c r="AL89">
        <f>INDEX(Tabela1[LATITUDE],MATCH('MATRIZ CONTRATOS (2)'!A89,Tabela1[código município],0))</f>
        <v>-11.8049</v>
      </c>
      <c r="AM89">
        <f>INDEX(Tabela1[LONGITUDE],MATCH('MATRIZ CONTRATOS (2)'!A89,Tabela1[código município],0))</f>
        <v>-39.1203</v>
      </c>
    </row>
    <row r="90" spans="1:39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 (2)'!E$3+1,0),0),0)</f>
        <v>1.5625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 (2)'!G$3+1,0),0),0)</f>
        <v>25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 (2)'!I$3+1,0),0),0)</f>
        <v>1.5625</v>
      </c>
      <c r="K90" s="40" t="str">
        <f>INDEX(INDICADORES!$F$3:$F$419,MATCH($A90,INDICADORES!$B$3:$B$419,0))</f>
        <v>1º QUARTIL</v>
      </c>
      <c r="L90" s="40">
        <f>IF($K$6="SIM",IFERROR(HLOOKUP(K90,SÍNTESE!$J$10:$M$25,'MATRIZ CONTRATOS (2)'!K$3+1,0),0),0)</f>
        <v>6.25</v>
      </c>
      <c r="M90" s="40" t="str">
        <f>INDEX(INDICADORES!$G$3:$G$419,MATCH($A90,INDICADORES!$B$3:$B$419,0))</f>
        <v>4º QUARTIL</v>
      </c>
      <c r="N90" s="40">
        <f>IF($M$6="SIM",IFERROR(HLOOKUP(M90,SÍNTESE!$J$10:$M$25,'MATRIZ CONTRATOS (2)'!M$3+1,0),0),0)</f>
        <v>0.78125</v>
      </c>
      <c r="O90" s="40" t="str">
        <f>INDEX(INDICADORES!$H$3:$H$419,MATCH($A90,INDICADORES!$B$3:$B$419,0))</f>
        <v>2º QUARTIL</v>
      </c>
      <c r="P90" s="40">
        <f>IF($O$6="SIM",IFERROR(HLOOKUP(O90,SÍNTESE!$J$10:$M$25,'MATRIZ CONTRATOS (2)'!O$3+1,0),0),0)</f>
        <v>1.5625</v>
      </c>
      <c r="Q90" s="40" t="str">
        <f>INDEX(INDICADORES!$I$3:$I$419,MATCH($A90,INDICADORES!$B$3:$B$419,0))</f>
        <v>2º QUARTIL</v>
      </c>
      <c r="R90" s="40">
        <f>IF($Q$6="SIM",IFERROR(HLOOKUP(Q90,SÍNTESE!$J$10:$M$25,'MATRIZ CONTRATOS (2)'!Q$3+1,0),0),0)</f>
        <v>4.1666666666666661</v>
      </c>
      <c r="S90" s="40" t="str">
        <f>INDEX(INDICADORES!$J$3:$J$419,MATCH($A90,INDICADORES!$B$3:$B$419,0))</f>
        <v>1º QUARTIL</v>
      </c>
      <c r="T90" s="40">
        <f>IF($S$6="SIM",IFERROR(HLOOKUP(S90,SÍNTESE!$J$10:$M$25,'MATRIZ CONTRATOS (2)'!S$3+1,0),0),0)</f>
        <v>8.3333333333333321</v>
      </c>
      <c r="U90" s="40" t="str">
        <f>INDEX(INDICADORES!$K$3:$K$419,MATCH($A90,INDICADORES!$B$3:$B$419,0))</f>
        <v>4º QUARTIL</v>
      </c>
      <c r="V90" s="40">
        <f>IF($U$6="SIM",IFERROR(HLOOKUP(U90,SÍNTESE!$J$10:$M$25,'MATRIZ CONTRATOS (2)'!U$3+1,0),0),0)</f>
        <v>2.083333333333333</v>
      </c>
      <c r="W90" s="40" t="str">
        <f>INDEX(INDICADORES!$L$3:$L$419,MATCH($A90,INDICADORES!$B$3:$B$419,0))</f>
        <v>1º QUARTIL</v>
      </c>
      <c r="X90" s="40">
        <f>IF($W$6="SIM",IFERROR(HLOOKUP(W90,SÍNTESE!$J$10:$M$25,'MATRIZ CONTRATOS (2)'!W$3+1,0),0),0)</f>
        <v>0</v>
      </c>
      <c r="Y90" s="40" t="str">
        <f>INDEX(INDICADORES!$M$3:$M$419,MATCH($A90,INDICADORES!$B$3:$B$419,0))</f>
        <v>3º QUARTIL</v>
      </c>
      <c r="Z90" s="40">
        <f>IF($Y$6="SIM",IFERROR(HLOOKUP(Y90,SÍNTESE!$J$10:$M$25,'MATRIZ CONTRATOS (2)'!Y$3+1,0),0),0)</f>
        <v>2.34375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 (2)'!AA$3+1,0),0),0)</f>
        <v>0.78125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 (2)'!AC$3+1,0),0),0)</f>
        <v>0.78125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 (2)'!AE$3+1,0),0),0)</f>
        <v>0.78125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 (2)'!AG$3+1,0),0),0)</f>
        <v>0</v>
      </c>
      <c r="AI90" s="41">
        <f t="shared" si="3"/>
        <v>55.989583333333329</v>
      </c>
      <c r="AJ90" s="41">
        <f t="shared" si="4"/>
        <v>55.989583333333329</v>
      </c>
      <c r="AK90" s="41">
        <f t="shared" si="5"/>
        <v>55.989583333333329</v>
      </c>
      <c r="AL90">
        <f>INDEX(Tabela1[LATITUDE],MATCH('MATRIZ CONTRATOS (2)'!A90,Tabela1[código município],0))</f>
        <v>-12.6716</v>
      </c>
      <c r="AM90">
        <f>INDEX(Tabela1[LONGITUDE],MATCH('MATRIZ CONTRATOS (2)'!A90,Tabela1[código município],0))</f>
        <v>-38.547199999999997</v>
      </c>
    </row>
    <row r="91" spans="1:39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 (2)'!E$3+1,0),0),0)</f>
        <v>2.34375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 (2)'!G$3+1,0),0),0)</f>
        <v>25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 (2)'!I$3+1,0),0),0)</f>
        <v>3.125</v>
      </c>
      <c r="K91" s="40" t="str">
        <f>INDEX(INDICADORES!$F$3:$F$419,MATCH($A91,INDICADORES!$B$3:$B$419,0))</f>
        <v>4º QUARTIL</v>
      </c>
      <c r="L91" s="40">
        <f>IF($K$6="SIM",IFERROR(HLOOKUP(K91,SÍNTESE!$J$10:$M$25,'MATRIZ CONTRATOS (2)'!K$3+1,0),0),0)</f>
        <v>25</v>
      </c>
      <c r="M91" s="40" t="str">
        <f>INDEX(INDICADORES!$G$3:$G$419,MATCH($A91,INDICADORES!$B$3:$B$419,0))</f>
        <v>3º QUARTIL</v>
      </c>
      <c r="N91" s="40">
        <f>IF($M$6="SIM",IFERROR(HLOOKUP(M91,SÍNTESE!$J$10:$M$25,'MATRIZ CONTRATOS (2)'!M$3+1,0),0),0)</f>
        <v>1.5625</v>
      </c>
      <c r="O91" s="40" t="str">
        <f>INDEX(INDICADORES!$H$3:$H$419,MATCH($A91,INDICADORES!$B$3:$B$419,0))</f>
        <v>4º QUARTIL</v>
      </c>
      <c r="P91" s="40">
        <f>IF($O$6="SIM",IFERROR(HLOOKUP(O91,SÍNTESE!$J$10:$M$25,'MATRIZ CONTRATOS (2)'!O$3+1,0),0),0)</f>
        <v>3.125</v>
      </c>
      <c r="Q91" s="40" t="str">
        <f>INDEX(INDICADORES!$I$3:$I$419,MATCH($A91,INDICADORES!$B$3:$B$419,0))</f>
        <v>1º QUARTIL</v>
      </c>
      <c r="R91" s="40">
        <f>IF($Q$6="SIM",IFERROR(HLOOKUP(Q91,SÍNTESE!$J$10:$M$25,'MATRIZ CONTRATOS (2)'!Q$3+1,0),0),0)</f>
        <v>2.083333333333333</v>
      </c>
      <c r="S91" s="40" t="str">
        <f>INDEX(INDICADORES!$J$3:$J$419,MATCH($A91,INDICADORES!$B$3:$B$419,0))</f>
        <v>1º QUARTIL</v>
      </c>
      <c r="T91" s="40">
        <f>IF($S$6="SIM",IFERROR(HLOOKUP(S91,SÍNTESE!$J$10:$M$25,'MATRIZ CONTRATOS (2)'!S$3+1,0),0),0)</f>
        <v>8.3333333333333321</v>
      </c>
      <c r="U91" s="40" t="str">
        <f>INDEX(INDICADORES!$K$3:$K$419,MATCH($A91,INDICADORES!$B$3:$B$419,0))</f>
        <v>3º QUARTIL</v>
      </c>
      <c r="V91" s="40">
        <f>IF($U$6="SIM",IFERROR(HLOOKUP(U91,SÍNTESE!$J$10:$M$25,'MATRIZ CONTRATOS (2)'!U$3+1,0),0),0)</f>
        <v>4.1666666666666661</v>
      </c>
      <c r="W91" s="40" t="str">
        <f>INDEX(INDICADORES!$L$3:$L$419,MATCH($A91,INDICADORES!$B$3:$B$419,0))</f>
        <v>4º QUARTIL</v>
      </c>
      <c r="X91" s="40">
        <f>IF($W$6="SIM",IFERROR(HLOOKUP(W91,SÍNTESE!$J$10:$M$25,'MATRIZ CONTRATOS (2)'!W$3+1,0),0),0)</f>
        <v>0</v>
      </c>
      <c r="Y91" s="40" t="str">
        <f>INDEX(INDICADORES!$M$3:$M$419,MATCH($A91,INDICADORES!$B$3:$B$419,0))</f>
        <v>3º QUARTIL</v>
      </c>
      <c r="Z91" s="40">
        <f>IF($Y$6="SIM",IFERROR(HLOOKUP(Y91,SÍNTESE!$J$10:$M$25,'MATRIZ CONTRATOS (2)'!Y$3+1,0),0),0)</f>
        <v>2.34375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 (2)'!AA$3+1,0),0),0)</f>
        <v>0.78125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 (2)'!AC$3+1,0),0),0)</f>
        <v>3.125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 (2)'!AE$3+1,0),0),0)</f>
        <v>0.78125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 (2)'!AG$3+1,0),0),0)</f>
        <v>0</v>
      </c>
      <c r="AI91" s="41">
        <f t="shared" si="3"/>
        <v>81.770833333333329</v>
      </c>
      <c r="AJ91" s="41">
        <f t="shared" si="4"/>
        <v>81.770833333333329</v>
      </c>
      <c r="AK91" s="41">
        <f t="shared" si="5"/>
        <v>81.770833333333329</v>
      </c>
      <c r="AL91">
        <f>INDEX(Tabela1[LATITUDE],MATCH('MATRIZ CONTRATOS (2)'!A91,Tabela1[código município],0))</f>
        <v>-14.409700000000001</v>
      </c>
      <c r="AM91">
        <f>INDEX(Tabela1[LONGITUDE],MATCH('MATRIZ CONTRATOS (2)'!A91,Tabela1[código município],0))</f>
        <v>-42.866700000000002</v>
      </c>
    </row>
    <row r="92" spans="1:39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 (2)'!E$3+1,0),0),0)</f>
        <v>0.78125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 (2)'!G$3+1,0),0),0)</f>
        <v>25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 (2)'!I$3+1,0),0),0)</f>
        <v>0.78125</v>
      </c>
      <c r="K92" s="40" t="str">
        <f>INDEX(INDICADORES!$F$3:$F$419,MATCH($A92,INDICADORES!$B$3:$B$419,0))</f>
        <v>1º QUARTIL</v>
      </c>
      <c r="L92" s="40">
        <f>IF($K$6="SIM",IFERROR(HLOOKUP(K92,SÍNTESE!$J$10:$M$25,'MATRIZ CONTRATOS (2)'!K$3+1,0),0),0)</f>
        <v>6.25</v>
      </c>
      <c r="M92" s="40" t="str">
        <f>INDEX(INDICADORES!$G$3:$G$419,MATCH($A92,INDICADORES!$B$3:$B$419,0))</f>
        <v>3º QUARTIL</v>
      </c>
      <c r="N92" s="40">
        <f>IF($M$6="SIM",IFERROR(HLOOKUP(M92,SÍNTESE!$J$10:$M$25,'MATRIZ CONTRATOS (2)'!M$3+1,0),0),0)</f>
        <v>1.5625</v>
      </c>
      <c r="O92" s="40" t="str">
        <f>INDEX(INDICADORES!$H$3:$H$419,MATCH($A92,INDICADORES!$B$3:$B$419,0))</f>
        <v>2º QUARTIL</v>
      </c>
      <c r="P92" s="40">
        <f>IF($O$6="SIM",IFERROR(HLOOKUP(O92,SÍNTESE!$J$10:$M$25,'MATRIZ CONTRATOS (2)'!O$3+1,0),0),0)</f>
        <v>1.5625</v>
      </c>
      <c r="Q92" s="40" t="str">
        <f>INDEX(INDICADORES!$I$3:$I$419,MATCH($A92,INDICADORES!$B$3:$B$419,0))</f>
        <v>4º QUARTIL</v>
      </c>
      <c r="R92" s="40">
        <f>IF($Q$6="SIM",IFERROR(HLOOKUP(Q92,SÍNTESE!$J$10:$M$25,'MATRIZ CONTRATOS (2)'!Q$3+1,0),0),0)</f>
        <v>8.3333333333333321</v>
      </c>
      <c r="S92" s="40" t="str">
        <f>INDEX(INDICADORES!$J$3:$J$419,MATCH($A92,INDICADORES!$B$3:$B$419,0))</f>
        <v>3º QUARTIL</v>
      </c>
      <c r="T92" s="40">
        <f>IF($S$6="SIM",IFERROR(HLOOKUP(S92,SÍNTESE!$J$10:$M$25,'MATRIZ CONTRATOS (2)'!S$3+1,0),0),0)</f>
        <v>4.1666666666666661</v>
      </c>
      <c r="U92" s="40" t="str">
        <f>INDEX(INDICADORES!$K$3:$K$419,MATCH($A92,INDICADORES!$B$3:$B$419,0))</f>
        <v>4º QUARTIL</v>
      </c>
      <c r="V92" s="40">
        <f>IF($U$6="SIM",IFERROR(HLOOKUP(U92,SÍNTESE!$J$10:$M$25,'MATRIZ CONTRATOS (2)'!U$3+1,0),0),0)</f>
        <v>2.083333333333333</v>
      </c>
      <c r="W92" s="40" t="str">
        <f>INDEX(INDICADORES!$L$3:$L$419,MATCH($A92,INDICADORES!$B$3:$B$419,0))</f>
        <v>4º QUARTIL</v>
      </c>
      <c r="X92" s="40">
        <f>IF($W$6="SIM",IFERROR(HLOOKUP(W92,SÍNTESE!$J$10:$M$25,'MATRIZ CONTRATOS (2)'!W$3+1,0),0),0)</f>
        <v>0</v>
      </c>
      <c r="Y92" s="40" t="str">
        <f>INDEX(INDICADORES!$M$3:$M$419,MATCH($A92,INDICADORES!$B$3:$B$419,0))</f>
        <v>3º QUARTIL</v>
      </c>
      <c r="Z92" s="40">
        <f>IF($Y$6="SIM",IFERROR(HLOOKUP(Y92,SÍNTESE!$J$10:$M$25,'MATRIZ CONTRATOS (2)'!Y$3+1,0),0),0)</f>
        <v>2.34375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 (2)'!AA$3+1,0),0),0)</f>
        <v>0.78125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 (2)'!AC$3+1,0),0),0)</f>
        <v>0.78125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 (2)'!AE$3+1,0),0),0)</f>
        <v>0.78125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 (2)'!AG$3+1,0),0),0)</f>
        <v>0</v>
      </c>
      <c r="AI92" s="41">
        <f t="shared" si="3"/>
        <v>55.208333333333329</v>
      </c>
      <c r="AJ92" s="41">
        <f t="shared" si="4"/>
        <v>55.208333333333329</v>
      </c>
      <c r="AK92" s="41">
        <f t="shared" si="5"/>
        <v>55.208333333333329</v>
      </c>
      <c r="AL92">
        <f>INDEX(Tabela1[LATITUDE],MATCH('MATRIZ CONTRATOS (2)'!A92,Tabela1[código município],0))</f>
        <v>-15.4993</v>
      </c>
      <c r="AM92">
        <f>INDEX(Tabela1[LONGITUDE],MATCH('MATRIZ CONTRATOS (2)'!A92,Tabela1[código município],0))</f>
        <v>-41.241399999999999</v>
      </c>
    </row>
    <row r="93" spans="1:39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 (2)'!E$3+1,0),0),0)</f>
        <v>0.78125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 (2)'!G$3+1,0),0),0)</f>
        <v>25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 (2)'!I$3+1,0),0),0)</f>
        <v>1.5625</v>
      </c>
      <c r="K93" s="40" t="str">
        <f>INDEX(INDICADORES!$F$3:$F$419,MATCH($A93,INDICADORES!$B$3:$B$419,0))</f>
        <v>4º QUARTIL</v>
      </c>
      <c r="L93" s="40">
        <f>IF($K$6="SIM",IFERROR(HLOOKUP(K93,SÍNTESE!$J$10:$M$25,'MATRIZ CONTRATOS (2)'!K$3+1,0),0),0)</f>
        <v>25</v>
      </c>
      <c r="M93" s="40" t="str">
        <f>INDEX(INDICADORES!$G$3:$G$419,MATCH($A93,INDICADORES!$B$3:$B$419,0))</f>
        <v>1º QUARTIL</v>
      </c>
      <c r="N93" s="40">
        <f>IF($M$6="SIM",IFERROR(HLOOKUP(M93,SÍNTESE!$J$10:$M$25,'MATRIZ CONTRATOS (2)'!M$3+1,0),0),0)</f>
        <v>3.125</v>
      </c>
      <c r="O93" s="40" t="str">
        <f>INDEX(INDICADORES!$H$3:$H$419,MATCH($A93,INDICADORES!$B$3:$B$419,0))</f>
        <v>2º QUARTIL</v>
      </c>
      <c r="P93" s="40">
        <f>IF($O$6="SIM",IFERROR(HLOOKUP(O93,SÍNTESE!$J$10:$M$25,'MATRIZ CONTRATOS (2)'!O$3+1,0),0),0)</f>
        <v>1.5625</v>
      </c>
      <c r="Q93" s="40" t="str">
        <f>INDEX(INDICADORES!$I$3:$I$419,MATCH($A93,INDICADORES!$B$3:$B$419,0))</f>
        <v>1º QUARTIL</v>
      </c>
      <c r="R93" s="40">
        <f>IF($Q$6="SIM",IFERROR(HLOOKUP(Q93,SÍNTESE!$J$10:$M$25,'MATRIZ CONTRATOS (2)'!Q$3+1,0),0),0)</f>
        <v>2.083333333333333</v>
      </c>
      <c r="S93" s="40" t="str">
        <f>INDEX(INDICADORES!$J$3:$J$419,MATCH($A93,INDICADORES!$B$3:$B$419,0))</f>
        <v>4º QUARTIL</v>
      </c>
      <c r="T93" s="40">
        <f>IF($S$6="SIM",IFERROR(HLOOKUP(S93,SÍNTESE!$J$10:$M$25,'MATRIZ CONTRATOS (2)'!S$3+1,0),0),0)</f>
        <v>2.083333333333333</v>
      </c>
      <c r="U93" s="40" t="str">
        <f>INDEX(INDICADORES!$K$3:$K$419,MATCH($A93,INDICADORES!$B$3:$B$419,0))</f>
        <v>2º QUARTIL</v>
      </c>
      <c r="V93" s="40">
        <f>IF($U$6="SIM",IFERROR(HLOOKUP(U93,SÍNTESE!$J$10:$M$25,'MATRIZ CONTRATOS (2)'!U$3+1,0),0),0)</f>
        <v>6.2499999999999991</v>
      </c>
      <c r="W93" s="40" t="str">
        <f>INDEX(INDICADORES!$L$3:$L$419,MATCH($A93,INDICADORES!$B$3:$B$419,0))</f>
        <v>1º QUARTIL</v>
      </c>
      <c r="X93" s="40">
        <f>IF($W$6="SIM",IFERROR(HLOOKUP(W93,SÍNTESE!$J$10:$M$25,'MATRIZ CONTRATOS (2)'!W$3+1,0),0),0)</f>
        <v>0</v>
      </c>
      <c r="Y93" s="40" t="str">
        <f>INDEX(INDICADORES!$M$3:$M$419,MATCH($A93,INDICADORES!$B$3:$B$419,0))</f>
        <v>1º QUARTIL</v>
      </c>
      <c r="Z93" s="40">
        <f>IF($Y$6="SIM",IFERROR(HLOOKUP(Y93,SÍNTESE!$J$10:$M$25,'MATRIZ CONTRATOS (2)'!Y$3+1,0),0),0)</f>
        <v>0.78125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 (2)'!AA$3+1,0),0),0)</f>
        <v>2.34375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 (2)'!AC$3+1,0),0),0)</f>
        <v>1.5625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 (2)'!AE$3+1,0),0),0)</f>
        <v>0.78125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 (2)'!AG$3+1,0),0),0)</f>
        <v>0</v>
      </c>
      <c r="AI93" s="41">
        <f t="shared" si="3"/>
        <v>72.916666666666657</v>
      </c>
      <c r="AJ93" s="41">
        <f t="shared" si="4"/>
        <v>72.916666666666657</v>
      </c>
      <c r="AK93" s="41">
        <f t="shared" si="5"/>
        <v>72.916666666666657</v>
      </c>
      <c r="AL93">
        <f>INDEX(Tabela1[LATITUDE],MATCH('MATRIZ CONTRATOS (2)'!A93,Tabela1[código município],0))</f>
        <v>-10.6647</v>
      </c>
      <c r="AM93">
        <f>INDEX(Tabela1[LONGITUDE],MATCH('MATRIZ CONTRATOS (2)'!A93,Tabela1[código município],0))</f>
        <v>-39.494399999999999</v>
      </c>
    </row>
    <row r="94" spans="1:39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 (2)'!E$3+1,0),0),0)</f>
        <v>0.78125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 (2)'!G$3+1,0),0),0)</f>
        <v>25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 (2)'!I$3+1,0),0),0)</f>
        <v>2.34375</v>
      </c>
      <c r="K94" s="40" t="str">
        <f>INDEX(INDICADORES!$F$3:$F$419,MATCH($A94,INDICADORES!$B$3:$B$419,0))</f>
        <v>4º QUARTIL</v>
      </c>
      <c r="L94" s="40">
        <f>IF($K$6="SIM",IFERROR(HLOOKUP(K94,SÍNTESE!$J$10:$M$25,'MATRIZ CONTRATOS (2)'!K$3+1,0),0),0)</f>
        <v>25</v>
      </c>
      <c r="M94" s="40" t="str">
        <f>INDEX(INDICADORES!$G$3:$G$419,MATCH($A94,INDICADORES!$B$3:$B$419,0))</f>
        <v>1º QUARTIL</v>
      </c>
      <c r="N94" s="40">
        <f>IF($M$6="SIM",IFERROR(HLOOKUP(M94,SÍNTESE!$J$10:$M$25,'MATRIZ CONTRATOS (2)'!M$3+1,0),0),0)</f>
        <v>3.125</v>
      </c>
      <c r="O94" s="40" t="str">
        <f>INDEX(INDICADORES!$H$3:$H$419,MATCH($A94,INDICADORES!$B$3:$B$419,0))</f>
        <v>1º QUARTIL</v>
      </c>
      <c r="P94" s="40">
        <f>IF($O$6="SIM",IFERROR(HLOOKUP(O94,SÍNTESE!$J$10:$M$25,'MATRIZ CONTRATOS (2)'!O$3+1,0),0),0)</f>
        <v>0.78125</v>
      </c>
      <c r="Q94" s="40" t="str">
        <f>INDEX(INDICADORES!$I$3:$I$419,MATCH($A94,INDICADORES!$B$3:$B$419,0))</f>
        <v>3º QUARTIL</v>
      </c>
      <c r="R94" s="40">
        <f>IF($Q$6="SIM",IFERROR(HLOOKUP(Q94,SÍNTESE!$J$10:$M$25,'MATRIZ CONTRATOS (2)'!Q$3+1,0),0),0)</f>
        <v>6.2499999999999991</v>
      </c>
      <c r="S94" s="40" t="str">
        <f>INDEX(INDICADORES!$J$3:$J$419,MATCH($A94,INDICADORES!$B$3:$B$419,0))</f>
        <v>1º QUARTIL</v>
      </c>
      <c r="T94" s="40">
        <f>IF($S$6="SIM",IFERROR(HLOOKUP(S94,SÍNTESE!$J$10:$M$25,'MATRIZ CONTRATOS (2)'!S$3+1,0),0),0)</f>
        <v>8.3333333333333321</v>
      </c>
      <c r="U94" s="40" t="str">
        <f>INDEX(INDICADORES!$K$3:$K$419,MATCH($A94,INDICADORES!$B$3:$B$419,0))</f>
        <v>2º QUARTIL</v>
      </c>
      <c r="V94" s="40">
        <f>IF($U$6="SIM",IFERROR(HLOOKUP(U94,SÍNTESE!$J$10:$M$25,'MATRIZ CONTRATOS (2)'!U$3+1,0),0),0)</f>
        <v>6.2499999999999991</v>
      </c>
      <c r="W94" s="40" t="str">
        <f>INDEX(INDICADORES!$L$3:$L$419,MATCH($A94,INDICADORES!$B$3:$B$419,0))</f>
        <v>2º QUARTIL</v>
      </c>
      <c r="X94" s="40">
        <f>IF($W$6="SIM",IFERROR(HLOOKUP(W94,SÍNTESE!$J$10:$M$25,'MATRIZ CONTRATOS (2)'!W$3+1,0),0),0)</f>
        <v>0</v>
      </c>
      <c r="Y94" s="40" t="str">
        <f>INDEX(INDICADORES!$M$3:$M$419,MATCH($A94,INDICADORES!$B$3:$B$419,0))</f>
        <v>2º QUARTIL</v>
      </c>
      <c r="Z94" s="40">
        <f>IF($Y$6="SIM",IFERROR(HLOOKUP(Y94,SÍNTESE!$J$10:$M$25,'MATRIZ CONTRATOS (2)'!Y$3+1,0),0),0)</f>
        <v>1.5625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 (2)'!AA$3+1,0),0),0)</f>
        <v>2.34375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 (2)'!AC$3+1,0),0),0)</f>
        <v>3.125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 (2)'!AE$3+1,0),0),0)</f>
        <v>0.78125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 (2)'!AG$3+1,0),0),0)</f>
        <v>0</v>
      </c>
      <c r="AI94" s="41">
        <f t="shared" si="3"/>
        <v>85.677083333333329</v>
      </c>
      <c r="AJ94" s="41">
        <f t="shared" si="4"/>
        <v>85.677083333333329</v>
      </c>
      <c r="AK94" s="41">
        <f t="shared" si="5"/>
        <v>85.677083333333329</v>
      </c>
      <c r="AL94">
        <f>INDEX(Tabela1[LATITUDE],MATCH('MATRIZ CONTRATOS (2)'!A94,Tabela1[código município],0))</f>
        <v>-9.9001400000000004</v>
      </c>
      <c r="AM94">
        <f>INDEX(Tabela1[LONGITUDE],MATCH('MATRIZ CONTRATOS (2)'!A94,Tabela1[código município],0))</f>
        <v>-39.147100000000002</v>
      </c>
    </row>
    <row r="95" spans="1:39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 (2)'!E$3+1,0),0),0)</f>
        <v>1.5625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 (2)'!G$3+1,0),0),0)</f>
        <v>25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 (2)'!I$3+1,0),0),0)</f>
        <v>0.78125</v>
      </c>
      <c r="K95" s="40" t="str">
        <f>INDEX(INDICADORES!$F$3:$F$419,MATCH($A95,INDICADORES!$B$3:$B$419,0))</f>
        <v>1º QUARTIL</v>
      </c>
      <c r="L95" s="40">
        <f>IF($K$6="SIM",IFERROR(HLOOKUP(K95,SÍNTESE!$J$10:$M$25,'MATRIZ CONTRATOS (2)'!K$3+1,0),0),0)</f>
        <v>6.25</v>
      </c>
      <c r="M95" s="40" t="str">
        <f>INDEX(INDICADORES!$G$3:$G$419,MATCH($A95,INDICADORES!$B$3:$B$419,0))</f>
        <v>2º QUARTIL</v>
      </c>
      <c r="N95" s="40">
        <f>IF($M$6="SIM",IFERROR(HLOOKUP(M95,SÍNTESE!$J$10:$M$25,'MATRIZ CONTRATOS (2)'!M$3+1,0),0),0)</f>
        <v>2.34375</v>
      </c>
      <c r="O95" s="40" t="str">
        <f>INDEX(INDICADORES!$H$3:$H$419,MATCH($A95,INDICADORES!$B$3:$B$419,0))</f>
        <v>1º QUARTIL</v>
      </c>
      <c r="P95" s="40">
        <f>IF($O$6="SIM",IFERROR(HLOOKUP(O95,SÍNTESE!$J$10:$M$25,'MATRIZ CONTRATOS (2)'!O$3+1,0),0),0)</f>
        <v>0.78125</v>
      </c>
      <c r="Q95" s="40" t="str">
        <f>INDEX(INDICADORES!$I$3:$I$419,MATCH($A95,INDICADORES!$B$3:$B$419,0))</f>
        <v>1º QUARTIL</v>
      </c>
      <c r="R95" s="40">
        <f>IF($Q$6="SIM",IFERROR(HLOOKUP(Q95,SÍNTESE!$J$10:$M$25,'MATRIZ CONTRATOS (2)'!Q$3+1,0),0),0)</f>
        <v>2.083333333333333</v>
      </c>
      <c r="S95" s="40" t="str">
        <f>INDEX(INDICADORES!$J$3:$J$419,MATCH($A95,INDICADORES!$B$3:$B$419,0))</f>
        <v>4º QUARTIL</v>
      </c>
      <c r="T95" s="40">
        <f>IF($S$6="SIM",IFERROR(HLOOKUP(S95,SÍNTESE!$J$10:$M$25,'MATRIZ CONTRATOS (2)'!S$3+1,0),0),0)</f>
        <v>2.083333333333333</v>
      </c>
      <c r="U95" s="40" t="str">
        <f>INDEX(INDICADORES!$K$3:$K$419,MATCH($A95,INDICADORES!$B$3:$B$419,0))</f>
        <v>1º QUARTIL</v>
      </c>
      <c r="V95" s="40">
        <f>IF($U$6="SIM",IFERROR(HLOOKUP(U95,SÍNTESE!$J$10:$M$25,'MATRIZ CONTRATOS (2)'!U$3+1,0),0),0)</f>
        <v>8.3333333333333321</v>
      </c>
      <c r="W95" s="40" t="str">
        <f>INDEX(INDICADORES!$L$3:$L$419,MATCH($A95,INDICADORES!$B$3:$B$419,0))</f>
        <v>4º QUARTIL</v>
      </c>
      <c r="X95" s="40">
        <f>IF($W$6="SIM",IFERROR(HLOOKUP(W95,SÍNTESE!$J$10:$M$25,'MATRIZ CONTRATOS (2)'!W$3+1,0),0),0)</f>
        <v>0</v>
      </c>
      <c r="Y95" s="40" t="str">
        <f>INDEX(INDICADORES!$M$3:$M$419,MATCH($A95,INDICADORES!$B$3:$B$419,0))</f>
        <v>3º QUARTIL</v>
      </c>
      <c r="Z95" s="40">
        <f>IF($Y$6="SIM",IFERROR(HLOOKUP(Y95,SÍNTESE!$J$10:$M$25,'MATRIZ CONTRATOS (2)'!Y$3+1,0),0),0)</f>
        <v>2.34375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 (2)'!AA$3+1,0),0),0)</f>
        <v>0.78125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 (2)'!AC$3+1,0),0),0)</f>
        <v>1.5625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 (2)'!AE$3+1,0),0),0)</f>
        <v>0.78125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 (2)'!AG$3+1,0),0),0)</f>
        <v>0</v>
      </c>
      <c r="AI95" s="41">
        <f t="shared" si="3"/>
        <v>54.6875</v>
      </c>
      <c r="AJ95" s="41">
        <f t="shared" si="4"/>
        <v>54.6875</v>
      </c>
      <c r="AK95" s="41">
        <f t="shared" si="5"/>
        <v>54.6875</v>
      </c>
      <c r="AL95">
        <f>INDEX(Tabela1[LATITUDE],MATCH('MATRIZ CONTRATOS (2)'!A95,Tabela1[código município],0))</f>
        <v>-11.665800000000001</v>
      </c>
      <c r="AM95">
        <f>INDEX(Tabela1[LONGITUDE],MATCH('MATRIZ CONTRATOS (2)'!A95,Tabela1[código município],0))</f>
        <v>-39.834899999999998</v>
      </c>
    </row>
    <row r="96" spans="1:39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 (2)'!E$3+1,0),0),0)</f>
        <v>1.5625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 (2)'!G$3+1,0),0),0)</f>
        <v>25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 (2)'!I$3+1,0),0),0)</f>
        <v>0.78125</v>
      </c>
      <c r="K96" s="40" t="str">
        <f>INDEX(INDICADORES!$F$3:$F$419,MATCH($A96,INDICADORES!$B$3:$B$419,0))</f>
        <v>2º QUARTIL</v>
      </c>
      <c r="L96" s="40">
        <f>IF($K$6="SIM",IFERROR(HLOOKUP(K96,SÍNTESE!$J$10:$M$25,'MATRIZ CONTRATOS (2)'!K$3+1,0),0),0)</f>
        <v>12.5</v>
      </c>
      <c r="M96" s="40" t="str">
        <f>INDEX(INDICADORES!$G$3:$G$419,MATCH($A96,INDICADORES!$B$3:$B$419,0))</f>
        <v>4º QUARTIL</v>
      </c>
      <c r="N96" s="40">
        <f>IF($M$6="SIM",IFERROR(HLOOKUP(M96,SÍNTESE!$J$10:$M$25,'MATRIZ CONTRATOS (2)'!M$3+1,0),0),0)</f>
        <v>0.78125</v>
      </c>
      <c r="O96" s="40" t="str">
        <f>INDEX(INDICADORES!$H$3:$H$419,MATCH($A96,INDICADORES!$B$3:$B$419,0))</f>
        <v>2º QUARTIL</v>
      </c>
      <c r="P96" s="40">
        <f>IF($O$6="SIM",IFERROR(HLOOKUP(O96,SÍNTESE!$J$10:$M$25,'MATRIZ CONTRATOS (2)'!O$3+1,0),0),0)</f>
        <v>1.5625</v>
      </c>
      <c r="Q96" s="40" t="str">
        <f>INDEX(INDICADORES!$I$3:$I$419,MATCH($A96,INDICADORES!$B$3:$B$419,0))</f>
        <v>4º QUARTIL</v>
      </c>
      <c r="R96" s="40">
        <f>IF($Q$6="SIM",IFERROR(HLOOKUP(Q96,SÍNTESE!$J$10:$M$25,'MATRIZ CONTRATOS (2)'!Q$3+1,0),0),0)</f>
        <v>8.3333333333333321</v>
      </c>
      <c r="S96" s="40" t="str">
        <f>INDEX(INDICADORES!$J$3:$J$419,MATCH($A96,INDICADORES!$B$3:$B$419,0))</f>
        <v>1º QUARTIL</v>
      </c>
      <c r="T96" s="40">
        <f>IF($S$6="SIM",IFERROR(HLOOKUP(S96,SÍNTESE!$J$10:$M$25,'MATRIZ CONTRATOS (2)'!S$3+1,0),0),0)</f>
        <v>8.3333333333333321</v>
      </c>
      <c r="U96" s="40" t="str">
        <f>INDEX(INDICADORES!$K$3:$K$419,MATCH($A96,INDICADORES!$B$3:$B$419,0))</f>
        <v>3º QUARTIL</v>
      </c>
      <c r="V96" s="40">
        <f>IF($U$6="SIM",IFERROR(HLOOKUP(U96,SÍNTESE!$J$10:$M$25,'MATRIZ CONTRATOS (2)'!U$3+1,0),0),0)</f>
        <v>4.1666666666666661</v>
      </c>
      <c r="W96" s="40" t="str">
        <f>INDEX(INDICADORES!$L$3:$L$419,MATCH($A96,INDICADORES!$B$3:$B$419,0))</f>
        <v>1º QUARTIL</v>
      </c>
      <c r="X96" s="40">
        <f>IF($W$6="SIM",IFERROR(HLOOKUP(W96,SÍNTESE!$J$10:$M$25,'MATRIZ CONTRATOS (2)'!W$3+1,0),0),0)</f>
        <v>0</v>
      </c>
      <c r="Y96" s="40" t="str">
        <f>INDEX(INDICADORES!$M$3:$M$419,MATCH($A96,INDICADORES!$B$3:$B$419,0))</f>
        <v>2º QUARTIL</v>
      </c>
      <c r="Z96" s="40">
        <f>IF($Y$6="SIM",IFERROR(HLOOKUP(Y96,SÍNTESE!$J$10:$M$25,'MATRIZ CONTRATOS (2)'!Y$3+1,0),0),0)</f>
        <v>1.5625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 (2)'!AA$3+1,0),0),0)</f>
        <v>1.5625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 (2)'!AC$3+1,0),0),0)</f>
        <v>3.125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 (2)'!AE$3+1,0),0),0)</f>
        <v>0.78125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 (2)'!AG$3+1,0),0),0)</f>
        <v>0</v>
      </c>
      <c r="AI96" s="41">
        <f t="shared" si="3"/>
        <v>70.052083333333329</v>
      </c>
      <c r="AJ96" s="41">
        <f t="shared" si="4"/>
        <v>70.052083333333329</v>
      </c>
      <c r="AK96" s="41">
        <f t="shared" si="5"/>
        <v>70.052083333333329</v>
      </c>
      <c r="AL96">
        <f>INDEX(Tabela1[LATITUDE],MATCH('MATRIZ CONTRATOS (2)'!A96,Tabela1[código município],0))</f>
        <v>-11.3797</v>
      </c>
      <c r="AM96">
        <f>INDEX(Tabela1[LONGITUDE],MATCH('MATRIZ CONTRATOS (2)'!A96,Tabela1[código município],0))</f>
        <v>-40.008899999999997</v>
      </c>
    </row>
    <row r="97" spans="1:39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 (2)'!E$3+1,0),0),0)</f>
        <v>3.125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 (2)'!G$3+1,0),0),0)</f>
        <v>6.25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 (2)'!I$3+1,0),0),0)</f>
        <v>3.125</v>
      </c>
      <c r="K97" s="40" t="str">
        <f>INDEX(INDICADORES!$F$3:$F$419,MATCH($A97,INDICADORES!$B$3:$B$419,0))</f>
        <v>4º QUARTIL</v>
      </c>
      <c r="L97" s="40">
        <f>IF($K$6="SIM",IFERROR(HLOOKUP(K97,SÍNTESE!$J$10:$M$25,'MATRIZ CONTRATOS (2)'!K$3+1,0),0),0)</f>
        <v>25</v>
      </c>
      <c r="M97" s="40" t="str">
        <f>INDEX(INDICADORES!$G$3:$G$419,MATCH($A97,INDICADORES!$B$3:$B$419,0))</f>
        <v>3º QUARTIL</v>
      </c>
      <c r="N97" s="40">
        <f>IF($M$6="SIM",IFERROR(HLOOKUP(M97,SÍNTESE!$J$10:$M$25,'MATRIZ CONTRATOS (2)'!M$3+1,0),0),0)</f>
        <v>1.5625</v>
      </c>
      <c r="O97" s="40" t="str">
        <f>INDEX(INDICADORES!$H$3:$H$419,MATCH($A97,INDICADORES!$B$3:$B$419,0))</f>
        <v>1º QUARTIL</v>
      </c>
      <c r="P97" s="40">
        <f>IF($O$6="SIM",IFERROR(HLOOKUP(O97,SÍNTESE!$J$10:$M$25,'MATRIZ CONTRATOS (2)'!O$3+1,0),0),0)</f>
        <v>0.78125</v>
      </c>
      <c r="Q97" s="40" t="str">
        <f>INDEX(INDICADORES!$I$3:$I$419,MATCH($A97,INDICADORES!$B$3:$B$419,0))</f>
        <v>4º QUARTIL</v>
      </c>
      <c r="R97" s="40">
        <f>IF($Q$6="SIM",IFERROR(HLOOKUP(Q97,SÍNTESE!$J$10:$M$25,'MATRIZ CONTRATOS (2)'!Q$3+1,0),0),0)</f>
        <v>8.3333333333333321</v>
      </c>
      <c r="S97" s="40" t="str">
        <f>INDEX(INDICADORES!$J$3:$J$419,MATCH($A97,INDICADORES!$B$3:$B$419,0))</f>
        <v>2º QUARTIL</v>
      </c>
      <c r="T97" s="40">
        <f>IF($S$6="SIM",IFERROR(HLOOKUP(S97,SÍNTESE!$J$10:$M$25,'MATRIZ CONTRATOS (2)'!S$3+1,0),0),0)</f>
        <v>6.2499999999999991</v>
      </c>
      <c r="U97" s="40" t="str">
        <f>INDEX(INDICADORES!$K$3:$K$419,MATCH($A97,INDICADORES!$B$3:$B$419,0))</f>
        <v>3º QUARTIL</v>
      </c>
      <c r="V97" s="40">
        <f>IF($U$6="SIM",IFERROR(HLOOKUP(U97,SÍNTESE!$J$10:$M$25,'MATRIZ CONTRATOS (2)'!U$3+1,0),0),0)</f>
        <v>4.1666666666666661</v>
      </c>
      <c r="W97" s="40" t="str">
        <f>INDEX(INDICADORES!$L$3:$L$419,MATCH($A97,INDICADORES!$B$3:$B$419,0))</f>
        <v>1º QUARTIL</v>
      </c>
      <c r="X97" s="40">
        <f>IF($W$6="SIM",IFERROR(HLOOKUP(W97,SÍNTESE!$J$10:$M$25,'MATRIZ CONTRATOS (2)'!W$3+1,0),0),0)</f>
        <v>0</v>
      </c>
      <c r="Y97" s="40" t="str">
        <f>INDEX(INDICADORES!$M$3:$M$419,MATCH($A97,INDICADORES!$B$3:$B$419,0))</f>
        <v>4º QUARTIL</v>
      </c>
      <c r="Z97" s="40">
        <f>IF($Y$6="SIM",IFERROR(HLOOKUP(Y97,SÍNTESE!$J$10:$M$25,'MATRIZ CONTRATOS (2)'!Y$3+1,0),0),0)</f>
        <v>3.125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 (2)'!AA$3+1,0),0),0)</f>
        <v>3.125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 (2)'!AC$3+1,0),0),0)</f>
        <v>1.5625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 (2)'!AE$3+1,0),0),0)</f>
        <v>3.125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 (2)'!AG$3+1,0),0),0)</f>
        <v>0</v>
      </c>
      <c r="AI97" s="41">
        <f t="shared" si="3"/>
        <v>69.53125</v>
      </c>
      <c r="AJ97" s="41">
        <f t="shared" si="4"/>
        <v>69.53125</v>
      </c>
      <c r="AK97" s="41">
        <f t="shared" si="5"/>
        <v>69.53125</v>
      </c>
      <c r="AL97">
        <f>INDEX(Tabela1[LATITUDE],MATCH('MATRIZ CONTRATOS (2)'!A97,Tabela1[código município],0))</f>
        <v>-14.717700000000001</v>
      </c>
      <c r="AM97">
        <f>INDEX(Tabela1[LONGITUDE],MATCH('MATRIZ CONTRATOS (2)'!A97,Tabela1[código município],0))</f>
        <v>-41.260300000000001</v>
      </c>
    </row>
    <row r="98" spans="1:39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 (2)'!E$3+1,0),0),0)</f>
        <v>0.78125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 (2)'!G$3+1,0),0),0)</f>
        <v>25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 (2)'!I$3+1,0),0),0)</f>
        <v>0.78125</v>
      </c>
      <c r="K98" s="40" t="str">
        <f>INDEX(INDICADORES!$F$3:$F$419,MATCH($A98,INDICADORES!$B$3:$B$419,0))</f>
        <v>3º QUARTIL</v>
      </c>
      <c r="L98" s="40">
        <f>IF($K$6="SIM",IFERROR(HLOOKUP(K98,SÍNTESE!$J$10:$M$25,'MATRIZ CONTRATOS (2)'!K$3+1,0),0),0)</f>
        <v>18.75</v>
      </c>
      <c r="M98" s="40" t="str">
        <f>INDEX(INDICADORES!$G$3:$G$419,MATCH($A98,INDICADORES!$B$3:$B$419,0))</f>
        <v>3º QUARTIL</v>
      </c>
      <c r="N98" s="40">
        <f>IF($M$6="SIM",IFERROR(HLOOKUP(M98,SÍNTESE!$J$10:$M$25,'MATRIZ CONTRATOS (2)'!M$3+1,0),0),0)</f>
        <v>1.5625</v>
      </c>
      <c r="O98" s="40" t="str">
        <f>INDEX(INDICADORES!$H$3:$H$419,MATCH($A98,INDICADORES!$B$3:$B$419,0))</f>
        <v>1º QUARTIL</v>
      </c>
      <c r="P98" s="40">
        <f>IF($O$6="SIM",IFERROR(HLOOKUP(O98,SÍNTESE!$J$10:$M$25,'MATRIZ CONTRATOS (2)'!O$3+1,0),0),0)</f>
        <v>0.78125</v>
      </c>
      <c r="Q98" s="40" t="str">
        <f>INDEX(INDICADORES!$I$3:$I$419,MATCH($A98,INDICADORES!$B$3:$B$419,0))</f>
        <v>3º QUARTIL</v>
      </c>
      <c r="R98" s="40">
        <f>IF($Q$6="SIM",IFERROR(HLOOKUP(Q98,SÍNTESE!$J$10:$M$25,'MATRIZ CONTRATOS (2)'!Q$3+1,0),0),0)</f>
        <v>6.2499999999999991</v>
      </c>
      <c r="S98" s="40" t="str">
        <f>INDEX(INDICADORES!$J$3:$J$419,MATCH($A98,INDICADORES!$B$3:$B$419,0))</f>
        <v>2º QUARTIL</v>
      </c>
      <c r="T98" s="40">
        <f>IF($S$6="SIM",IFERROR(HLOOKUP(S98,SÍNTESE!$J$10:$M$25,'MATRIZ CONTRATOS (2)'!S$3+1,0),0),0)</f>
        <v>6.2499999999999991</v>
      </c>
      <c r="U98" s="40" t="str">
        <f>INDEX(INDICADORES!$K$3:$K$419,MATCH($A98,INDICADORES!$B$3:$B$419,0))</f>
        <v>2º QUARTIL</v>
      </c>
      <c r="V98" s="40">
        <f>IF($U$6="SIM",IFERROR(HLOOKUP(U98,SÍNTESE!$J$10:$M$25,'MATRIZ CONTRATOS (2)'!U$3+1,0),0),0)</f>
        <v>6.2499999999999991</v>
      </c>
      <c r="W98" s="40" t="str">
        <f>INDEX(INDICADORES!$L$3:$L$419,MATCH($A98,INDICADORES!$B$3:$B$419,0))</f>
        <v>2º QUARTIL</v>
      </c>
      <c r="X98" s="40">
        <f>IF($W$6="SIM",IFERROR(HLOOKUP(W98,SÍNTESE!$J$10:$M$25,'MATRIZ CONTRATOS (2)'!W$3+1,0),0),0)</f>
        <v>0</v>
      </c>
      <c r="Y98" s="40" t="str">
        <f>INDEX(INDICADORES!$M$3:$M$419,MATCH($A98,INDICADORES!$B$3:$B$419,0))</f>
        <v>2º QUARTIL</v>
      </c>
      <c r="Z98" s="40">
        <f>IF($Y$6="SIM",IFERROR(HLOOKUP(Y98,SÍNTESE!$J$10:$M$25,'MATRIZ CONTRATOS (2)'!Y$3+1,0),0),0)</f>
        <v>1.5625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 (2)'!AA$3+1,0),0),0)</f>
        <v>1.5625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 (2)'!AC$3+1,0),0),0)</f>
        <v>0.78125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 (2)'!AE$3+1,0),0),0)</f>
        <v>0.78125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 (2)'!AG$3+1,0),0),0)</f>
        <v>0</v>
      </c>
      <c r="AI98" s="41">
        <f t="shared" si="3"/>
        <v>71.09375</v>
      </c>
      <c r="AJ98" s="41">
        <f t="shared" si="4"/>
        <v>71.09375</v>
      </c>
      <c r="AK98" s="41">
        <f t="shared" si="5"/>
        <v>71.09375</v>
      </c>
      <c r="AL98">
        <f>INDEX(Tabela1[LATITUDE],MATCH('MATRIZ CONTRATOS (2)'!A98,Tabela1[código município],0))</f>
        <v>-17.726800000000001</v>
      </c>
      <c r="AM98">
        <f>INDEX(Tabela1[LONGITUDE],MATCH('MATRIZ CONTRATOS (2)'!A98,Tabela1[código município],0))</f>
        <v>-39.259700000000002</v>
      </c>
    </row>
    <row r="99" spans="1:39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 (2)'!E$3+1,0),0),0)</f>
        <v>0.78125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 (2)'!G$3+1,0),0),0)</f>
        <v>25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 (2)'!I$3+1,0),0),0)</f>
        <v>0.78125</v>
      </c>
      <c r="K99" s="40" t="str">
        <f>INDEX(INDICADORES!$F$3:$F$419,MATCH($A99,INDICADORES!$B$3:$B$419,0))</f>
        <v>1º QUARTIL</v>
      </c>
      <c r="L99" s="40">
        <f>IF($K$6="SIM",IFERROR(HLOOKUP(K99,SÍNTESE!$J$10:$M$25,'MATRIZ CONTRATOS (2)'!K$3+1,0),0),0)</f>
        <v>6.25</v>
      </c>
      <c r="M99" s="40" t="str">
        <f>INDEX(INDICADORES!$G$3:$G$419,MATCH($A99,INDICADORES!$B$3:$B$419,0))</f>
        <v>2º QUARTIL</v>
      </c>
      <c r="N99" s="40">
        <f>IF($M$6="SIM",IFERROR(HLOOKUP(M99,SÍNTESE!$J$10:$M$25,'MATRIZ CONTRATOS (2)'!M$3+1,0),0),0)</f>
        <v>2.34375</v>
      </c>
      <c r="O99" s="40" t="str">
        <f>INDEX(INDICADORES!$H$3:$H$419,MATCH($A99,INDICADORES!$B$3:$B$419,0))</f>
        <v>3º QUARTIL</v>
      </c>
      <c r="P99" s="40">
        <f>IF($O$6="SIM",IFERROR(HLOOKUP(O99,SÍNTESE!$J$10:$M$25,'MATRIZ CONTRATOS (2)'!O$3+1,0),0),0)</f>
        <v>2.34375</v>
      </c>
      <c r="Q99" s="40" t="str">
        <f>INDEX(INDICADORES!$I$3:$I$419,MATCH($A99,INDICADORES!$B$3:$B$419,0))</f>
        <v>1º QUARTIL</v>
      </c>
      <c r="R99" s="40">
        <f>IF($Q$6="SIM",IFERROR(HLOOKUP(Q99,SÍNTESE!$J$10:$M$25,'MATRIZ CONTRATOS (2)'!Q$3+1,0),0),0)</f>
        <v>2.083333333333333</v>
      </c>
      <c r="S99" s="40" t="str">
        <f>INDEX(INDICADORES!$J$3:$J$419,MATCH($A99,INDICADORES!$B$3:$B$419,0))</f>
        <v>3º QUARTIL</v>
      </c>
      <c r="T99" s="40">
        <f>IF($S$6="SIM",IFERROR(HLOOKUP(S99,SÍNTESE!$J$10:$M$25,'MATRIZ CONTRATOS (2)'!S$3+1,0),0),0)</f>
        <v>4.1666666666666661</v>
      </c>
      <c r="U99" s="40" t="str">
        <f>INDEX(INDICADORES!$K$3:$K$419,MATCH($A99,INDICADORES!$B$3:$B$419,0))</f>
        <v>4º QUARTIL</v>
      </c>
      <c r="V99" s="40">
        <f>IF($U$6="SIM",IFERROR(HLOOKUP(U99,SÍNTESE!$J$10:$M$25,'MATRIZ CONTRATOS (2)'!U$3+1,0),0),0)</f>
        <v>2.083333333333333</v>
      </c>
      <c r="W99" s="40" t="str">
        <f>INDEX(INDICADORES!$L$3:$L$419,MATCH($A99,INDICADORES!$B$3:$B$419,0))</f>
        <v>4º QUARTIL</v>
      </c>
      <c r="X99" s="40">
        <f>IF($W$6="SIM",IFERROR(HLOOKUP(W99,SÍNTESE!$J$10:$M$25,'MATRIZ CONTRATOS (2)'!W$3+1,0),0),0)</f>
        <v>0</v>
      </c>
      <c r="Y99" s="40" t="str">
        <f>INDEX(INDICADORES!$M$3:$M$419,MATCH($A99,INDICADORES!$B$3:$B$419,0))</f>
        <v>2º QUARTIL</v>
      </c>
      <c r="Z99" s="40">
        <f>IF($Y$6="SIM",IFERROR(HLOOKUP(Y99,SÍNTESE!$J$10:$M$25,'MATRIZ CONTRATOS (2)'!Y$3+1,0),0),0)</f>
        <v>1.5625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 (2)'!AA$3+1,0),0),0)</f>
        <v>2.34375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 (2)'!AC$3+1,0),0),0)</f>
        <v>0.78125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 (2)'!AE$3+1,0),0),0)</f>
        <v>0.78125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 (2)'!AG$3+1,0),0),0)</f>
        <v>0</v>
      </c>
      <c r="AI99" s="41">
        <f t="shared" si="3"/>
        <v>51.302083333333329</v>
      </c>
      <c r="AJ99" s="41">
        <f t="shared" si="4"/>
        <v>51.302083333333329</v>
      </c>
      <c r="AK99" s="41">
        <f t="shared" si="5"/>
        <v>51.302083333333329</v>
      </c>
      <c r="AL99">
        <f>INDEX(Tabela1[LATITUDE],MATCH('MATRIZ CONTRATOS (2)'!A99,Tabela1[código município],0))</f>
        <v>-11.9472</v>
      </c>
      <c r="AM99">
        <f>INDEX(Tabela1[LONGITUDE],MATCH('MATRIZ CONTRATOS (2)'!A99,Tabela1[código município],0))</f>
        <v>-37.946899999999999</v>
      </c>
    </row>
    <row r="100" spans="1:39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 (2)'!E$3+1,0),0),0)</f>
        <v>1.5625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 (2)'!G$3+1,0),0),0)</f>
        <v>12.5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 (2)'!I$3+1,0),0),0)</f>
        <v>2.34375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 (2)'!K$3+1,0),0),0)</f>
        <v>12.5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 (2)'!M$3+1,0),0),0)</f>
        <v>1.5625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 (2)'!O$3+1,0),0),0)</f>
        <v>0.78125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 (2)'!Q$3+1,0),0),0)</f>
        <v>8.3333333333333321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 (2)'!S$3+1,0),0),0)</f>
        <v>6.2499999999999991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 (2)'!U$3+1,0),0),0)</f>
        <v>2.083333333333333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 (2)'!W$3+1,0),0),0)</f>
        <v>0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 (2)'!Y$3+1,0),0),0)</f>
        <v>3.125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 (2)'!AA$3+1,0),0),0)</f>
        <v>2.34375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 (2)'!AC$3+1,0),0),0)</f>
        <v>0.78125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 (2)'!AE$3+1,0),0),0)</f>
        <v>0.78125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 (2)'!AG$3+1,0),0),0)</f>
        <v>0</v>
      </c>
      <c r="AI100" s="41">
        <f t="shared" si="3"/>
        <v>54.947916666666664</v>
      </c>
      <c r="AJ100" s="41">
        <f t="shared" si="4"/>
        <v>54.947916666666664</v>
      </c>
      <c r="AK100" s="41">
        <f t="shared" si="5"/>
        <v>54.947916666666664</v>
      </c>
      <c r="AL100">
        <f>INDEX(Tabela1[LATITUDE],MATCH('MATRIZ CONTRATOS (2)'!A100,Tabela1[código município],0))</f>
        <v>-14.298500000000001</v>
      </c>
      <c r="AM100">
        <f>INDEX(Tabela1[LONGITUDE],MATCH('MATRIZ CONTRATOS (2)'!A100,Tabela1[código município],0))</f>
        <v>-43.772399999999998</v>
      </c>
    </row>
    <row r="101" spans="1:39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 (2)'!E$3+1,0),0),0)</f>
        <v>0.78125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 (2)'!G$3+1,0),0),0)</f>
        <v>25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 (2)'!I$3+1,0),0),0)</f>
        <v>1.5625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 (2)'!K$3+1,0),0),0)</f>
        <v>6.25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 (2)'!M$3+1,0),0),0)</f>
        <v>1.5625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 (2)'!O$3+1,0),0),0)</f>
        <v>0.78125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 (2)'!Q$3+1,0),0),0)</f>
        <v>2.083333333333333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 (2)'!S$3+1,0),0),0)</f>
        <v>2.083333333333333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 (2)'!U$3+1,0),0),0)</f>
        <v>2.083333333333333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 (2)'!W$3+1,0),0),0)</f>
        <v>0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 (2)'!Y$3+1,0),0),0)</f>
        <v>0.78125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 (2)'!AA$3+1,0),0),0)</f>
        <v>0.78125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 (2)'!AC$3+1,0),0),0)</f>
        <v>3.125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 (2)'!AE$3+1,0),0),0)</f>
        <v>0.78125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 (2)'!AG$3+1,0),0),0)</f>
        <v>0</v>
      </c>
      <c r="AI101" s="41">
        <f t="shared" si="3"/>
        <v>47.65625</v>
      </c>
      <c r="AJ101" s="41">
        <f t="shared" si="4"/>
        <v>47.65625</v>
      </c>
      <c r="AK101" s="41">
        <f t="shared" si="5"/>
        <v>47.65625</v>
      </c>
      <c r="AL101">
        <f>INDEX(Tabela1[LATITUDE],MATCH('MATRIZ CONTRATOS (2)'!A101,Tabela1[código município],0))</f>
        <v>-9.1640800000000002</v>
      </c>
      <c r="AM101">
        <f>INDEX(Tabela1[LONGITUDE],MATCH('MATRIZ CONTRATOS (2)'!A101,Tabela1[código município],0))</f>
        <v>-40.973999999999997</v>
      </c>
    </row>
    <row r="102" spans="1:39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 (2)'!E$3+1,0),0),0)</f>
        <v>3.125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 (2)'!G$3+1,0),0),0)</f>
        <v>25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 (2)'!I$3+1,0),0),0)</f>
        <v>0.78125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 (2)'!K$3+1,0),0),0)</f>
        <v>18.75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 (2)'!M$3+1,0),0),0)</f>
        <v>2.34375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 (2)'!O$3+1,0),0),0)</f>
        <v>3.125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 (2)'!Q$3+1,0),0),0)</f>
        <v>4.1666666666666661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 (2)'!S$3+1,0),0),0)</f>
        <v>6.2499999999999991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 (2)'!U$3+1,0),0),0)</f>
        <v>8.3333333333333321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 (2)'!W$3+1,0),0),0)</f>
        <v>0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 (2)'!Y$3+1,0),0),0)</f>
        <v>2.34375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 (2)'!AA$3+1,0),0),0)</f>
        <v>2.34375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 (2)'!AC$3+1,0),0),0)</f>
        <v>1.5625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 (2)'!AE$3+1,0),0),0)</f>
        <v>2.34375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 (2)'!AG$3+1,0),0),0)</f>
        <v>0</v>
      </c>
      <c r="AI102" s="41">
        <f t="shared" si="3"/>
        <v>80.46875</v>
      </c>
      <c r="AJ102" s="41">
        <f t="shared" si="4"/>
        <v>80.46875</v>
      </c>
      <c r="AK102" s="41">
        <f t="shared" si="5"/>
        <v>80.46875</v>
      </c>
      <c r="AL102">
        <f>INDEX(Tabela1[LATITUDE],MATCH('MATRIZ CONTRATOS (2)'!A102,Tabela1[código município],0))</f>
        <v>-12.757899999999999</v>
      </c>
      <c r="AM102">
        <f>INDEX(Tabela1[LONGITUDE],MATCH('MATRIZ CONTRATOS (2)'!A102,Tabela1[código município],0))</f>
        <v>-39.424799999999998</v>
      </c>
    </row>
    <row r="103" spans="1:39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 (2)'!E$3+1,0),0),0)</f>
        <v>0.78125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 (2)'!G$3+1,0),0),0)</f>
        <v>25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 (2)'!I$3+1,0),0),0)</f>
        <v>1.5625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 (2)'!K$3+1,0),0),0)</f>
        <v>18.75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 (2)'!M$3+1,0),0),0)</f>
        <v>1.5625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 (2)'!O$3+1,0),0),0)</f>
        <v>2.34375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 (2)'!Q$3+1,0),0),0)</f>
        <v>2.083333333333333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 (2)'!S$3+1,0),0),0)</f>
        <v>4.1666666666666661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 (2)'!U$3+1,0),0),0)</f>
        <v>4.1666666666666661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 (2)'!W$3+1,0),0),0)</f>
        <v>0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 (2)'!Y$3+1,0),0),0)</f>
        <v>1.5625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 (2)'!AA$3+1,0),0),0)</f>
        <v>2.34375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 (2)'!AC$3+1,0),0),0)</f>
        <v>0.78125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 (2)'!AE$3+1,0),0),0)</f>
        <v>0.78125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 (2)'!AG$3+1,0),0),0)</f>
        <v>0</v>
      </c>
      <c r="AI103" s="41">
        <f t="shared" si="3"/>
        <v>65.885416666666657</v>
      </c>
      <c r="AJ103" s="41">
        <f t="shared" si="4"/>
        <v>65.885416666666657</v>
      </c>
      <c r="AK103" s="41">
        <f t="shared" si="5"/>
        <v>65.885416666666657</v>
      </c>
      <c r="AL103">
        <f>INDEX(Tabela1[LATITUDE],MATCH('MATRIZ CONTRATOS (2)'!A103,Tabela1[código município],0))</f>
        <v>-12.31</v>
      </c>
      <c r="AM103">
        <f>INDEX(Tabela1[LONGITUDE],MATCH('MATRIZ CONTRATOS (2)'!A103,Tabela1[código município],0))</f>
        <v>-44.864800000000002</v>
      </c>
    </row>
    <row r="104" spans="1:39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 (2)'!E$3+1,0),0),0)</f>
        <v>2.34375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 (2)'!G$3+1,0),0),0)</f>
        <v>25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 (2)'!I$3+1,0),0),0)</f>
        <v>0.78125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 (2)'!K$3+1,0),0),0)</f>
        <v>18.75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 (2)'!M$3+1,0),0),0)</f>
        <v>2.34375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 (2)'!O$3+1,0),0),0)</f>
        <v>3.125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 (2)'!Q$3+1,0),0),0)</f>
        <v>8.3333333333333321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 (2)'!S$3+1,0),0),0)</f>
        <v>4.1666666666666661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 (2)'!U$3+1,0),0),0)</f>
        <v>6.2499999999999991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 (2)'!W$3+1,0),0),0)</f>
        <v>0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 (2)'!Y$3+1,0),0),0)</f>
        <v>3.125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 (2)'!AA$3+1,0),0),0)</f>
        <v>0.78125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 (2)'!AC$3+1,0),0),0)</f>
        <v>3.125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 (2)'!AE$3+1,0),0),0)</f>
        <v>0.78125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 (2)'!AG$3+1,0),0),0)</f>
        <v>0</v>
      </c>
      <c r="AI104" s="41">
        <f t="shared" si="3"/>
        <v>78.90625</v>
      </c>
      <c r="AJ104" s="41">
        <f t="shared" si="4"/>
        <v>78.90625</v>
      </c>
      <c r="AK104" s="41">
        <f t="shared" si="5"/>
        <v>78.90625</v>
      </c>
      <c r="AL104">
        <f>INDEX(Tabela1[LATITUDE],MATCH('MATRIZ CONTRATOS (2)'!A104,Tabela1[código município],0))</f>
        <v>-12.3513</v>
      </c>
      <c r="AM104">
        <f>INDEX(Tabela1[LONGITUDE],MATCH('MATRIZ CONTRATOS (2)'!A104,Tabela1[código município],0))</f>
        <v>-38.379100000000001</v>
      </c>
    </row>
    <row r="105" spans="1:39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 (2)'!E$3+1,0),0),0)</f>
        <v>2.34375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 (2)'!G$3+1,0),0),0)</f>
        <v>18.75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 (2)'!I$3+1,0),0),0)</f>
        <v>0.78125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 (2)'!K$3+1,0),0),0)</f>
        <v>18.75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 (2)'!M$3+1,0),0),0)</f>
        <v>3.125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 (2)'!O$3+1,0),0),0)</f>
        <v>2.34375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 (2)'!Q$3+1,0),0),0)</f>
        <v>6.2499999999999991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 (2)'!S$3+1,0),0),0)</f>
        <v>6.2499999999999991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 (2)'!U$3+1,0),0),0)</f>
        <v>8.3333333333333321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 (2)'!W$3+1,0),0),0)</f>
        <v>0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 (2)'!Y$3+1,0),0),0)</f>
        <v>3.125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 (2)'!AA$3+1,0),0),0)</f>
        <v>1.5625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 (2)'!AC$3+1,0),0),0)</f>
        <v>3.125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 (2)'!AE$3+1,0),0),0)</f>
        <v>2.34375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 (2)'!AG$3+1,0),0),0)</f>
        <v>0</v>
      </c>
      <c r="AI105" s="41">
        <f t="shared" si="3"/>
        <v>77.083333333333329</v>
      </c>
      <c r="AJ105" s="41">
        <f t="shared" si="4"/>
        <v>77.083333333333329</v>
      </c>
      <c r="AK105" s="41">
        <f t="shared" si="5"/>
        <v>77.083333333333329</v>
      </c>
      <c r="AL105">
        <f>INDEX(Tabela1[LATITUDE],MATCH('MATRIZ CONTRATOS (2)'!A105,Tabela1[código município],0))</f>
        <v>-13.3239</v>
      </c>
      <c r="AM105">
        <f>INDEX(Tabela1[LONGITUDE],MATCH('MATRIZ CONTRATOS (2)'!A105,Tabela1[código município],0))</f>
        <v>-42.290399999999998</v>
      </c>
    </row>
    <row r="106" spans="1:39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 (2)'!E$3+1,0),0),0)</f>
        <v>2.34375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 (2)'!G$3+1,0),0),0)</f>
        <v>25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 (2)'!I$3+1,0),0),0)</f>
        <v>1.5625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 (2)'!K$3+1,0),0),0)</f>
        <v>25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 (2)'!M$3+1,0),0),0)</f>
        <v>3.125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 (2)'!O$3+1,0),0),0)</f>
        <v>1.5625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 (2)'!Q$3+1,0),0),0)</f>
        <v>6.2499999999999991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 (2)'!S$3+1,0),0),0)</f>
        <v>4.1666666666666661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 (2)'!U$3+1,0),0),0)</f>
        <v>8.3333333333333321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 (2)'!W$3+1,0),0),0)</f>
        <v>0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 (2)'!Y$3+1,0),0),0)</f>
        <v>1.5625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 (2)'!AA$3+1,0),0),0)</f>
        <v>2.34375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 (2)'!AC$3+1,0),0),0)</f>
        <v>0.78125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 (2)'!AE$3+1,0),0),0)</f>
        <v>0.78125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 (2)'!AG$3+1,0),0),0)</f>
        <v>0</v>
      </c>
      <c r="AI106" s="41">
        <f t="shared" si="3"/>
        <v>82.8125</v>
      </c>
      <c r="AJ106" s="41">
        <f t="shared" si="4"/>
        <v>82.8125</v>
      </c>
      <c r="AK106" s="41">
        <f t="shared" si="5"/>
        <v>82.8125</v>
      </c>
      <c r="AL106">
        <f>INDEX(Tabela1[LATITUDE],MATCH('MATRIZ CONTRATOS (2)'!A106,Tabela1[código município],0))</f>
        <v>-11.137600000000001</v>
      </c>
      <c r="AM106">
        <f>INDEX(Tabela1[LONGITUDE],MATCH('MATRIZ CONTRATOS (2)'!A106,Tabela1[código município],0))</f>
        <v>-42.111600000000003</v>
      </c>
    </row>
    <row r="107" spans="1:39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 (2)'!E$3+1,0),0),0)</f>
        <v>0.78125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 (2)'!G$3+1,0),0),0)</f>
        <v>25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 (2)'!I$3+1,0),0),0)</f>
        <v>0.78125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 (2)'!K$3+1,0),0),0)</f>
        <v>6.25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 (2)'!M$3+1,0),0),0)</f>
        <v>2.34375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 (2)'!O$3+1,0),0),0)</f>
        <v>1.5625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 (2)'!Q$3+1,0),0),0)</f>
        <v>6.2499999999999991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 (2)'!S$3+1,0),0),0)</f>
        <v>4.1666666666666661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 (2)'!U$3+1,0),0),0)</f>
        <v>8.3333333333333321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 (2)'!W$3+1,0),0),0)</f>
        <v>0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 (2)'!Y$3+1,0),0),0)</f>
        <v>0.78125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 (2)'!AA$3+1,0),0),0)</f>
        <v>0.78125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 (2)'!AC$3+1,0),0),0)</f>
        <v>0.78125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 (2)'!AE$3+1,0),0),0)</f>
        <v>0.78125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 (2)'!AG$3+1,0),0),0)</f>
        <v>0</v>
      </c>
      <c r="AI107" s="41">
        <f t="shared" si="3"/>
        <v>58.59375</v>
      </c>
      <c r="AJ107" s="41">
        <f t="shared" si="4"/>
        <v>58.59375</v>
      </c>
      <c r="AK107" s="41">
        <f t="shared" si="5"/>
        <v>58.59375</v>
      </c>
      <c r="AL107">
        <f>INDEX(Tabela1[LATITUDE],MATCH('MATRIZ CONTRATOS (2)'!A107,Tabela1[código município],0))</f>
        <v>-8.9695</v>
      </c>
      <c r="AM107">
        <f>INDEX(Tabela1[LONGITUDE],MATCH('MATRIZ CONTRATOS (2)'!A107,Tabela1[código município],0))</f>
        <v>-39.097900000000003</v>
      </c>
    </row>
    <row r="108" spans="1:39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 (2)'!E$3+1,0),0),0)</f>
        <v>1.5625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 (2)'!G$3+1,0),0),0)</f>
        <v>25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 (2)'!I$3+1,0),0),0)</f>
        <v>0.78125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 (2)'!K$3+1,0),0),0)</f>
        <v>12.5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 (2)'!M$3+1,0),0),0)</f>
        <v>2.34375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 (2)'!O$3+1,0),0),0)</f>
        <v>2.34375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 (2)'!Q$3+1,0),0),0)</f>
        <v>6.2499999999999991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 (2)'!S$3+1,0),0),0)</f>
        <v>4.1666666666666661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 (2)'!U$3+1,0),0),0)</f>
        <v>4.1666666666666661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 (2)'!W$3+1,0),0),0)</f>
        <v>0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 (2)'!Y$3+1,0),0),0)</f>
        <v>1.5625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 (2)'!AA$3+1,0),0),0)</f>
        <v>0.78125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 (2)'!AC$3+1,0),0),0)</f>
        <v>0.78125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 (2)'!AE$3+1,0),0),0)</f>
        <v>2.34375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 (2)'!AG$3+1,0),0),0)</f>
        <v>0</v>
      </c>
      <c r="AI108" s="41">
        <f t="shared" si="3"/>
        <v>64.583333333333329</v>
      </c>
      <c r="AJ108" s="41">
        <f t="shared" si="4"/>
        <v>64.583333333333329</v>
      </c>
      <c r="AK108" s="41">
        <f t="shared" si="5"/>
        <v>64.583333333333329</v>
      </c>
      <c r="AL108">
        <f>INDEX(Tabela1[LATITUDE],MATCH('MATRIZ CONTRATOS (2)'!A108,Tabela1[código município],0))</f>
        <v>-10.589700000000001</v>
      </c>
      <c r="AM108">
        <f>INDEX(Tabela1[LONGITUDE],MATCH('MATRIZ CONTRATOS (2)'!A108,Tabela1[código município],0))</f>
        <v>-38.379399999999997</v>
      </c>
    </row>
    <row r="109" spans="1:39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 (2)'!E$3+1,0),0),0)</f>
        <v>1.5625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 (2)'!G$3+1,0),0),0)</f>
        <v>25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 (2)'!I$3+1,0),0),0)</f>
        <v>1.5625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 (2)'!K$3+1,0),0),0)</f>
        <v>12.5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 (2)'!M$3+1,0),0),0)</f>
        <v>2.34375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 (2)'!O$3+1,0),0),0)</f>
        <v>1.5625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 (2)'!Q$3+1,0),0),0)</f>
        <v>4.1666666666666661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 (2)'!S$3+1,0),0),0)</f>
        <v>2.083333333333333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 (2)'!U$3+1,0),0),0)</f>
        <v>6.2499999999999991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 (2)'!W$3+1,0),0),0)</f>
        <v>0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 (2)'!Y$3+1,0),0),0)</f>
        <v>2.34375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 (2)'!AA$3+1,0),0),0)</f>
        <v>2.34375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 (2)'!AC$3+1,0),0),0)</f>
        <v>1.5625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 (2)'!AE$3+1,0),0),0)</f>
        <v>0.78125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 (2)'!AG$3+1,0),0),0)</f>
        <v>0</v>
      </c>
      <c r="AI109" s="41">
        <f t="shared" si="3"/>
        <v>64.0625</v>
      </c>
      <c r="AJ109" s="41">
        <f t="shared" si="4"/>
        <v>64.0625</v>
      </c>
      <c r="AK109" s="41">
        <f t="shared" si="5"/>
        <v>64.0625</v>
      </c>
      <c r="AL109">
        <f>INDEX(Tabela1[LATITUDE],MATCH('MATRIZ CONTRATOS (2)'!A109,Tabela1[código município],0))</f>
        <v>-11.103199999999999</v>
      </c>
      <c r="AM109">
        <f>INDEX(Tabela1[LONGITUDE],MATCH('MATRIZ CONTRATOS (2)'!A109,Tabela1[código município],0))</f>
        <v>-38.517899999999997</v>
      </c>
    </row>
    <row r="110" spans="1:39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 (2)'!E$3+1,0),0),0)</f>
        <v>0.78125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 (2)'!G$3+1,0),0),0)</f>
        <v>25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 (2)'!I$3+1,0),0),0)</f>
        <v>0.78125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 (2)'!K$3+1,0),0),0)</f>
        <v>25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 (2)'!M$3+1,0),0),0)</f>
        <v>1.5625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 (2)'!O$3+1,0),0),0)</f>
        <v>0.78125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 (2)'!Q$3+1,0),0),0)</f>
        <v>8.3333333333333321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 (2)'!S$3+1,0),0),0)</f>
        <v>4.1666666666666661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 (2)'!U$3+1,0),0),0)</f>
        <v>2.083333333333333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 (2)'!W$3+1,0),0),0)</f>
        <v>0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 (2)'!Y$3+1,0),0),0)</f>
        <v>2.34375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 (2)'!AA$3+1,0),0),0)</f>
        <v>3.125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 (2)'!AC$3+1,0),0),0)</f>
        <v>3.125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 (2)'!AE$3+1,0),0),0)</f>
        <v>0.78125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 (2)'!AG$3+1,0),0),0)</f>
        <v>0</v>
      </c>
      <c r="AI110" s="41">
        <f t="shared" si="3"/>
        <v>77.864583333333329</v>
      </c>
      <c r="AJ110" s="41">
        <f t="shared" si="4"/>
        <v>77.864583333333329</v>
      </c>
      <c r="AK110" s="41">
        <f t="shared" si="5"/>
        <v>77.864583333333329</v>
      </c>
      <c r="AL110">
        <f>INDEX(Tabela1[LATITUDE],MATCH('MATRIZ CONTRATOS (2)'!A110,Tabela1[código município],0))</f>
        <v>-14.637</v>
      </c>
      <c r="AM110">
        <f>INDEX(Tabela1[LONGITUDE],MATCH('MATRIZ CONTRATOS (2)'!A110,Tabela1[código município],0))</f>
        <v>-39.555599999999998</v>
      </c>
    </row>
    <row r="111" spans="1:39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 (2)'!E$3+1,0),0),0)</f>
        <v>0.78125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 (2)'!G$3+1,0),0),0)</f>
        <v>6.25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 (2)'!I$3+1,0),0),0)</f>
        <v>0.78125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 (2)'!K$3+1,0),0),0)</f>
        <v>6.25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 (2)'!M$3+1,0),0),0)</f>
        <v>2.34375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 (2)'!O$3+1,0),0),0)</f>
        <v>2.34375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 (2)'!Q$3+1,0),0),0)</f>
        <v>8.3333333333333321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 (2)'!S$3+1,0),0),0)</f>
        <v>4.1666666666666661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 (2)'!U$3+1,0),0),0)</f>
        <v>8.3333333333333321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 (2)'!W$3+1,0),0),0)</f>
        <v>0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 (2)'!Y$3+1,0),0),0)</f>
        <v>3.125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 (2)'!AA$3+1,0),0),0)</f>
        <v>2.34375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 (2)'!AC$3+1,0),0),0)</f>
        <v>0.78125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 (2)'!AE$3+1,0),0),0)</f>
        <v>2.34375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 (2)'!AG$3+1,0),0),0)</f>
        <v>0</v>
      </c>
      <c r="AI111" s="41">
        <f t="shared" si="3"/>
        <v>48.177083333333329</v>
      </c>
      <c r="AJ111" s="41">
        <f t="shared" si="4"/>
        <v>48.177083333333329</v>
      </c>
      <c r="AK111" s="41">
        <f t="shared" si="5"/>
        <v>48.177083333333329</v>
      </c>
      <c r="AL111">
        <f>INDEX(Tabela1[LATITUDE],MATCH('MATRIZ CONTRATOS (2)'!A111,Tabela1[código município],0))</f>
        <v>-14.1814</v>
      </c>
      <c r="AM111">
        <f>INDEX(Tabela1[LONGITUDE],MATCH('MATRIZ CONTRATOS (2)'!A111,Tabela1[código município],0))</f>
        <v>-44.535200000000003</v>
      </c>
    </row>
    <row r="112" spans="1:39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 (2)'!E$3+1,0),0),0)</f>
        <v>2.34375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 (2)'!G$3+1,0),0),0)</f>
        <v>25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 (2)'!I$3+1,0),0),0)</f>
        <v>2.34375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 (2)'!K$3+1,0),0),0)</f>
        <v>25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 (2)'!M$3+1,0),0),0)</f>
        <v>3.125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 (2)'!O$3+1,0),0),0)</f>
        <v>3.125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 (2)'!Q$3+1,0),0),0)</f>
        <v>6.2499999999999991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 (2)'!S$3+1,0),0),0)</f>
        <v>2.083333333333333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 (2)'!U$3+1,0),0),0)</f>
        <v>6.2499999999999991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 (2)'!W$3+1,0),0),0)</f>
        <v>0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 (2)'!Y$3+1,0),0),0)</f>
        <v>1.5625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 (2)'!AA$3+1,0),0),0)</f>
        <v>1.5625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 (2)'!AC$3+1,0),0),0)</f>
        <v>1.5625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 (2)'!AE$3+1,0),0),0)</f>
        <v>0.78125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 (2)'!AG$3+1,0),0),0)</f>
        <v>0</v>
      </c>
      <c r="AI112" s="41">
        <f t="shared" si="3"/>
        <v>80.989583333333329</v>
      </c>
      <c r="AJ112" s="41">
        <f t="shared" si="4"/>
        <v>80.989583333333329</v>
      </c>
      <c r="AK112" s="41">
        <f t="shared" si="5"/>
        <v>80.989583333333329</v>
      </c>
      <c r="AL112">
        <f>INDEX(Tabela1[LATITUDE],MATCH('MATRIZ CONTRATOS (2)'!A112,Tabela1[código município],0))</f>
        <v>-12.5078</v>
      </c>
      <c r="AM112">
        <f>INDEX(Tabela1[LONGITUDE],MATCH('MATRIZ CONTRATOS (2)'!A112,Tabela1[código município],0))</f>
        <v>-38.997799999999998</v>
      </c>
    </row>
    <row r="113" spans="1:39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 (2)'!E$3+1,0),0),0)</f>
        <v>0.78125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 (2)'!G$3+1,0),0),0)</f>
        <v>25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 (2)'!I$3+1,0),0),0)</f>
        <v>0.78125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 (2)'!K$3+1,0),0),0)</f>
        <v>6.25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 (2)'!M$3+1,0),0),0)</f>
        <v>2.34375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 (2)'!O$3+1,0),0),0)</f>
        <v>2.34375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 (2)'!Q$3+1,0),0),0)</f>
        <v>6.2499999999999991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 (2)'!S$3+1,0),0),0)</f>
        <v>8.3333333333333321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 (2)'!U$3+1,0),0),0)</f>
        <v>8.3333333333333321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 (2)'!W$3+1,0),0),0)</f>
        <v>0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 (2)'!Y$3+1,0),0),0)</f>
        <v>0.78125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 (2)'!AA$3+1,0),0),0)</f>
        <v>2.34375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 (2)'!AC$3+1,0),0),0)</f>
        <v>1.5625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 (2)'!AE$3+1,0),0),0)</f>
        <v>0.78125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 (2)'!AG$3+1,0),0),0)</f>
        <v>0</v>
      </c>
      <c r="AI113" s="41">
        <f t="shared" si="3"/>
        <v>65.885416666666657</v>
      </c>
      <c r="AJ113" s="41">
        <f t="shared" si="4"/>
        <v>65.885416666666657</v>
      </c>
      <c r="AK113" s="41">
        <f t="shared" si="5"/>
        <v>65.885416666666657</v>
      </c>
      <c r="AL113">
        <f>INDEX(Tabela1[LATITUDE],MATCH('MATRIZ CONTRATOS (2)'!A113,Tabela1[código município],0))</f>
        <v>-12.7836</v>
      </c>
      <c r="AM113">
        <f>INDEX(Tabela1[LONGITUDE],MATCH('MATRIZ CONTRATOS (2)'!A113,Tabela1[código município],0))</f>
        <v>-39.171500000000002</v>
      </c>
    </row>
    <row r="114" spans="1:39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 (2)'!E$3+1,0),0),0)</f>
        <v>0.78125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 (2)'!G$3+1,0),0),0)</f>
        <v>25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 (2)'!I$3+1,0),0),0)</f>
        <v>0.78125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 (2)'!K$3+1,0),0),0)</f>
        <v>18.75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 (2)'!M$3+1,0),0),0)</f>
        <v>3.125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 (2)'!O$3+1,0),0),0)</f>
        <v>2.34375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 (2)'!Q$3+1,0),0),0)</f>
        <v>2.083333333333333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 (2)'!S$3+1,0),0),0)</f>
        <v>6.2499999999999991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 (2)'!U$3+1,0),0),0)</f>
        <v>8.3333333333333321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 (2)'!W$3+1,0),0),0)</f>
        <v>0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 (2)'!Y$3+1,0),0),0)</f>
        <v>0.78125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 (2)'!AA$3+1,0),0),0)</f>
        <v>0.78125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 (2)'!AC$3+1,0),0),0)</f>
        <v>3.125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 (2)'!AE$3+1,0),0),0)</f>
        <v>0.78125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 (2)'!AG$3+1,0),0),0)</f>
        <v>0</v>
      </c>
      <c r="AI114" s="41">
        <f t="shared" si="3"/>
        <v>72.916666666666657</v>
      </c>
      <c r="AJ114" s="41">
        <f t="shared" si="4"/>
        <v>72.916666666666657</v>
      </c>
      <c r="AK114" s="41">
        <f t="shared" si="5"/>
        <v>72.916666666666657</v>
      </c>
      <c r="AL114">
        <f>INDEX(Tabela1[LATITUDE],MATCH('MATRIZ CONTRATOS (2)'!A114,Tabela1[código município],0))</f>
        <v>-11.56</v>
      </c>
      <c r="AM114">
        <f>INDEX(Tabela1[LONGITUDE],MATCH('MATRIZ CONTRATOS (2)'!A114,Tabela1[código município],0))</f>
        <v>-39.280799999999999</v>
      </c>
    </row>
    <row r="115" spans="1:39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 (2)'!E$3+1,0),0),0)</f>
        <v>3.125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 (2)'!G$3+1,0),0),0)</f>
        <v>25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 (2)'!I$3+1,0),0),0)</f>
        <v>2.34375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 (2)'!K$3+1,0),0),0)</f>
        <v>25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 (2)'!M$3+1,0),0),0)</f>
        <v>3.125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 (2)'!O$3+1,0),0),0)</f>
        <v>3.125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 (2)'!Q$3+1,0),0),0)</f>
        <v>6.2499999999999991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 (2)'!S$3+1,0),0),0)</f>
        <v>6.2499999999999991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 (2)'!U$3+1,0),0),0)</f>
        <v>8.3333333333333321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 (2)'!W$3+1,0),0),0)</f>
        <v>0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 (2)'!Y$3+1,0),0),0)</f>
        <v>1.5625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 (2)'!AA$3+1,0),0),0)</f>
        <v>0.78125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 (2)'!AC$3+1,0),0),0)</f>
        <v>0.78125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 (2)'!AE$3+1,0),0),0)</f>
        <v>0.78125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 (2)'!AG$3+1,0),0),0)</f>
        <v>0</v>
      </c>
      <c r="AI115" s="41">
        <f t="shared" si="3"/>
        <v>86.458333333333329</v>
      </c>
      <c r="AJ115" s="41">
        <f t="shared" si="4"/>
        <v>86.458333333333329</v>
      </c>
      <c r="AK115" s="41">
        <f t="shared" si="5"/>
        <v>86.458333333333329</v>
      </c>
      <c r="AL115">
        <f>INDEX(Tabela1[LATITUDE],MATCH('MATRIZ CONTRATOS (2)'!A115,Tabela1[código município],0))</f>
        <v>-12.3268</v>
      </c>
      <c r="AM115">
        <f>INDEX(Tabela1[LONGITUDE],MATCH('MATRIZ CONTRATOS (2)'!A115,Tabela1[código município],0))</f>
        <v>-38.7684</v>
      </c>
    </row>
    <row r="116" spans="1:39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 (2)'!E$3+1,0),0),0)</f>
        <v>0.78125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 (2)'!G$3+1,0),0),0)</f>
        <v>25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 (2)'!I$3+1,0),0),0)</f>
        <v>0.78125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 (2)'!K$3+1,0),0),0)</f>
        <v>6.25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 (2)'!M$3+1,0),0),0)</f>
        <v>2.34375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 (2)'!O$3+1,0),0),0)</f>
        <v>2.34375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 (2)'!Q$3+1,0),0),0)</f>
        <v>2.083333333333333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 (2)'!S$3+1,0),0),0)</f>
        <v>4.1666666666666661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 (2)'!U$3+1,0),0),0)</f>
        <v>4.1666666666666661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 (2)'!W$3+1,0),0),0)</f>
        <v>0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 (2)'!Y$3+1,0),0),0)</f>
        <v>0.78125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 (2)'!AA$3+1,0),0),0)</f>
        <v>0.78125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 (2)'!AC$3+1,0),0),0)</f>
        <v>1.5625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 (2)'!AE$3+1,0),0),0)</f>
        <v>0.78125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 (2)'!AG$3+1,0),0),0)</f>
        <v>0</v>
      </c>
      <c r="AI116" s="41">
        <f t="shared" si="3"/>
        <v>51.822916666666664</v>
      </c>
      <c r="AJ116" s="41">
        <f t="shared" si="4"/>
        <v>51.822916666666664</v>
      </c>
      <c r="AK116" s="41">
        <f t="shared" si="5"/>
        <v>51.822916666666664</v>
      </c>
      <c r="AL116">
        <f>INDEX(Tabela1[LATITUDE],MATCH('MATRIZ CONTRATOS (2)'!A116,Tabela1[código município],0))</f>
        <v>-11.8179</v>
      </c>
      <c r="AM116">
        <f>INDEX(Tabela1[LONGITUDE],MATCH('MATRIZ CONTRATOS (2)'!A116,Tabela1[código município],0))</f>
        <v>-37.613100000000003</v>
      </c>
    </row>
    <row r="117" spans="1:39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 (2)'!E$3+1,0),0),0)</f>
        <v>0.78125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 (2)'!G$3+1,0),0),0)</f>
        <v>25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 (2)'!I$3+1,0),0),0)</f>
        <v>1.5625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 (2)'!K$3+1,0),0),0)</f>
        <v>6.25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 (2)'!M$3+1,0),0),0)</f>
        <v>0.78125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 (2)'!O$3+1,0),0),0)</f>
        <v>0.78125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 (2)'!Q$3+1,0),0),0)</f>
        <v>4.1666666666666661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 (2)'!S$3+1,0),0),0)</f>
        <v>6.2499999999999991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 (2)'!U$3+1,0),0),0)</f>
        <v>6.2499999999999991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 (2)'!W$3+1,0),0),0)</f>
        <v>0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 (2)'!Y$3+1,0),0),0)</f>
        <v>1.5625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 (2)'!AA$3+1,0),0),0)</f>
        <v>2.34375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 (2)'!AC$3+1,0),0),0)</f>
        <v>1.5625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 (2)'!AE$3+1,0),0),0)</f>
        <v>0.78125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 (2)'!AG$3+1,0),0),0)</f>
        <v>0</v>
      </c>
      <c r="AI117" s="41">
        <f t="shared" si="3"/>
        <v>58.072916666666664</v>
      </c>
      <c r="AJ117" s="41">
        <f t="shared" si="4"/>
        <v>58.072916666666664</v>
      </c>
      <c r="AK117" s="41">
        <f t="shared" si="5"/>
        <v>58.072916666666664</v>
      </c>
      <c r="AL117">
        <f>INDEX(Tabela1[LATITUDE],MATCH('MATRIZ CONTRATOS (2)'!A117,Tabela1[código município],0))</f>
        <v>-14.902200000000001</v>
      </c>
      <c r="AM117">
        <f>INDEX(Tabela1[LONGITUDE],MATCH('MATRIZ CONTRATOS (2)'!A117,Tabela1[código município],0))</f>
        <v>-41.971800000000002</v>
      </c>
    </row>
    <row r="118" spans="1:39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 (2)'!E$3+1,0),0),0)</f>
        <v>1.5625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 (2)'!G$3+1,0),0),0)</f>
        <v>6.25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 (2)'!I$3+1,0),0),0)</f>
        <v>0.78125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 (2)'!K$3+1,0),0),0)</f>
        <v>6.25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 (2)'!M$3+1,0),0),0)</f>
        <v>1.5625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 (2)'!O$3+1,0),0),0)</f>
        <v>2.34375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 (2)'!Q$3+1,0),0),0)</f>
        <v>6.2499999999999991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 (2)'!S$3+1,0),0),0)</f>
        <v>4.1666666666666661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 (2)'!U$3+1,0),0),0)</f>
        <v>6.2499999999999991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 (2)'!W$3+1,0),0),0)</f>
        <v>0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 (2)'!Y$3+1,0),0),0)</f>
        <v>3.125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 (2)'!AA$3+1,0),0),0)</f>
        <v>3.125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 (2)'!AC$3+1,0),0),0)</f>
        <v>0.78125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 (2)'!AE$3+1,0),0),0)</f>
        <v>2.34375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 (2)'!AG$3+1,0),0),0)</f>
        <v>0</v>
      </c>
      <c r="AI118" s="41">
        <f t="shared" si="3"/>
        <v>44.791666666666664</v>
      </c>
      <c r="AJ118" s="41">
        <f t="shared" si="4"/>
        <v>44.791666666666664</v>
      </c>
      <c r="AK118" s="41">
        <f t="shared" si="5"/>
        <v>44.791666666666664</v>
      </c>
      <c r="AL118">
        <f>INDEX(Tabela1[LATITUDE],MATCH('MATRIZ CONTRATOS (2)'!A118,Tabela1[código município],0))</f>
        <v>-13.7537</v>
      </c>
      <c r="AM118">
        <f>INDEX(Tabela1[LONGITUDE],MATCH('MATRIZ CONTRATOS (2)'!A118,Tabela1[código município],0))</f>
        <v>-41.048000000000002</v>
      </c>
    </row>
    <row r="119" spans="1:39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 (2)'!E$3+1,0),0),0)</f>
        <v>2.34375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 (2)'!G$3+1,0),0),0)</f>
        <v>25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 (2)'!I$3+1,0),0),0)</f>
        <v>2.34375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 (2)'!K$3+1,0),0),0)</f>
        <v>18.75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 (2)'!M$3+1,0),0),0)</f>
        <v>2.34375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 (2)'!O$3+1,0),0),0)</f>
        <v>1.5625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 (2)'!Q$3+1,0),0),0)</f>
        <v>8.3333333333333321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 (2)'!S$3+1,0),0),0)</f>
        <v>8.3333333333333321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 (2)'!U$3+1,0),0),0)</f>
        <v>4.1666666666666661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 (2)'!W$3+1,0),0),0)</f>
        <v>0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 (2)'!Y$3+1,0),0),0)</f>
        <v>2.34375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 (2)'!AA$3+1,0),0),0)</f>
        <v>3.125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 (2)'!AC$3+1,0),0),0)</f>
        <v>0.78125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 (2)'!AE$3+1,0),0),0)</f>
        <v>0.78125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 (2)'!AG$3+1,0),0),0)</f>
        <v>0</v>
      </c>
      <c r="AI119" s="41">
        <f t="shared" si="3"/>
        <v>80.208333333333329</v>
      </c>
      <c r="AJ119" s="41">
        <f t="shared" si="4"/>
        <v>80.208333333333329</v>
      </c>
      <c r="AK119" s="41">
        <f t="shared" si="5"/>
        <v>80.208333333333329</v>
      </c>
      <c r="AL119">
        <f>INDEX(Tabela1[LATITUDE],MATCH('MATRIZ CONTRATOS (2)'!A119,Tabela1[código município],0))</f>
        <v>-12.2333</v>
      </c>
      <c r="AM119">
        <f>INDEX(Tabela1[LONGITUDE],MATCH('MATRIZ CONTRATOS (2)'!A119,Tabela1[código município],0))</f>
        <v>-38.748699999999999</v>
      </c>
    </row>
    <row r="120" spans="1:39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 (2)'!E$3+1,0),0),0)</f>
        <v>2.34375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 (2)'!G$3+1,0),0),0)</f>
        <v>25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 (2)'!I$3+1,0),0),0)</f>
        <v>0.78125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 (2)'!K$3+1,0),0),0)</f>
        <v>25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 (2)'!M$3+1,0),0),0)</f>
        <v>0.78125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 (2)'!O$3+1,0),0),0)</f>
        <v>3.125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 (2)'!Q$3+1,0),0),0)</f>
        <v>4.1666666666666661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 (2)'!S$3+1,0),0),0)</f>
        <v>4.1666666666666661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 (2)'!U$3+1,0),0),0)</f>
        <v>6.2499999999999991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 (2)'!W$3+1,0),0),0)</f>
        <v>0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 (2)'!Y$3+1,0),0),0)</f>
        <v>0.78125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 (2)'!AA$3+1,0),0),0)</f>
        <v>2.34375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 (2)'!AC$3+1,0),0),0)</f>
        <v>0.78125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 (2)'!AE$3+1,0),0),0)</f>
        <v>0.78125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 (2)'!AG$3+1,0),0),0)</f>
        <v>0</v>
      </c>
      <c r="AI120" s="41">
        <f t="shared" si="3"/>
        <v>76.302083333333329</v>
      </c>
      <c r="AJ120" s="41">
        <f t="shared" si="4"/>
        <v>76.302083333333329</v>
      </c>
      <c r="AK120" s="41">
        <f t="shared" si="5"/>
        <v>76.302083333333329</v>
      </c>
      <c r="AL120">
        <f>INDEX(Tabela1[LATITUDE],MATCH('MATRIZ CONTRATOS (2)'!A120,Tabela1[código município],0))</f>
        <v>-15.035600000000001</v>
      </c>
      <c r="AM120">
        <f>INDEX(Tabela1[LONGITUDE],MATCH('MATRIZ CONTRATOS (2)'!A120,Tabela1[código município],0))</f>
        <v>-41.930799999999998</v>
      </c>
    </row>
    <row r="121" spans="1:39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 (2)'!E$3+1,0),0),0)</f>
        <v>0.78125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 (2)'!G$3+1,0),0),0)</f>
        <v>25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 (2)'!I$3+1,0),0),0)</f>
        <v>1.5625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 (2)'!K$3+1,0),0),0)</f>
        <v>25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 (2)'!M$3+1,0),0),0)</f>
        <v>2.34375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 (2)'!O$3+1,0),0),0)</f>
        <v>0.78125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 (2)'!Q$3+1,0),0),0)</f>
        <v>2.083333333333333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 (2)'!S$3+1,0),0),0)</f>
        <v>4.1666666666666661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 (2)'!U$3+1,0),0),0)</f>
        <v>6.2499999999999991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 (2)'!W$3+1,0),0),0)</f>
        <v>0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 (2)'!Y$3+1,0),0),0)</f>
        <v>0.78125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 (2)'!AA$3+1,0),0),0)</f>
        <v>1.5625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 (2)'!AC$3+1,0),0),0)</f>
        <v>1.5625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 (2)'!AE$3+1,0),0),0)</f>
        <v>0.78125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 (2)'!AG$3+1,0),0),0)</f>
        <v>0</v>
      </c>
      <c r="AI121" s="41">
        <f t="shared" si="3"/>
        <v>72.65625</v>
      </c>
      <c r="AJ121" s="41">
        <f t="shared" si="4"/>
        <v>72.65625</v>
      </c>
      <c r="AK121" s="41">
        <f t="shared" si="5"/>
        <v>72.65625</v>
      </c>
      <c r="AL121">
        <f>INDEX(Tabela1[LATITUDE],MATCH('MATRIZ CONTRATOS (2)'!A121,Tabela1[código município],0))</f>
        <v>-13.8232</v>
      </c>
      <c r="AM121">
        <f>INDEX(Tabela1[LONGITUDE],MATCH('MATRIZ CONTRATOS (2)'!A121,Tabela1[código município],0))</f>
        <v>-44.458599999999997</v>
      </c>
    </row>
    <row r="122" spans="1:39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 (2)'!E$3+1,0),0),0)</f>
        <v>3.125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 (2)'!G$3+1,0),0),0)</f>
        <v>18.75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 (2)'!I$3+1,0),0),0)</f>
        <v>1.5625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 (2)'!K$3+1,0),0),0)</f>
        <v>25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 (2)'!M$3+1,0),0),0)</f>
        <v>1.5625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 (2)'!O$3+1,0),0),0)</f>
        <v>3.125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 (2)'!Q$3+1,0),0),0)</f>
        <v>6.2499999999999991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 (2)'!S$3+1,0),0),0)</f>
        <v>4.1666666666666661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 (2)'!U$3+1,0),0),0)</f>
        <v>6.2499999999999991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 (2)'!W$3+1,0),0),0)</f>
        <v>0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 (2)'!Y$3+1,0),0),0)</f>
        <v>1.5625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 (2)'!AA$3+1,0),0),0)</f>
        <v>2.34375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 (2)'!AC$3+1,0),0),0)</f>
        <v>1.5625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 (2)'!AE$3+1,0),0),0)</f>
        <v>2.34375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 (2)'!AG$3+1,0),0),0)</f>
        <v>0</v>
      </c>
      <c r="AI122" s="41">
        <f t="shared" si="3"/>
        <v>77.604166666666657</v>
      </c>
      <c r="AJ122" s="41">
        <f t="shared" si="4"/>
        <v>77.604166666666657</v>
      </c>
      <c r="AK122" s="41">
        <f t="shared" si="5"/>
        <v>77.604166666666657</v>
      </c>
      <c r="AL122">
        <f>INDEX(Tabela1[LATITUDE],MATCH('MATRIZ CONTRATOS (2)'!A122,Tabela1[código município],0))</f>
        <v>-10.284700000000001</v>
      </c>
      <c r="AM122">
        <f>INDEX(Tabela1[LONGITUDE],MATCH('MATRIZ CONTRATOS (2)'!A122,Tabela1[código município],0))</f>
        <v>-37.919800000000002</v>
      </c>
    </row>
    <row r="123" spans="1:39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 (2)'!E$3+1,0),0),0)</f>
        <v>0.78125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 (2)'!G$3+1,0),0),0)</f>
        <v>12.5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 (2)'!I$3+1,0),0),0)</f>
        <v>0.78125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 (2)'!K$3+1,0),0),0)</f>
        <v>6.25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 (2)'!M$3+1,0),0),0)</f>
        <v>1.5625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 (2)'!O$3+1,0),0),0)</f>
        <v>3.125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 (2)'!Q$3+1,0),0),0)</f>
        <v>4.1666666666666661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 (2)'!S$3+1,0),0),0)</f>
        <v>8.3333333333333321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 (2)'!U$3+1,0),0),0)</f>
        <v>8.3333333333333321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 (2)'!W$3+1,0),0),0)</f>
        <v>0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 (2)'!Y$3+1,0),0),0)</f>
        <v>0.78125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 (2)'!AA$3+1,0),0),0)</f>
        <v>3.125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 (2)'!AC$3+1,0),0),0)</f>
        <v>3.125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 (2)'!AE$3+1,0),0),0)</f>
        <v>2.34375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 (2)'!AG$3+1,0),0),0)</f>
        <v>0</v>
      </c>
      <c r="AI123" s="41">
        <f t="shared" si="3"/>
        <v>55.208333333333329</v>
      </c>
      <c r="AJ123" s="41">
        <f t="shared" si="4"/>
        <v>55.208333333333329</v>
      </c>
      <c r="AK123" s="41">
        <f t="shared" si="5"/>
        <v>55.208333333333329</v>
      </c>
      <c r="AL123">
        <f>INDEX(Tabela1[LATITUDE],MATCH('MATRIZ CONTRATOS (2)'!A123,Tabela1[código município],0))</f>
        <v>-13.3477</v>
      </c>
      <c r="AM123">
        <f>INDEX(Tabela1[LONGITUDE],MATCH('MATRIZ CONTRATOS (2)'!A123,Tabela1[código município],0))</f>
        <v>-44.633299999999998</v>
      </c>
    </row>
    <row r="124" spans="1:39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 (2)'!E$3+1,0),0),0)</f>
        <v>2.34375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 (2)'!G$3+1,0),0),0)</f>
        <v>25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 (2)'!I$3+1,0),0),0)</f>
        <v>1.5625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 (2)'!K$3+1,0),0),0)</f>
        <v>25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 (2)'!M$3+1,0),0),0)</f>
        <v>3.125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 (2)'!O$3+1,0),0),0)</f>
        <v>0.78125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 (2)'!Q$3+1,0),0),0)</f>
        <v>8.3333333333333321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 (2)'!S$3+1,0),0),0)</f>
        <v>4.1666666666666661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 (2)'!U$3+1,0),0),0)</f>
        <v>2.083333333333333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 (2)'!W$3+1,0),0),0)</f>
        <v>0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 (2)'!Y$3+1,0),0),0)</f>
        <v>3.125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 (2)'!AA$3+1,0),0),0)</f>
        <v>2.34375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 (2)'!AC$3+1,0),0),0)</f>
        <v>1.5625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 (2)'!AE$3+1,0),0),0)</f>
        <v>0.78125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 (2)'!AG$3+1,0),0),0)</f>
        <v>0</v>
      </c>
      <c r="AI124" s="41">
        <f t="shared" si="3"/>
        <v>80.208333333333329</v>
      </c>
      <c r="AJ124" s="41">
        <f t="shared" si="4"/>
        <v>80.208333333333329</v>
      </c>
      <c r="AK124" s="41">
        <f t="shared" si="5"/>
        <v>80.208333333333329</v>
      </c>
      <c r="AL124">
        <f>INDEX(Tabela1[LATITUDE],MATCH('MATRIZ CONTRATOS (2)'!A124,Tabela1[código município],0))</f>
        <v>-12.0228</v>
      </c>
      <c r="AM124">
        <f>INDEX(Tabela1[LONGITUDE],MATCH('MATRIZ CONTRATOS (2)'!A124,Tabela1[código município],0))</f>
        <v>-44.256599999999999</v>
      </c>
    </row>
    <row r="125" spans="1:39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 (2)'!E$3+1,0),0),0)</f>
        <v>3.125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 (2)'!G$3+1,0),0),0)</f>
        <v>6.25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 (2)'!I$3+1,0),0),0)</f>
        <v>2.34375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 (2)'!K$3+1,0),0),0)</f>
        <v>12.5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 (2)'!M$3+1,0),0),0)</f>
        <v>3.125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 (2)'!O$3+1,0),0),0)</f>
        <v>2.34375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 (2)'!Q$3+1,0),0),0)</f>
        <v>8.3333333333333321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 (2)'!S$3+1,0),0),0)</f>
        <v>2.083333333333333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 (2)'!U$3+1,0),0),0)</f>
        <v>8.3333333333333321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 (2)'!W$3+1,0),0),0)</f>
        <v>0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 (2)'!Y$3+1,0),0),0)</f>
        <v>3.125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 (2)'!AA$3+1,0),0),0)</f>
        <v>2.34375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 (2)'!AC$3+1,0),0),0)</f>
        <v>3.125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 (2)'!AE$3+1,0),0),0)</f>
        <v>2.34375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 (2)'!AG$3+1,0),0),0)</f>
        <v>0</v>
      </c>
      <c r="AI125" s="41">
        <f t="shared" si="3"/>
        <v>59.375</v>
      </c>
      <c r="AJ125" s="41">
        <f t="shared" si="4"/>
        <v>59.375</v>
      </c>
      <c r="AK125" s="41">
        <f t="shared" si="5"/>
        <v>59.375</v>
      </c>
      <c r="AL125">
        <f>INDEX(Tabela1[LATITUDE],MATCH('MATRIZ CONTRATOS (2)'!A125,Tabela1[código município],0))</f>
        <v>-13.3531</v>
      </c>
      <c r="AM125">
        <f>INDEX(Tabela1[LONGITUDE],MATCH('MATRIZ CONTRATOS (2)'!A125,Tabela1[código município],0))</f>
        <v>-39.803100000000001</v>
      </c>
    </row>
    <row r="126" spans="1:39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 (2)'!E$3+1,0),0),0)</f>
        <v>3.125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 (2)'!G$3+1,0),0),0)</f>
        <v>25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 (2)'!I$3+1,0),0),0)</f>
        <v>0.78125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 (2)'!K$3+1,0),0),0)</f>
        <v>25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 (2)'!M$3+1,0),0),0)</f>
        <v>2.34375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 (2)'!O$3+1,0),0),0)</f>
        <v>2.34375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 (2)'!Q$3+1,0),0),0)</f>
        <v>2.083333333333333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 (2)'!S$3+1,0),0),0)</f>
        <v>6.2499999999999991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 (2)'!U$3+1,0),0),0)</f>
        <v>4.1666666666666661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 (2)'!W$3+1,0),0),0)</f>
        <v>0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 (2)'!Y$3+1,0),0),0)</f>
        <v>0.78125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 (2)'!AA$3+1,0),0),0)</f>
        <v>2.34375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 (2)'!AC$3+1,0),0),0)</f>
        <v>1.5625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 (2)'!AE$3+1,0),0),0)</f>
        <v>0.78125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 (2)'!AG$3+1,0),0),0)</f>
        <v>0</v>
      </c>
      <c r="AI126" s="41">
        <f t="shared" si="3"/>
        <v>76.5625</v>
      </c>
      <c r="AJ126" s="41">
        <f t="shared" si="4"/>
        <v>76.5625</v>
      </c>
      <c r="AK126" s="41">
        <f t="shared" si="5"/>
        <v>76.5625</v>
      </c>
      <c r="AL126">
        <f>INDEX(Tabela1[LATITUDE],MATCH('MATRIZ CONTRATOS (2)'!A126,Tabela1[código município],0))</f>
        <v>-11.5059</v>
      </c>
      <c r="AM126">
        <f>INDEX(Tabela1[LONGITUDE],MATCH('MATRIZ CONTRATOS (2)'!A126,Tabela1[código município],0))</f>
        <v>-38.151499999999999</v>
      </c>
    </row>
    <row r="127" spans="1:39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 (2)'!E$3+1,0),0),0)</f>
        <v>1.5625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 (2)'!G$3+1,0),0),0)</f>
        <v>25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 (2)'!I$3+1,0),0),0)</f>
        <v>0.78125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 (2)'!K$3+1,0),0),0)</f>
        <v>18.75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 (2)'!M$3+1,0),0),0)</f>
        <v>0.78125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 (2)'!O$3+1,0),0),0)</f>
        <v>3.125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 (2)'!Q$3+1,0),0),0)</f>
        <v>8.3333333333333321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 (2)'!S$3+1,0),0),0)</f>
        <v>8.3333333333333321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 (2)'!U$3+1,0),0),0)</f>
        <v>2.083333333333333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 (2)'!W$3+1,0),0),0)</f>
        <v>0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 (2)'!Y$3+1,0),0),0)</f>
        <v>3.125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 (2)'!AA$3+1,0),0),0)</f>
        <v>1.5625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 (2)'!AC$3+1,0),0),0)</f>
        <v>1.5625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 (2)'!AE$3+1,0),0),0)</f>
        <v>0.78125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 (2)'!AG$3+1,0),0),0)</f>
        <v>0</v>
      </c>
      <c r="AI127" s="41">
        <f t="shared" si="3"/>
        <v>75.78125</v>
      </c>
      <c r="AJ127" s="41">
        <f t="shared" si="4"/>
        <v>75.78125</v>
      </c>
      <c r="AK127" s="41">
        <f t="shared" si="5"/>
        <v>75.78125</v>
      </c>
      <c r="AL127">
        <f>INDEX(Tabela1[LATITUDE],MATCH('MATRIZ CONTRATOS (2)'!A127,Tabela1[código município],0))</f>
        <v>-12.2249</v>
      </c>
      <c r="AM127">
        <f>INDEX(Tabela1[LONGITUDE],MATCH('MATRIZ CONTRATOS (2)'!A127,Tabela1[código município],0))</f>
        <v>-44.421399999999998</v>
      </c>
    </row>
    <row r="128" spans="1:39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 (2)'!E$3+1,0),0),0)</f>
        <v>0.78125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 (2)'!G$3+1,0),0),0)</f>
        <v>25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 (2)'!I$3+1,0),0),0)</f>
        <v>3.125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 (2)'!K$3+1,0),0),0)</f>
        <v>12.5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 (2)'!M$3+1,0),0),0)</f>
        <v>3.125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 (2)'!O$3+1,0),0),0)</f>
        <v>0.78125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 (2)'!Q$3+1,0),0),0)</f>
        <v>4.1666666666666661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 (2)'!S$3+1,0),0),0)</f>
        <v>2.083333333333333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 (2)'!U$3+1,0),0),0)</f>
        <v>8.3333333333333321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 (2)'!W$3+1,0),0),0)</f>
        <v>0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 (2)'!Y$3+1,0),0),0)</f>
        <v>3.125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 (2)'!AA$3+1,0),0),0)</f>
        <v>0.78125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 (2)'!AC$3+1,0),0),0)</f>
        <v>3.125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 (2)'!AE$3+1,0),0),0)</f>
        <v>0.78125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 (2)'!AG$3+1,0),0),0)</f>
        <v>0</v>
      </c>
      <c r="AI128" s="41">
        <f t="shared" si="3"/>
        <v>67.708333333333329</v>
      </c>
      <c r="AJ128" s="41">
        <f t="shared" si="4"/>
        <v>67.708333333333329</v>
      </c>
      <c r="AK128" s="41">
        <f t="shared" si="5"/>
        <v>67.708333333333329</v>
      </c>
      <c r="AL128">
        <f>INDEX(Tabela1[LATITUDE],MATCH('MATRIZ CONTRATOS (2)'!A128,Tabela1[código município],0))</f>
        <v>-12.6675</v>
      </c>
      <c r="AM128">
        <f>INDEX(Tabela1[LONGITUDE],MATCH('MATRIZ CONTRATOS (2)'!A128,Tabela1[código município],0))</f>
        <v>-39.1008</v>
      </c>
    </row>
    <row r="129" spans="1:39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 (2)'!E$3+1,0),0),0)</f>
        <v>1.5625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 (2)'!G$3+1,0),0),0)</f>
        <v>25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 (2)'!I$3+1,0),0),0)</f>
        <v>0.78125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 (2)'!K$3+1,0),0),0)</f>
        <v>12.5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 (2)'!M$3+1,0),0),0)</f>
        <v>2.34375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 (2)'!O$3+1,0),0),0)</f>
        <v>3.125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 (2)'!Q$3+1,0),0),0)</f>
        <v>2.083333333333333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 (2)'!S$3+1,0),0),0)</f>
        <v>4.1666666666666661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 (2)'!U$3+1,0),0),0)</f>
        <v>4.1666666666666661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 (2)'!W$3+1,0),0),0)</f>
        <v>0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 (2)'!Y$3+1,0),0),0)</f>
        <v>0.78125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 (2)'!AA$3+1,0),0),0)</f>
        <v>0.78125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 (2)'!AC$3+1,0),0),0)</f>
        <v>0.78125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 (2)'!AE$3+1,0),0),0)</f>
        <v>0.78125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 (2)'!AG$3+1,0),0),0)</f>
        <v>0</v>
      </c>
      <c r="AI129" s="41">
        <f t="shared" si="3"/>
        <v>58.854166666666664</v>
      </c>
      <c r="AJ129" s="41">
        <f t="shared" si="4"/>
        <v>58.854166666666664</v>
      </c>
      <c r="AK129" s="41">
        <f t="shared" si="5"/>
        <v>58.854166666666664</v>
      </c>
      <c r="AL129">
        <f>INDEX(Tabela1[LATITUDE],MATCH('MATRIZ CONTRATOS (2)'!A129,Tabela1[código município],0))</f>
        <v>-8.9845799999999993</v>
      </c>
      <c r="AM129">
        <f>INDEX(Tabela1[LONGITUDE],MATCH('MATRIZ CONTRATOS (2)'!A129,Tabela1[código município],0))</f>
        <v>-39.899700000000003</v>
      </c>
    </row>
    <row r="130" spans="1:39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 (2)'!E$3+1,0),0),0)</f>
        <v>0.78125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 (2)'!G$3+1,0),0),0)</f>
        <v>25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 (2)'!I$3+1,0),0),0)</f>
        <v>0.78125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 (2)'!K$3+1,0),0),0)</f>
        <v>12.5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 (2)'!M$3+1,0),0),0)</f>
        <v>1.5625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 (2)'!O$3+1,0),0),0)</f>
        <v>2.34375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 (2)'!Q$3+1,0),0),0)</f>
        <v>2.083333333333333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 (2)'!S$3+1,0),0),0)</f>
        <v>2.083333333333333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 (2)'!U$3+1,0),0),0)</f>
        <v>8.3333333333333321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 (2)'!W$3+1,0),0),0)</f>
        <v>0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 (2)'!Y$3+1,0),0),0)</f>
        <v>1.5625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 (2)'!AA$3+1,0),0),0)</f>
        <v>0.78125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 (2)'!AC$3+1,0),0),0)</f>
        <v>1.5625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 (2)'!AE$3+1,0),0),0)</f>
        <v>0.78125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 (2)'!AG$3+1,0),0),0)</f>
        <v>0</v>
      </c>
      <c r="AI130" s="41">
        <f t="shared" si="3"/>
        <v>60.15625</v>
      </c>
      <c r="AJ130" s="41">
        <f t="shared" si="4"/>
        <v>60.15625</v>
      </c>
      <c r="AK130" s="41">
        <f t="shared" si="5"/>
        <v>60.15625</v>
      </c>
      <c r="AL130">
        <f>INDEX(Tabela1[LATITUDE],MATCH('MATRIZ CONTRATOS (2)'!A130,Tabela1[código município],0))</f>
        <v>-14.4229</v>
      </c>
      <c r="AM130">
        <f>INDEX(Tabela1[LONGITUDE],MATCH('MATRIZ CONTRATOS (2)'!A130,Tabela1[código município],0))</f>
        <v>-39.903100000000002</v>
      </c>
    </row>
    <row r="131" spans="1:39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 (2)'!E$3+1,0),0),0)</f>
        <v>3.125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 (2)'!G$3+1,0),0),0)</f>
        <v>18.75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 (2)'!I$3+1,0),0),0)</f>
        <v>1.5625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 (2)'!K$3+1,0),0),0)</f>
        <v>18.75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 (2)'!M$3+1,0),0),0)</f>
        <v>3.125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 (2)'!O$3+1,0),0),0)</f>
        <v>2.34375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 (2)'!Q$3+1,0),0),0)</f>
        <v>6.2499999999999991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 (2)'!S$3+1,0),0),0)</f>
        <v>2.083333333333333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 (2)'!U$3+1,0),0),0)</f>
        <v>8.3333333333333321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 (2)'!W$3+1,0),0),0)</f>
        <v>0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 (2)'!Y$3+1,0),0),0)</f>
        <v>1.5625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 (2)'!AA$3+1,0),0),0)</f>
        <v>2.34375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 (2)'!AC$3+1,0),0),0)</f>
        <v>3.125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 (2)'!AE$3+1,0),0),0)</f>
        <v>2.34375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 (2)'!AG$3+1,0),0),0)</f>
        <v>0</v>
      </c>
      <c r="AI131" s="41">
        <f t="shared" si="3"/>
        <v>73.697916666666657</v>
      </c>
      <c r="AJ131" s="41">
        <f t="shared" si="4"/>
        <v>73.697916666666657</v>
      </c>
      <c r="AK131" s="41">
        <f t="shared" si="5"/>
        <v>73.697916666666657</v>
      </c>
      <c r="AL131">
        <f>INDEX(Tabela1[LATITUDE],MATCH('MATRIZ CONTRATOS (2)'!A131,Tabela1[código município],0))</f>
        <v>-13.756500000000001</v>
      </c>
      <c r="AM131">
        <f>INDEX(Tabela1[LONGITUDE],MATCH('MATRIZ CONTRATOS (2)'!A131,Tabela1[código município],0))</f>
        <v>-41.767699999999998</v>
      </c>
    </row>
    <row r="132" spans="1:39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 (2)'!E$3+1,0),0),0)</f>
        <v>2.34375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 (2)'!G$3+1,0),0),0)</f>
        <v>25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 (2)'!I$3+1,0),0),0)</f>
        <v>2.34375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 (2)'!K$3+1,0),0),0)</f>
        <v>18.75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 (2)'!M$3+1,0),0),0)</f>
        <v>3.125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 (2)'!O$3+1,0),0),0)</f>
        <v>3.125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 (2)'!Q$3+1,0),0),0)</f>
        <v>8.3333333333333321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 (2)'!S$3+1,0),0),0)</f>
        <v>8.3333333333333321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 (2)'!U$3+1,0),0),0)</f>
        <v>8.3333333333333321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 (2)'!W$3+1,0),0),0)</f>
        <v>0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 (2)'!Y$3+1,0),0),0)</f>
        <v>0.78125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 (2)'!AA$3+1,0),0),0)</f>
        <v>2.34375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 (2)'!AC$3+1,0),0),0)</f>
        <v>1.5625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 (2)'!AE$3+1,0),0),0)</f>
        <v>0.78125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 (2)'!AG$3+1,0),0),0)</f>
        <v>0</v>
      </c>
      <c r="AI132" s="41">
        <f t="shared" si="3"/>
        <v>85.15625</v>
      </c>
      <c r="AJ132" s="41">
        <f t="shared" si="4"/>
        <v>85.15625</v>
      </c>
      <c r="AK132" s="41">
        <f t="shared" si="5"/>
        <v>85.15625</v>
      </c>
      <c r="AL132">
        <f>INDEX(Tabela1[LATITUDE],MATCH('MATRIZ CONTRATOS (2)'!A132,Tabela1[código município],0))</f>
        <v>-12.9016</v>
      </c>
      <c r="AM132">
        <f>INDEX(Tabela1[LONGITUDE],MATCH('MATRIZ CONTRATOS (2)'!A132,Tabela1[código município],0))</f>
        <v>-39.192300000000003</v>
      </c>
    </row>
    <row r="133" spans="1:39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 (2)'!E$3+1,0),0),0)</f>
        <v>1.5625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 (2)'!G$3+1,0),0),0)</f>
        <v>25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 (2)'!I$3+1,0),0),0)</f>
        <v>0.78125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 (2)'!K$3+1,0),0),0)</f>
        <v>6.25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 (2)'!M$3+1,0),0),0)</f>
        <v>3.125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 (2)'!O$3+1,0),0),0)</f>
        <v>1.5625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 (2)'!Q$3+1,0),0),0)</f>
        <v>2.083333333333333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 (2)'!S$3+1,0),0),0)</f>
        <v>2.083333333333333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 (2)'!U$3+1,0),0),0)</f>
        <v>2.083333333333333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 (2)'!W$3+1,0),0),0)</f>
        <v>0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 (2)'!Y$3+1,0),0),0)</f>
        <v>0.78125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 (2)'!AA$3+1,0),0),0)</f>
        <v>2.34375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 (2)'!AC$3+1,0),0),0)</f>
        <v>3.125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 (2)'!AE$3+1,0),0),0)</f>
        <v>0.78125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 (2)'!AG$3+1,0),0),0)</f>
        <v>0</v>
      </c>
      <c r="AI133" s="41">
        <f t="shared" si="3"/>
        <v>51.5625</v>
      </c>
      <c r="AJ133" s="41">
        <f t="shared" si="4"/>
        <v>51.5625</v>
      </c>
      <c r="AK133" s="41">
        <f t="shared" si="5"/>
        <v>51.5625</v>
      </c>
      <c r="AL133">
        <f>INDEX(Tabela1[LATITUDE],MATCH('MATRIZ CONTRATOS (2)'!A133,Tabela1[código município],0))</f>
        <v>-12.941700000000001</v>
      </c>
      <c r="AM133">
        <f>INDEX(Tabela1[LONGITUDE],MATCH('MATRIZ CONTRATOS (2)'!A133,Tabela1[código município],0))</f>
        <v>-39.519100000000002</v>
      </c>
    </row>
    <row r="134" spans="1:39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 (2)'!E$3+1,0),0),0)</f>
        <v>1.5625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 (2)'!G$3+1,0),0),0)</f>
        <v>25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 (2)'!I$3+1,0),0),0)</f>
        <v>2.34375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 (2)'!K$3+1,0),0),0)</f>
        <v>25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 (2)'!M$3+1,0),0),0)</f>
        <v>1.5625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 (2)'!O$3+1,0),0),0)</f>
        <v>1.5625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 (2)'!Q$3+1,0),0),0)</f>
        <v>8.3333333333333321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 (2)'!S$3+1,0),0),0)</f>
        <v>6.2499999999999991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 (2)'!U$3+1,0),0),0)</f>
        <v>8.3333333333333321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 (2)'!W$3+1,0),0),0)</f>
        <v>0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 (2)'!Y$3+1,0),0),0)</f>
        <v>3.125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 (2)'!AA$3+1,0),0),0)</f>
        <v>2.34375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 (2)'!AC$3+1,0),0),0)</f>
        <v>1.5625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 (2)'!AE$3+1,0),0),0)</f>
        <v>0.78125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 (2)'!AG$3+1,0),0),0)</f>
        <v>0</v>
      </c>
      <c r="AI134" s="41">
        <f t="shared" si="3"/>
        <v>87.760416666666657</v>
      </c>
      <c r="AJ134" s="41">
        <f t="shared" si="4"/>
        <v>87.760416666666657</v>
      </c>
      <c r="AK134" s="41">
        <f t="shared" si="5"/>
        <v>87.760416666666657</v>
      </c>
      <c r="AL134">
        <f>INDEX(Tabela1[LATITUDE],MATCH('MATRIZ CONTRATOS (2)'!A134,Tabela1[código município],0))</f>
        <v>-15.530200000000001</v>
      </c>
      <c r="AM134">
        <f>INDEX(Tabela1[LONGITUDE],MATCH('MATRIZ CONTRATOS (2)'!A134,Tabela1[código município],0))</f>
        <v>-40.912399999999998</v>
      </c>
    </row>
    <row r="135" spans="1:39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 (2)'!E$3+1,0),0),0)</f>
        <v>0.78125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 (2)'!G$3+1,0),0),0)</f>
        <v>6.25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 (2)'!I$3+1,0),0),0)</f>
        <v>1.5625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 (2)'!K$3+1,0),0),0)</f>
        <v>12.5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 (2)'!M$3+1,0),0),0)</f>
        <v>3.125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 (2)'!O$3+1,0),0),0)</f>
        <v>1.5625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 (2)'!Q$3+1,0),0),0)</f>
        <v>8.3333333333333321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 (2)'!S$3+1,0),0),0)</f>
        <v>6.2499999999999991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 (2)'!U$3+1,0),0),0)</f>
        <v>6.2499999999999991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 (2)'!W$3+1,0),0),0)</f>
        <v>0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 (2)'!Y$3+1,0),0),0)</f>
        <v>2.34375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 (2)'!AA$3+1,0),0),0)</f>
        <v>1.5625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 (2)'!AC$3+1,0),0),0)</f>
        <v>0.78125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 (2)'!AE$3+1,0),0),0)</f>
        <v>0.78125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 (2)'!AG$3+1,0),0),0)</f>
        <v>0</v>
      </c>
      <c r="AI135" s="41">
        <f t="shared" si="3"/>
        <v>52.083333333333329</v>
      </c>
      <c r="AJ135" s="41">
        <f t="shared" si="4"/>
        <v>52.083333333333329</v>
      </c>
      <c r="AK135" s="41">
        <f t="shared" si="5"/>
        <v>52.083333333333329</v>
      </c>
      <c r="AL135">
        <f>INDEX(Tabela1[LATITUDE],MATCH('MATRIZ CONTRATOS (2)'!A135,Tabela1[código município],0))</f>
        <v>-11.9392</v>
      </c>
      <c r="AM135">
        <f>INDEX(Tabela1[LONGITUDE],MATCH('MATRIZ CONTRATOS (2)'!A135,Tabela1[código município],0))</f>
        <v>-38.0871</v>
      </c>
    </row>
    <row r="136" spans="1:39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 (2)'!E$3+1,0),0),0)</f>
        <v>3.125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 (2)'!G$3+1,0),0),0)</f>
        <v>25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 (2)'!I$3+1,0),0),0)</f>
        <v>2.34375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 (2)'!K$3+1,0),0),0)</f>
        <v>25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 (2)'!M$3+1,0),0),0)</f>
        <v>3.125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 (2)'!O$3+1,0),0),0)</f>
        <v>3.125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 (2)'!Q$3+1,0),0),0)</f>
        <v>8.3333333333333321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 (2)'!S$3+1,0),0),0)</f>
        <v>2.083333333333333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 (2)'!U$3+1,0),0),0)</f>
        <v>4.1666666666666661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 (2)'!W$3+1,0),0),0)</f>
        <v>0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 (2)'!Y$3+1,0),0),0)</f>
        <v>3.125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 (2)'!AA$3+1,0),0),0)</f>
        <v>3.125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 (2)'!AC$3+1,0),0),0)</f>
        <v>1.5625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 (2)'!AE$3+1,0),0),0)</f>
        <v>2.34375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 (2)'!AG$3+1,0),0),0)</f>
        <v>0</v>
      </c>
      <c r="AI136" s="41">
        <f t="shared" ref="AI136:AI199" si="6">AH136+AF136+AD136+AB136+Z136+X136+V136+T136+R136+P136+N136+L136+J136+H136+F136</f>
        <v>86.458333333333329</v>
      </c>
      <c r="AJ136" s="41">
        <f t="shared" ref="AJ136:AJ199" si="7">AI136</f>
        <v>86.458333333333329</v>
      </c>
      <c r="AK136" s="41">
        <f t="shared" ref="AK136:AK199" si="8">AI136</f>
        <v>86.458333333333329</v>
      </c>
      <c r="AL136">
        <f>INDEX(Tabela1[LATITUDE],MATCH('MATRIZ CONTRATOS (2)'!A136,Tabela1[código município],0))</f>
        <v>-11.7942</v>
      </c>
      <c r="AM136">
        <f>INDEX(Tabela1[LONGITUDE],MATCH('MATRIZ CONTRATOS (2)'!A136,Tabela1[código município],0))</f>
        <v>-37.943199999999997</v>
      </c>
    </row>
    <row r="137" spans="1:39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 (2)'!E$3+1,0),0),0)</f>
        <v>3.125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 (2)'!G$3+1,0),0),0)</f>
        <v>18.75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 (2)'!I$3+1,0),0),0)</f>
        <v>3.125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 (2)'!K$3+1,0),0),0)</f>
        <v>25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 (2)'!M$3+1,0),0),0)</f>
        <v>1.5625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 (2)'!O$3+1,0),0),0)</f>
        <v>1.5625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 (2)'!Q$3+1,0),0),0)</f>
        <v>8.3333333333333321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 (2)'!S$3+1,0),0),0)</f>
        <v>2.083333333333333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 (2)'!U$3+1,0),0),0)</f>
        <v>6.2499999999999991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 (2)'!W$3+1,0),0),0)</f>
        <v>0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 (2)'!Y$3+1,0),0),0)</f>
        <v>2.34375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 (2)'!AA$3+1,0),0),0)</f>
        <v>2.34375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 (2)'!AC$3+1,0),0),0)</f>
        <v>1.5625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 (2)'!AE$3+1,0),0),0)</f>
        <v>2.34375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 (2)'!AG$3+1,0),0),0)</f>
        <v>0</v>
      </c>
      <c r="AI137" s="41">
        <f t="shared" si="6"/>
        <v>78.385416666666657</v>
      </c>
      <c r="AJ137" s="41">
        <f t="shared" si="7"/>
        <v>78.385416666666657</v>
      </c>
      <c r="AK137" s="41">
        <f t="shared" si="8"/>
        <v>78.385416666666657</v>
      </c>
      <c r="AL137">
        <f>INDEX(Tabela1[LATITUDE],MATCH('MATRIZ CONTRATOS (2)'!A137,Tabela1[código município],0))</f>
        <v>-9.7322699999999998</v>
      </c>
      <c r="AM137">
        <f>INDEX(Tabela1[LONGITUDE],MATCH('MATRIZ CONTRATOS (2)'!A137,Tabela1[código município],0))</f>
        <v>-38.120899999999999</v>
      </c>
    </row>
    <row r="138" spans="1:39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 (2)'!E$3+1,0),0),0)</f>
        <v>3.125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 (2)'!G$3+1,0),0),0)</f>
        <v>25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 (2)'!I$3+1,0),0),0)</f>
        <v>0.78125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 (2)'!K$3+1,0),0),0)</f>
        <v>12.5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 (2)'!M$3+1,0),0),0)</f>
        <v>0.78125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 (2)'!O$3+1,0),0),0)</f>
        <v>0.78125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 (2)'!Q$3+1,0),0),0)</f>
        <v>6.2499999999999991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 (2)'!S$3+1,0),0),0)</f>
        <v>8.3333333333333321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 (2)'!U$3+1,0),0),0)</f>
        <v>6.2499999999999991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 (2)'!W$3+1,0),0),0)</f>
        <v>0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 (2)'!Y$3+1,0),0),0)</f>
        <v>0.78125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 (2)'!AA$3+1,0),0),0)</f>
        <v>1.5625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 (2)'!AC$3+1,0),0),0)</f>
        <v>1.5625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 (2)'!AE$3+1,0),0),0)</f>
        <v>0.78125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 (2)'!AG$3+1,0),0),0)</f>
        <v>0</v>
      </c>
      <c r="AI138" s="41">
        <f t="shared" si="6"/>
        <v>68.489583333333329</v>
      </c>
      <c r="AJ138" s="41">
        <f t="shared" si="7"/>
        <v>68.489583333333329</v>
      </c>
      <c r="AK138" s="41">
        <f t="shared" si="8"/>
        <v>68.489583333333329</v>
      </c>
      <c r="AL138">
        <f>INDEX(Tabela1[LATITUDE],MATCH('MATRIZ CONTRATOS (2)'!A138,Tabela1[código município],0))</f>
        <v>-10.5078</v>
      </c>
      <c r="AM138">
        <f>INDEX(Tabela1[LONGITUDE],MATCH('MATRIZ CONTRATOS (2)'!A138,Tabela1[código município],0))</f>
        <v>-39.015300000000003</v>
      </c>
    </row>
    <row r="139" spans="1:39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 (2)'!E$3+1,0),0),0)</f>
        <v>1.5625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 (2)'!G$3+1,0),0),0)</f>
        <v>25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 (2)'!I$3+1,0),0),0)</f>
        <v>1.5625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 (2)'!K$3+1,0),0),0)</f>
        <v>6.25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 (2)'!M$3+1,0),0),0)</f>
        <v>1.5625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 (2)'!O$3+1,0),0),0)</f>
        <v>2.34375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 (2)'!Q$3+1,0),0),0)</f>
        <v>2.083333333333333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 (2)'!S$3+1,0),0),0)</f>
        <v>6.2499999999999991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 (2)'!U$3+1,0),0),0)</f>
        <v>6.2499999999999991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 (2)'!W$3+1,0),0),0)</f>
        <v>0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 (2)'!Y$3+1,0),0),0)</f>
        <v>0.78125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 (2)'!AA$3+1,0),0),0)</f>
        <v>3.125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 (2)'!AC$3+1,0),0),0)</f>
        <v>1.5625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 (2)'!AE$3+1,0),0),0)</f>
        <v>0.78125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 (2)'!AG$3+1,0),0),0)</f>
        <v>0</v>
      </c>
      <c r="AI139" s="41">
        <f t="shared" si="6"/>
        <v>59.114583333333329</v>
      </c>
      <c r="AJ139" s="41">
        <f t="shared" si="7"/>
        <v>59.114583333333329</v>
      </c>
      <c r="AK139" s="41">
        <f t="shared" si="8"/>
        <v>59.114583333333329</v>
      </c>
      <c r="AL139">
        <f>INDEX(Tabela1[LATITUDE],MATCH('MATRIZ CONTRATOS (2)'!A139,Tabela1[código município],0))</f>
        <v>-16.371500000000001</v>
      </c>
      <c r="AM139">
        <f>INDEX(Tabela1[LONGITUDE],MATCH('MATRIZ CONTRATOS (2)'!A139,Tabela1[código município],0))</f>
        <v>-39.582099999999997</v>
      </c>
    </row>
    <row r="140" spans="1:39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 (2)'!E$3+1,0),0),0)</f>
        <v>1.5625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 (2)'!G$3+1,0),0),0)</f>
        <v>6.25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 (2)'!I$3+1,0),0),0)</f>
        <v>3.125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 (2)'!K$3+1,0),0),0)</f>
        <v>12.5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 (2)'!M$3+1,0),0),0)</f>
        <v>3.125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 (2)'!O$3+1,0),0),0)</f>
        <v>3.125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 (2)'!Q$3+1,0),0),0)</f>
        <v>8.3333333333333321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 (2)'!S$3+1,0),0),0)</f>
        <v>2.083333333333333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 (2)'!U$3+1,0),0),0)</f>
        <v>2.083333333333333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 (2)'!W$3+1,0),0),0)</f>
        <v>0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 (2)'!Y$3+1,0),0),0)</f>
        <v>3.125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 (2)'!AA$3+1,0),0),0)</f>
        <v>3.125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 (2)'!AC$3+1,0),0),0)</f>
        <v>1.5625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 (2)'!AE$3+1,0),0),0)</f>
        <v>2.34375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 (2)'!AG$3+1,0),0),0)</f>
        <v>0</v>
      </c>
      <c r="AI140" s="41">
        <f t="shared" si="6"/>
        <v>52.34375</v>
      </c>
      <c r="AJ140" s="41">
        <f t="shared" si="7"/>
        <v>52.34375</v>
      </c>
      <c r="AK140" s="41">
        <f t="shared" si="8"/>
        <v>52.34375</v>
      </c>
      <c r="AL140">
        <f>INDEX(Tabela1[LATITUDE],MATCH('MATRIZ CONTRATOS (2)'!A140,Tabela1[código município],0))</f>
        <v>-10.616</v>
      </c>
      <c r="AM140">
        <f>INDEX(Tabela1[LONGITUDE],MATCH('MATRIZ CONTRATOS (2)'!A140,Tabela1[código município],0))</f>
        <v>-38.2239</v>
      </c>
    </row>
    <row r="141" spans="1:39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 (2)'!E$3+1,0),0),0)</f>
        <v>1.5625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 (2)'!G$3+1,0),0),0)</f>
        <v>25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 (2)'!I$3+1,0),0),0)</f>
        <v>3.125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 (2)'!K$3+1,0),0),0)</f>
        <v>12.5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 (2)'!M$3+1,0),0),0)</f>
        <v>0.78125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 (2)'!O$3+1,0),0),0)</f>
        <v>0.78125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 (2)'!Q$3+1,0),0),0)</f>
        <v>6.2499999999999991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 (2)'!S$3+1,0),0),0)</f>
        <v>8.3333333333333321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 (2)'!U$3+1,0),0),0)</f>
        <v>2.083333333333333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 (2)'!W$3+1,0),0),0)</f>
        <v>0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 (2)'!Y$3+1,0),0),0)</f>
        <v>2.34375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 (2)'!AA$3+1,0),0),0)</f>
        <v>2.34375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 (2)'!AC$3+1,0),0),0)</f>
        <v>3.125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 (2)'!AE$3+1,0),0),0)</f>
        <v>0.78125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 (2)'!AG$3+1,0),0),0)</f>
        <v>0</v>
      </c>
      <c r="AI141" s="41">
        <f t="shared" si="6"/>
        <v>69.010416666666657</v>
      </c>
      <c r="AJ141" s="41">
        <f t="shared" si="7"/>
        <v>69.010416666666657</v>
      </c>
      <c r="AK141" s="41">
        <f t="shared" si="8"/>
        <v>69.010416666666657</v>
      </c>
      <c r="AL141">
        <f>INDEX(Tabela1[LATITUDE],MATCH('MATRIZ CONTRATOS (2)'!A141,Tabela1[código município],0))</f>
        <v>-14.2044</v>
      </c>
      <c r="AM141">
        <f>INDEX(Tabela1[LONGITUDE],MATCH('MATRIZ CONTRATOS (2)'!A141,Tabela1[código município],0))</f>
        <v>-44.2744</v>
      </c>
    </row>
    <row r="142" spans="1:39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 (2)'!E$3+1,0),0),0)</f>
        <v>0.78125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 (2)'!G$3+1,0),0),0)</f>
        <v>25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 (2)'!I$3+1,0),0),0)</f>
        <v>0.78125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 (2)'!K$3+1,0),0),0)</f>
        <v>12.5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 (2)'!M$3+1,0),0),0)</f>
        <v>3.125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 (2)'!O$3+1,0),0),0)</f>
        <v>3.125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 (2)'!Q$3+1,0),0),0)</f>
        <v>2.083333333333333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 (2)'!S$3+1,0),0),0)</f>
        <v>6.2499999999999991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 (2)'!U$3+1,0),0),0)</f>
        <v>8.3333333333333321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 (2)'!W$3+1,0),0),0)</f>
        <v>0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 (2)'!Y$3+1,0),0),0)</f>
        <v>0.78125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 (2)'!AA$3+1,0),0),0)</f>
        <v>0.78125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 (2)'!AC$3+1,0),0),0)</f>
        <v>1.5625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 (2)'!AE$3+1,0),0),0)</f>
        <v>0.78125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 (2)'!AG$3+1,0),0),0)</f>
        <v>0</v>
      </c>
      <c r="AI142" s="41">
        <f t="shared" si="6"/>
        <v>65.885416666666657</v>
      </c>
      <c r="AJ142" s="41">
        <f t="shared" si="7"/>
        <v>65.885416666666657</v>
      </c>
      <c r="AK142" s="41">
        <f t="shared" si="8"/>
        <v>65.885416666666657</v>
      </c>
      <c r="AL142">
        <f>INDEX(Tabela1[LATITUDE],MATCH('MATRIZ CONTRATOS (2)'!A142,Tabela1[código município],0))</f>
        <v>-12.266400000000001</v>
      </c>
      <c r="AM142">
        <f>INDEX(Tabela1[LONGITUDE],MATCH('MATRIZ CONTRATOS (2)'!A142,Tabela1[código município],0))</f>
        <v>-38.966299999999997</v>
      </c>
    </row>
    <row r="143" spans="1:39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 (2)'!E$3+1,0),0),0)</f>
        <v>2.34375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 (2)'!G$3+1,0),0),0)</f>
        <v>25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 (2)'!I$3+1,0),0),0)</f>
        <v>0.78125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 (2)'!K$3+1,0),0),0)</f>
        <v>6.25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 (2)'!M$3+1,0),0),0)</f>
        <v>2.34375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 (2)'!O$3+1,0),0),0)</f>
        <v>1.5625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 (2)'!Q$3+1,0),0),0)</f>
        <v>4.1666666666666661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 (2)'!S$3+1,0),0),0)</f>
        <v>8.3333333333333321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 (2)'!U$3+1,0),0),0)</f>
        <v>6.2499999999999991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 (2)'!W$3+1,0),0),0)</f>
        <v>0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 (2)'!Y$3+1,0),0),0)</f>
        <v>0.78125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 (2)'!AA$3+1,0),0),0)</f>
        <v>0.78125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 (2)'!AC$3+1,0),0),0)</f>
        <v>1.5625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 (2)'!AE$3+1,0),0),0)</f>
        <v>0.78125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 (2)'!AG$3+1,0),0),0)</f>
        <v>0</v>
      </c>
      <c r="AI143" s="41">
        <f t="shared" si="6"/>
        <v>60.9375</v>
      </c>
      <c r="AJ143" s="41">
        <f t="shared" si="7"/>
        <v>60.9375</v>
      </c>
      <c r="AK143" s="41">
        <f t="shared" si="8"/>
        <v>60.9375</v>
      </c>
      <c r="AL143">
        <f>INDEX(Tabela1[LATITUDE],MATCH('MATRIZ CONTRATOS (2)'!A143,Tabela1[código município],0))</f>
        <v>-10.740500000000001</v>
      </c>
      <c r="AM143">
        <f>INDEX(Tabela1[LONGITUDE],MATCH('MATRIZ CONTRATOS (2)'!A143,Tabela1[código município],0))</f>
        <v>-40.143700000000003</v>
      </c>
    </row>
    <row r="144" spans="1:39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 (2)'!E$3+1,0),0),0)</f>
        <v>1.5625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 (2)'!G$3+1,0),0),0)</f>
        <v>12.5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 (2)'!I$3+1,0),0),0)</f>
        <v>0.78125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 (2)'!K$3+1,0),0),0)</f>
        <v>6.25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 (2)'!M$3+1,0),0),0)</f>
        <v>0.78125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 (2)'!O$3+1,0),0),0)</f>
        <v>3.125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 (2)'!Q$3+1,0),0),0)</f>
        <v>6.2499999999999991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 (2)'!S$3+1,0),0),0)</f>
        <v>2.083333333333333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 (2)'!U$3+1,0),0),0)</f>
        <v>2.083333333333333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 (2)'!W$3+1,0),0),0)</f>
        <v>0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 (2)'!Y$3+1,0),0),0)</f>
        <v>1.5625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 (2)'!AA$3+1,0),0),0)</f>
        <v>3.125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 (2)'!AC$3+1,0),0),0)</f>
        <v>0.78125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 (2)'!AE$3+1,0),0),0)</f>
        <v>2.34375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 (2)'!AG$3+1,0),0),0)</f>
        <v>0</v>
      </c>
      <c r="AI144" s="41">
        <f t="shared" si="6"/>
        <v>43.229166666666664</v>
      </c>
      <c r="AJ144" s="41">
        <f t="shared" si="7"/>
        <v>43.229166666666664</v>
      </c>
      <c r="AK144" s="41">
        <f t="shared" si="8"/>
        <v>43.229166666666664</v>
      </c>
      <c r="AL144">
        <f>INDEX(Tabela1[LATITUDE],MATCH('MATRIZ CONTRATOS (2)'!A144,Tabela1[código município],0))</f>
        <v>-14.9823</v>
      </c>
      <c r="AM144">
        <f>INDEX(Tabela1[LONGITUDE],MATCH('MATRIZ CONTRATOS (2)'!A144,Tabela1[código município],0))</f>
        <v>-39.926900000000003</v>
      </c>
    </row>
    <row r="145" spans="1:39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 (2)'!E$3+1,0),0),0)</f>
        <v>0.78125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 (2)'!G$3+1,0),0),0)</f>
        <v>6.25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 (2)'!I$3+1,0),0),0)</f>
        <v>1.5625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 (2)'!K$3+1,0),0),0)</f>
        <v>18.75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 (2)'!M$3+1,0),0),0)</f>
        <v>2.34375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 (2)'!O$3+1,0),0),0)</f>
        <v>0.78125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 (2)'!Q$3+1,0),0),0)</f>
        <v>8.3333333333333321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 (2)'!S$3+1,0),0),0)</f>
        <v>2.083333333333333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 (2)'!U$3+1,0),0),0)</f>
        <v>2.083333333333333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 (2)'!W$3+1,0),0),0)</f>
        <v>0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 (2)'!Y$3+1,0),0),0)</f>
        <v>1.5625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 (2)'!AA$3+1,0),0),0)</f>
        <v>2.34375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 (2)'!AC$3+1,0),0),0)</f>
        <v>0.78125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 (2)'!AE$3+1,0),0),0)</f>
        <v>2.34375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 (2)'!AG$3+1,0),0),0)</f>
        <v>0</v>
      </c>
      <c r="AI145" s="41">
        <f t="shared" si="6"/>
        <v>50</v>
      </c>
      <c r="AJ145" s="41">
        <f t="shared" si="7"/>
        <v>50</v>
      </c>
      <c r="AK145" s="41">
        <f t="shared" si="8"/>
        <v>50</v>
      </c>
      <c r="AL145">
        <f>INDEX(Tabela1[LATITUDE],MATCH('MATRIZ CONTRATOS (2)'!A145,Tabela1[código município],0))</f>
        <v>-14.8629</v>
      </c>
      <c r="AM145">
        <f>INDEX(Tabela1[LONGITUDE],MATCH('MATRIZ CONTRATOS (2)'!A145,Tabela1[código município],0))</f>
        <v>-39.657899999999998</v>
      </c>
    </row>
    <row r="146" spans="1:39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 (2)'!E$3+1,0),0),0)</f>
        <v>3.125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 (2)'!G$3+1,0),0),0)</f>
        <v>25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 (2)'!I$3+1,0),0),0)</f>
        <v>1.5625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 (2)'!K$3+1,0),0),0)</f>
        <v>18.75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 (2)'!M$3+1,0),0),0)</f>
        <v>3.125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 (2)'!O$3+1,0),0),0)</f>
        <v>1.5625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 (2)'!Q$3+1,0),0),0)</f>
        <v>2.083333333333333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 (2)'!S$3+1,0),0),0)</f>
        <v>4.1666666666666661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 (2)'!U$3+1,0),0),0)</f>
        <v>8.3333333333333321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 (2)'!W$3+1,0),0),0)</f>
        <v>0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 (2)'!Y$3+1,0),0),0)</f>
        <v>1.5625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 (2)'!AA$3+1,0),0),0)</f>
        <v>0.78125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 (2)'!AC$3+1,0),0),0)</f>
        <v>0.78125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 (2)'!AE$3+1,0),0),0)</f>
        <v>0.78125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 (2)'!AG$3+1,0),0),0)</f>
        <v>0</v>
      </c>
      <c r="AI146" s="41">
        <f t="shared" si="6"/>
        <v>71.614583333333329</v>
      </c>
      <c r="AJ146" s="41">
        <f t="shared" si="7"/>
        <v>71.614583333333329</v>
      </c>
      <c r="AK146" s="41">
        <f t="shared" si="8"/>
        <v>71.614583333333329</v>
      </c>
      <c r="AL146">
        <f>INDEX(Tabela1[LATITUDE],MATCH('MATRIZ CONTRATOS (2)'!A146,Tabela1[código município],0))</f>
        <v>-11.0328</v>
      </c>
      <c r="AM146">
        <f>INDEX(Tabela1[LONGITUDE],MATCH('MATRIZ CONTRATOS (2)'!A146,Tabela1[código município],0))</f>
        <v>-45.192999999999998</v>
      </c>
    </row>
    <row r="147" spans="1:39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 (2)'!E$3+1,0),0),0)</f>
        <v>0.78125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 (2)'!G$3+1,0),0),0)</f>
        <v>12.5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 (2)'!I$3+1,0),0),0)</f>
        <v>0.78125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 (2)'!K$3+1,0),0),0)</f>
        <v>6.25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 (2)'!M$3+1,0),0),0)</f>
        <v>3.125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 (2)'!O$3+1,0),0),0)</f>
        <v>2.34375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 (2)'!Q$3+1,0),0),0)</f>
        <v>4.1666666666666661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 (2)'!S$3+1,0),0),0)</f>
        <v>8.3333333333333321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 (2)'!U$3+1,0),0),0)</f>
        <v>4.1666666666666661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 (2)'!W$3+1,0),0),0)</f>
        <v>0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 (2)'!Y$3+1,0),0),0)</f>
        <v>0.78125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 (2)'!AA$3+1,0),0),0)</f>
        <v>0.78125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 (2)'!AC$3+1,0),0),0)</f>
        <v>1.5625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 (2)'!AE$3+1,0),0),0)</f>
        <v>2.34375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 (2)'!AG$3+1,0),0),0)</f>
        <v>0</v>
      </c>
      <c r="AI147" s="41">
        <f t="shared" si="6"/>
        <v>47.916666666666664</v>
      </c>
      <c r="AJ147" s="41">
        <f t="shared" si="7"/>
        <v>47.916666666666664</v>
      </c>
      <c r="AK147" s="41">
        <f t="shared" si="8"/>
        <v>47.916666666666664</v>
      </c>
      <c r="AL147">
        <f>INDEX(Tabela1[LATITUDE],MATCH('MATRIZ CONTRATOS (2)'!A147,Tabela1[código município],0))</f>
        <v>-13.7441</v>
      </c>
      <c r="AM147">
        <f>INDEX(Tabela1[LONGITUDE],MATCH('MATRIZ CONTRATOS (2)'!A147,Tabela1[código município],0))</f>
        <v>-39.474699999999999</v>
      </c>
    </row>
    <row r="148" spans="1:39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 (2)'!E$3+1,0),0),0)</f>
        <v>3.125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 (2)'!G$3+1,0),0),0)</f>
        <v>25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 (2)'!I$3+1,0),0),0)</f>
        <v>0.78125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 (2)'!K$3+1,0),0),0)</f>
        <v>12.5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 (2)'!M$3+1,0),0),0)</f>
        <v>3.125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 (2)'!O$3+1,0),0),0)</f>
        <v>3.125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 (2)'!Q$3+1,0),0),0)</f>
        <v>4.1666666666666661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 (2)'!S$3+1,0),0),0)</f>
        <v>4.1666666666666661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 (2)'!U$3+1,0),0),0)</f>
        <v>2.083333333333333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 (2)'!W$3+1,0),0),0)</f>
        <v>0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 (2)'!Y$3+1,0),0),0)</f>
        <v>0.78125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 (2)'!AA$3+1,0),0),0)</f>
        <v>0.78125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 (2)'!AC$3+1,0),0),0)</f>
        <v>0.78125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 (2)'!AE$3+1,0),0),0)</f>
        <v>0.78125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 (2)'!AG$3+1,0),0),0)</f>
        <v>0</v>
      </c>
      <c r="AI148" s="41">
        <f t="shared" si="6"/>
        <v>61.197916666666664</v>
      </c>
      <c r="AJ148" s="41">
        <f t="shared" si="7"/>
        <v>61.197916666666664</v>
      </c>
      <c r="AK148" s="41">
        <f t="shared" si="8"/>
        <v>61.197916666666664</v>
      </c>
      <c r="AL148">
        <f>INDEX(Tabela1[LATITUDE],MATCH('MATRIZ CONTRATOS (2)'!A148,Tabela1[código município],0))</f>
        <v>-11.4688</v>
      </c>
      <c r="AM148">
        <f>INDEX(Tabela1[LONGITUDE],MATCH('MATRIZ CONTRATOS (2)'!A148,Tabela1[código município],0))</f>
        <v>-39.775700000000001</v>
      </c>
    </row>
    <row r="149" spans="1:39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 (2)'!E$3+1,0),0),0)</f>
        <v>3.125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 (2)'!G$3+1,0),0),0)</f>
        <v>25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 (2)'!I$3+1,0),0),0)</f>
        <v>1.5625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 (2)'!K$3+1,0),0),0)</f>
        <v>18.75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 (2)'!M$3+1,0),0),0)</f>
        <v>1.5625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 (2)'!O$3+1,0),0),0)</f>
        <v>1.5625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 (2)'!Q$3+1,0),0),0)</f>
        <v>2.083333333333333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 (2)'!S$3+1,0),0),0)</f>
        <v>6.2499999999999991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 (2)'!U$3+1,0),0),0)</f>
        <v>8.3333333333333321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 (2)'!W$3+1,0),0),0)</f>
        <v>0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 (2)'!Y$3+1,0),0),0)</f>
        <v>1.5625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 (2)'!AA$3+1,0),0),0)</f>
        <v>3.125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 (2)'!AC$3+1,0),0),0)</f>
        <v>1.5625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 (2)'!AE$3+1,0),0),0)</f>
        <v>0.78125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 (2)'!AG$3+1,0),0),0)</f>
        <v>0</v>
      </c>
      <c r="AI149" s="41">
        <f t="shared" si="6"/>
        <v>75.260416666666657</v>
      </c>
      <c r="AJ149" s="41">
        <f t="shared" si="7"/>
        <v>75.260416666666657</v>
      </c>
      <c r="AK149" s="41">
        <f t="shared" si="8"/>
        <v>75.260416666666657</v>
      </c>
      <c r="AL149">
        <f>INDEX(Tabela1[LATITUDE],MATCH('MATRIZ CONTRATOS (2)'!A149,Tabela1[código município],0))</f>
        <v>-11.434200000000001</v>
      </c>
      <c r="AM149">
        <f>INDEX(Tabela1[LONGITUDE],MATCH('MATRIZ CONTRATOS (2)'!A149,Tabela1[código município],0))</f>
        <v>-42.5077</v>
      </c>
    </row>
    <row r="150" spans="1:39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 (2)'!E$3+1,0),0),0)</f>
        <v>1.5625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 (2)'!G$3+1,0),0),0)</f>
        <v>25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 (2)'!I$3+1,0),0),0)</f>
        <v>1.5625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 (2)'!K$3+1,0),0),0)</f>
        <v>6.25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 (2)'!M$3+1,0),0),0)</f>
        <v>1.5625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 (2)'!O$3+1,0),0),0)</f>
        <v>1.5625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 (2)'!Q$3+1,0),0),0)</f>
        <v>6.2499999999999991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 (2)'!S$3+1,0),0),0)</f>
        <v>2.083333333333333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 (2)'!U$3+1,0),0),0)</f>
        <v>4.1666666666666661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 (2)'!W$3+1,0),0),0)</f>
        <v>0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 (2)'!Y$3+1,0),0),0)</f>
        <v>3.125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 (2)'!AA$3+1,0),0),0)</f>
        <v>2.34375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 (2)'!AC$3+1,0),0),0)</f>
        <v>1.5625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 (2)'!AE$3+1,0),0),0)</f>
        <v>0.78125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 (2)'!AG$3+1,0),0),0)</f>
        <v>0</v>
      </c>
      <c r="AI150" s="41">
        <f t="shared" si="6"/>
        <v>57.8125</v>
      </c>
      <c r="AJ150" s="41">
        <f t="shared" si="7"/>
        <v>57.8125</v>
      </c>
      <c r="AK150" s="41">
        <f t="shared" si="8"/>
        <v>57.8125</v>
      </c>
      <c r="AL150">
        <f>INDEX(Tabela1[LATITUDE],MATCH('MATRIZ CONTRATOS (2)'!A150,Tabela1[código município],0))</f>
        <v>-9.3438199999999991</v>
      </c>
      <c r="AM150">
        <f>INDEX(Tabela1[LONGITUDE],MATCH('MATRIZ CONTRATOS (2)'!A150,Tabela1[código município],0))</f>
        <v>-38.254399999999997</v>
      </c>
    </row>
    <row r="151" spans="1:39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 (2)'!E$3+1,0),0),0)</f>
        <v>0.78125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 (2)'!G$3+1,0),0),0)</f>
        <v>25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 (2)'!I$3+1,0),0),0)</f>
        <v>0.78125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 (2)'!K$3+1,0),0),0)</f>
        <v>6.25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 (2)'!M$3+1,0),0),0)</f>
        <v>1.5625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 (2)'!O$3+1,0),0),0)</f>
        <v>0.78125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 (2)'!Q$3+1,0),0),0)</f>
        <v>2.083333333333333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 (2)'!S$3+1,0),0),0)</f>
        <v>6.2499999999999991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 (2)'!U$3+1,0),0),0)</f>
        <v>2.083333333333333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 (2)'!W$3+1,0),0),0)</f>
        <v>0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 (2)'!Y$3+1,0),0),0)</f>
        <v>1.5625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 (2)'!AA$3+1,0),0),0)</f>
        <v>0.78125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 (2)'!AC$3+1,0),0),0)</f>
        <v>1.5625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 (2)'!AE$3+1,0),0),0)</f>
        <v>0.78125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 (2)'!AG$3+1,0),0),0)</f>
        <v>0</v>
      </c>
      <c r="AI151" s="41">
        <f t="shared" si="6"/>
        <v>50.260416666666664</v>
      </c>
      <c r="AJ151" s="41">
        <f t="shared" si="7"/>
        <v>50.260416666666664</v>
      </c>
      <c r="AK151" s="41">
        <f t="shared" si="8"/>
        <v>50.260416666666664</v>
      </c>
      <c r="AL151">
        <f>INDEX(Tabela1[LATITUDE],MATCH('MATRIZ CONTRATOS (2)'!A151,Tabela1[código município],0))</f>
        <v>-14.3195</v>
      </c>
      <c r="AM151">
        <f>INDEX(Tabela1[LONGITUDE],MATCH('MATRIZ CONTRATOS (2)'!A151,Tabela1[código município],0))</f>
        <v>-39.469000000000001</v>
      </c>
    </row>
    <row r="152" spans="1:39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 (2)'!E$3+1,0),0),0)</f>
        <v>1.5625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 (2)'!G$3+1,0),0),0)</f>
        <v>18.75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 (2)'!I$3+1,0),0),0)</f>
        <v>2.34375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 (2)'!K$3+1,0),0),0)</f>
        <v>18.75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 (2)'!M$3+1,0),0),0)</f>
        <v>2.34375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 (2)'!O$3+1,0),0),0)</f>
        <v>0.78125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 (2)'!Q$3+1,0),0),0)</f>
        <v>8.3333333333333321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 (2)'!S$3+1,0),0),0)</f>
        <v>2.083333333333333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 (2)'!U$3+1,0),0),0)</f>
        <v>2.083333333333333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 (2)'!W$3+1,0),0),0)</f>
        <v>0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 (2)'!Y$3+1,0),0),0)</f>
        <v>2.34375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 (2)'!AA$3+1,0),0),0)</f>
        <v>2.34375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 (2)'!AC$3+1,0),0),0)</f>
        <v>1.5625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 (2)'!AE$3+1,0),0),0)</f>
        <v>2.34375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 (2)'!AG$3+1,0),0),0)</f>
        <v>0</v>
      </c>
      <c r="AI152" s="41">
        <f t="shared" si="6"/>
        <v>65.625</v>
      </c>
      <c r="AJ152" s="41">
        <f t="shared" si="7"/>
        <v>65.625</v>
      </c>
      <c r="AK152" s="41">
        <f t="shared" si="8"/>
        <v>65.625</v>
      </c>
      <c r="AL152">
        <f>INDEX(Tabela1[LATITUDE],MATCH('MATRIZ CONTRATOS (2)'!A152,Tabela1[código município],0))</f>
        <v>-12.599399999999999</v>
      </c>
      <c r="AM152">
        <f>INDEX(Tabela1[LONGITUDE],MATCH('MATRIZ CONTRATOS (2)'!A152,Tabela1[código município],0))</f>
        <v>-39.041200000000003</v>
      </c>
    </row>
    <row r="153" spans="1:39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 (2)'!E$3+1,0),0),0)</f>
        <v>3.125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 (2)'!G$3+1,0),0),0)</f>
        <v>25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 (2)'!I$3+1,0),0),0)</f>
        <v>1.5625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 (2)'!K$3+1,0),0),0)</f>
        <v>25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 (2)'!M$3+1,0),0),0)</f>
        <v>3.125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 (2)'!O$3+1,0),0),0)</f>
        <v>1.5625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 (2)'!Q$3+1,0),0),0)</f>
        <v>6.2499999999999991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 (2)'!S$3+1,0),0),0)</f>
        <v>8.3333333333333321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 (2)'!U$3+1,0),0),0)</f>
        <v>8.3333333333333321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 (2)'!W$3+1,0),0),0)</f>
        <v>0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 (2)'!Y$3+1,0),0),0)</f>
        <v>0.78125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 (2)'!AA$3+1,0),0),0)</f>
        <v>2.34375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 (2)'!AC$3+1,0),0),0)</f>
        <v>1.5625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 (2)'!AE$3+1,0),0),0)</f>
        <v>0.78125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 (2)'!AG$3+1,0),0),0)</f>
        <v>0</v>
      </c>
      <c r="AI153" s="41">
        <f t="shared" si="6"/>
        <v>87.760416666666657</v>
      </c>
      <c r="AJ153" s="41">
        <f t="shared" si="7"/>
        <v>87.760416666666657</v>
      </c>
      <c r="AK153" s="41">
        <f t="shared" si="8"/>
        <v>87.760416666666657</v>
      </c>
      <c r="AL153">
        <f>INDEX(Tabela1[LATITUDE],MATCH('MATRIZ CONTRATOS (2)'!A153,Tabela1[código município],0))</f>
        <v>-14.5467</v>
      </c>
      <c r="AM153">
        <f>INDEX(Tabela1[LONGITUDE],MATCH('MATRIZ CONTRATOS (2)'!A153,Tabela1[código município],0))</f>
        <v>-41.938099999999999</v>
      </c>
    </row>
    <row r="154" spans="1:39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 (2)'!E$3+1,0),0),0)</f>
        <v>3.125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 (2)'!G$3+1,0),0),0)</f>
        <v>25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 (2)'!I$3+1,0),0),0)</f>
        <v>2.34375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 (2)'!K$3+1,0),0),0)</f>
        <v>12.5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 (2)'!M$3+1,0),0),0)</f>
        <v>1.5625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 (2)'!O$3+1,0),0),0)</f>
        <v>0.78125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 (2)'!Q$3+1,0),0),0)</f>
        <v>4.1666666666666661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 (2)'!S$3+1,0),0),0)</f>
        <v>8.3333333333333321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 (2)'!U$3+1,0),0),0)</f>
        <v>4.1666666666666661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 (2)'!W$3+1,0),0),0)</f>
        <v>0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 (2)'!Y$3+1,0),0),0)</f>
        <v>1.5625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 (2)'!AA$3+1,0),0),0)</f>
        <v>0.78125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 (2)'!AC$3+1,0),0),0)</f>
        <v>0.78125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 (2)'!AE$3+1,0),0),0)</f>
        <v>0.78125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 (2)'!AG$3+1,0),0),0)</f>
        <v>0</v>
      </c>
      <c r="AI154" s="41">
        <f t="shared" si="6"/>
        <v>65.885416666666657</v>
      </c>
      <c r="AJ154" s="41">
        <f t="shared" si="7"/>
        <v>65.885416666666657</v>
      </c>
      <c r="AK154" s="41">
        <f t="shared" si="8"/>
        <v>65.885416666666657</v>
      </c>
      <c r="AL154">
        <f>INDEX(Tabela1[LATITUDE],MATCH('MATRIZ CONTRATOS (2)'!A154,Tabela1[código município],0))</f>
        <v>-14.223100000000001</v>
      </c>
      <c r="AM154">
        <f>INDEX(Tabela1[LONGITUDE],MATCH('MATRIZ CONTRATOS (2)'!A154,Tabela1[código município],0))</f>
        <v>-42.779899999999998</v>
      </c>
    </row>
    <row r="155" spans="1:39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 (2)'!E$3+1,0),0),0)</f>
        <v>1.5625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 (2)'!G$3+1,0),0),0)</f>
        <v>12.5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 (2)'!I$3+1,0),0),0)</f>
        <v>0.78125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 (2)'!K$3+1,0),0),0)</f>
        <v>6.25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 (2)'!M$3+1,0),0),0)</f>
        <v>1.5625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 (2)'!O$3+1,0),0),0)</f>
        <v>0.78125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 (2)'!Q$3+1,0),0),0)</f>
        <v>6.2499999999999991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 (2)'!S$3+1,0),0),0)</f>
        <v>6.2499999999999991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 (2)'!U$3+1,0),0),0)</f>
        <v>4.1666666666666661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 (2)'!W$3+1,0),0),0)</f>
        <v>0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 (2)'!Y$3+1,0),0),0)</f>
        <v>1.5625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 (2)'!AA$3+1,0),0),0)</f>
        <v>0.78125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 (2)'!AC$3+1,0),0),0)</f>
        <v>0.78125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 (2)'!AE$3+1,0),0),0)</f>
        <v>2.34375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 (2)'!AG$3+1,0),0),0)</f>
        <v>0</v>
      </c>
      <c r="AI155" s="41">
        <f t="shared" si="6"/>
        <v>45.572916666666664</v>
      </c>
      <c r="AJ155" s="41">
        <f t="shared" si="7"/>
        <v>45.572916666666664</v>
      </c>
      <c r="AK155" s="41">
        <f t="shared" si="8"/>
        <v>45.572916666666664</v>
      </c>
      <c r="AL155">
        <f>INDEX(Tabela1[LATITUDE],MATCH('MATRIZ CONTRATOS (2)'!A155,Tabela1[código município],0))</f>
        <v>-16.583300000000001</v>
      </c>
      <c r="AM155">
        <f>INDEX(Tabela1[LONGITUDE],MATCH('MATRIZ CONTRATOS (2)'!A155,Tabela1[código município],0))</f>
        <v>-39.784700000000001</v>
      </c>
    </row>
    <row r="156" spans="1:39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 (2)'!E$3+1,0),0),0)</f>
        <v>1.5625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 (2)'!G$3+1,0),0),0)</f>
        <v>25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 (2)'!I$3+1,0),0),0)</f>
        <v>0.78125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 (2)'!K$3+1,0),0),0)</f>
        <v>6.25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 (2)'!M$3+1,0),0),0)</f>
        <v>2.34375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 (2)'!O$3+1,0),0),0)</f>
        <v>1.5625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 (2)'!Q$3+1,0),0),0)</f>
        <v>2.083333333333333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 (2)'!S$3+1,0),0),0)</f>
        <v>4.1666666666666661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 (2)'!U$3+1,0),0),0)</f>
        <v>6.2499999999999991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 (2)'!W$3+1,0),0),0)</f>
        <v>0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 (2)'!Y$3+1,0),0),0)</f>
        <v>2.34375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 (2)'!AA$3+1,0),0),0)</f>
        <v>0.78125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 (2)'!AC$3+1,0),0),0)</f>
        <v>1.5625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 (2)'!AE$3+1,0),0),0)</f>
        <v>0.78125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 (2)'!AG$3+1,0),0),0)</f>
        <v>0</v>
      </c>
      <c r="AI156" s="41">
        <f t="shared" si="6"/>
        <v>55.46875</v>
      </c>
      <c r="AJ156" s="41">
        <f t="shared" si="7"/>
        <v>55.46875</v>
      </c>
      <c r="AK156" s="41">
        <f t="shared" si="8"/>
        <v>55.46875</v>
      </c>
      <c r="AL156">
        <f>INDEX(Tabela1[LATITUDE],MATCH('MATRIZ CONTRATOS (2)'!A156,Tabela1[código município],0))</f>
        <v>-10.682499999999999</v>
      </c>
      <c r="AM156">
        <f>INDEX(Tabela1[LONGITUDE],MATCH('MATRIZ CONTRATOS (2)'!A156,Tabela1[código município],0))</f>
        <v>-38.290700000000001</v>
      </c>
    </row>
    <row r="157" spans="1:39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 (2)'!E$3+1,0),0),0)</f>
        <v>1.5625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 (2)'!G$3+1,0),0),0)</f>
        <v>25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 (2)'!I$3+1,0),0),0)</f>
        <v>2.34375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 (2)'!K$3+1,0),0),0)</f>
        <v>12.5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 (2)'!M$3+1,0),0),0)</f>
        <v>0.78125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 (2)'!O$3+1,0),0),0)</f>
        <v>1.5625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 (2)'!Q$3+1,0),0),0)</f>
        <v>6.2499999999999991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 (2)'!S$3+1,0),0),0)</f>
        <v>2.083333333333333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 (2)'!U$3+1,0),0),0)</f>
        <v>2.083333333333333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 (2)'!W$3+1,0),0),0)</f>
        <v>0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 (2)'!Y$3+1,0),0),0)</f>
        <v>2.34375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 (2)'!AA$3+1,0),0),0)</f>
        <v>3.125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 (2)'!AC$3+1,0),0),0)</f>
        <v>0.78125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 (2)'!AE$3+1,0),0),0)</f>
        <v>0.78125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 (2)'!AG$3+1,0),0),0)</f>
        <v>0</v>
      </c>
      <c r="AI157" s="41">
        <f t="shared" si="6"/>
        <v>61.197916666666664</v>
      </c>
      <c r="AJ157" s="41">
        <f t="shared" si="7"/>
        <v>61.197916666666664</v>
      </c>
      <c r="AK157" s="41">
        <f t="shared" si="8"/>
        <v>61.197916666666664</v>
      </c>
      <c r="AL157">
        <f>INDEX(Tabela1[LATITUDE],MATCH('MATRIZ CONTRATOS (2)'!A157,Tabela1[código município],0))</f>
        <v>-12.7666</v>
      </c>
      <c r="AM157">
        <f>INDEX(Tabela1[LONGITUDE],MATCH('MATRIZ CONTRATOS (2)'!A157,Tabela1[código município],0))</f>
        <v>-40.205599999999997</v>
      </c>
    </row>
    <row r="158" spans="1:39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 (2)'!E$3+1,0),0),0)</f>
        <v>1.5625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 (2)'!G$3+1,0),0),0)</f>
        <v>6.25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 (2)'!I$3+1,0),0),0)</f>
        <v>2.34375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 (2)'!K$3+1,0),0),0)</f>
        <v>25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 (2)'!M$3+1,0),0),0)</f>
        <v>1.5625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 (2)'!O$3+1,0),0),0)</f>
        <v>1.5625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 (2)'!Q$3+1,0),0),0)</f>
        <v>6.2499999999999991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 (2)'!S$3+1,0),0),0)</f>
        <v>4.1666666666666661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 (2)'!U$3+1,0),0),0)</f>
        <v>6.2499999999999991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 (2)'!W$3+1,0),0),0)</f>
        <v>0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 (2)'!Y$3+1,0),0),0)</f>
        <v>2.34375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 (2)'!AA$3+1,0),0),0)</f>
        <v>2.34375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 (2)'!AC$3+1,0),0),0)</f>
        <v>1.5625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 (2)'!AE$3+1,0),0),0)</f>
        <v>0.78125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 (2)'!AG$3+1,0),0),0)</f>
        <v>0</v>
      </c>
      <c r="AI158" s="41">
        <f t="shared" si="6"/>
        <v>61.979166666666664</v>
      </c>
      <c r="AJ158" s="41">
        <f t="shared" si="7"/>
        <v>61.979166666666664</v>
      </c>
      <c r="AK158" s="41">
        <f t="shared" si="8"/>
        <v>61.979166666666664</v>
      </c>
      <c r="AL158">
        <f>INDEX(Tabela1[LATITUDE],MATCH('MATRIZ CONTRATOS (2)'!A158,Tabela1[código município],0))</f>
        <v>-14.271100000000001</v>
      </c>
      <c r="AM158">
        <f>INDEX(Tabela1[LONGITUDE],MATCH('MATRIZ CONTRATOS (2)'!A158,Tabela1[código município],0))</f>
        <v>-42.256999999999998</v>
      </c>
    </row>
    <row r="159" spans="1:39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 (2)'!E$3+1,0),0),0)</f>
        <v>1.5625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 (2)'!G$3+1,0),0),0)</f>
        <v>25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 (2)'!I$3+1,0),0),0)</f>
        <v>1.5625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 (2)'!K$3+1,0),0),0)</f>
        <v>18.75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 (2)'!M$3+1,0),0),0)</f>
        <v>0.78125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 (2)'!O$3+1,0),0),0)</f>
        <v>1.5625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 (2)'!Q$3+1,0),0),0)</f>
        <v>4.1666666666666661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 (2)'!S$3+1,0),0),0)</f>
        <v>6.2499999999999991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 (2)'!U$3+1,0),0),0)</f>
        <v>8.3333333333333321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 (2)'!W$3+1,0),0),0)</f>
        <v>0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 (2)'!Y$3+1,0),0),0)</f>
        <v>1.5625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 (2)'!AA$3+1,0),0),0)</f>
        <v>1.5625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 (2)'!AC$3+1,0),0),0)</f>
        <v>3.125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 (2)'!AE$3+1,0),0),0)</f>
        <v>0.78125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 (2)'!AG$3+1,0),0),0)</f>
        <v>0</v>
      </c>
      <c r="AI159" s="41">
        <f t="shared" si="6"/>
        <v>75</v>
      </c>
      <c r="AJ159" s="41">
        <f t="shared" si="7"/>
        <v>75</v>
      </c>
      <c r="AK159" s="41">
        <f t="shared" si="8"/>
        <v>75</v>
      </c>
      <c r="AL159">
        <f>INDEX(Tabela1[LATITUDE],MATCH('MATRIZ CONTRATOS (2)'!A159,Tabela1[código município],0))</f>
        <v>-14.857900000000001</v>
      </c>
      <c r="AM159">
        <f>INDEX(Tabela1[LONGITUDE],MATCH('MATRIZ CONTRATOS (2)'!A159,Tabela1[código município],0))</f>
        <v>-39.5914</v>
      </c>
    </row>
    <row r="160" spans="1:39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 (2)'!E$3+1,0),0),0)</f>
        <v>0.78125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 (2)'!G$3+1,0),0),0)</f>
        <v>25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 (2)'!I$3+1,0),0),0)</f>
        <v>0.78125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 (2)'!K$3+1,0),0),0)</f>
        <v>12.5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 (2)'!M$3+1,0),0),0)</f>
        <v>2.34375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 (2)'!O$3+1,0),0),0)</f>
        <v>3.125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 (2)'!Q$3+1,0),0),0)</f>
        <v>6.2499999999999991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 (2)'!S$3+1,0),0),0)</f>
        <v>2.083333333333333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 (2)'!U$3+1,0),0),0)</f>
        <v>6.2499999999999991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 (2)'!W$3+1,0),0),0)</f>
        <v>0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 (2)'!Y$3+1,0),0),0)</f>
        <v>0.78125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 (2)'!AA$3+1,0),0),0)</f>
        <v>2.34375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 (2)'!AC$3+1,0),0),0)</f>
        <v>3.125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 (2)'!AE$3+1,0),0),0)</f>
        <v>0.78125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 (2)'!AG$3+1,0),0),0)</f>
        <v>0</v>
      </c>
      <c r="AI160" s="41">
        <f t="shared" si="6"/>
        <v>66.145833333333329</v>
      </c>
      <c r="AJ160" s="41">
        <f t="shared" si="7"/>
        <v>66.145833333333329</v>
      </c>
      <c r="AK160" s="41">
        <f t="shared" si="8"/>
        <v>66.145833333333329</v>
      </c>
      <c r="AL160">
        <f>INDEX(Tabela1[LATITUDE],MATCH('MATRIZ CONTRATOS (2)'!A160,Tabela1[código município],0))</f>
        <v>-13.405900000000001</v>
      </c>
      <c r="AM160">
        <f>INDEX(Tabela1[LONGITUDE],MATCH('MATRIZ CONTRATOS (2)'!A160,Tabela1[código município],0))</f>
        <v>-41.283999999999999</v>
      </c>
    </row>
    <row r="161" spans="1:39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 (2)'!E$3+1,0),0),0)</f>
        <v>0.78125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 (2)'!G$3+1,0),0),0)</f>
        <v>25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 (2)'!I$3+1,0),0),0)</f>
        <v>0.78125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 (2)'!K$3+1,0),0),0)</f>
        <v>12.5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 (2)'!M$3+1,0),0),0)</f>
        <v>2.34375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 (2)'!O$3+1,0),0),0)</f>
        <v>1.5625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 (2)'!Q$3+1,0),0),0)</f>
        <v>4.1666666666666661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 (2)'!S$3+1,0),0),0)</f>
        <v>6.2499999999999991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 (2)'!U$3+1,0),0),0)</f>
        <v>4.1666666666666661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 (2)'!W$3+1,0),0),0)</f>
        <v>0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 (2)'!Y$3+1,0),0),0)</f>
        <v>3.125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 (2)'!AA$3+1,0),0),0)</f>
        <v>1.5625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 (2)'!AC$3+1,0),0),0)</f>
        <v>0.78125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 (2)'!AE$3+1,0),0),0)</f>
        <v>0.78125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 (2)'!AG$3+1,0),0),0)</f>
        <v>0</v>
      </c>
      <c r="AI161" s="41">
        <f t="shared" si="6"/>
        <v>63.802083333333329</v>
      </c>
      <c r="AJ161" s="41">
        <f t="shared" si="7"/>
        <v>63.802083333333329</v>
      </c>
      <c r="AK161" s="41">
        <f t="shared" si="8"/>
        <v>63.802083333333329</v>
      </c>
      <c r="AL161">
        <f>INDEX(Tabela1[LATITUDE],MATCH('MATRIZ CONTRATOS (2)'!A161,Tabela1[código município],0))</f>
        <v>-14.845000000000001</v>
      </c>
      <c r="AM161">
        <f>INDEX(Tabela1[LONGITUDE],MATCH('MATRIZ CONTRATOS (2)'!A161,Tabela1[código município],0))</f>
        <v>-39.987900000000003</v>
      </c>
    </row>
    <row r="162" spans="1:39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 (2)'!E$3+1,0),0),0)</f>
        <v>0.78125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 (2)'!G$3+1,0),0),0)</f>
        <v>25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 (2)'!I$3+1,0),0),0)</f>
        <v>0.78125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 (2)'!K$3+1,0),0),0)</f>
        <v>6.25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 (2)'!M$3+1,0),0),0)</f>
        <v>0.78125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 (2)'!O$3+1,0),0),0)</f>
        <v>2.34375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 (2)'!Q$3+1,0),0),0)</f>
        <v>2.083333333333333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 (2)'!S$3+1,0),0),0)</f>
        <v>8.3333333333333321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 (2)'!U$3+1,0),0),0)</f>
        <v>2.083333333333333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 (2)'!W$3+1,0),0),0)</f>
        <v>0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 (2)'!Y$3+1,0),0),0)</f>
        <v>0.78125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 (2)'!AA$3+1,0),0),0)</f>
        <v>1.5625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 (2)'!AC$3+1,0),0),0)</f>
        <v>1.5625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 (2)'!AE$3+1,0),0),0)</f>
        <v>0.78125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 (2)'!AG$3+1,0),0),0)</f>
        <v>0</v>
      </c>
      <c r="AI162" s="41">
        <f t="shared" si="6"/>
        <v>53.125</v>
      </c>
      <c r="AJ162" s="41">
        <f t="shared" si="7"/>
        <v>53.125</v>
      </c>
      <c r="AK162" s="41">
        <f t="shared" si="8"/>
        <v>53.125</v>
      </c>
      <c r="AL162">
        <f>INDEX(Tabela1[LATITUDE],MATCH('MATRIZ CONTRATOS (2)'!A162,Tabela1[código município],0))</f>
        <v>-11.643800000000001</v>
      </c>
      <c r="AM162">
        <f>INDEX(Tabela1[LONGITUDE],MATCH('MATRIZ CONTRATOS (2)'!A162,Tabela1[código município],0))</f>
        <v>-42.019500000000001</v>
      </c>
    </row>
    <row r="163" spans="1:39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 (2)'!E$3+1,0),0),0)</f>
        <v>0.78125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 (2)'!G$3+1,0),0),0)</f>
        <v>25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 (2)'!I$3+1,0),0),0)</f>
        <v>0.78125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 (2)'!K$3+1,0),0),0)</f>
        <v>18.75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 (2)'!M$3+1,0),0),0)</f>
        <v>2.34375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 (2)'!O$3+1,0),0),0)</f>
        <v>1.5625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 (2)'!Q$3+1,0),0),0)</f>
        <v>6.2499999999999991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 (2)'!S$3+1,0),0),0)</f>
        <v>8.3333333333333321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 (2)'!U$3+1,0),0),0)</f>
        <v>4.1666666666666661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 (2)'!W$3+1,0),0),0)</f>
        <v>0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 (2)'!Y$3+1,0),0),0)</f>
        <v>1.5625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 (2)'!AA$3+1,0),0),0)</f>
        <v>0.78125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 (2)'!AC$3+1,0),0),0)</f>
        <v>1.5625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 (2)'!AE$3+1,0),0),0)</f>
        <v>2.34375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 (2)'!AG$3+1,0),0),0)</f>
        <v>0</v>
      </c>
      <c r="AI163" s="41">
        <f t="shared" si="6"/>
        <v>74.21875</v>
      </c>
      <c r="AJ163" s="41">
        <f t="shared" si="7"/>
        <v>74.21875</v>
      </c>
      <c r="AK163" s="41">
        <f t="shared" si="8"/>
        <v>74.21875</v>
      </c>
      <c r="AL163">
        <f>INDEX(Tabela1[LATITUDE],MATCH('MATRIZ CONTRATOS (2)'!A163,Tabela1[código município],0))</f>
        <v>-12.8804</v>
      </c>
      <c r="AM163">
        <f>INDEX(Tabela1[LONGITUDE],MATCH('MATRIZ CONTRATOS (2)'!A163,Tabela1[código município],0))</f>
        <v>-42.485599999999998</v>
      </c>
    </row>
    <row r="164" spans="1:39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 (2)'!E$3+1,0),0),0)</f>
        <v>0.78125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 (2)'!G$3+1,0),0),0)</f>
        <v>25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 (2)'!I$3+1,0),0),0)</f>
        <v>0.78125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 (2)'!K$3+1,0),0),0)</f>
        <v>6.25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 (2)'!M$3+1,0),0),0)</f>
        <v>3.125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 (2)'!O$3+1,0),0),0)</f>
        <v>0.78125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 (2)'!Q$3+1,0),0),0)</f>
        <v>2.083333333333333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 (2)'!S$3+1,0),0),0)</f>
        <v>4.1666666666666661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 (2)'!U$3+1,0),0),0)</f>
        <v>4.1666666666666661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 (2)'!W$3+1,0),0),0)</f>
        <v>0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 (2)'!Y$3+1,0),0),0)</f>
        <v>0.78125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 (2)'!AA$3+1,0),0),0)</f>
        <v>2.34375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 (2)'!AC$3+1,0),0),0)</f>
        <v>0.78125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 (2)'!AE$3+1,0),0),0)</f>
        <v>0.78125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 (2)'!AG$3+1,0),0),0)</f>
        <v>0</v>
      </c>
      <c r="AI164" s="41">
        <f t="shared" si="6"/>
        <v>51.822916666666664</v>
      </c>
      <c r="AJ164" s="41">
        <f t="shared" si="7"/>
        <v>51.822916666666664</v>
      </c>
      <c r="AK164" s="41">
        <f t="shared" si="8"/>
        <v>51.822916666666664</v>
      </c>
      <c r="AL164">
        <f>INDEX(Tabela1[LATITUDE],MATCH('MATRIZ CONTRATOS (2)'!A164,Tabela1[código município],0))</f>
        <v>-12.644399999999999</v>
      </c>
      <c r="AM164">
        <f>INDEX(Tabela1[LONGITUDE],MATCH('MATRIZ CONTRATOS (2)'!A164,Tabela1[código município],0))</f>
        <v>-40.933799999999998</v>
      </c>
    </row>
    <row r="165" spans="1:39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 (2)'!E$3+1,0),0),0)</f>
        <v>1.5625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 (2)'!G$3+1,0),0),0)</f>
        <v>25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 (2)'!I$3+1,0),0),0)</f>
        <v>0.78125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 (2)'!K$3+1,0),0),0)</f>
        <v>6.25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 (2)'!M$3+1,0),0),0)</f>
        <v>1.5625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 (2)'!O$3+1,0),0),0)</f>
        <v>3.125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 (2)'!Q$3+1,0),0),0)</f>
        <v>6.2499999999999991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 (2)'!S$3+1,0),0),0)</f>
        <v>6.2499999999999991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 (2)'!U$3+1,0),0),0)</f>
        <v>4.1666666666666661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 (2)'!W$3+1,0),0),0)</f>
        <v>0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 (2)'!Y$3+1,0),0),0)</f>
        <v>1.5625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 (2)'!AA$3+1,0),0),0)</f>
        <v>0.78125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 (2)'!AC$3+1,0),0),0)</f>
        <v>0.78125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 (2)'!AE$3+1,0),0),0)</f>
        <v>0.78125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 (2)'!AG$3+1,0),0),0)</f>
        <v>0</v>
      </c>
      <c r="AI165" s="41">
        <f t="shared" si="6"/>
        <v>58.854166666666664</v>
      </c>
      <c r="AJ165" s="41">
        <f t="shared" si="7"/>
        <v>58.854166666666664</v>
      </c>
      <c r="AK165" s="41">
        <f t="shared" si="8"/>
        <v>58.854166666666664</v>
      </c>
      <c r="AL165">
        <f>INDEX(Tabela1[LATITUDE],MATCH('MATRIZ CONTRATOS (2)'!A165,Tabela1[código município],0))</f>
        <v>-14.164899999999999</v>
      </c>
      <c r="AM165">
        <f>INDEX(Tabela1[LONGITUDE],MATCH('MATRIZ CONTRATOS (2)'!A165,Tabela1[código município],0))</f>
        <v>-39.378700000000002</v>
      </c>
    </row>
    <row r="166" spans="1:39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 (2)'!E$3+1,0),0),0)</f>
        <v>1.5625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 (2)'!G$3+1,0),0),0)</f>
        <v>12.5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 (2)'!I$3+1,0),0),0)</f>
        <v>2.34375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 (2)'!K$3+1,0),0),0)</f>
        <v>12.5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 (2)'!M$3+1,0),0),0)</f>
        <v>0.78125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 (2)'!O$3+1,0),0),0)</f>
        <v>3.125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 (2)'!Q$3+1,0),0),0)</f>
        <v>4.1666666666666661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 (2)'!S$3+1,0),0),0)</f>
        <v>6.2499999999999991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 (2)'!U$3+1,0),0),0)</f>
        <v>6.2499999999999991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 (2)'!W$3+1,0),0),0)</f>
        <v>0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 (2)'!Y$3+1,0),0),0)</f>
        <v>3.125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 (2)'!AA$3+1,0),0),0)</f>
        <v>2.34375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 (2)'!AC$3+1,0),0),0)</f>
        <v>0.78125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 (2)'!AE$3+1,0),0),0)</f>
        <v>2.34375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 (2)'!AG$3+1,0),0),0)</f>
        <v>0</v>
      </c>
      <c r="AI166" s="41">
        <f t="shared" si="6"/>
        <v>58.072916666666664</v>
      </c>
      <c r="AJ166" s="41">
        <f t="shared" si="7"/>
        <v>58.072916666666664</v>
      </c>
      <c r="AK166" s="41">
        <f t="shared" si="8"/>
        <v>58.072916666666664</v>
      </c>
      <c r="AL166">
        <f>INDEX(Tabela1[LATITUDE],MATCH('MATRIZ CONTRATOS (2)'!A166,Tabela1[código município],0))</f>
        <v>-17.683199999999999</v>
      </c>
      <c r="AM166">
        <f>INDEX(Tabela1[LONGITUDE],MATCH('MATRIZ CONTRATOS (2)'!A166,Tabela1[código município],0))</f>
        <v>-40.112900000000003</v>
      </c>
    </row>
    <row r="167" spans="1:39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 (2)'!E$3+1,0),0),0)</f>
        <v>0.78125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 (2)'!G$3+1,0),0),0)</f>
        <v>18.75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 (2)'!I$3+1,0),0),0)</f>
        <v>1.5625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 (2)'!K$3+1,0),0),0)</f>
        <v>18.75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 (2)'!M$3+1,0),0),0)</f>
        <v>3.125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 (2)'!O$3+1,0),0),0)</f>
        <v>1.5625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 (2)'!Q$3+1,0),0),0)</f>
        <v>6.2499999999999991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 (2)'!S$3+1,0),0),0)</f>
        <v>4.1666666666666661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 (2)'!U$3+1,0),0),0)</f>
        <v>8.3333333333333321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 (2)'!W$3+1,0),0),0)</f>
        <v>0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 (2)'!Y$3+1,0),0),0)</f>
        <v>3.125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 (2)'!AA$3+1,0),0),0)</f>
        <v>0.78125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 (2)'!AC$3+1,0),0),0)</f>
        <v>3.125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 (2)'!AE$3+1,0),0),0)</f>
        <v>0.78125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 (2)'!AG$3+1,0),0),0)</f>
        <v>0</v>
      </c>
      <c r="AI167" s="41">
        <f t="shared" si="6"/>
        <v>71.09375</v>
      </c>
      <c r="AJ167" s="41">
        <f t="shared" si="7"/>
        <v>71.09375</v>
      </c>
      <c r="AK167" s="41">
        <f t="shared" si="8"/>
        <v>71.09375</v>
      </c>
      <c r="AL167">
        <f>INDEX(Tabela1[LATITUDE],MATCH('MATRIZ CONTRATOS (2)'!A167,Tabela1[código município],0))</f>
        <v>-14.064299999999999</v>
      </c>
      <c r="AM167">
        <f>INDEX(Tabela1[LONGITUDE],MATCH('MATRIZ CONTRATOS (2)'!A167,Tabela1[código município],0))</f>
        <v>-39.645899999999997</v>
      </c>
    </row>
    <row r="168" spans="1:39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 (2)'!E$3+1,0),0),0)</f>
        <v>1.5625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 (2)'!G$3+1,0),0),0)</f>
        <v>25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 (2)'!I$3+1,0),0),0)</f>
        <v>0.78125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 (2)'!K$3+1,0),0),0)</f>
        <v>6.25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 (2)'!M$3+1,0),0),0)</f>
        <v>1.5625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 (2)'!O$3+1,0),0),0)</f>
        <v>0.78125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 (2)'!Q$3+1,0),0),0)</f>
        <v>6.2499999999999991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 (2)'!S$3+1,0),0),0)</f>
        <v>2.083333333333333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 (2)'!U$3+1,0),0),0)</f>
        <v>2.083333333333333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 (2)'!W$3+1,0),0),0)</f>
        <v>0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 (2)'!Y$3+1,0),0),0)</f>
        <v>2.34375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 (2)'!AA$3+1,0),0),0)</f>
        <v>0.78125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 (2)'!AC$3+1,0),0),0)</f>
        <v>1.5625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 (2)'!AE$3+1,0),0),0)</f>
        <v>0.78125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 (2)'!AG$3+1,0),0),0)</f>
        <v>0</v>
      </c>
      <c r="AI168" s="41">
        <f t="shared" si="6"/>
        <v>51.822916666666664</v>
      </c>
      <c r="AJ168" s="41">
        <f t="shared" si="7"/>
        <v>51.822916666666664</v>
      </c>
      <c r="AK168" s="41">
        <f t="shared" si="8"/>
        <v>51.822916666666664</v>
      </c>
      <c r="AL168">
        <f>INDEX(Tabela1[LATITUDE],MATCH('MATRIZ CONTRATOS (2)'!A168,Tabela1[código município],0))</f>
        <v>-12.6502</v>
      </c>
      <c r="AM168">
        <f>INDEX(Tabela1[LONGITUDE],MATCH('MATRIZ CONTRATOS (2)'!A168,Tabela1[código município],0))</f>
        <v>-42.2179</v>
      </c>
    </row>
    <row r="169" spans="1:39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 (2)'!E$3+1,0),0),0)</f>
        <v>2.34375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 (2)'!G$3+1,0),0),0)</f>
        <v>25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 (2)'!I$3+1,0),0),0)</f>
        <v>2.34375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 (2)'!K$3+1,0),0),0)</f>
        <v>18.75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 (2)'!M$3+1,0),0),0)</f>
        <v>0.78125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 (2)'!O$3+1,0),0),0)</f>
        <v>1.5625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 (2)'!Q$3+1,0),0),0)</f>
        <v>2.083333333333333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 (2)'!S$3+1,0),0),0)</f>
        <v>2.083333333333333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 (2)'!U$3+1,0),0),0)</f>
        <v>8.3333333333333321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 (2)'!W$3+1,0),0),0)</f>
        <v>0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 (2)'!Y$3+1,0),0),0)</f>
        <v>2.34375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 (2)'!AA$3+1,0),0),0)</f>
        <v>0.78125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 (2)'!AC$3+1,0),0),0)</f>
        <v>0.78125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 (2)'!AE$3+1,0),0),0)</f>
        <v>0.78125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 (2)'!AG$3+1,0),0),0)</f>
        <v>0</v>
      </c>
      <c r="AI169" s="41">
        <f t="shared" si="6"/>
        <v>67.96875</v>
      </c>
      <c r="AJ169" s="41">
        <f t="shared" si="7"/>
        <v>67.96875</v>
      </c>
      <c r="AK169" s="41">
        <f t="shared" si="8"/>
        <v>67.96875</v>
      </c>
      <c r="AL169">
        <f>INDEX(Tabela1[LATITUDE],MATCH('MATRIZ CONTRATOS (2)'!A169,Tabela1[código município],0))</f>
        <v>-11.541399999999999</v>
      </c>
      <c r="AM169">
        <f>INDEX(Tabela1[LONGITUDE],MATCH('MATRIZ CONTRATOS (2)'!A169,Tabela1[código município],0))</f>
        <v>-41.974800000000002</v>
      </c>
    </row>
    <row r="170" spans="1:39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 (2)'!E$3+1,0),0),0)</f>
        <v>0.78125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 (2)'!G$3+1,0),0),0)</f>
        <v>25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 (2)'!I$3+1,0),0),0)</f>
        <v>1.5625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 (2)'!K$3+1,0),0),0)</f>
        <v>12.5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 (2)'!M$3+1,0),0),0)</f>
        <v>3.125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 (2)'!O$3+1,0),0),0)</f>
        <v>0.78125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 (2)'!Q$3+1,0),0),0)</f>
        <v>4.1666666666666661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 (2)'!S$3+1,0),0),0)</f>
        <v>4.1666666666666661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 (2)'!U$3+1,0),0),0)</f>
        <v>2.083333333333333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 (2)'!W$3+1,0),0),0)</f>
        <v>0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 (2)'!Y$3+1,0),0),0)</f>
        <v>1.5625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 (2)'!AA$3+1,0),0),0)</f>
        <v>1.5625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 (2)'!AC$3+1,0),0),0)</f>
        <v>1.5625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 (2)'!AE$3+1,0),0),0)</f>
        <v>0.78125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 (2)'!AG$3+1,0),0),0)</f>
        <v>0</v>
      </c>
      <c r="AI170" s="41">
        <f t="shared" si="6"/>
        <v>59.635416666666664</v>
      </c>
      <c r="AJ170" s="41">
        <f t="shared" si="7"/>
        <v>59.635416666666664</v>
      </c>
      <c r="AK170" s="41">
        <f t="shared" si="8"/>
        <v>59.635416666666664</v>
      </c>
      <c r="AL170">
        <f>INDEX(Tabela1[LATITUDE],MATCH('MATRIZ CONTRATOS (2)'!A170,Tabela1[código município],0))</f>
        <v>-12.177899999999999</v>
      </c>
      <c r="AM170">
        <f>INDEX(Tabela1[LONGITUDE],MATCH('MATRIZ CONTRATOS (2)'!A170,Tabela1[código município],0))</f>
        <v>-43.216700000000003</v>
      </c>
    </row>
    <row r="171" spans="1:39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 (2)'!E$3+1,0),0),0)</f>
        <v>1.5625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 (2)'!G$3+1,0),0),0)</f>
        <v>25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 (2)'!I$3+1,0),0),0)</f>
        <v>0.78125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 (2)'!K$3+1,0),0),0)</f>
        <v>25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 (2)'!M$3+1,0),0),0)</f>
        <v>3.125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 (2)'!O$3+1,0),0),0)</f>
        <v>0.78125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 (2)'!Q$3+1,0),0),0)</f>
        <v>4.1666666666666661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 (2)'!S$3+1,0),0),0)</f>
        <v>6.2499999999999991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 (2)'!U$3+1,0),0),0)</f>
        <v>8.3333333333333321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 (2)'!W$3+1,0),0),0)</f>
        <v>0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 (2)'!Y$3+1,0),0),0)</f>
        <v>0.78125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 (2)'!AA$3+1,0),0),0)</f>
        <v>2.34375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 (2)'!AC$3+1,0),0),0)</f>
        <v>1.5625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 (2)'!AE$3+1,0),0),0)</f>
        <v>0.78125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 (2)'!AG$3+1,0),0),0)</f>
        <v>0</v>
      </c>
      <c r="AI171" s="41">
        <f t="shared" si="6"/>
        <v>80.46875</v>
      </c>
      <c r="AJ171" s="41">
        <f t="shared" si="7"/>
        <v>80.46875</v>
      </c>
      <c r="AK171" s="41">
        <f t="shared" si="8"/>
        <v>80.46875</v>
      </c>
      <c r="AL171">
        <f>INDEX(Tabela1[LATITUDE],MATCH('MATRIZ CONTRATOS (2)'!A171,Tabela1[código município],0))</f>
        <v>-11.7431</v>
      </c>
      <c r="AM171">
        <f>INDEX(Tabela1[LONGITUDE],MATCH('MATRIZ CONTRATOS (2)'!A171,Tabela1[código município],0))</f>
        <v>-39.1905</v>
      </c>
    </row>
    <row r="172" spans="1:39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 (2)'!E$3+1,0),0),0)</f>
        <v>1.5625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 (2)'!G$3+1,0),0),0)</f>
        <v>25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 (2)'!I$3+1,0),0),0)</f>
        <v>0.78125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 (2)'!K$3+1,0),0),0)</f>
        <v>12.5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 (2)'!M$3+1,0),0),0)</f>
        <v>3.125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 (2)'!O$3+1,0),0),0)</f>
        <v>2.34375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 (2)'!Q$3+1,0),0),0)</f>
        <v>6.2499999999999991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 (2)'!S$3+1,0),0),0)</f>
        <v>8.3333333333333321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 (2)'!U$3+1,0),0),0)</f>
        <v>6.2499999999999991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 (2)'!W$3+1,0),0),0)</f>
        <v>0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 (2)'!Y$3+1,0),0),0)</f>
        <v>1.5625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 (2)'!AA$3+1,0),0),0)</f>
        <v>2.34375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 (2)'!AC$3+1,0),0),0)</f>
        <v>0.78125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 (2)'!AE$3+1,0),0),0)</f>
        <v>0.78125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 (2)'!AG$3+1,0),0),0)</f>
        <v>0</v>
      </c>
      <c r="AI172" s="41">
        <f t="shared" si="6"/>
        <v>71.614583333333329</v>
      </c>
      <c r="AJ172" s="41">
        <f t="shared" si="7"/>
        <v>71.614583333333329</v>
      </c>
      <c r="AK172" s="41">
        <f t="shared" si="8"/>
        <v>71.614583333333329</v>
      </c>
      <c r="AL172">
        <f>INDEX(Tabela1[LATITUDE],MATCH('MATRIZ CONTRATOS (2)'!A172,Tabela1[código município],0))</f>
        <v>-13.773999999999999</v>
      </c>
      <c r="AM172">
        <f>INDEX(Tabela1[LONGITUDE],MATCH('MATRIZ CONTRATOS (2)'!A172,Tabela1[código município],0))</f>
        <v>-42.715499999999999</v>
      </c>
    </row>
    <row r="173" spans="1:39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 (2)'!E$3+1,0),0),0)</f>
        <v>3.125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 (2)'!G$3+1,0),0),0)</f>
        <v>6.25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 (2)'!I$3+1,0),0),0)</f>
        <v>3.125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 (2)'!K$3+1,0),0),0)</f>
        <v>25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 (2)'!M$3+1,0),0),0)</f>
        <v>0.78125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 (2)'!O$3+1,0),0),0)</f>
        <v>3.125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 (2)'!Q$3+1,0),0),0)</f>
        <v>8.3333333333333321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 (2)'!S$3+1,0),0),0)</f>
        <v>2.083333333333333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 (2)'!U$3+1,0),0),0)</f>
        <v>6.2499999999999991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 (2)'!W$3+1,0),0),0)</f>
        <v>0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 (2)'!Y$3+1,0),0),0)</f>
        <v>3.125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 (2)'!AA$3+1,0),0),0)</f>
        <v>2.34375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 (2)'!AC$3+1,0),0),0)</f>
        <v>0.78125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 (2)'!AE$3+1,0),0),0)</f>
        <v>3.125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 (2)'!AG$3+1,0),0),0)</f>
        <v>0</v>
      </c>
      <c r="AI173" s="41">
        <f t="shared" si="6"/>
        <v>67.447916666666657</v>
      </c>
      <c r="AJ173" s="41">
        <f t="shared" si="7"/>
        <v>67.447916666666657</v>
      </c>
      <c r="AK173" s="41">
        <f t="shared" si="8"/>
        <v>67.447916666666657</v>
      </c>
      <c r="AL173">
        <f>INDEX(Tabela1[LATITUDE],MATCH('MATRIZ CONTRATOS (2)'!A173,Tabela1[código município],0))</f>
        <v>-13.829499999999999</v>
      </c>
      <c r="AM173">
        <f>INDEX(Tabela1[LONGITUDE],MATCH('MATRIZ CONTRATOS (2)'!A173,Tabela1[código município],0))</f>
        <v>-39.136099999999999</v>
      </c>
    </row>
    <row r="174" spans="1:39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 (2)'!E$3+1,0),0),0)</f>
        <v>2.34375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 (2)'!G$3+1,0),0),0)</f>
        <v>18.75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 (2)'!I$3+1,0),0),0)</f>
        <v>0.78125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 (2)'!K$3+1,0),0),0)</f>
        <v>12.5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 (2)'!M$3+1,0),0),0)</f>
        <v>0.78125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 (2)'!O$3+1,0),0),0)</f>
        <v>2.34375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 (2)'!Q$3+1,0),0),0)</f>
        <v>8.3333333333333321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 (2)'!S$3+1,0),0),0)</f>
        <v>8.3333333333333321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 (2)'!U$3+1,0),0),0)</f>
        <v>4.1666666666666661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 (2)'!W$3+1,0),0),0)</f>
        <v>0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 (2)'!Y$3+1,0),0),0)</f>
        <v>0.78125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 (2)'!AA$3+1,0),0),0)</f>
        <v>1.5625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 (2)'!AC$3+1,0),0),0)</f>
        <v>1.5625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 (2)'!AE$3+1,0),0),0)</f>
        <v>3.125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 (2)'!AG$3+1,0),0),0)</f>
        <v>0</v>
      </c>
      <c r="AI174" s="41">
        <f t="shared" si="6"/>
        <v>65.364583333333329</v>
      </c>
      <c r="AJ174" s="41">
        <f t="shared" si="7"/>
        <v>65.364583333333329</v>
      </c>
      <c r="AK174" s="41">
        <f t="shared" si="8"/>
        <v>65.364583333333329</v>
      </c>
      <c r="AL174">
        <f>INDEX(Tabela1[LATITUDE],MATCH('MATRIZ CONTRATOS (2)'!A174,Tabela1[código município],0))</f>
        <v>-14.752800000000001</v>
      </c>
      <c r="AM174">
        <f>INDEX(Tabela1[LONGITUDE],MATCH('MATRIZ CONTRATOS (2)'!A174,Tabela1[código município],0))</f>
        <v>-40.089399999999998</v>
      </c>
    </row>
    <row r="175" spans="1:39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 (2)'!E$3+1,0),0),0)</f>
        <v>0.78125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 (2)'!G$3+1,0),0),0)</f>
        <v>25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 (2)'!I$3+1,0),0),0)</f>
        <v>1.5625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 (2)'!K$3+1,0),0),0)</f>
        <v>6.25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 (2)'!M$3+1,0),0),0)</f>
        <v>0.78125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 (2)'!O$3+1,0),0),0)</f>
        <v>1.5625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 (2)'!Q$3+1,0),0),0)</f>
        <v>4.1666666666666661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 (2)'!S$3+1,0),0),0)</f>
        <v>8.3333333333333321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 (2)'!U$3+1,0),0),0)</f>
        <v>6.2499999999999991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 (2)'!W$3+1,0),0),0)</f>
        <v>0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 (2)'!Y$3+1,0),0),0)</f>
        <v>0.78125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 (2)'!AA$3+1,0),0),0)</f>
        <v>0.78125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 (2)'!AC$3+1,0),0),0)</f>
        <v>1.5625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 (2)'!AE$3+1,0),0),0)</f>
        <v>0.78125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 (2)'!AG$3+1,0),0),0)</f>
        <v>0</v>
      </c>
      <c r="AI175" s="41">
        <f t="shared" si="6"/>
        <v>58.59375</v>
      </c>
      <c r="AJ175" s="41">
        <f t="shared" si="7"/>
        <v>58.59375</v>
      </c>
      <c r="AK175" s="41">
        <f t="shared" si="8"/>
        <v>58.59375</v>
      </c>
      <c r="AL175">
        <f>INDEX(Tabela1[LATITUDE],MATCH('MATRIZ CONTRATOS (2)'!A175,Tabela1[código município],0))</f>
        <v>-14.792999999999999</v>
      </c>
      <c r="AM175">
        <f>INDEX(Tabela1[LONGITUDE],MATCH('MATRIZ CONTRATOS (2)'!A175,Tabela1[código município],0))</f>
        <v>-39.045999999999999</v>
      </c>
    </row>
    <row r="176" spans="1:39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 (2)'!E$3+1,0),0),0)</f>
        <v>1.5625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 (2)'!G$3+1,0),0),0)</f>
        <v>6.25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 (2)'!I$3+1,0),0),0)</f>
        <v>3.125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 (2)'!K$3+1,0),0),0)</f>
        <v>12.5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 (2)'!M$3+1,0),0),0)</f>
        <v>0.78125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 (2)'!O$3+1,0),0),0)</f>
        <v>3.125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 (2)'!Q$3+1,0),0),0)</f>
        <v>8.3333333333333321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 (2)'!S$3+1,0),0),0)</f>
        <v>2.083333333333333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 (2)'!U$3+1,0),0),0)</f>
        <v>2.083333333333333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 (2)'!W$3+1,0),0),0)</f>
        <v>0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 (2)'!Y$3+1,0),0),0)</f>
        <v>3.125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 (2)'!AA$3+1,0),0),0)</f>
        <v>2.34375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 (2)'!AC$3+1,0),0),0)</f>
        <v>1.5625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 (2)'!AE$3+1,0),0),0)</f>
        <v>0.78125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 (2)'!AG$3+1,0),0),0)</f>
        <v>0</v>
      </c>
      <c r="AI176" s="41">
        <f t="shared" si="6"/>
        <v>47.65625</v>
      </c>
      <c r="AJ176" s="41">
        <f t="shared" si="7"/>
        <v>47.65625</v>
      </c>
      <c r="AK176" s="41">
        <f t="shared" si="8"/>
        <v>47.65625</v>
      </c>
      <c r="AL176">
        <f>INDEX(Tabela1[LATITUDE],MATCH('MATRIZ CONTRATOS (2)'!A176,Tabela1[código município],0))</f>
        <v>-11.781000000000001</v>
      </c>
      <c r="AM176">
        <f>INDEX(Tabela1[LONGITUDE],MATCH('MATRIZ CONTRATOS (2)'!A176,Tabela1[código município],0))</f>
        <v>-38.354999999999997</v>
      </c>
    </row>
    <row r="177" spans="1:39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 (2)'!E$3+1,0),0),0)</f>
        <v>3.125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 (2)'!G$3+1,0),0),0)</f>
        <v>12.5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 (2)'!I$3+1,0),0),0)</f>
        <v>3.125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 (2)'!K$3+1,0),0),0)</f>
        <v>25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 (2)'!M$3+1,0),0),0)</f>
        <v>2.34375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 (2)'!O$3+1,0),0),0)</f>
        <v>1.5625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 (2)'!Q$3+1,0),0),0)</f>
        <v>8.3333333333333321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 (2)'!S$3+1,0),0),0)</f>
        <v>8.3333333333333321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 (2)'!U$3+1,0),0),0)</f>
        <v>2.083333333333333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 (2)'!W$3+1,0),0),0)</f>
        <v>0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 (2)'!Y$3+1,0),0),0)</f>
        <v>3.125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 (2)'!AA$3+1,0),0),0)</f>
        <v>2.34375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 (2)'!AC$3+1,0),0),0)</f>
        <v>1.5625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 (2)'!AE$3+1,0),0),0)</f>
        <v>2.34375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 (2)'!AG$3+1,0),0),0)</f>
        <v>0</v>
      </c>
      <c r="AI177" s="41">
        <f t="shared" si="6"/>
        <v>75.78125</v>
      </c>
      <c r="AJ177" s="41">
        <f t="shared" si="7"/>
        <v>75.78125</v>
      </c>
      <c r="AK177" s="41">
        <f t="shared" si="8"/>
        <v>75.78125</v>
      </c>
      <c r="AL177">
        <f>INDEX(Tabela1[LATITUDE],MATCH('MATRIZ CONTRATOS (2)'!A177,Tabela1[código município],0))</f>
        <v>-12.3028</v>
      </c>
      <c r="AM177">
        <f>INDEX(Tabela1[LONGITUDE],MATCH('MATRIZ CONTRATOS (2)'!A177,Tabela1[código município],0))</f>
        <v>-39.306899999999999</v>
      </c>
    </row>
    <row r="178" spans="1:39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 (2)'!E$3+1,0),0),0)</f>
        <v>1.5625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 (2)'!G$3+1,0),0),0)</f>
        <v>25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 (2)'!I$3+1,0),0),0)</f>
        <v>0.78125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 (2)'!K$3+1,0),0),0)</f>
        <v>6.25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 (2)'!M$3+1,0),0),0)</f>
        <v>3.125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 (2)'!O$3+1,0),0),0)</f>
        <v>3.125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 (2)'!Q$3+1,0),0),0)</f>
        <v>2.083333333333333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 (2)'!S$3+1,0),0),0)</f>
        <v>4.1666666666666661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 (2)'!U$3+1,0),0),0)</f>
        <v>4.1666666666666661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 (2)'!W$3+1,0),0),0)</f>
        <v>0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 (2)'!Y$3+1,0),0),0)</f>
        <v>3.125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 (2)'!AA$3+1,0),0),0)</f>
        <v>0.78125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 (2)'!AC$3+1,0),0),0)</f>
        <v>0.78125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 (2)'!AE$3+1,0),0),0)</f>
        <v>0.78125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 (2)'!AG$3+1,0),0),0)</f>
        <v>0</v>
      </c>
      <c r="AI178" s="41">
        <f t="shared" si="6"/>
        <v>55.729166666666664</v>
      </c>
      <c r="AJ178" s="41">
        <f t="shared" si="7"/>
        <v>55.729166666666664</v>
      </c>
      <c r="AK178" s="41">
        <f t="shared" si="8"/>
        <v>55.729166666666664</v>
      </c>
      <c r="AL178">
        <f>INDEX(Tabela1[LATITUDE],MATCH('MATRIZ CONTRATOS (2)'!A178,Tabela1[código município],0))</f>
        <v>-14.1226</v>
      </c>
      <c r="AM178">
        <f>INDEX(Tabela1[LONGITUDE],MATCH('MATRIZ CONTRATOS (2)'!A178,Tabela1[código município],0))</f>
        <v>-39.735300000000002</v>
      </c>
    </row>
    <row r="179" spans="1:39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 (2)'!E$3+1,0),0),0)</f>
        <v>0.78125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 (2)'!G$3+1,0),0),0)</f>
        <v>25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 (2)'!I$3+1,0),0),0)</f>
        <v>1.5625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 (2)'!K$3+1,0),0),0)</f>
        <v>12.5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 (2)'!M$3+1,0),0),0)</f>
        <v>2.34375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 (2)'!O$3+1,0),0),0)</f>
        <v>2.34375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 (2)'!Q$3+1,0),0),0)</f>
        <v>2.083333333333333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 (2)'!S$3+1,0),0),0)</f>
        <v>6.2499999999999991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 (2)'!U$3+1,0),0),0)</f>
        <v>8.3333333333333321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 (2)'!W$3+1,0),0),0)</f>
        <v>0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 (2)'!Y$3+1,0),0),0)</f>
        <v>0.78125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 (2)'!AA$3+1,0),0),0)</f>
        <v>2.34375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 (2)'!AC$3+1,0),0),0)</f>
        <v>0.78125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 (2)'!AE$3+1,0),0),0)</f>
        <v>2.34375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 (2)'!AG$3+1,0),0),0)</f>
        <v>0</v>
      </c>
      <c r="AI179" s="41">
        <f t="shared" si="6"/>
        <v>67.447916666666657</v>
      </c>
      <c r="AJ179" s="41">
        <f t="shared" si="7"/>
        <v>67.447916666666657</v>
      </c>
      <c r="AK179" s="41">
        <f t="shared" si="8"/>
        <v>67.447916666666657</v>
      </c>
      <c r="AL179">
        <f>INDEX(Tabela1[LATITUDE],MATCH('MATRIZ CONTRATOS (2)'!A179,Tabela1[código município],0))</f>
        <v>-12.1561</v>
      </c>
      <c r="AM179">
        <f>INDEX(Tabela1[LONGITUDE],MATCH('MATRIZ CONTRATOS (2)'!A179,Tabela1[código município],0))</f>
        <v>-39.735900000000001</v>
      </c>
    </row>
    <row r="180" spans="1:39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 (2)'!E$3+1,0),0),0)</f>
        <v>1.5625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 (2)'!G$3+1,0),0),0)</f>
        <v>25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 (2)'!I$3+1,0),0),0)</f>
        <v>1.5625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 (2)'!K$3+1,0),0),0)</f>
        <v>18.75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 (2)'!M$3+1,0),0),0)</f>
        <v>1.5625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 (2)'!O$3+1,0),0),0)</f>
        <v>2.34375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 (2)'!Q$3+1,0),0),0)</f>
        <v>2.083333333333333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 (2)'!S$3+1,0),0),0)</f>
        <v>6.2499999999999991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 (2)'!U$3+1,0),0),0)</f>
        <v>8.3333333333333321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 (2)'!W$3+1,0),0),0)</f>
        <v>0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 (2)'!Y$3+1,0),0),0)</f>
        <v>3.125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 (2)'!AA$3+1,0),0),0)</f>
        <v>1.5625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 (2)'!AC$3+1,0),0),0)</f>
        <v>1.5625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 (2)'!AE$3+1,0),0),0)</f>
        <v>0.78125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 (2)'!AG$3+1,0),0),0)</f>
        <v>0</v>
      </c>
      <c r="AI180" s="41">
        <f t="shared" si="6"/>
        <v>74.479166666666657</v>
      </c>
      <c r="AJ180" s="41">
        <f t="shared" si="7"/>
        <v>74.479166666666657</v>
      </c>
      <c r="AK180" s="41">
        <f t="shared" si="8"/>
        <v>74.479166666666657</v>
      </c>
      <c r="AL180">
        <f>INDEX(Tabela1[LATITUDE],MATCH('MATRIZ CONTRATOS (2)'!A180,Tabela1[código município],0))</f>
        <v>-11.821899999999999</v>
      </c>
      <c r="AM180">
        <f>INDEX(Tabela1[LONGITUDE],MATCH('MATRIZ CONTRATOS (2)'!A180,Tabela1[código município],0))</f>
        <v>-42.617899999999999</v>
      </c>
    </row>
    <row r="181" spans="1:39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 (2)'!E$3+1,0),0),0)</f>
        <v>0.78125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 (2)'!G$3+1,0),0),0)</f>
        <v>25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 (2)'!I$3+1,0),0),0)</f>
        <v>0.78125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 (2)'!K$3+1,0),0),0)</f>
        <v>6.25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 (2)'!M$3+1,0),0),0)</f>
        <v>1.5625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 (2)'!O$3+1,0),0),0)</f>
        <v>2.34375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 (2)'!Q$3+1,0),0),0)</f>
        <v>6.2499999999999991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 (2)'!S$3+1,0),0),0)</f>
        <v>4.1666666666666661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 (2)'!U$3+1,0),0),0)</f>
        <v>2.083333333333333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 (2)'!W$3+1,0),0),0)</f>
        <v>0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 (2)'!Y$3+1,0),0),0)</f>
        <v>1.5625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 (2)'!AA$3+1,0),0),0)</f>
        <v>0.78125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 (2)'!AC$3+1,0),0),0)</f>
        <v>0.78125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 (2)'!AE$3+1,0),0),0)</f>
        <v>0.78125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 (2)'!AG$3+1,0),0),0)</f>
        <v>0</v>
      </c>
      <c r="AI181" s="41">
        <f t="shared" si="6"/>
        <v>53.125</v>
      </c>
      <c r="AJ181" s="41">
        <f t="shared" si="7"/>
        <v>53.125</v>
      </c>
      <c r="AK181" s="41">
        <f t="shared" si="8"/>
        <v>53.125</v>
      </c>
      <c r="AL181">
        <f>INDEX(Tabela1[LATITUDE],MATCH('MATRIZ CONTRATOS (2)'!A181,Tabela1[código município],0))</f>
        <v>-13.2563</v>
      </c>
      <c r="AM181">
        <f>INDEX(Tabela1[LONGITUDE],MATCH('MATRIZ CONTRATOS (2)'!A181,Tabela1[código município],0))</f>
        <v>-40.084800000000001</v>
      </c>
    </row>
    <row r="182" spans="1:39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 (2)'!E$3+1,0),0),0)</f>
        <v>3.125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 (2)'!G$3+1,0),0),0)</f>
        <v>25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 (2)'!I$3+1,0),0),0)</f>
        <v>2.34375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 (2)'!K$3+1,0),0),0)</f>
        <v>18.75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 (2)'!M$3+1,0),0),0)</f>
        <v>1.5625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 (2)'!O$3+1,0),0),0)</f>
        <v>1.5625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 (2)'!Q$3+1,0),0),0)</f>
        <v>8.3333333333333321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 (2)'!S$3+1,0),0),0)</f>
        <v>2.083333333333333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 (2)'!U$3+1,0),0),0)</f>
        <v>4.1666666666666661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 (2)'!W$3+1,0),0),0)</f>
        <v>0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 (2)'!Y$3+1,0),0),0)</f>
        <v>1.5625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 (2)'!AA$3+1,0),0),0)</f>
        <v>0.78125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 (2)'!AC$3+1,0),0),0)</f>
        <v>1.5625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 (2)'!AE$3+1,0),0),0)</f>
        <v>0.78125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 (2)'!AG$3+1,0),0),0)</f>
        <v>0</v>
      </c>
      <c r="AI182" s="41">
        <f t="shared" si="6"/>
        <v>71.614583333333329</v>
      </c>
      <c r="AJ182" s="41">
        <f t="shared" si="7"/>
        <v>71.614583333333329</v>
      </c>
      <c r="AK182" s="41">
        <f t="shared" si="8"/>
        <v>71.614583333333329</v>
      </c>
      <c r="AL182">
        <f>INDEX(Tabela1[LATITUDE],MATCH('MATRIZ CONTRATOS (2)'!A182,Tabela1[código município],0))</f>
        <v>-13.2902</v>
      </c>
      <c r="AM182">
        <f>INDEX(Tabela1[LONGITUDE],MATCH('MATRIZ CONTRATOS (2)'!A182,Tabela1[código município],0))</f>
        <v>-40.959499999999998</v>
      </c>
    </row>
    <row r="183" spans="1:39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 (2)'!E$3+1,0),0),0)</f>
        <v>1.5625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 (2)'!G$3+1,0),0),0)</f>
        <v>25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 (2)'!I$3+1,0),0),0)</f>
        <v>3.125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 (2)'!K$3+1,0),0),0)</f>
        <v>25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 (2)'!M$3+1,0),0),0)</f>
        <v>1.5625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 (2)'!O$3+1,0),0),0)</f>
        <v>0.78125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 (2)'!Q$3+1,0),0),0)</f>
        <v>8.3333333333333321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 (2)'!S$3+1,0),0),0)</f>
        <v>2.083333333333333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 (2)'!U$3+1,0),0),0)</f>
        <v>4.1666666666666661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 (2)'!W$3+1,0),0),0)</f>
        <v>0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 (2)'!Y$3+1,0),0),0)</f>
        <v>2.34375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 (2)'!AA$3+1,0),0),0)</f>
        <v>3.125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 (2)'!AC$3+1,0),0),0)</f>
        <v>3.125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 (2)'!AE$3+1,0),0),0)</f>
        <v>0.78125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 (2)'!AG$3+1,0),0),0)</f>
        <v>0</v>
      </c>
      <c r="AI183" s="41">
        <f t="shared" si="6"/>
        <v>80.989583333333329</v>
      </c>
      <c r="AJ183" s="41">
        <f t="shared" si="7"/>
        <v>80.989583333333329</v>
      </c>
      <c r="AK183" s="41">
        <f t="shared" si="8"/>
        <v>80.989583333333329</v>
      </c>
      <c r="AL183">
        <f>INDEX(Tabela1[LATITUDE],MATCH('MATRIZ CONTRATOS (2)'!A183,Tabela1[código município],0))</f>
        <v>-12.242900000000001</v>
      </c>
      <c r="AM183">
        <f>INDEX(Tabela1[LONGITUDE],MATCH('MATRIZ CONTRATOS (2)'!A183,Tabela1[código município],0))</f>
        <v>-41.615499999999997</v>
      </c>
    </row>
    <row r="184" spans="1:39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 (2)'!E$3+1,0),0),0)</f>
        <v>2.34375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 (2)'!G$3+1,0),0),0)</f>
        <v>25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 (2)'!I$3+1,0),0),0)</f>
        <v>2.34375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 (2)'!K$3+1,0),0),0)</f>
        <v>25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 (2)'!M$3+1,0),0),0)</f>
        <v>1.5625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 (2)'!O$3+1,0),0),0)</f>
        <v>3.125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 (2)'!Q$3+1,0),0),0)</f>
        <v>8.3333333333333321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 (2)'!S$3+1,0),0),0)</f>
        <v>4.1666666666666661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 (2)'!U$3+1,0),0),0)</f>
        <v>6.2499999999999991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 (2)'!W$3+1,0),0),0)</f>
        <v>0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 (2)'!Y$3+1,0),0),0)</f>
        <v>1.5625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 (2)'!AA$3+1,0),0),0)</f>
        <v>0.78125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 (2)'!AC$3+1,0),0),0)</f>
        <v>3.125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 (2)'!AE$3+1,0),0),0)</f>
        <v>0.78125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 (2)'!AG$3+1,0),0),0)</f>
        <v>0</v>
      </c>
      <c r="AI184" s="41">
        <f t="shared" si="6"/>
        <v>84.375</v>
      </c>
      <c r="AJ184" s="41">
        <f t="shared" si="7"/>
        <v>84.375</v>
      </c>
      <c r="AK184" s="41">
        <f t="shared" si="8"/>
        <v>84.375</v>
      </c>
      <c r="AL184">
        <f>INDEX(Tabela1[LATITUDE],MATCH('MATRIZ CONTRATOS (2)'!A184,Tabela1[código município],0))</f>
        <v>-12.0504</v>
      </c>
      <c r="AM184">
        <f>INDEX(Tabela1[LONGITUDE],MATCH('MATRIZ CONTRATOS (2)'!A184,Tabela1[código município],0))</f>
        <v>-38.763100000000001</v>
      </c>
    </row>
    <row r="185" spans="1:39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 (2)'!E$3+1,0),0),0)</f>
        <v>1.5625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 (2)'!G$3+1,0),0),0)</f>
        <v>25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 (2)'!I$3+1,0),0),0)</f>
        <v>1.5625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 (2)'!K$3+1,0),0),0)</f>
        <v>12.5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 (2)'!M$3+1,0),0),0)</f>
        <v>0.78125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 (2)'!O$3+1,0),0),0)</f>
        <v>0.78125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 (2)'!Q$3+1,0),0),0)</f>
        <v>8.3333333333333321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 (2)'!S$3+1,0),0),0)</f>
        <v>2.083333333333333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 (2)'!U$3+1,0),0),0)</f>
        <v>2.083333333333333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 (2)'!W$3+1,0),0),0)</f>
        <v>0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 (2)'!Y$3+1,0),0),0)</f>
        <v>3.125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 (2)'!AA$3+1,0),0),0)</f>
        <v>2.34375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 (2)'!AC$3+1,0),0),0)</f>
        <v>0.78125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 (2)'!AE$3+1,0),0),0)</f>
        <v>0.78125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 (2)'!AG$3+1,0),0),0)</f>
        <v>0</v>
      </c>
      <c r="AI185" s="41">
        <f t="shared" si="6"/>
        <v>61.71875</v>
      </c>
      <c r="AJ185" s="41">
        <f t="shared" si="7"/>
        <v>61.71875</v>
      </c>
      <c r="AK185" s="41">
        <f t="shared" si="8"/>
        <v>61.71875</v>
      </c>
      <c r="AL185">
        <f>INDEX(Tabela1[LATITUDE],MATCH('MATRIZ CONTRATOS (2)'!A185,Tabela1[código município],0))</f>
        <v>-11.3033</v>
      </c>
      <c r="AM185">
        <f>INDEX(Tabela1[LONGITUDE],MATCH('MATRIZ CONTRATOS (2)'!A185,Tabela1[código município],0))</f>
        <v>-41.853499999999997</v>
      </c>
    </row>
    <row r="186" spans="1:39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 (2)'!E$3+1,0),0),0)</f>
        <v>3.125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 (2)'!G$3+1,0),0),0)</f>
        <v>25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 (2)'!I$3+1,0),0),0)</f>
        <v>3.125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 (2)'!K$3+1,0),0),0)</f>
        <v>25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 (2)'!M$3+1,0),0),0)</f>
        <v>0.78125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 (2)'!O$3+1,0),0),0)</f>
        <v>0.78125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 (2)'!Q$3+1,0),0),0)</f>
        <v>8.3333333333333321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 (2)'!S$3+1,0),0),0)</f>
        <v>2.083333333333333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 (2)'!U$3+1,0),0),0)</f>
        <v>8.3333333333333321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 (2)'!W$3+1,0),0),0)</f>
        <v>0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 (2)'!Y$3+1,0),0),0)</f>
        <v>3.125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 (2)'!AA$3+1,0),0),0)</f>
        <v>3.125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 (2)'!AC$3+1,0),0),0)</f>
        <v>1.5625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 (2)'!AE$3+1,0),0),0)</f>
        <v>2.34375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 (2)'!AG$3+1,0),0),0)</f>
        <v>0</v>
      </c>
      <c r="AI186" s="41">
        <f t="shared" si="6"/>
        <v>86.71875</v>
      </c>
      <c r="AJ186" s="41">
        <f t="shared" si="7"/>
        <v>86.71875</v>
      </c>
      <c r="AK186" s="41">
        <f t="shared" si="8"/>
        <v>86.71875</v>
      </c>
      <c r="AL186">
        <f>INDEX(Tabela1[LATITUDE],MATCH('MATRIZ CONTRATOS (2)'!A186,Tabela1[código município],0))</f>
        <v>-16.5732</v>
      </c>
      <c r="AM186">
        <f>INDEX(Tabela1[LONGITUDE],MATCH('MATRIZ CONTRATOS (2)'!A186,Tabela1[código município],0))</f>
        <v>-39.5593</v>
      </c>
    </row>
    <row r="187" spans="1:39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 (2)'!E$3+1,0),0),0)</f>
        <v>2.34375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 (2)'!G$3+1,0),0),0)</f>
        <v>25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 (2)'!I$3+1,0),0),0)</f>
        <v>0.78125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 (2)'!K$3+1,0),0),0)</f>
        <v>18.75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 (2)'!M$3+1,0),0),0)</f>
        <v>0.78125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 (2)'!O$3+1,0),0),0)</f>
        <v>2.34375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 (2)'!Q$3+1,0),0),0)</f>
        <v>8.3333333333333321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 (2)'!S$3+1,0),0),0)</f>
        <v>6.2499999999999991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 (2)'!U$3+1,0),0),0)</f>
        <v>4.1666666666666661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 (2)'!W$3+1,0),0),0)</f>
        <v>0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 (2)'!Y$3+1,0),0),0)</f>
        <v>0.78125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 (2)'!AA$3+1,0),0),0)</f>
        <v>2.34375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 (2)'!AC$3+1,0),0),0)</f>
        <v>1.5625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 (2)'!AE$3+1,0),0),0)</f>
        <v>0.78125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 (2)'!AG$3+1,0),0),0)</f>
        <v>0</v>
      </c>
      <c r="AI187" s="41">
        <f t="shared" si="6"/>
        <v>74.21875</v>
      </c>
      <c r="AJ187" s="41">
        <f t="shared" si="7"/>
        <v>74.21875</v>
      </c>
      <c r="AK187" s="41">
        <f t="shared" si="8"/>
        <v>74.21875</v>
      </c>
      <c r="AL187">
        <f>INDEX(Tabela1[LATITUDE],MATCH('MATRIZ CONTRATOS (2)'!A187,Tabela1[código município],0))</f>
        <v>-12.5242</v>
      </c>
      <c r="AM187">
        <f>INDEX(Tabela1[LONGITUDE],MATCH('MATRIZ CONTRATOS (2)'!A187,Tabela1[código município],0))</f>
        <v>-40.305900000000001</v>
      </c>
    </row>
    <row r="188" spans="1:39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 (2)'!E$3+1,0),0),0)</f>
        <v>1.5625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 (2)'!G$3+1,0),0),0)</f>
        <v>25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 (2)'!I$3+1,0),0),0)</f>
        <v>1.5625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 (2)'!K$3+1,0),0),0)</f>
        <v>25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 (2)'!M$3+1,0),0),0)</f>
        <v>3.125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 (2)'!O$3+1,0),0),0)</f>
        <v>3.125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 (2)'!Q$3+1,0),0),0)</f>
        <v>4.1666666666666661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 (2)'!S$3+1,0),0),0)</f>
        <v>6.2499999999999991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 (2)'!U$3+1,0),0),0)</f>
        <v>6.2499999999999991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 (2)'!W$3+1,0),0),0)</f>
        <v>0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 (2)'!Y$3+1,0),0),0)</f>
        <v>2.34375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 (2)'!AA$3+1,0),0),0)</f>
        <v>0.78125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 (2)'!AC$3+1,0),0),0)</f>
        <v>3.125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 (2)'!AE$3+1,0),0),0)</f>
        <v>0.78125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 (2)'!AG$3+1,0),0),0)</f>
        <v>0</v>
      </c>
      <c r="AI188" s="41">
        <f t="shared" si="6"/>
        <v>83.072916666666657</v>
      </c>
      <c r="AJ188" s="41">
        <f t="shared" si="7"/>
        <v>83.072916666666657</v>
      </c>
      <c r="AK188" s="41">
        <f t="shared" si="8"/>
        <v>83.072916666666657</v>
      </c>
      <c r="AL188">
        <f>INDEX(Tabela1[LATITUDE],MATCH('MATRIZ CONTRATOS (2)'!A188,Tabela1[código município],0))</f>
        <v>-14.787599999999999</v>
      </c>
      <c r="AM188">
        <f>INDEX(Tabela1[LONGITUDE],MATCH('MATRIZ CONTRATOS (2)'!A188,Tabela1[código município],0))</f>
        <v>-39.278100000000002</v>
      </c>
    </row>
    <row r="189" spans="1:39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 (2)'!E$3+1,0),0),0)</f>
        <v>2.34375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 (2)'!G$3+1,0),0),0)</f>
        <v>12.5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 (2)'!I$3+1,0),0),0)</f>
        <v>1.5625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 (2)'!K$3+1,0),0),0)</f>
        <v>18.75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 (2)'!M$3+1,0),0),0)</f>
        <v>1.5625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 (2)'!O$3+1,0),0),0)</f>
        <v>3.125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 (2)'!Q$3+1,0),0),0)</f>
        <v>4.1666666666666661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 (2)'!S$3+1,0),0),0)</f>
        <v>8.3333333333333321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 (2)'!U$3+1,0),0),0)</f>
        <v>2.083333333333333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 (2)'!W$3+1,0),0),0)</f>
        <v>0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 (2)'!Y$3+1,0),0),0)</f>
        <v>1.5625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 (2)'!AA$3+1,0),0),0)</f>
        <v>2.34375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 (2)'!AC$3+1,0),0),0)</f>
        <v>0.78125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 (2)'!AE$3+1,0),0),0)</f>
        <v>2.34375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 (2)'!AG$3+1,0),0),0)</f>
        <v>0</v>
      </c>
      <c r="AI189" s="41">
        <f t="shared" si="6"/>
        <v>61.458333333333329</v>
      </c>
      <c r="AJ189" s="41">
        <f t="shared" si="7"/>
        <v>61.458333333333329</v>
      </c>
      <c r="AK189" s="41">
        <f t="shared" si="8"/>
        <v>61.458333333333329</v>
      </c>
      <c r="AL189">
        <f>INDEX(Tabela1[LATITUDE],MATCH('MATRIZ CONTRATOS (2)'!A189,Tabela1[código município],0))</f>
        <v>-14.2784</v>
      </c>
      <c r="AM189">
        <f>INDEX(Tabela1[LONGITUDE],MATCH('MATRIZ CONTRATOS (2)'!A189,Tabela1[código município],0))</f>
        <v>-38.995899999999999</v>
      </c>
    </row>
    <row r="190" spans="1:39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 (2)'!E$3+1,0),0),0)</f>
        <v>2.34375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 (2)'!G$3+1,0),0),0)</f>
        <v>25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 (2)'!I$3+1,0),0),0)</f>
        <v>0.78125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 (2)'!K$3+1,0),0),0)</f>
        <v>18.75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 (2)'!M$3+1,0),0),0)</f>
        <v>0.78125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 (2)'!O$3+1,0),0),0)</f>
        <v>2.34375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 (2)'!Q$3+1,0),0),0)</f>
        <v>4.1666666666666661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 (2)'!S$3+1,0),0),0)</f>
        <v>6.2499999999999991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 (2)'!U$3+1,0),0),0)</f>
        <v>6.2499999999999991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 (2)'!W$3+1,0),0),0)</f>
        <v>0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 (2)'!Y$3+1,0),0),0)</f>
        <v>2.34375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 (2)'!AA$3+1,0),0),0)</f>
        <v>2.34375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 (2)'!AC$3+1,0),0),0)</f>
        <v>0.78125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 (2)'!AE$3+1,0),0),0)</f>
        <v>0.78125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 (2)'!AG$3+1,0),0),0)</f>
        <v>0</v>
      </c>
      <c r="AI190" s="41">
        <f t="shared" si="6"/>
        <v>72.916666666666657</v>
      </c>
      <c r="AJ190" s="41">
        <f t="shared" si="7"/>
        <v>72.916666666666657</v>
      </c>
      <c r="AK190" s="41">
        <f t="shared" si="8"/>
        <v>72.916666666666657</v>
      </c>
      <c r="AL190">
        <f>INDEX(Tabela1[LATITUDE],MATCH('MATRIZ CONTRATOS (2)'!A190,Tabela1[código município],0))</f>
        <v>-12.9831</v>
      </c>
      <c r="AM190">
        <f>INDEX(Tabela1[LONGITUDE],MATCH('MATRIZ CONTRATOS (2)'!A190,Tabela1[código município],0))</f>
        <v>-40.967700000000001</v>
      </c>
    </row>
    <row r="191" spans="1:39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 (2)'!E$3+1,0),0),0)</f>
        <v>1.5625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 (2)'!G$3+1,0),0),0)</f>
        <v>6.25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 (2)'!I$3+1,0),0),0)</f>
        <v>1.5625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 (2)'!K$3+1,0),0),0)</f>
        <v>25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 (2)'!M$3+1,0),0),0)</f>
        <v>3.125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 (2)'!O$3+1,0),0),0)</f>
        <v>2.34375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 (2)'!Q$3+1,0),0),0)</f>
        <v>2.083333333333333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 (2)'!S$3+1,0),0),0)</f>
        <v>2.083333333333333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 (2)'!U$3+1,0),0),0)</f>
        <v>4.1666666666666661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 (2)'!W$3+1,0),0),0)</f>
        <v>0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 (2)'!Y$3+1,0),0),0)</f>
        <v>3.125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 (2)'!AA$3+1,0),0),0)</f>
        <v>1.5625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 (2)'!AC$3+1,0),0),0)</f>
        <v>1.5625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 (2)'!AE$3+1,0),0),0)</f>
        <v>0.78125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 (2)'!AG$3+1,0),0),0)</f>
        <v>0</v>
      </c>
      <c r="AI191" s="41">
        <f t="shared" si="6"/>
        <v>55.208333333333329</v>
      </c>
      <c r="AJ191" s="41">
        <f t="shared" si="7"/>
        <v>55.208333333333329</v>
      </c>
      <c r="AK191" s="41">
        <f t="shared" si="8"/>
        <v>55.208333333333329</v>
      </c>
      <c r="AL191">
        <f>INDEX(Tabela1[LATITUDE],MATCH('MATRIZ CONTRATOS (2)'!A191,Tabela1[código município],0))</f>
        <v>-14.1615</v>
      </c>
      <c r="AM191">
        <f>INDEX(Tabela1[LONGITUDE],MATCH('MATRIZ CONTRATOS (2)'!A191,Tabela1[código município],0))</f>
        <v>-40.013100000000001</v>
      </c>
    </row>
    <row r="192" spans="1:39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 (2)'!E$3+1,0),0),0)</f>
        <v>1.5625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 (2)'!G$3+1,0),0),0)</f>
        <v>25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 (2)'!I$3+1,0),0),0)</f>
        <v>0.78125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 (2)'!K$3+1,0),0),0)</f>
        <v>18.75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 (2)'!M$3+1,0),0),0)</f>
        <v>3.125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 (2)'!O$3+1,0),0),0)</f>
        <v>3.125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 (2)'!Q$3+1,0),0),0)</f>
        <v>4.1666666666666661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 (2)'!S$3+1,0),0),0)</f>
        <v>8.3333333333333321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 (2)'!U$3+1,0),0),0)</f>
        <v>2.083333333333333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 (2)'!W$3+1,0),0),0)</f>
        <v>0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 (2)'!Y$3+1,0),0),0)</f>
        <v>1.5625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 (2)'!AA$3+1,0),0),0)</f>
        <v>2.34375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 (2)'!AC$3+1,0),0),0)</f>
        <v>3.125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 (2)'!AE$3+1,0),0),0)</f>
        <v>0.78125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 (2)'!AG$3+1,0),0),0)</f>
        <v>0</v>
      </c>
      <c r="AI192" s="41">
        <f t="shared" si="6"/>
        <v>74.739583333333329</v>
      </c>
      <c r="AJ192" s="41">
        <f t="shared" si="7"/>
        <v>74.739583333333329</v>
      </c>
      <c r="AK192" s="41">
        <f t="shared" si="8"/>
        <v>74.739583333333329</v>
      </c>
      <c r="AL192">
        <f>INDEX(Tabela1[LATITUDE],MATCH('MATRIZ CONTRATOS (2)'!A192,Tabela1[código município],0))</f>
        <v>-14.2782</v>
      </c>
      <c r="AM192">
        <f>INDEX(Tabela1[LONGITUDE],MATCH('MATRIZ CONTRATOS (2)'!A192,Tabela1[código município],0))</f>
        <v>-39.844900000000003</v>
      </c>
    </row>
    <row r="193" spans="1:39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 (2)'!E$3+1,0),0),0)</f>
        <v>3.125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 (2)'!G$3+1,0),0),0)</f>
        <v>12.5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 (2)'!I$3+1,0),0),0)</f>
        <v>0.78125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 (2)'!K$3+1,0),0),0)</f>
        <v>12.5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 (2)'!M$3+1,0),0),0)</f>
        <v>2.34375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 (2)'!O$3+1,0),0),0)</f>
        <v>3.125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 (2)'!Q$3+1,0),0),0)</f>
        <v>2.083333333333333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 (2)'!S$3+1,0),0),0)</f>
        <v>4.1666666666666661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 (2)'!U$3+1,0),0),0)</f>
        <v>4.1666666666666661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 (2)'!W$3+1,0),0),0)</f>
        <v>0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 (2)'!Y$3+1,0),0),0)</f>
        <v>0.78125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 (2)'!AA$3+1,0),0),0)</f>
        <v>0.78125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 (2)'!AC$3+1,0),0),0)</f>
        <v>0.78125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 (2)'!AE$3+1,0),0),0)</f>
        <v>0.78125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 (2)'!AG$3+1,0),0),0)</f>
        <v>0</v>
      </c>
      <c r="AI193" s="41">
        <f t="shared" si="6"/>
        <v>47.916666666666664</v>
      </c>
      <c r="AJ193" s="41">
        <f t="shared" si="7"/>
        <v>47.916666666666664</v>
      </c>
      <c r="AK193" s="41">
        <f t="shared" si="8"/>
        <v>47.916666666666664</v>
      </c>
      <c r="AL193">
        <f>INDEX(Tabela1[LATITUDE],MATCH('MATRIZ CONTRATOS (2)'!A193,Tabela1[código município],0))</f>
        <v>-16.081900000000001</v>
      </c>
      <c r="AM193">
        <f>INDEX(Tabela1[LONGITUDE],MATCH('MATRIZ CONTRATOS (2)'!A193,Tabela1[código município],0))</f>
        <v>-39.613300000000002</v>
      </c>
    </row>
    <row r="194" spans="1:39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 (2)'!E$3+1,0),0),0)</f>
        <v>3.125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 (2)'!G$3+1,0),0),0)</f>
        <v>25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 (2)'!I$3+1,0),0),0)</f>
        <v>1.5625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 (2)'!K$3+1,0),0),0)</f>
        <v>12.5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 (2)'!M$3+1,0),0),0)</f>
        <v>0.78125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 (2)'!O$3+1,0),0),0)</f>
        <v>2.34375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 (2)'!Q$3+1,0),0),0)</f>
        <v>6.2499999999999991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 (2)'!S$3+1,0),0),0)</f>
        <v>4.1666666666666661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 (2)'!U$3+1,0),0),0)</f>
        <v>8.3333333333333321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 (2)'!W$3+1,0),0),0)</f>
        <v>0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 (2)'!Y$3+1,0),0),0)</f>
        <v>2.34375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 (2)'!AA$3+1,0),0),0)</f>
        <v>2.34375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 (2)'!AC$3+1,0),0),0)</f>
        <v>0.78125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 (2)'!AE$3+1,0),0),0)</f>
        <v>0.78125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 (2)'!AG$3+1,0),0),0)</f>
        <v>0</v>
      </c>
      <c r="AI194" s="41">
        <f t="shared" si="6"/>
        <v>70.3125</v>
      </c>
      <c r="AJ194" s="41">
        <f t="shared" si="7"/>
        <v>70.3125</v>
      </c>
      <c r="AK194" s="41">
        <f t="shared" si="8"/>
        <v>70.3125</v>
      </c>
      <c r="AL194">
        <f>INDEX(Tabela1[LATITUDE],MATCH('MATRIZ CONTRATOS (2)'!A194,Tabela1[código município],0))</f>
        <v>-11.014699999999999</v>
      </c>
      <c r="AM194">
        <f>INDEX(Tabela1[LONGITUDE],MATCH('MATRIZ CONTRATOS (2)'!A194,Tabela1[código município],0))</f>
        <v>-42.399700000000003</v>
      </c>
    </row>
    <row r="195" spans="1:39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 (2)'!E$3+1,0),0),0)</f>
        <v>2.34375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 (2)'!G$3+1,0),0),0)</f>
        <v>25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 (2)'!I$3+1,0),0),0)</f>
        <v>2.34375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 (2)'!K$3+1,0),0),0)</f>
        <v>25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 (2)'!M$3+1,0),0),0)</f>
        <v>2.34375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 (2)'!O$3+1,0),0),0)</f>
        <v>3.125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 (2)'!Q$3+1,0),0),0)</f>
        <v>8.3333333333333321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 (2)'!S$3+1,0),0),0)</f>
        <v>2.083333333333333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 (2)'!U$3+1,0),0),0)</f>
        <v>6.2499999999999991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 (2)'!W$3+1,0),0),0)</f>
        <v>0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 (2)'!Y$3+1,0),0),0)</f>
        <v>3.125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 (2)'!AA$3+1,0),0),0)</f>
        <v>3.125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 (2)'!AC$3+1,0),0),0)</f>
        <v>3.125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 (2)'!AE$3+1,0),0),0)</f>
        <v>3.125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 (2)'!AG$3+1,0),0),0)</f>
        <v>0</v>
      </c>
      <c r="AI195" s="41">
        <f t="shared" si="6"/>
        <v>89.322916666666657</v>
      </c>
      <c r="AJ195" s="41">
        <f t="shared" si="7"/>
        <v>89.322916666666657</v>
      </c>
      <c r="AK195" s="41">
        <f t="shared" si="8"/>
        <v>89.322916666666657</v>
      </c>
      <c r="AL195">
        <f>INDEX(Tabela1[LATITUDE],MATCH('MATRIZ CONTRATOS (2)'!A195,Tabela1[código município],0))</f>
        <v>-15.1366</v>
      </c>
      <c r="AM195">
        <f>INDEX(Tabela1[LONGITUDE],MATCH('MATRIZ CONTRATOS (2)'!A195,Tabela1[código município],0))</f>
        <v>-39.728299999999997</v>
      </c>
    </row>
    <row r="196" spans="1:39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 (2)'!E$3+1,0),0),0)</f>
        <v>3.125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 (2)'!G$3+1,0),0),0)</f>
        <v>6.25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 (2)'!I$3+1,0),0),0)</f>
        <v>1.5625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 (2)'!K$3+1,0),0),0)</f>
        <v>25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 (2)'!M$3+1,0),0),0)</f>
        <v>3.125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 (2)'!O$3+1,0),0),0)</f>
        <v>1.5625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 (2)'!Q$3+1,0),0),0)</f>
        <v>2.083333333333333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 (2)'!S$3+1,0),0),0)</f>
        <v>6.2499999999999991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 (2)'!U$3+1,0),0),0)</f>
        <v>6.2499999999999991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 (2)'!W$3+1,0),0),0)</f>
        <v>0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 (2)'!Y$3+1,0),0),0)</f>
        <v>0.78125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 (2)'!AA$3+1,0),0),0)</f>
        <v>0.78125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 (2)'!AC$3+1,0),0),0)</f>
        <v>1.5625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 (2)'!AE$3+1,0),0),0)</f>
        <v>2.34375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 (2)'!AG$3+1,0),0),0)</f>
        <v>0</v>
      </c>
      <c r="AI196" s="41">
        <f t="shared" si="6"/>
        <v>60.677083333333329</v>
      </c>
      <c r="AJ196" s="41">
        <f t="shared" si="7"/>
        <v>60.677083333333329</v>
      </c>
      <c r="AK196" s="41">
        <f t="shared" si="8"/>
        <v>60.677083333333329</v>
      </c>
      <c r="AL196">
        <f>INDEX(Tabela1[LATITUDE],MATCH('MATRIZ CONTRATOS (2)'!A196,Tabela1[código município],0))</f>
        <v>-14.678800000000001</v>
      </c>
      <c r="AM196">
        <f>INDEX(Tabela1[LONGITUDE],MATCH('MATRIZ CONTRATOS (2)'!A196,Tabela1[código município],0))</f>
        <v>-39.369799999999998</v>
      </c>
    </row>
    <row r="197" spans="1:39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 (2)'!E$3+1,0),0),0)</f>
        <v>3.125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 (2)'!G$3+1,0),0),0)</f>
        <v>25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 (2)'!I$3+1,0),0),0)</f>
        <v>2.34375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 (2)'!K$3+1,0),0),0)</f>
        <v>25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 (2)'!M$3+1,0),0),0)</f>
        <v>0.78125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 (2)'!O$3+1,0),0),0)</f>
        <v>3.125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 (2)'!Q$3+1,0),0),0)</f>
        <v>6.2499999999999991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 (2)'!S$3+1,0),0),0)</f>
        <v>6.2499999999999991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 (2)'!U$3+1,0),0),0)</f>
        <v>4.1666666666666661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 (2)'!W$3+1,0),0),0)</f>
        <v>0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 (2)'!Y$3+1,0),0),0)</f>
        <v>3.125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 (2)'!AA$3+1,0),0),0)</f>
        <v>3.125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 (2)'!AC$3+1,0),0),0)</f>
        <v>3.125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 (2)'!AE$3+1,0),0),0)</f>
        <v>0.78125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 (2)'!AG$3+1,0),0),0)</f>
        <v>0</v>
      </c>
      <c r="AI197" s="41">
        <f t="shared" si="6"/>
        <v>86.197916666666657</v>
      </c>
      <c r="AJ197" s="41">
        <f t="shared" si="7"/>
        <v>86.197916666666657</v>
      </c>
      <c r="AK197" s="41">
        <f t="shared" si="8"/>
        <v>86.197916666666657</v>
      </c>
      <c r="AL197">
        <f>INDEX(Tabela1[LATITUDE],MATCH('MATRIZ CONTRATOS (2)'!A197,Tabela1[código município],0))</f>
        <v>-17.037800000000001</v>
      </c>
      <c r="AM197">
        <f>INDEX(Tabela1[LONGITUDE],MATCH('MATRIZ CONTRATOS (2)'!A197,Tabela1[código município],0))</f>
        <v>-39.538600000000002</v>
      </c>
    </row>
    <row r="198" spans="1:39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 (2)'!E$3+1,0),0),0)</f>
        <v>0.78125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 (2)'!G$3+1,0),0),0)</f>
        <v>12.5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 (2)'!I$3+1,0),0),0)</f>
        <v>0.78125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 (2)'!K$3+1,0),0),0)</f>
        <v>25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 (2)'!M$3+1,0),0),0)</f>
        <v>1.5625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 (2)'!O$3+1,0),0),0)</f>
        <v>3.125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 (2)'!Q$3+1,0),0),0)</f>
        <v>2.083333333333333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 (2)'!S$3+1,0),0),0)</f>
        <v>6.2499999999999991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 (2)'!U$3+1,0),0),0)</f>
        <v>8.3333333333333321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 (2)'!W$3+1,0),0),0)</f>
        <v>0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 (2)'!Y$3+1,0),0),0)</f>
        <v>2.34375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 (2)'!AA$3+1,0),0),0)</f>
        <v>1.5625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 (2)'!AC$3+1,0),0),0)</f>
        <v>1.5625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 (2)'!AE$3+1,0),0),0)</f>
        <v>2.34375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 (2)'!AG$3+1,0),0),0)</f>
        <v>0</v>
      </c>
      <c r="AI198" s="41">
        <f t="shared" si="6"/>
        <v>68.229166666666657</v>
      </c>
      <c r="AJ198" s="41">
        <f t="shared" si="7"/>
        <v>68.229166666666657</v>
      </c>
      <c r="AK198" s="41">
        <f t="shared" si="8"/>
        <v>68.229166666666657</v>
      </c>
      <c r="AL198">
        <f>INDEX(Tabela1[LATITUDE],MATCH('MATRIZ CONTRATOS (2)'!A198,Tabela1[código município],0))</f>
        <v>-13.7782</v>
      </c>
      <c r="AM198">
        <f>INDEX(Tabela1[LONGITUDE],MATCH('MATRIZ CONTRATOS (2)'!A198,Tabela1[código município],0))</f>
        <v>-39.683</v>
      </c>
    </row>
    <row r="199" spans="1:39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 (2)'!E$3+1,0),0),0)</f>
        <v>1.5625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 (2)'!G$3+1,0),0),0)</f>
        <v>12.5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 (2)'!I$3+1,0),0),0)</f>
        <v>2.34375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 (2)'!K$3+1,0),0),0)</f>
        <v>12.5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 (2)'!M$3+1,0),0),0)</f>
        <v>3.125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 (2)'!O$3+1,0),0),0)</f>
        <v>0.78125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 (2)'!Q$3+1,0),0),0)</f>
        <v>6.2499999999999991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 (2)'!S$3+1,0),0),0)</f>
        <v>2.083333333333333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 (2)'!U$3+1,0),0),0)</f>
        <v>8.3333333333333321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 (2)'!W$3+1,0),0),0)</f>
        <v>0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 (2)'!Y$3+1,0),0),0)</f>
        <v>0.78125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 (2)'!AA$3+1,0),0),0)</f>
        <v>0.78125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 (2)'!AC$3+1,0),0),0)</f>
        <v>1.5625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 (2)'!AE$3+1,0),0),0)</f>
        <v>2.34375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 (2)'!AG$3+1,0),0),0)</f>
        <v>0</v>
      </c>
      <c r="AI199" s="41">
        <f t="shared" si="6"/>
        <v>54.947916666666664</v>
      </c>
      <c r="AJ199" s="41">
        <f t="shared" si="7"/>
        <v>54.947916666666664</v>
      </c>
      <c r="AK199" s="41">
        <f t="shared" si="8"/>
        <v>54.947916666666664</v>
      </c>
      <c r="AL199">
        <f>INDEX(Tabela1[LATITUDE],MATCH('MATRIZ CONTRATOS (2)'!A199,Tabela1[código município],0))</f>
        <v>-15.242900000000001</v>
      </c>
      <c r="AM199">
        <f>INDEX(Tabela1[LONGITUDE],MATCH('MATRIZ CONTRATOS (2)'!A199,Tabela1[código município],0))</f>
        <v>-40.630000000000003</v>
      </c>
    </row>
    <row r="200" spans="1:39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 (2)'!E$3+1,0),0),0)</f>
        <v>3.125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 (2)'!G$3+1,0),0),0)</f>
        <v>6.25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 (2)'!I$3+1,0),0),0)</f>
        <v>2.34375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 (2)'!K$3+1,0),0),0)</f>
        <v>18.75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 (2)'!M$3+1,0),0),0)</f>
        <v>2.34375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 (2)'!O$3+1,0),0),0)</f>
        <v>2.34375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 (2)'!Q$3+1,0),0),0)</f>
        <v>6.2499999999999991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 (2)'!S$3+1,0),0),0)</f>
        <v>2.083333333333333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 (2)'!U$3+1,0),0),0)</f>
        <v>6.2499999999999991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 (2)'!W$3+1,0),0),0)</f>
        <v>0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 (2)'!Y$3+1,0),0),0)</f>
        <v>2.34375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 (2)'!AA$3+1,0),0),0)</f>
        <v>2.34375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 (2)'!AC$3+1,0),0),0)</f>
        <v>1.5625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 (2)'!AE$3+1,0),0),0)</f>
        <v>2.34375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 (2)'!AG$3+1,0),0),0)</f>
        <v>0</v>
      </c>
      <c r="AI200" s="41">
        <f t="shared" ref="AI200:AI263" si="9">AH200+AF200+AD200+AB200+Z200+X200+V200+T200+R200+P200+N200+L200+J200+H200+F200</f>
        <v>58.333333333333329</v>
      </c>
      <c r="AJ200" s="41">
        <f t="shared" ref="AJ200:AJ263" si="10">AI200</f>
        <v>58.333333333333329</v>
      </c>
      <c r="AK200" s="41">
        <f t="shared" ref="AK200:AK263" si="11">AI200</f>
        <v>58.333333333333329</v>
      </c>
      <c r="AL200">
        <f>INDEX(Tabela1[LATITUDE],MATCH('MATRIZ CONTRATOS (2)'!A200,Tabela1[código município],0))</f>
        <v>-12.2614</v>
      </c>
      <c r="AM200">
        <f>INDEX(Tabela1[LONGITUDE],MATCH('MATRIZ CONTRATOS (2)'!A200,Tabela1[código município],0))</f>
        <v>-38.043599999999998</v>
      </c>
    </row>
    <row r="201" spans="1:39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 (2)'!E$3+1,0),0),0)</f>
        <v>3.125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 (2)'!G$3+1,0),0),0)</f>
        <v>6.25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 (2)'!I$3+1,0),0),0)</f>
        <v>1.5625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 (2)'!K$3+1,0),0),0)</f>
        <v>18.75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 (2)'!M$3+1,0),0),0)</f>
        <v>1.5625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 (2)'!O$3+1,0),0),0)</f>
        <v>1.5625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 (2)'!Q$3+1,0),0),0)</f>
        <v>2.083333333333333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 (2)'!S$3+1,0),0),0)</f>
        <v>4.1666666666666661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 (2)'!U$3+1,0),0),0)</f>
        <v>8.3333333333333321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 (2)'!W$3+1,0),0),0)</f>
        <v>0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 (2)'!Y$3+1,0),0),0)</f>
        <v>1.5625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 (2)'!AA$3+1,0),0),0)</f>
        <v>2.34375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 (2)'!AC$3+1,0),0),0)</f>
        <v>3.125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 (2)'!AE$3+1,0),0),0)</f>
        <v>0.78125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 (2)'!AG$3+1,0),0),0)</f>
        <v>0</v>
      </c>
      <c r="AI201" s="41">
        <f t="shared" si="9"/>
        <v>55.208333333333329</v>
      </c>
      <c r="AJ201" s="41">
        <f t="shared" si="10"/>
        <v>55.208333333333329</v>
      </c>
      <c r="AK201" s="41">
        <f t="shared" si="11"/>
        <v>55.208333333333329</v>
      </c>
      <c r="AL201">
        <f>INDEX(Tabela1[LATITUDE],MATCH('MATRIZ CONTRATOS (2)'!A201,Tabela1[código município],0))</f>
        <v>-17.164200000000001</v>
      </c>
      <c r="AM201">
        <f>INDEX(Tabela1[LONGITUDE],MATCH('MATRIZ CONTRATOS (2)'!A201,Tabela1[código município],0))</f>
        <v>-40.332099999999997</v>
      </c>
    </row>
    <row r="202" spans="1:39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 (2)'!E$3+1,0),0),0)</f>
        <v>2.34375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 (2)'!G$3+1,0),0),0)</f>
        <v>25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 (2)'!I$3+1,0),0),0)</f>
        <v>1.5625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 (2)'!K$3+1,0),0),0)</f>
        <v>18.75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 (2)'!M$3+1,0),0),0)</f>
        <v>3.125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 (2)'!O$3+1,0),0),0)</f>
        <v>2.34375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 (2)'!Q$3+1,0),0),0)</f>
        <v>2.083333333333333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 (2)'!S$3+1,0),0),0)</f>
        <v>6.2499999999999991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 (2)'!U$3+1,0),0),0)</f>
        <v>8.3333333333333321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 (2)'!W$3+1,0),0),0)</f>
        <v>0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 (2)'!Y$3+1,0),0),0)</f>
        <v>0.78125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 (2)'!AA$3+1,0),0),0)</f>
        <v>2.34375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 (2)'!AC$3+1,0),0),0)</f>
        <v>3.125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 (2)'!AE$3+1,0),0),0)</f>
        <v>0.78125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 (2)'!AG$3+1,0),0),0)</f>
        <v>0</v>
      </c>
      <c r="AI202" s="41">
        <f t="shared" si="9"/>
        <v>76.822916666666657</v>
      </c>
      <c r="AJ202" s="41">
        <f t="shared" si="10"/>
        <v>76.822916666666657</v>
      </c>
      <c r="AK202" s="41">
        <f t="shared" si="11"/>
        <v>76.822916666666657</v>
      </c>
      <c r="AL202">
        <f>INDEX(Tabela1[LATITUDE],MATCH('MATRIZ CONTRATOS (2)'!A202,Tabela1[código município],0))</f>
        <v>-12.8932</v>
      </c>
      <c r="AM202">
        <f>INDEX(Tabela1[LONGITUDE],MATCH('MATRIZ CONTRATOS (2)'!A202,Tabela1[código município],0))</f>
        <v>-38.68</v>
      </c>
    </row>
    <row r="203" spans="1:39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 (2)'!E$3+1,0),0),0)</f>
        <v>3.125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 (2)'!G$3+1,0),0),0)</f>
        <v>6.25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 (2)'!I$3+1,0),0),0)</f>
        <v>3.125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 (2)'!K$3+1,0),0),0)</f>
        <v>25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 (2)'!M$3+1,0),0),0)</f>
        <v>1.5625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 (2)'!O$3+1,0),0),0)</f>
        <v>1.5625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 (2)'!Q$3+1,0),0),0)</f>
        <v>8.3333333333333321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 (2)'!S$3+1,0),0),0)</f>
        <v>2.083333333333333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 (2)'!U$3+1,0),0),0)</f>
        <v>8.3333333333333321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 (2)'!W$3+1,0),0),0)</f>
        <v>0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 (2)'!Y$3+1,0),0),0)</f>
        <v>3.125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 (2)'!AA$3+1,0),0),0)</f>
        <v>3.125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 (2)'!AC$3+1,0),0),0)</f>
        <v>3.125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 (2)'!AE$3+1,0),0),0)</f>
        <v>2.34375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 (2)'!AG$3+1,0),0),0)</f>
        <v>0</v>
      </c>
      <c r="AI203" s="41">
        <f t="shared" si="9"/>
        <v>71.09375</v>
      </c>
      <c r="AJ203" s="41">
        <f t="shared" si="10"/>
        <v>71.09375</v>
      </c>
      <c r="AK203" s="41">
        <f t="shared" si="11"/>
        <v>71.09375</v>
      </c>
      <c r="AL203">
        <f>INDEX(Tabela1[LATITUDE],MATCH('MATRIZ CONTRATOS (2)'!A203,Tabela1[código município],0))</f>
        <v>-14.887600000000001</v>
      </c>
      <c r="AM203">
        <f>INDEX(Tabela1[LONGITUDE],MATCH('MATRIZ CONTRATOS (2)'!A203,Tabela1[código município],0))</f>
        <v>-39.423900000000003</v>
      </c>
    </row>
    <row r="204" spans="1:39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 (2)'!E$3+1,0),0),0)</f>
        <v>1.5625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 (2)'!G$3+1,0),0),0)</f>
        <v>25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 (2)'!I$3+1,0),0),0)</f>
        <v>1.5625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 (2)'!K$3+1,0),0),0)</f>
        <v>25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 (2)'!M$3+1,0),0),0)</f>
        <v>2.34375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 (2)'!O$3+1,0),0),0)</f>
        <v>2.34375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 (2)'!Q$3+1,0),0),0)</f>
        <v>8.3333333333333321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 (2)'!S$3+1,0),0),0)</f>
        <v>8.3333333333333321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 (2)'!U$3+1,0),0),0)</f>
        <v>6.2499999999999991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 (2)'!W$3+1,0),0),0)</f>
        <v>0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 (2)'!Y$3+1,0),0),0)</f>
        <v>0.78125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 (2)'!AA$3+1,0),0),0)</f>
        <v>2.34375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 (2)'!AC$3+1,0),0),0)</f>
        <v>3.125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 (2)'!AE$3+1,0),0),0)</f>
        <v>0.78125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 (2)'!AG$3+1,0),0),0)</f>
        <v>0</v>
      </c>
      <c r="AI204" s="41">
        <f t="shared" si="9"/>
        <v>87.760416666666657</v>
      </c>
      <c r="AJ204" s="41">
        <f t="shared" si="10"/>
        <v>87.760416666666657</v>
      </c>
      <c r="AK204" s="41">
        <f t="shared" si="11"/>
        <v>87.760416666666657</v>
      </c>
      <c r="AL204">
        <f>INDEX(Tabela1[LATITUDE],MATCH('MATRIZ CONTRATOS (2)'!A204,Tabela1[código município],0))</f>
        <v>-15.9551</v>
      </c>
      <c r="AM204">
        <f>INDEX(Tabela1[LONGITUDE],MATCH('MATRIZ CONTRATOS (2)'!A204,Tabela1[código município],0))</f>
        <v>-39.532899999999998</v>
      </c>
    </row>
    <row r="205" spans="1:39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 (2)'!E$3+1,0),0),0)</f>
        <v>3.125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 (2)'!G$3+1,0),0),0)</f>
        <v>25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 (2)'!I$3+1,0),0),0)</f>
        <v>0.78125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 (2)'!K$3+1,0),0),0)</f>
        <v>25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 (2)'!M$3+1,0),0),0)</f>
        <v>0.78125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 (2)'!O$3+1,0),0),0)</f>
        <v>0.78125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 (2)'!Q$3+1,0),0),0)</f>
        <v>2.083333333333333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 (2)'!S$3+1,0),0),0)</f>
        <v>6.2499999999999991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 (2)'!U$3+1,0),0),0)</f>
        <v>6.2499999999999991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 (2)'!W$3+1,0),0),0)</f>
        <v>0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 (2)'!Y$3+1,0),0),0)</f>
        <v>2.34375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 (2)'!AA$3+1,0),0),0)</f>
        <v>1.5625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 (2)'!AC$3+1,0),0),0)</f>
        <v>0.78125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 (2)'!AE$3+1,0),0),0)</f>
        <v>0.78125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 (2)'!AG$3+1,0),0),0)</f>
        <v>0</v>
      </c>
      <c r="AI205" s="41">
        <f t="shared" si="9"/>
        <v>75.520833333333329</v>
      </c>
      <c r="AJ205" s="41">
        <f t="shared" si="10"/>
        <v>75.520833333333329</v>
      </c>
      <c r="AK205" s="41">
        <f t="shared" si="11"/>
        <v>75.520833333333329</v>
      </c>
      <c r="AL205">
        <f>INDEX(Tabela1[LATITUDE],MATCH('MATRIZ CONTRATOS (2)'!A205,Tabela1[código município],0))</f>
        <v>-15.2475</v>
      </c>
      <c r="AM205">
        <f>INDEX(Tabela1[LONGITUDE],MATCH('MATRIZ CONTRATOS (2)'!A205,Tabela1[código município],0))</f>
        <v>-40.248199999999997</v>
      </c>
    </row>
    <row r="206" spans="1:39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 (2)'!E$3+1,0),0),0)</f>
        <v>3.125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 (2)'!G$3+1,0),0),0)</f>
        <v>25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 (2)'!I$3+1,0),0),0)</f>
        <v>0.78125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 (2)'!K$3+1,0),0),0)</f>
        <v>6.25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 (2)'!M$3+1,0),0),0)</f>
        <v>3.125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 (2)'!O$3+1,0),0),0)</f>
        <v>1.5625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 (2)'!Q$3+1,0),0),0)</f>
        <v>2.083333333333333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 (2)'!S$3+1,0),0),0)</f>
        <v>8.3333333333333321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 (2)'!U$3+1,0),0),0)</f>
        <v>6.2499999999999991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 (2)'!W$3+1,0),0),0)</f>
        <v>0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 (2)'!Y$3+1,0),0),0)</f>
        <v>0.78125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 (2)'!AA$3+1,0),0),0)</f>
        <v>0.78125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 (2)'!AC$3+1,0),0),0)</f>
        <v>0.78125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 (2)'!AE$3+1,0),0),0)</f>
        <v>0.78125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 (2)'!AG$3+1,0),0),0)</f>
        <v>0</v>
      </c>
      <c r="AI206" s="41">
        <f t="shared" si="9"/>
        <v>59.635416666666664</v>
      </c>
      <c r="AJ206" s="41">
        <f t="shared" si="10"/>
        <v>59.635416666666664</v>
      </c>
      <c r="AK206" s="41">
        <f t="shared" si="11"/>
        <v>59.635416666666664</v>
      </c>
      <c r="AL206">
        <f>INDEX(Tabela1[LATITUDE],MATCH('MATRIZ CONTRATOS (2)'!A206,Tabela1[código município],0))</f>
        <v>-11.3088</v>
      </c>
      <c r="AM206">
        <f>INDEX(Tabela1[LONGITUDE],MATCH('MATRIZ CONTRATOS (2)'!A206,Tabela1[código município],0))</f>
        <v>-38.226199999999999</v>
      </c>
    </row>
    <row r="207" spans="1:39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 (2)'!E$3+1,0),0),0)</f>
        <v>3.125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 (2)'!G$3+1,0),0),0)</f>
        <v>25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 (2)'!I$3+1,0),0),0)</f>
        <v>1.5625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 (2)'!K$3+1,0),0),0)</f>
        <v>18.75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 (2)'!M$3+1,0),0),0)</f>
        <v>1.5625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 (2)'!O$3+1,0),0),0)</f>
        <v>1.5625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 (2)'!Q$3+1,0),0),0)</f>
        <v>6.2499999999999991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 (2)'!S$3+1,0),0),0)</f>
        <v>4.1666666666666661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 (2)'!U$3+1,0),0),0)</f>
        <v>4.1666666666666661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 (2)'!W$3+1,0),0),0)</f>
        <v>0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 (2)'!Y$3+1,0),0),0)</f>
        <v>0.78125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 (2)'!AA$3+1,0),0),0)</f>
        <v>2.34375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 (2)'!AC$3+1,0),0),0)</f>
        <v>3.125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 (2)'!AE$3+1,0),0),0)</f>
        <v>0.78125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 (2)'!AG$3+1,0),0),0)</f>
        <v>0</v>
      </c>
      <c r="AI207" s="41">
        <f t="shared" si="9"/>
        <v>73.177083333333329</v>
      </c>
      <c r="AJ207" s="41">
        <f t="shared" si="10"/>
        <v>73.177083333333329</v>
      </c>
      <c r="AK207" s="41">
        <f t="shared" si="11"/>
        <v>73.177083333333329</v>
      </c>
      <c r="AL207">
        <f>INDEX(Tabela1[LATITUDE],MATCH('MATRIZ CONTRATOS (2)'!A207,Tabela1[código município],0))</f>
        <v>-14.4139</v>
      </c>
      <c r="AM207">
        <f>INDEX(Tabela1[LONGITUDE],MATCH('MATRIZ CONTRATOS (2)'!A207,Tabela1[código município],0))</f>
        <v>-39.5657</v>
      </c>
    </row>
    <row r="208" spans="1:39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 (2)'!E$3+1,0),0),0)</f>
        <v>0.78125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 (2)'!G$3+1,0),0),0)</f>
        <v>18.75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 (2)'!I$3+1,0),0),0)</f>
        <v>0.78125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 (2)'!K$3+1,0),0),0)</f>
        <v>6.25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 (2)'!M$3+1,0),0),0)</f>
        <v>0.78125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 (2)'!O$3+1,0),0),0)</f>
        <v>1.5625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 (2)'!Q$3+1,0),0),0)</f>
        <v>4.1666666666666661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 (2)'!S$3+1,0),0),0)</f>
        <v>6.2499999999999991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 (2)'!U$3+1,0),0),0)</f>
        <v>2.083333333333333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 (2)'!W$3+1,0),0),0)</f>
        <v>0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 (2)'!Y$3+1,0),0),0)</f>
        <v>1.5625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 (2)'!AA$3+1,0),0),0)</f>
        <v>0.78125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 (2)'!AC$3+1,0),0),0)</f>
        <v>0.78125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 (2)'!AE$3+1,0),0),0)</f>
        <v>2.34375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 (2)'!AG$3+1,0),0),0)</f>
        <v>0</v>
      </c>
      <c r="AI208" s="41">
        <f t="shared" si="9"/>
        <v>46.875</v>
      </c>
      <c r="AJ208" s="41">
        <f t="shared" si="10"/>
        <v>46.875</v>
      </c>
      <c r="AK208" s="41">
        <f t="shared" si="11"/>
        <v>46.875</v>
      </c>
      <c r="AL208">
        <f>INDEX(Tabela1[LATITUDE],MATCH('MATRIZ CONTRATOS (2)'!A208,Tabela1[código município],0))</f>
        <v>-13.4459</v>
      </c>
      <c r="AM208">
        <f>INDEX(Tabela1[LONGITUDE],MATCH('MATRIZ CONTRATOS (2)'!A208,Tabela1[código município],0))</f>
        <v>-39.937800000000003</v>
      </c>
    </row>
    <row r="209" spans="1:39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 (2)'!E$3+1,0),0),0)</f>
        <v>0.78125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 (2)'!G$3+1,0),0),0)</f>
        <v>12.5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 (2)'!I$3+1,0),0),0)</f>
        <v>0.78125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 (2)'!K$3+1,0),0),0)</f>
        <v>6.25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 (2)'!M$3+1,0),0),0)</f>
        <v>2.34375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 (2)'!O$3+1,0),0),0)</f>
        <v>0.78125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 (2)'!Q$3+1,0),0),0)</f>
        <v>4.1666666666666661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 (2)'!S$3+1,0),0),0)</f>
        <v>4.1666666666666661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 (2)'!U$3+1,0),0),0)</f>
        <v>4.1666666666666661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 (2)'!W$3+1,0),0),0)</f>
        <v>0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 (2)'!Y$3+1,0),0),0)</f>
        <v>2.34375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 (2)'!AA$3+1,0),0),0)</f>
        <v>0.78125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 (2)'!AC$3+1,0),0),0)</f>
        <v>0.78125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 (2)'!AE$3+1,0),0),0)</f>
        <v>0.78125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 (2)'!AG$3+1,0),0),0)</f>
        <v>0</v>
      </c>
      <c r="AI209" s="41">
        <f t="shared" si="9"/>
        <v>40.625</v>
      </c>
      <c r="AJ209" s="41">
        <f t="shared" si="10"/>
        <v>40.625</v>
      </c>
      <c r="AK209" s="41">
        <f t="shared" si="11"/>
        <v>40.625</v>
      </c>
      <c r="AL209">
        <f>INDEX(Tabela1[LATITUDE],MATCH('MATRIZ CONTRATOS (2)'!A209,Tabela1[código município],0))</f>
        <v>-15.652799999999999</v>
      </c>
      <c r="AM209">
        <f>INDEX(Tabela1[LONGITUDE],MATCH('MATRIZ CONTRATOS (2)'!A209,Tabela1[código município],0))</f>
        <v>-40.064999999999998</v>
      </c>
    </row>
    <row r="210" spans="1:39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 (2)'!E$3+1,0),0),0)</f>
        <v>1.5625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 (2)'!G$3+1,0),0),0)</f>
        <v>25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 (2)'!I$3+1,0),0),0)</f>
        <v>0.78125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 (2)'!K$3+1,0),0),0)</f>
        <v>18.75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 (2)'!M$3+1,0),0),0)</f>
        <v>1.5625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 (2)'!O$3+1,0),0),0)</f>
        <v>0.78125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 (2)'!Q$3+1,0),0),0)</f>
        <v>8.3333333333333321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 (2)'!S$3+1,0),0),0)</f>
        <v>8.3333333333333321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 (2)'!U$3+1,0),0),0)</f>
        <v>8.3333333333333321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 (2)'!W$3+1,0),0),0)</f>
        <v>0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 (2)'!Y$3+1,0),0),0)</f>
        <v>2.34375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 (2)'!AA$3+1,0),0),0)</f>
        <v>1.5625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 (2)'!AC$3+1,0),0),0)</f>
        <v>0.78125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 (2)'!AE$3+1,0),0),0)</f>
        <v>0.78125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 (2)'!AG$3+1,0),0),0)</f>
        <v>0</v>
      </c>
      <c r="AI210" s="41">
        <f t="shared" si="9"/>
        <v>78.90625</v>
      </c>
      <c r="AJ210" s="41">
        <f t="shared" si="10"/>
        <v>78.90625</v>
      </c>
      <c r="AK210" s="41">
        <f t="shared" si="11"/>
        <v>78.90625</v>
      </c>
      <c r="AL210">
        <f>INDEX(Tabela1[LATITUDE],MATCH('MATRIZ CONTRATOS (2)'!A210,Tabela1[código município],0))</f>
        <v>-12.709899999999999</v>
      </c>
      <c r="AM210">
        <f>INDEX(Tabela1[LONGITUDE],MATCH('MATRIZ CONTRATOS (2)'!A210,Tabela1[código município],0))</f>
        <v>-39.6952</v>
      </c>
    </row>
    <row r="211" spans="1:39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 (2)'!E$3+1,0),0),0)</f>
        <v>1.5625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 (2)'!G$3+1,0),0),0)</f>
        <v>25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 (2)'!I$3+1,0),0),0)</f>
        <v>0.78125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 (2)'!K$3+1,0),0),0)</f>
        <v>12.5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 (2)'!M$3+1,0),0),0)</f>
        <v>3.125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 (2)'!O$3+1,0),0),0)</f>
        <v>3.125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 (2)'!Q$3+1,0),0),0)</f>
        <v>6.2499999999999991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 (2)'!S$3+1,0),0),0)</f>
        <v>4.1666666666666661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 (2)'!U$3+1,0),0),0)</f>
        <v>8.3333333333333321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 (2)'!W$3+1,0),0),0)</f>
        <v>0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 (2)'!Y$3+1,0),0),0)</f>
        <v>1.5625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 (2)'!AA$3+1,0),0),0)</f>
        <v>2.34375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 (2)'!AC$3+1,0),0),0)</f>
        <v>1.5625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 (2)'!AE$3+1,0),0),0)</f>
        <v>2.34375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 (2)'!AG$3+1,0),0),0)</f>
        <v>0</v>
      </c>
      <c r="AI211" s="41">
        <f t="shared" si="9"/>
        <v>72.65625</v>
      </c>
      <c r="AJ211" s="41">
        <f t="shared" si="10"/>
        <v>72.65625</v>
      </c>
      <c r="AK211" s="41">
        <f t="shared" si="11"/>
        <v>72.65625</v>
      </c>
      <c r="AL211">
        <f>INDEX(Tabela1[LATITUDE],MATCH('MATRIZ CONTRATOS (2)'!A211,Tabela1[código município],0))</f>
        <v>-13.529</v>
      </c>
      <c r="AM211">
        <f>INDEX(Tabela1[LONGITUDE],MATCH('MATRIZ CONTRATOS (2)'!A211,Tabela1[código município],0))</f>
        <v>-40.147199999999998</v>
      </c>
    </row>
    <row r="212" spans="1:39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 (2)'!E$3+1,0),0),0)</f>
        <v>0.78125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 (2)'!G$3+1,0),0),0)</f>
        <v>25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 (2)'!I$3+1,0),0),0)</f>
        <v>0.78125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 (2)'!K$3+1,0),0),0)</f>
        <v>18.75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 (2)'!M$3+1,0),0),0)</f>
        <v>1.5625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 (2)'!O$3+1,0),0),0)</f>
        <v>3.125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 (2)'!Q$3+1,0),0),0)</f>
        <v>6.2499999999999991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 (2)'!S$3+1,0),0),0)</f>
        <v>6.2499999999999991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 (2)'!U$3+1,0),0),0)</f>
        <v>4.1666666666666661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 (2)'!W$3+1,0),0),0)</f>
        <v>0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 (2)'!Y$3+1,0),0),0)</f>
        <v>3.125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 (2)'!AA$3+1,0),0),0)</f>
        <v>0.78125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 (2)'!AC$3+1,0),0),0)</f>
        <v>0.78125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 (2)'!AE$3+1,0),0),0)</f>
        <v>0.78125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 (2)'!AG$3+1,0),0),0)</f>
        <v>0</v>
      </c>
      <c r="AI212" s="41">
        <f t="shared" si="9"/>
        <v>72.135416666666657</v>
      </c>
      <c r="AJ212" s="41">
        <f t="shared" si="10"/>
        <v>72.135416666666657</v>
      </c>
      <c r="AK212" s="41">
        <f t="shared" si="11"/>
        <v>72.135416666666657</v>
      </c>
      <c r="AL212">
        <f>INDEX(Tabela1[LATITUDE],MATCH('MATRIZ CONTRATOS (2)'!A212,Tabela1[código município],0))</f>
        <v>-10.694800000000001</v>
      </c>
      <c r="AM212">
        <f>INDEX(Tabela1[LONGITUDE],MATCH('MATRIZ CONTRATOS (2)'!A212,Tabela1[código município],0))</f>
        <v>-39.8446</v>
      </c>
    </row>
    <row r="213" spans="1:39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 (2)'!E$3+1,0),0),0)</f>
        <v>2.34375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 (2)'!G$3+1,0),0),0)</f>
        <v>25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 (2)'!I$3+1,0),0),0)</f>
        <v>1.5625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 (2)'!K$3+1,0),0),0)</f>
        <v>25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 (2)'!M$3+1,0),0),0)</f>
        <v>1.5625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 (2)'!O$3+1,0),0),0)</f>
        <v>3.125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 (2)'!Q$3+1,0),0),0)</f>
        <v>6.2499999999999991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 (2)'!S$3+1,0),0),0)</f>
        <v>4.1666666666666661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 (2)'!U$3+1,0),0),0)</f>
        <v>6.2499999999999991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 (2)'!W$3+1,0),0),0)</f>
        <v>0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 (2)'!Y$3+1,0),0),0)</f>
        <v>3.125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 (2)'!AA$3+1,0),0),0)</f>
        <v>2.34375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 (2)'!AC$3+1,0),0),0)</f>
        <v>3.125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 (2)'!AE$3+1,0),0),0)</f>
        <v>2.34375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 (2)'!AG$3+1,0),0),0)</f>
        <v>0</v>
      </c>
      <c r="AI213" s="41">
        <f t="shared" si="9"/>
        <v>86.197916666666657</v>
      </c>
      <c r="AJ213" s="41">
        <f t="shared" si="10"/>
        <v>86.197916666666657</v>
      </c>
      <c r="AK213" s="41">
        <f t="shared" si="11"/>
        <v>86.197916666666657</v>
      </c>
      <c r="AL213">
        <f>INDEX(Tabela1[LATITUDE],MATCH('MATRIZ CONTRATOS (2)'!A213,Tabela1[código município],0))</f>
        <v>-15.11</v>
      </c>
      <c r="AM213">
        <f>INDEX(Tabela1[LONGITUDE],MATCH('MATRIZ CONTRATOS (2)'!A213,Tabela1[código município],0))</f>
        <v>-40.068399999999997</v>
      </c>
    </row>
    <row r="214" spans="1:39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 (2)'!E$3+1,0),0),0)</f>
        <v>0.78125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 (2)'!G$3+1,0),0),0)</f>
        <v>25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 (2)'!I$3+1,0),0),0)</f>
        <v>0.78125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 (2)'!K$3+1,0),0),0)</f>
        <v>6.25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 (2)'!M$3+1,0),0),0)</f>
        <v>2.34375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 (2)'!O$3+1,0),0),0)</f>
        <v>1.5625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 (2)'!Q$3+1,0),0),0)</f>
        <v>4.1666666666666661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 (2)'!S$3+1,0),0),0)</f>
        <v>4.1666666666666661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 (2)'!U$3+1,0),0),0)</f>
        <v>8.3333333333333321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 (2)'!W$3+1,0),0),0)</f>
        <v>0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 (2)'!Y$3+1,0),0),0)</f>
        <v>0.78125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 (2)'!AA$3+1,0),0),0)</f>
        <v>0.78125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 (2)'!AC$3+1,0),0),0)</f>
        <v>1.5625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 (2)'!AE$3+1,0),0),0)</f>
        <v>0.78125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 (2)'!AG$3+1,0),0),0)</f>
        <v>0</v>
      </c>
      <c r="AI214" s="41">
        <f t="shared" si="9"/>
        <v>57.291666666666664</v>
      </c>
      <c r="AJ214" s="41">
        <f t="shared" si="10"/>
        <v>57.291666666666664</v>
      </c>
      <c r="AK214" s="41">
        <f t="shared" si="11"/>
        <v>57.291666666666664</v>
      </c>
      <c r="AL214">
        <f>INDEX(Tabela1[LATITUDE],MATCH('MATRIZ CONTRATOS (2)'!A214,Tabela1[código município],0))</f>
        <v>-13.810700000000001</v>
      </c>
      <c r="AM214">
        <f>INDEX(Tabela1[LONGITUDE],MATCH('MATRIZ CONTRATOS (2)'!A214,Tabela1[código município],0))</f>
        <v>-41.3003</v>
      </c>
    </row>
    <row r="215" spans="1:39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 (2)'!E$3+1,0),0),0)</f>
        <v>1.5625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 (2)'!G$3+1,0),0),0)</f>
        <v>25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 (2)'!I$3+1,0),0),0)</f>
        <v>1.5625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 (2)'!K$3+1,0),0),0)</f>
        <v>6.25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 (2)'!M$3+1,0),0),0)</f>
        <v>0.78125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 (2)'!O$3+1,0),0),0)</f>
        <v>0.78125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 (2)'!Q$3+1,0),0),0)</f>
        <v>2.083333333333333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 (2)'!S$3+1,0),0),0)</f>
        <v>4.1666666666666661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 (2)'!U$3+1,0),0),0)</f>
        <v>4.1666666666666661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 (2)'!W$3+1,0),0),0)</f>
        <v>0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 (2)'!Y$3+1,0),0),0)</f>
        <v>0.78125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 (2)'!AA$3+1,0),0),0)</f>
        <v>2.34375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 (2)'!AC$3+1,0),0),0)</f>
        <v>0.78125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 (2)'!AE$3+1,0),0),0)</f>
        <v>2.34375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 (2)'!AG$3+1,0),0),0)</f>
        <v>0</v>
      </c>
      <c r="AI215" s="41">
        <f t="shared" si="9"/>
        <v>52.604166666666664</v>
      </c>
      <c r="AJ215" s="41">
        <f t="shared" si="10"/>
        <v>52.604166666666664</v>
      </c>
      <c r="AK215" s="41">
        <f t="shared" si="11"/>
        <v>52.604166666666664</v>
      </c>
      <c r="AL215">
        <f>INDEX(Tabela1[LATITUDE],MATCH('MATRIZ CONTRATOS (2)'!A215,Tabela1[código município],0))</f>
        <v>-13.7249</v>
      </c>
      <c r="AM215">
        <f>INDEX(Tabela1[LONGITUDE],MATCH('MATRIZ CONTRATOS (2)'!A215,Tabela1[código município],0))</f>
        <v>-39.148099999999999</v>
      </c>
    </row>
    <row r="216" spans="1:39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 (2)'!E$3+1,0),0),0)</f>
        <v>1.5625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 (2)'!G$3+1,0),0),0)</f>
        <v>25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 (2)'!I$3+1,0),0),0)</f>
        <v>0.78125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 (2)'!K$3+1,0),0),0)</f>
        <v>6.25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 (2)'!M$3+1,0),0),0)</f>
        <v>2.34375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 (2)'!O$3+1,0),0),0)</f>
        <v>2.34375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 (2)'!Q$3+1,0),0),0)</f>
        <v>4.1666666666666661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 (2)'!S$3+1,0),0),0)</f>
        <v>4.1666666666666661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 (2)'!U$3+1,0),0),0)</f>
        <v>2.083333333333333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 (2)'!W$3+1,0),0),0)</f>
        <v>0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 (2)'!Y$3+1,0),0),0)</f>
        <v>0.78125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 (2)'!AA$3+1,0),0),0)</f>
        <v>0.78125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 (2)'!AC$3+1,0),0),0)</f>
        <v>1.5625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 (2)'!AE$3+1,0),0),0)</f>
        <v>2.34375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 (2)'!AG$3+1,0),0),0)</f>
        <v>0</v>
      </c>
      <c r="AI216" s="41">
        <f t="shared" si="9"/>
        <v>54.166666666666664</v>
      </c>
      <c r="AJ216" s="41">
        <f t="shared" si="10"/>
        <v>54.166666666666664</v>
      </c>
      <c r="AK216" s="41">
        <f t="shared" si="11"/>
        <v>54.166666666666664</v>
      </c>
      <c r="AL216">
        <f>INDEX(Tabela1[LATITUDE],MATCH('MATRIZ CONTRATOS (2)'!A216,Tabela1[código município],0))</f>
        <v>-14.4054</v>
      </c>
      <c r="AM216">
        <f>INDEX(Tabela1[LONGITUDE],MATCH('MATRIZ CONTRATOS (2)'!A216,Tabela1[código município],0))</f>
        <v>-43.5595</v>
      </c>
    </row>
    <row r="217" spans="1:39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 (2)'!E$3+1,0),0),0)</f>
        <v>0.78125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 (2)'!G$3+1,0),0),0)</f>
        <v>25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 (2)'!I$3+1,0),0),0)</f>
        <v>3.125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 (2)'!K$3+1,0),0),0)</f>
        <v>25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 (2)'!M$3+1,0),0),0)</f>
        <v>0.78125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 (2)'!O$3+1,0),0),0)</f>
        <v>3.125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 (2)'!Q$3+1,0),0),0)</f>
        <v>8.3333333333333321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 (2)'!S$3+1,0),0),0)</f>
        <v>2.083333333333333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 (2)'!U$3+1,0),0),0)</f>
        <v>2.083333333333333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 (2)'!W$3+1,0),0),0)</f>
        <v>0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 (2)'!Y$3+1,0),0),0)</f>
        <v>3.125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 (2)'!AA$3+1,0),0),0)</f>
        <v>3.125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 (2)'!AC$3+1,0),0),0)</f>
        <v>0.78125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 (2)'!AE$3+1,0),0),0)</f>
        <v>0.78125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 (2)'!AG$3+1,0),0),0)</f>
        <v>0</v>
      </c>
      <c r="AI217" s="41">
        <f t="shared" si="9"/>
        <v>78.125</v>
      </c>
      <c r="AJ217" s="41">
        <f t="shared" si="10"/>
        <v>78.125</v>
      </c>
      <c r="AK217" s="41">
        <f t="shared" si="11"/>
        <v>78.125</v>
      </c>
      <c r="AL217">
        <f>INDEX(Tabela1[LATITUDE],MATCH('MATRIZ CONTRATOS (2)'!A217,Tabela1[código município],0))</f>
        <v>-13.607100000000001</v>
      </c>
      <c r="AM217">
        <f>INDEX(Tabela1[LONGITUDE],MATCH('MATRIZ CONTRATOS (2)'!A217,Tabela1[código município],0))</f>
        <v>-44.4255</v>
      </c>
    </row>
    <row r="218" spans="1:39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 (2)'!E$3+1,0),0),0)</f>
        <v>2.34375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 (2)'!G$3+1,0),0),0)</f>
        <v>25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 (2)'!I$3+1,0),0),0)</f>
        <v>1.5625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 (2)'!K$3+1,0),0),0)</f>
        <v>18.75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 (2)'!M$3+1,0),0),0)</f>
        <v>0.78125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 (2)'!O$3+1,0),0),0)</f>
        <v>0.78125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 (2)'!Q$3+1,0),0),0)</f>
        <v>8.3333333333333321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 (2)'!S$3+1,0),0),0)</f>
        <v>6.2499999999999991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 (2)'!U$3+1,0),0),0)</f>
        <v>6.2499999999999991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 (2)'!W$3+1,0),0),0)</f>
        <v>0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 (2)'!Y$3+1,0),0),0)</f>
        <v>0.78125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 (2)'!AA$3+1,0),0),0)</f>
        <v>0.78125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 (2)'!AC$3+1,0),0),0)</f>
        <v>1.5625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 (2)'!AE$3+1,0),0),0)</f>
        <v>2.34375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 (2)'!AG$3+1,0),0),0)</f>
        <v>0</v>
      </c>
      <c r="AI218" s="41">
        <f t="shared" si="9"/>
        <v>75.520833333333329</v>
      </c>
      <c r="AJ218" s="41">
        <f t="shared" si="10"/>
        <v>75.520833333333329</v>
      </c>
      <c r="AK218" s="41">
        <f t="shared" si="11"/>
        <v>75.520833333333329</v>
      </c>
      <c r="AL218">
        <f>INDEX(Tabela1[LATITUDE],MATCH('MATRIZ CONTRATOS (2)'!A218,Tabela1[código município],0))</f>
        <v>-14.854100000000001</v>
      </c>
      <c r="AM218">
        <f>INDEX(Tabela1[LONGITUDE],MATCH('MATRIZ CONTRATOS (2)'!A218,Tabela1[código município],0))</f>
        <v>-42.432899999999997</v>
      </c>
    </row>
    <row r="219" spans="1:39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 (2)'!E$3+1,0),0),0)</f>
        <v>1.5625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 (2)'!G$3+1,0),0),0)</f>
        <v>25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 (2)'!I$3+1,0),0),0)</f>
        <v>3.125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 (2)'!K$3+1,0),0),0)</f>
        <v>25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 (2)'!M$3+1,0),0),0)</f>
        <v>3.125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 (2)'!O$3+1,0),0),0)</f>
        <v>2.34375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 (2)'!Q$3+1,0),0),0)</f>
        <v>8.3333333333333321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 (2)'!S$3+1,0),0),0)</f>
        <v>2.083333333333333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 (2)'!U$3+1,0),0),0)</f>
        <v>4.1666666666666661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 (2)'!W$3+1,0),0),0)</f>
        <v>0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 (2)'!Y$3+1,0),0),0)</f>
        <v>2.34375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 (2)'!AA$3+1,0),0),0)</f>
        <v>2.34375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 (2)'!AC$3+1,0),0),0)</f>
        <v>3.125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 (2)'!AE$3+1,0),0),0)</f>
        <v>0.78125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 (2)'!AG$3+1,0),0),0)</f>
        <v>0</v>
      </c>
      <c r="AI219" s="41">
        <f t="shared" si="9"/>
        <v>83.333333333333329</v>
      </c>
      <c r="AJ219" s="41">
        <f t="shared" si="10"/>
        <v>83.333333333333329</v>
      </c>
      <c r="AK219" s="41">
        <f t="shared" si="11"/>
        <v>83.333333333333329</v>
      </c>
      <c r="AL219">
        <f>INDEX(Tabela1[LATITUDE],MATCH('MATRIZ CONTRATOS (2)'!A219,Tabela1[código município],0))</f>
        <v>-11.1812</v>
      </c>
      <c r="AM219">
        <f>INDEX(Tabela1[LONGITUDE],MATCH('MATRIZ CONTRATOS (2)'!A219,Tabela1[código município],0))</f>
        <v>-40.511699999999998</v>
      </c>
    </row>
    <row r="220" spans="1:39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 (2)'!E$3+1,0),0),0)</f>
        <v>0.78125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 (2)'!G$3+1,0),0),0)</f>
        <v>18.75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 (2)'!I$3+1,0),0),0)</f>
        <v>0.78125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 (2)'!K$3+1,0),0),0)</f>
        <v>12.5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 (2)'!M$3+1,0),0),0)</f>
        <v>3.125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 (2)'!O$3+1,0),0),0)</f>
        <v>1.5625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 (2)'!Q$3+1,0),0),0)</f>
        <v>6.2499999999999991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 (2)'!S$3+1,0),0),0)</f>
        <v>8.3333333333333321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 (2)'!U$3+1,0),0),0)</f>
        <v>2.083333333333333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 (2)'!W$3+1,0),0),0)</f>
        <v>0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 (2)'!Y$3+1,0),0),0)</f>
        <v>0.78125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 (2)'!AA$3+1,0),0),0)</f>
        <v>2.34375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 (2)'!AC$3+1,0),0),0)</f>
        <v>3.125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 (2)'!AE$3+1,0),0),0)</f>
        <v>2.34375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 (2)'!AG$3+1,0),0),0)</f>
        <v>0</v>
      </c>
      <c r="AI220" s="41">
        <f t="shared" si="9"/>
        <v>62.760416666666664</v>
      </c>
      <c r="AJ220" s="41">
        <f t="shared" si="10"/>
        <v>62.760416666666664</v>
      </c>
      <c r="AK220" s="41">
        <f t="shared" si="11"/>
        <v>62.760416666666664</v>
      </c>
      <c r="AL220">
        <f>INDEX(Tabela1[LATITUDE],MATCH('MATRIZ CONTRATOS (2)'!A220,Tabela1[código município],0))</f>
        <v>-13.524800000000001</v>
      </c>
      <c r="AM220">
        <f>INDEX(Tabela1[LONGITUDE],MATCH('MATRIZ CONTRATOS (2)'!A220,Tabela1[código município],0))</f>
        <v>-39.963999999999999</v>
      </c>
    </row>
    <row r="221" spans="1:39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 (2)'!E$3+1,0),0),0)</f>
        <v>2.34375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 (2)'!G$3+1,0),0),0)</f>
        <v>25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 (2)'!I$3+1,0),0),0)</f>
        <v>0.78125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 (2)'!K$3+1,0),0),0)</f>
        <v>6.25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 (2)'!M$3+1,0),0),0)</f>
        <v>0.78125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 (2)'!O$3+1,0),0),0)</f>
        <v>2.34375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 (2)'!Q$3+1,0),0),0)</f>
        <v>2.083333333333333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 (2)'!S$3+1,0),0),0)</f>
        <v>8.3333333333333321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 (2)'!U$3+1,0),0),0)</f>
        <v>6.2499999999999991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 (2)'!W$3+1,0),0),0)</f>
        <v>0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 (2)'!Y$3+1,0),0),0)</f>
        <v>0.78125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 (2)'!AA$3+1,0),0),0)</f>
        <v>0.78125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 (2)'!AC$3+1,0),0),0)</f>
        <v>0.78125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 (2)'!AE$3+1,0),0),0)</f>
        <v>0.78125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 (2)'!AG$3+1,0),0),0)</f>
        <v>0</v>
      </c>
      <c r="AI221" s="41">
        <f t="shared" si="9"/>
        <v>57.291666666666664</v>
      </c>
      <c r="AJ221" s="41">
        <f t="shared" si="10"/>
        <v>57.291666666666664</v>
      </c>
      <c r="AK221" s="41">
        <f t="shared" si="11"/>
        <v>57.291666666666664</v>
      </c>
      <c r="AL221">
        <f>INDEX(Tabela1[LATITUDE],MATCH('MATRIZ CONTRATOS (2)'!A221,Tabela1[código município],0))</f>
        <v>-10.2569</v>
      </c>
      <c r="AM221">
        <f>INDEX(Tabela1[LONGITUDE],MATCH('MATRIZ CONTRATOS (2)'!A221,Tabela1[código município],0))</f>
        <v>-40.1999</v>
      </c>
    </row>
    <row r="222" spans="1:39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 (2)'!E$3+1,0),0),0)</f>
        <v>3.125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 (2)'!G$3+1,0),0),0)</f>
        <v>6.25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 (2)'!I$3+1,0),0),0)</f>
        <v>3.125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 (2)'!K$3+1,0),0),0)</f>
        <v>25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 (2)'!M$3+1,0),0),0)</f>
        <v>1.5625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 (2)'!O$3+1,0),0),0)</f>
        <v>2.34375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 (2)'!Q$3+1,0),0),0)</f>
        <v>8.3333333333333321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 (2)'!S$3+1,0),0),0)</f>
        <v>2.083333333333333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 (2)'!U$3+1,0),0),0)</f>
        <v>2.083333333333333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 (2)'!W$3+1,0),0),0)</f>
        <v>0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 (2)'!Y$3+1,0),0),0)</f>
        <v>3.125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 (2)'!AA$3+1,0),0),0)</f>
        <v>3.125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 (2)'!AC$3+1,0),0),0)</f>
        <v>3.125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 (2)'!AE$3+1,0),0),0)</f>
        <v>3.125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 (2)'!AG$3+1,0),0),0)</f>
        <v>0</v>
      </c>
      <c r="AI222" s="41">
        <f t="shared" si="9"/>
        <v>66.40625</v>
      </c>
      <c r="AJ222" s="41">
        <f t="shared" si="10"/>
        <v>66.40625</v>
      </c>
      <c r="AK222" s="41">
        <f t="shared" si="11"/>
        <v>66.40625</v>
      </c>
      <c r="AL222">
        <f>INDEX(Tabela1[LATITUDE],MATCH('MATRIZ CONTRATOS (2)'!A222,Tabela1[código município],0))</f>
        <v>-13.110900000000001</v>
      </c>
      <c r="AM222">
        <f>INDEX(Tabela1[LONGITUDE],MATCH('MATRIZ CONTRATOS (2)'!A222,Tabela1[código município],0))</f>
        <v>-38.893900000000002</v>
      </c>
    </row>
    <row r="223" spans="1:39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 (2)'!E$3+1,0),0),0)</f>
        <v>3.125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 (2)'!G$3+1,0),0),0)</f>
        <v>25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 (2)'!I$3+1,0),0),0)</f>
        <v>3.125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 (2)'!K$3+1,0),0),0)</f>
        <v>18.75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 (2)'!M$3+1,0),0),0)</f>
        <v>0.78125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 (2)'!O$3+1,0),0),0)</f>
        <v>1.5625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 (2)'!Q$3+1,0),0),0)</f>
        <v>8.3333333333333321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 (2)'!S$3+1,0),0),0)</f>
        <v>8.3333333333333321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 (2)'!U$3+1,0),0),0)</f>
        <v>2.083333333333333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 (2)'!W$3+1,0),0),0)</f>
        <v>0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 (2)'!Y$3+1,0),0),0)</f>
        <v>3.125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 (2)'!AA$3+1,0),0),0)</f>
        <v>3.125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 (2)'!AC$3+1,0),0),0)</f>
        <v>0.78125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 (2)'!AE$3+1,0),0),0)</f>
        <v>0.78125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 (2)'!AG$3+1,0),0),0)</f>
        <v>0</v>
      </c>
      <c r="AI223" s="41">
        <f t="shared" si="9"/>
        <v>78.90625</v>
      </c>
      <c r="AJ223" s="41">
        <f t="shared" si="10"/>
        <v>78.90625</v>
      </c>
      <c r="AK223" s="41">
        <f t="shared" si="11"/>
        <v>78.90625</v>
      </c>
      <c r="AL223">
        <f>INDEX(Tabela1[LATITUDE],MATCH('MATRIZ CONTRATOS (2)'!A223,Tabela1[código município],0))</f>
        <v>-11.5616</v>
      </c>
      <c r="AM223">
        <f>INDEX(Tabela1[LONGITUDE],MATCH('MATRIZ CONTRATOS (2)'!A223,Tabela1[código município],0))</f>
        <v>-37.785299999999999</v>
      </c>
    </row>
    <row r="224" spans="1:39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 (2)'!E$3+1,0),0),0)</f>
        <v>1.5625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 (2)'!G$3+1,0),0),0)</f>
        <v>25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 (2)'!I$3+1,0),0),0)</f>
        <v>0.78125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 (2)'!K$3+1,0),0),0)</f>
        <v>18.75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 (2)'!M$3+1,0),0),0)</f>
        <v>2.34375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 (2)'!O$3+1,0),0),0)</f>
        <v>3.125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 (2)'!Q$3+1,0),0),0)</f>
        <v>4.1666666666666661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 (2)'!S$3+1,0),0),0)</f>
        <v>8.3333333333333321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 (2)'!U$3+1,0),0),0)</f>
        <v>8.3333333333333321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 (2)'!W$3+1,0),0),0)</f>
        <v>0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 (2)'!Y$3+1,0),0),0)</f>
        <v>1.5625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 (2)'!AA$3+1,0),0),0)</f>
        <v>2.34375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 (2)'!AC$3+1,0),0),0)</f>
        <v>1.5625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 (2)'!AE$3+1,0),0),0)</f>
        <v>0.78125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 (2)'!AG$3+1,0),0),0)</f>
        <v>0</v>
      </c>
      <c r="AI224" s="41">
        <f t="shared" si="9"/>
        <v>78.645833333333329</v>
      </c>
      <c r="AJ224" s="41">
        <f t="shared" si="10"/>
        <v>78.645833333333329</v>
      </c>
      <c r="AK224" s="41">
        <f t="shared" si="11"/>
        <v>78.645833333333329</v>
      </c>
      <c r="AL224">
        <f>INDEX(Tabela1[LATITUDE],MATCH('MATRIZ CONTRATOS (2)'!A224,Tabela1[código município],0))</f>
        <v>-13.850899999999999</v>
      </c>
      <c r="AM224">
        <f>INDEX(Tabela1[LONGITUDE],MATCH('MATRIZ CONTRATOS (2)'!A224,Tabela1[código município],0))</f>
        <v>-40.087699999999998</v>
      </c>
    </row>
    <row r="225" spans="1:39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 (2)'!E$3+1,0),0),0)</f>
        <v>1.5625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 (2)'!G$3+1,0),0),0)</f>
        <v>12.5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 (2)'!I$3+1,0),0),0)</f>
        <v>1.5625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 (2)'!K$3+1,0),0),0)</f>
        <v>12.5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 (2)'!M$3+1,0),0),0)</f>
        <v>0.78125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 (2)'!O$3+1,0),0),0)</f>
        <v>3.125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 (2)'!Q$3+1,0),0),0)</f>
        <v>4.1666666666666661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 (2)'!S$3+1,0),0),0)</f>
        <v>6.2499999999999991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 (2)'!U$3+1,0),0),0)</f>
        <v>8.3333333333333321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 (2)'!W$3+1,0),0),0)</f>
        <v>0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 (2)'!Y$3+1,0),0),0)</f>
        <v>1.5625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 (2)'!AA$3+1,0),0),0)</f>
        <v>3.125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 (2)'!AC$3+1,0),0),0)</f>
        <v>1.5625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 (2)'!AE$3+1,0),0),0)</f>
        <v>0.78125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 (2)'!AG$3+1,0),0),0)</f>
        <v>0</v>
      </c>
      <c r="AI225" s="41">
        <f t="shared" si="9"/>
        <v>57.8125</v>
      </c>
      <c r="AJ225" s="41">
        <f t="shared" si="10"/>
        <v>57.8125</v>
      </c>
      <c r="AK225" s="41">
        <f t="shared" si="11"/>
        <v>57.8125</v>
      </c>
      <c r="AL225">
        <f>INDEX(Tabela1[LATITUDE],MATCH('MATRIZ CONTRATOS (2)'!A225,Tabela1[código município],0))</f>
        <v>-10.0685</v>
      </c>
      <c r="AM225">
        <f>INDEX(Tabela1[LONGITUDE],MATCH('MATRIZ CONTRATOS (2)'!A225,Tabela1[código município],0))</f>
        <v>-38.347099999999998</v>
      </c>
    </row>
    <row r="226" spans="1:39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 (2)'!E$3+1,0),0),0)</f>
        <v>2.34375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 (2)'!G$3+1,0),0),0)</f>
        <v>25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 (2)'!I$3+1,0),0),0)</f>
        <v>1.5625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 (2)'!K$3+1,0),0),0)</f>
        <v>18.75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 (2)'!M$3+1,0),0),0)</f>
        <v>3.125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 (2)'!O$3+1,0),0),0)</f>
        <v>3.125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 (2)'!Q$3+1,0),0),0)</f>
        <v>6.2499999999999991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 (2)'!S$3+1,0),0),0)</f>
        <v>4.1666666666666661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 (2)'!U$3+1,0),0),0)</f>
        <v>8.3333333333333321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 (2)'!W$3+1,0),0),0)</f>
        <v>0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 (2)'!Y$3+1,0),0),0)</f>
        <v>3.125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 (2)'!AA$3+1,0),0),0)</f>
        <v>2.34375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 (2)'!AC$3+1,0),0),0)</f>
        <v>0.78125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 (2)'!AE$3+1,0),0),0)</f>
        <v>0.78125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 (2)'!AG$3+1,0),0),0)</f>
        <v>0</v>
      </c>
      <c r="AI226" s="41">
        <f t="shared" si="9"/>
        <v>79.6875</v>
      </c>
      <c r="AJ226" s="41">
        <f t="shared" si="10"/>
        <v>79.6875</v>
      </c>
      <c r="AK226" s="41">
        <f t="shared" si="11"/>
        <v>79.6875</v>
      </c>
      <c r="AL226">
        <f>INDEX(Tabela1[LATITUDE],MATCH('MATRIZ CONTRATOS (2)'!A226,Tabela1[código município],0))</f>
        <v>-13.2621</v>
      </c>
      <c r="AM226">
        <f>INDEX(Tabela1[LONGITUDE],MATCH('MATRIZ CONTRATOS (2)'!A226,Tabela1[código município],0))</f>
        <v>-39.573700000000002</v>
      </c>
    </row>
    <row r="227" spans="1:39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 (2)'!E$3+1,0),0),0)</f>
        <v>2.34375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 (2)'!G$3+1,0),0),0)</f>
        <v>6.25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 (2)'!I$3+1,0),0),0)</f>
        <v>3.125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 (2)'!K$3+1,0),0),0)</f>
        <v>25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 (2)'!M$3+1,0),0),0)</f>
        <v>3.125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 (2)'!O$3+1,0),0),0)</f>
        <v>2.34375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 (2)'!Q$3+1,0),0),0)</f>
        <v>8.3333333333333321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 (2)'!S$3+1,0),0),0)</f>
        <v>2.083333333333333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 (2)'!U$3+1,0),0),0)</f>
        <v>8.3333333333333321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 (2)'!W$3+1,0),0),0)</f>
        <v>0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 (2)'!Y$3+1,0),0),0)</f>
        <v>3.125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 (2)'!AA$3+1,0),0),0)</f>
        <v>3.125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 (2)'!AC$3+1,0),0),0)</f>
        <v>1.5625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 (2)'!AE$3+1,0),0),0)</f>
        <v>2.34375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 (2)'!AG$3+1,0),0),0)</f>
        <v>0</v>
      </c>
      <c r="AI227" s="41">
        <f t="shared" si="9"/>
        <v>71.09375</v>
      </c>
      <c r="AJ227" s="41">
        <f t="shared" si="10"/>
        <v>71.09375</v>
      </c>
      <c r="AK227" s="41">
        <f t="shared" si="11"/>
        <v>71.09375</v>
      </c>
      <c r="AL227">
        <f>INDEX(Tabela1[LATITUDE],MATCH('MATRIZ CONTRATOS (2)'!A227,Tabela1[código município],0))</f>
        <v>-14.0131</v>
      </c>
      <c r="AM227">
        <f>INDEX(Tabela1[LONGITUDE],MATCH('MATRIZ CONTRATOS (2)'!A227,Tabela1[código município],0))</f>
        <v>-39.896900000000002</v>
      </c>
    </row>
    <row r="228" spans="1:39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 (2)'!E$3+1,0),0),0)</f>
        <v>0.78125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 (2)'!G$3+1,0),0),0)</f>
        <v>25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 (2)'!I$3+1,0),0),0)</f>
        <v>1.5625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 (2)'!K$3+1,0),0),0)</f>
        <v>12.5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 (2)'!M$3+1,0),0),0)</f>
        <v>0.78125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 (2)'!O$3+1,0),0),0)</f>
        <v>3.125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 (2)'!Q$3+1,0),0),0)</f>
        <v>2.083333333333333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 (2)'!S$3+1,0),0),0)</f>
        <v>8.3333333333333321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 (2)'!U$3+1,0),0),0)</f>
        <v>8.3333333333333321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 (2)'!W$3+1,0),0),0)</f>
        <v>0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 (2)'!Y$3+1,0),0),0)</f>
        <v>2.34375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 (2)'!AA$3+1,0),0),0)</f>
        <v>3.125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 (2)'!AC$3+1,0),0),0)</f>
        <v>1.5625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 (2)'!AE$3+1,0),0),0)</f>
        <v>0.78125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 (2)'!AG$3+1,0),0),0)</f>
        <v>0</v>
      </c>
      <c r="AI228" s="41">
        <f t="shared" si="9"/>
        <v>70.3125</v>
      </c>
      <c r="AJ228" s="41">
        <f t="shared" si="10"/>
        <v>70.3125</v>
      </c>
      <c r="AK228" s="41">
        <f t="shared" si="11"/>
        <v>70.3125</v>
      </c>
      <c r="AL228">
        <f>INDEX(Tabela1[LATITUDE],MATCH('MATRIZ CONTRATOS (2)'!A228,Tabela1[código município],0))</f>
        <v>-11.348599999999999</v>
      </c>
      <c r="AM228">
        <f>INDEX(Tabela1[LONGITUDE],MATCH('MATRIZ CONTRATOS (2)'!A228,Tabela1[código município],0))</f>
        <v>-41.654800000000002</v>
      </c>
    </row>
    <row r="229" spans="1:39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 (2)'!E$3+1,0),0),0)</f>
        <v>0.78125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 (2)'!G$3+1,0),0),0)</f>
        <v>25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 (2)'!I$3+1,0),0),0)</f>
        <v>0.78125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 (2)'!K$3+1,0),0),0)</f>
        <v>6.25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 (2)'!M$3+1,0),0),0)</f>
        <v>0.78125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 (2)'!O$3+1,0),0),0)</f>
        <v>2.34375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 (2)'!Q$3+1,0),0),0)</f>
        <v>4.1666666666666661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 (2)'!S$3+1,0),0),0)</f>
        <v>6.2499999999999991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 (2)'!U$3+1,0),0),0)</f>
        <v>6.2499999999999991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 (2)'!W$3+1,0),0),0)</f>
        <v>0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 (2)'!Y$3+1,0),0),0)</f>
        <v>1.5625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 (2)'!AA$3+1,0),0),0)</f>
        <v>0.78125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 (2)'!AC$3+1,0),0),0)</f>
        <v>1.5625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 (2)'!AE$3+1,0),0),0)</f>
        <v>0.78125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 (2)'!AG$3+1,0),0),0)</f>
        <v>0</v>
      </c>
      <c r="AI229" s="41">
        <f t="shared" si="9"/>
        <v>57.291666666666664</v>
      </c>
      <c r="AJ229" s="41">
        <f t="shared" si="10"/>
        <v>57.291666666666664</v>
      </c>
      <c r="AK229" s="41">
        <f t="shared" si="11"/>
        <v>57.291666666666664</v>
      </c>
      <c r="AL229">
        <f>INDEX(Tabela1[LATITUDE],MATCH('MATRIZ CONTRATOS (2)'!A229,Tabela1[código município],0))</f>
        <v>-9.4162199999999991</v>
      </c>
      <c r="AM229">
        <f>INDEX(Tabela1[LONGITUDE],MATCH('MATRIZ CONTRATOS (2)'!A229,Tabela1[código município],0))</f>
        <v>-40.503300000000003</v>
      </c>
    </row>
    <row r="230" spans="1:39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 (2)'!E$3+1,0),0),0)</f>
        <v>2.34375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 (2)'!G$3+1,0),0),0)</f>
        <v>25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 (2)'!I$3+1,0),0),0)</f>
        <v>1.5625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 (2)'!K$3+1,0),0),0)</f>
        <v>18.75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 (2)'!M$3+1,0),0),0)</f>
        <v>3.125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 (2)'!O$3+1,0),0),0)</f>
        <v>0.78125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 (2)'!Q$3+1,0),0),0)</f>
        <v>2.083333333333333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 (2)'!S$3+1,0),0),0)</f>
        <v>6.2499999999999991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 (2)'!U$3+1,0),0),0)</f>
        <v>8.3333333333333321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 (2)'!W$3+1,0),0),0)</f>
        <v>0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 (2)'!Y$3+1,0),0),0)</f>
        <v>0.78125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 (2)'!AA$3+1,0),0),0)</f>
        <v>2.34375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 (2)'!AC$3+1,0),0),0)</f>
        <v>0.78125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 (2)'!AE$3+1,0),0),0)</f>
        <v>0.78125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 (2)'!AG$3+1,0),0),0)</f>
        <v>0</v>
      </c>
      <c r="AI230" s="41">
        <f t="shared" si="9"/>
        <v>72.916666666666657</v>
      </c>
      <c r="AJ230" s="41">
        <f t="shared" si="10"/>
        <v>72.916666666666657</v>
      </c>
      <c r="AK230" s="41">
        <f t="shared" si="11"/>
        <v>72.916666666666657</v>
      </c>
      <c r="AL230">
        <f>INDEX(Tabela1[LATITUDE],MATCH('MATRIZ CONTRATOS (2)'!A230,Tabela1[código município],0))</f>
        <v>-16.848800000000001</v>
      </c>
      <c r="AM230">
        <f>INDEX(Tabela1[LONGITUDE],MATCH('MATRIZ CONTRATOS (2)'!A230,Tabela1[código município],0))</f>
        <v>-40.164099999999998</v>
      </c>
    </row>
    <row r="231" spans="1:39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 (2)'!E$3+1,0),0),0)</f>
        <v>0.78125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 (2)'!G$3+1,0),0),0)</f>
        <v>25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 (2)'!I$3+1,0),0),0)</f>
        <v>0.78125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 (2)'!K$3+1,0),0),0)</f>
        <v>6.25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 (2)'!M$3+1,0),0),0)</f>
        <v>1.5625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 (2)'!O$3+1,0),0),0)</f>
        <v>3.125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 (2)'!Q$3+1,0),0),0)</f>
        <v>2.083333333333333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 (2)'!S$3+1,0),0),0)</f>
        <v>4.1666666666666661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 (2)'!U$3+1,0),0),0)</f>
        <v>6.2499999999999991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 (2)'!W$3+1,0),0),0)</f>
        <v>0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 (2)'!Y$3+1,0),0),0)</f>
        <v>1.5625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 (2)'!AA$3+1,0),0),0)</f>
        <v>0.78125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 (2)'!AC$3+1,0),0),0)</f>
        <v>1.5625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 (2)'!AE$3+1,0),0),0)</f>
        <v>0.78125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 (2)'!AG$3+1,0),0),0)</f>
        <v>0</v>
      </c>
      <c r="AI231" s="41">
        <f t="shared" si="9"/>
        <v>54.6875</v>
      </c>
      <c r="AJ231" s="41">
        <f t="shared" si="10"/>
        <v>54.6875</v>
      </c>
      <c r="AK231" s="41">
        <f t="shared" si="11"/>
        <v>54.6875</v>
      </c>
      <c r="AL231">
        <f>INDEX(Tabela1[LATITUDE],MATCH('MATRIZ CONTRATOS (2)'!A231,Tabela1[código município],0))</f>
        <v>-11.043100000000001</v>
      </c>
      <c r="AM231">
        <f>INDEX(Tabela1[LONGITUDE],MATCH('MATRIZ CONTRATOS (2)'!A231,Tabela1[código município],0))</f>
        <v>-41.970199999999998</v>
      </c>
    </row>
    <row r="232" spans="1:39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 (2)'!E$3+1,0),0),0)</f>
        <v>0.78125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 (2)'!G$3+1,0),0),0)</f>
        <v>25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 (2)'!I$3+1,0),0),0)</f>
        <v>0.78125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 (2)'!K$3+1,0),0),0)</f>
        <v>6.25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 (2)'!M$3+1,0),0),0)</f>
        <v>0.78125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 (2)'!O$3+1,0),0),0)</f>
        <v>0.78125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 (2)'!Q$3+1,0),0),0)</f>
        <v>2.083333333333333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 (2)'!S$3+1,0),0),0)</f>
        <v>4.1666666666666661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 (2)'!U$3+1,0),0),0)</f>
        <v>4.1666666666666661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 (2)'!W$3+1,0),0),0)</f>
        <v>0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 (2)'!Y$3+1,0),0),0)</f>
        <v>2.34375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 (2)'!AA$3+1,0),0),0)</f>
        <v>0.78125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 (2)'!AC$3+1,0),0),0)</f>
        <v>0.78125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 (2)'!AE$3+1,0),0),0)</f>
        <v>0.78125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 (2)'!AG$3+1,0),0),0)</f>
        <v>0</v>
      </c>
      <c r="AI232" s="41">
        <f t="shared" si="9"/>
        <v>49.479166666666664</v>
      </c>
      <c r="AJ232" s="41">
        <f t="shared" si="10"/>
        <v>49.479166666666664</v>
      </c>
      <c r="AK232" s="41">
        <f t="shared" si="11"/>
        <v>49.479166666666664</v>
      </c>
      <c r="AL232">
        <f>INDEX(Tabela1[LATITUDE],MATCH('MATRIZ CONTRATOS (2)'!A232,Tabela1[código município],0))</f>
        <v>-15.192</v>
      </c>
      <c r="AM232">
        <f>INDEX(Tabela1[LONGITUDE],MATCH('MATRIZ CONTRATOS (2)'!A232,Tabela1[código município],0))</f>
        <v>-39.491</v>
      </c>
    </row>
    <row r="233" spans="1:39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 (2)'!E$3+1,0),0),0)</f>
        <v>0.78125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 (2)'!G$3+1,0),0),0)</f>
        <v>25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 (2)'!I$3+1,0),0),0)</f>
        <v>0.78125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 (2)'!K$3+1,0),0),0)</f>
        <v>6.25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 (2)'!M$3+1,0),0),0)</f>
        <v>0.78125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 (2)'!O$3+1,0),0),0)</f>
        <v>1.5625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 (2)'!Q$3+1,0),0),0)</f>
        <v>4.1666666666666661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 (2)'!S$3+1,0),0),0)</f>
        <v>8.3333333333333321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 (2)'!U$3+1,0),0),0)</f>
        <v>4.1666666666666661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 (2)'!W$3+1,0),0),0)</f>
        <v>0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 (2)'!Y$3+1,0),0),0)</f>
        <v>0.78125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 (2)'!AA$3+1,0),0),0)</f>
        <v>0.78125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 (2)'!AC$3+1,0),0),0)</f>
        <v>3.125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 (2)'!AE$3+1,0),0),0)</f>
        <v>0.78125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 (2)'!AG$3+1,0),0),0)</f>
        <v>0</v>
      </c>
      <c r="AI233" s="41">
        <f t="shared" si="9"/>
        <v>57.291666666666664</v>
      </c>
      <c r="AJ233" s="41">
        <f t="shared" si="10"/>
        <v>57.291666666666664</v>
      </c>
      <c r="AK233" s="41">
        <f t="shared" si="11"/>
        <v>57.291666666666664</v>
      </c>
      <c r="AL233">
        <f>INDEX(Tabela1[LATITUDE],MATCH('MATRIZ CONTRATOS (2)'!A233,Tabela1[código município],0))</f>
        <v>-13.515499999999999</v>
      </c>
      <c r="AM233">
        <f>INDEX(Tabela1[LONGITUDE],MATCH('MATRIZ CONTRATOS (2)'!A233,Tabela1[código município],0))</f>
        <v>-41.588200000000001</v>
      </c>
    </row>
    <row r="234" spans="1:39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 (2)'!E$3+1,0),0),0)</f>
        <v>2.34375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 (2)'!G$3+1,0),0),0)</f>
        <v>12.5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 (2)'!I$3+1,0),0),0)</f>
        <v>0.78125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 (2)'!K$3+1,0),0),0)</f>
        <v>25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 (2)'!M$3+1,0),0),0)</f>
        <v>2.34375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 (2)'!O$3+1,0),0),0)</f>
        <v>3.125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 (2)'!Q$3+1,0),0),0)</f>
        <v>6.2499999999999991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 (2)'!S$3+1,0),0),0)</f>
        <v>6.2499999999999991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 (2)'!U$3+1,0),0),0)</f>
        <v>6.2499999999999991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 (2)'!W$3+1,0),0),0)</f>
        <v>0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 (2)'!Y$3+1,0),0),0)</f>
        <v>1.5625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 (2)'!AA$3+1,0),0),0)</f>
        <v>2.34375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 (2)'!AC$3+1,0),0),0)</f>
        <v>3.125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 (2)'!AE$3+1,0),0),0)</f>
        <v>2.34375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 (2)'!AG$3+1,0),0),0)</f>
        <v>0</v>
      </c>
      <c r="AI234" s="41">
        <f t="shared" si="9"/>
        <v>74.21875</v>
      </c>
      <c r="AJ234" s="41">
        <f t="shared" si="10"/>
        <v>74.21875</v>
      </c>
      <c r="AK234" s="41">
        <f t="shared" si="11"/>
        <v>74.21875</v>
      </c>
      <c r="AL234">
        <f>INDEX(Tabela1[LATITUDE],MATCH('MATRIZ CONTRATOS (2)'!A234,Tabela1[código município],0))</f>
        <v>-13.6541</v>
      </c>
      <c r="AM234">
        <f>INDEX(Tabela1[LONGITUDE],MATCH('MATRIZ CONTRATOS (2)'!A234,Tabela1[código município],0))</f>
        <v>-40.2119</v>
      </c>
    </row>
    <row r="235" spans="1:39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 (2)'!E$3+1,0),0),0)</f>
        <v>0.78125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 (2)'!G$3+1,0),0),0)</f>
        <v>25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 (2)'!I$3+1,0),0),0)</f>
        <v>2.34375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 (2)'!K$3+1,0),0),0)</f>
        <v>25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 (2)'!M$3+1,0),0),0)</f>
        <v>1.5625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 (2)'!O$3+1,0),0),0)</f>
        <v>0.78125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 (2)'!Q$3+1,0),0),0)</f>
        <v>2.083333333333333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 (2)'!S$3+1,0),0),0)</f>
        <v>2.083333333333333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 (2)'!U$3+1,0),0),0)</f>
        <v>4.1666666666666661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 (2)'!W$3+1,0),0),0)</f>
        <v>0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 (2)'!Y$3+1,0),0),0)</f>
        <v>0.78125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 (2)'!AA$3+1,0),0),0)</f>
        <v>2.34375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 (2)'!AC$3+1,0),0),0)</f>
        <v>0.78125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 (2)'!AE$3+1,0),0),0)</f>
        <v>0.78125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 (2)'!AG$3+1,0),0),0)</f>
        <v>0</v>
      </c>
      <c r="AI235" s="41">
        <f t="shared" si="9"/>
        <v>68.489583333333329</v>
      </c>
      <c r="AJ235" s="41">
        <f t="shared" si="10"/>
        <v>68.489583333333329</v>
      </c>
      <c r="AK235" s="41">
        <f t="shared" si="11"/>
        <v>68.489583333333329</v>
      </c>
      <c r="AL235">
        <f>INDEX(Tabela1[LATITUDE],MATCH('MATRIZ CONTRATOS (2)'!A235,Tabela1[código município],0))</f>
        <v>-13.4663</v>
      </c>
      <c r="AM235">
        <f>INDEX(Tabela1[LONGITUDE],MATCH('MATRIZ CONTRATOS (2)'!A235,Tabela1[código município],0))</f>
        <v>-40.220399999999998</v>
      </c>
    </row>
    <row r="236" spans="1:39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 (2)'!E$3+1,0),0),0)</f>
        <v>0.78125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 (2)'!G$3+1,0),0),0)</f>
        <v>25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 (2)'!I$3+1,0),0),0)</f>
        <v>0.78125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 (2)'!K$3+1,0),0),0)</f>
        <v>6.25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 (2)'!M$3+1,0),0),0)</f>
        <v>0.78125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 (2)'!O$3+1,0),0),0)</f>
        <v>0.78125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 (2)'!Q$3+1,0),0),0)</f>
        <v>2.083333333333333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 (2)'!S$3+1,0),0),0)</f>
        <v>8.3333333333333321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 (2)'!U$3+1,0),0),0)</f>
        <v>2.083333333333333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 (2)'!W$3+1,0),0),0)</f>
        <v>0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 (2)'!Y$3+1,0),0),0)</f>
        <v>3.125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 (2)'!AA$3+1,0),0),0)</f>
        <v>0.78125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 (2)'!AC$3+1,0),0),0)</f>
        <v>0.78125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 (2)'!AE$3+1,0),0),0)</f>
        <v>0.78125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 (2)'!AG$3+1,0),0),0)</f>
        <v>0</v>
      </c>
      <c r="AI236" s="41">
        <f t="shared" si="9"/>
        <v>52.34375</v>
      </c>
      <c r="AJ236" s="41">
        <f t="shared" si="10"/>
        <v>52.34375</v>
      </c>
      <c r="AK236" s="41">
        <f t="shared" si="11"/>
        <v>52.34375</v>
      </c>
      <c r="AL236">
        <f>INDEX(Tabela1[LATITUDE],MATCH('MATRIZ CONTRATOS (2)'!A236,Tabela1[código município],0))</f>
        <v>-14.0334</v>
      </c>
      <c r="AM236">
        <f>INDEX(Tabela1[LONGITUDE],MATCH('MATRIZ CONTRATOS (2)'!A236,Tabela1[código município],0))</f>
        <v>-42.132800000000003</v>
      </c>
    </row>
    <row r="237" spans="1:39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 (2)'!E$3+1,0),0),0)</f>
        <v>0.78125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 (2)'!G$3+1,0),0),0)</f>
        <v>25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 (2)'!I$3+1,0),0),0)</f>
        <v>0.78125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 (2)'!K$3+1,0),0),0)</f>
        <v>18.75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 (2)'!M$3+1,0),0),0)</f>
        <v>2.34375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 (2)'!O$3+1,0),0),0)</f>
        <v>1.5625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 (2)'!Q$3+1,0),0),0)</f>
        <v>2.083333333333333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 (2)'!S$3+1,0),0),0)</f>
        <v>6.2499999999999991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 (2)'!U$3+1,0),0),0)</f>
        <v>6.2499999999999991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 (2)'!W$3+1,0),0),0)</f>
        <v>0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 (2)'!Y$3+1,0),0),0)</f>
        <v>0.78125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 (2)'!AA$3+1,0),0),0)</f>
        <v>0.78125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 (2)'!AC$3+1,0),0),0)</f>
        <v>1.5625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 (2)'!AE$3+1,0),0),0)</f>
        <v>0.78125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 (2)'!AG$3+1,0),0),0)</f>
        <v>0</v>
      </c>
      <c r="AI237" s="41">
        <f t="shared" si="9"/>
        <v>67.708333333333329</v>
      </c>
      <c r="AJ237" s="41">
        <f t="shared" si="10"/>
        <v>67.708333333333329</v>
      </c>
      <c r="AK237" s="41">
        <f t="shared" si="11"/>
        <v>67.708333333333329</v>
      </c>
      <c r="AL237">
        <f>INDEX(Tabela1[LATITUDE],MATCH('MATRIZ CONTRATOS (2)'!A237,Tabela1[código município],0))</f>
        <v>-13.167299999999999</v>
      </c>
      <c r="AM237">
        <f>INDEX(Tabela1[LONGITUDE],MATCH('MATRIZ CONTRATOS (2)'!A237,Tabela1[código município],0))</f>
        <v>-39.421300000000002</v>
      </c>
    </row>
    <row r="238" spans="1:39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 (2)'!E$3+1,0),0),0)</f>
        <v>2.34375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 (2)'!G$3+1,0),0),0)</f>
        <v>25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 (2)'!I$3+1,0),0),0)</f>
        <v>1.5625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 (2)'!K$3+1,0),0),0)</f>
        <v>18.75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 (2)'!M$3+1,0),0),0)</f>
        <v>2.34375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 (2)'!O$3+1,0),0),0)</f>
        <v>3.125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 (2)'!Q$3+1,0),0),0)</f>
        <v>2.083333333333333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 (2)'!S$3+1,0),0),0)</f>
        <v>8.3333333333333321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 (2)'!U$3+1,0),0),0)</f>
        <v>8.3333333333333321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 (2)'!W$3+1,0),0),0)</f>
        <v>0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 (2)'!Y$3+1,0),0),0)</f>
        <v>0.78125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 (2)'!AA$3+1,0),0),0)</f>
        <v>2.34375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 (2)'!AC$3+1,0),0),0)</f>
        <v>0.78125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 (2)'!AE$3+1,0),0),0)</f>
        <v>0.78125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 (2)'!AG$3+1,0),0),0)</f>
        <v>0</v>
      </c>
      <c r="AI238" s="41">
        <f t="shared" si="9"/>
        <v>76.5625</v>
      </c>
      <c r="AJ238" s="41">
        <f t="shared" si="10"/>
        <v>76.5625</v>
      </c>
      <c r="AK238" s="41">
        <f t="shared" si="11"/>
        <v>76.5625</v>
      </c>
      <c r="AL238">
        <f>INDEX(Tabela1[LATITUDE],MATCH('MATRIZ CONTRATOS (2)'!A238,Tabela1[código município],0))</f>
        <v>-17.605599999999999</v>
      </c>
      <c r="AM238">
        <f>INDEX(Tabela1[LONGITUDE],MATCH('MATRIZ CONTRATOS (2)'!A238,Tabela1[código município],0))</f>
        <v>-40.338299999999997</v>
      </c>
    </row>
    <row r="239" spans="1:39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 (2)'!E$3+1,0),0),0)</f>
        <v>0.78125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 (2)'!G$3+1,0),0),0)</f>
        <v>25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 (2)'!I$3+1,0),0),0)</f>
        <v>0.78125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 (2)'!K$3+1,0),0),0)</f>
        <v>6.25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 (2)'!M$3+1,0),0),0)</f>
        <v>3.125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 (2)'!O$3+1,0),0),0)</f>
        <v>1.5625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 (2)'!Q$3+1,0),0),0)</f>
        <v>6.2499999999999991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 (2)'!S$3+1,0),0),0)</f>
        <v>4.1666666666666661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 (2)'!U$3+1,0),0),0)</f>
        <v>2.083333333333333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 (2)'!W$3+1,0),0),0)</f>
        <v>0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 (2)'!Y$3+1,0),0),0)</f>
        <v>2.34375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 (2)'!AA$3+1,0),0),0)</f>
        <v>2.34375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 (2)'!AC$3+1,0),0),0)</f>
        <v>0.78125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 (2)'!AE$3+1,0),0),0)</f>
        <v>2.34375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 (2)'!AG$3+1,0),0),0)</f>
        <v>0</v>
      </c>
      <c r="AI239" s="41">
        <f t="shared" si="9"/>
        <v>57.8125</v>
      </c>
      <c r="AJ239" s="41">
        <f t="shared" si="10"/>
        <v>57.8125</v>
      </c>
      <c r="AK239" s="41">
        <f t="shared" si="11"/>
        <v>57.8125</v>
      </c>
      <c r="AL239">
        <f>INDEX(Tabela1[LATITUDE],MATCH('MATRIZ CONTRATOS (2)'!A239,Tabela1[código município],0))</f>
        <v>-12.3529</v>
      </c>
      <c r="AM239">
        <f>INDEX(Tabela1[LONGITUDE],MATCH('MATRIZ CONTRATOS (2)'!A239,Tabela1[código município],0))</f>
        <v>-40.904800000000002</v>
      </c>
    </row>
    <row r="240" spans="1:39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 (2)'!E$3+1,0),0),0)</f>
        <v>2.34375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 (2)'!G$3+1,0),0),0)</f>
        <v>6.25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 (2)'!I$3+1,0),0),0)</f>
        <v>3.125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 (2)'!K$3+1,0),0),0)</f>
        <v>18.75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 (2)'!M$3+1,0),0),0)</f>
        <v>0.78125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 (2)'!O$3+1,0),0),0)</f>
        <v>3.125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 (2)'!Q$3+1,0),0),0)</f>
        <v>8.3333333333333321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 (2)'!S$3+1,0),0),0)</f>
        <v>2.083333333333333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 (2)'!U$3+1,0),0),0)</f>
        <v>6.2499999999999991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 (2)'!W$3+1,0),0),0)</f>
        <v>0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 (2)'!Y$3+1,0),0),0)</f>
        <v>3.125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 (2)'!AA$3+1,0),0),0)</f>
        <v>2.34375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 (2)'!AC$3+1,0),0),0)</f>
        <v>1.5625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 (2)'!AE$3+1,0),0),0)</f>
        <v>3.125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 (2)'!AG$3+1,0),0),0)</f>
        <v>0</v>
      </c>
      <c r="AI240" s="41">
        <f t="shared" si="9"/>
        <v>61.197916666666664</v>
      </c>
      <c r="AJ240" s="41">
        <f t="shared" si="10"/>
        <v>61.197916666666664</v>
      </c>
      <c r="AK240" s="41">
        <f t="shared" si="11"/>
        <v>61.197916666666664</v>
      </c>
      <c r="AL240">
        <f>INDEX(Tabela1[LATITUDE],MATCH('MATRIZ CONTRATOS (2)'!A240,Tabela1[código município],0))</f>
        <v>-11.773</v>
      </c>
      <c r="AM240">
        <f>INDEX(Tabela1[LONGITUDE],MATCH('MATRIZ CONTRATOS (2)'!A240,Tabela1[código município],0))</f>
        <v>-38.887</v>
      </c>
    </row>
    <row r="241" spans="1:39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 (2)'!E$3+1,0),0),0)</f>
        <v>1.5625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 (2)'!G$3+1,0),0),0)</f>
        <v>25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 (2)'!I$3+1,0),0),0)</f>
        <v>1.5625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 (2)'!K$3+1,0),0),0)</f>
        <v>25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 (2)'!M$3+1,0),0),0)</f>
        <v>2.34375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 (2)'!O$3+1,0),0),0)</f>
        <v>0.78125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 (2)'!Q$3+1,0),0),0)</f>
        <v>2.083333333333333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 (2)'!S$3+1,0),0),0)</f>
        <v>2.083333333333333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 (2)'!U$3+1,0),0),0)</f>
        <v>6.2499999999999991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 (2)'!W$3+1,0),0),0)</f>
        <v>0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 (2)'!Y$3+1,0),0),0)</f>
        <v>3.125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 (2)'!AA$3+1,0),0),0)</f>
        <v>0.78125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 (2)'!AC$3+1,0),0),0)</f>
        <v>1.5625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 (2)'!AE$3+1,0),0),0)</f>
        <v>0.78125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 (2)'!AG$3+1,0),0),0)</f>
        <v>0</v>
      </c>
      <c r="AI241" s="41">
        <f t="shared" si="9"/>
        <v>72.916666666666657</v>
      </c>
      <c r="AJ241" s="41">
        <f t="shared" si="10"/>
        <v>72.916666666666657</v>
      </c>
      <c r="AK241" s="41">
        <f t="shared" si="11"/>
        <v>72.916666666666657</v>
      </c>
      <c r="AL241">
        <f>INDEX(Tabela1[LATITUDE],MATCH('MATRIZ CONTRATOS (2)'!A241,Tabela1[código município],0))</f>
        <v>-11.3851</v>
      </c>
      <c r="AM241">
        <f>INDEX(Tabela1[LONGITUDE],MATCH('MATRIZ CONTRATOS (2)'!A241,Tabela1[código município],0))</f>
        <v>-41.828600000000002</v>
      </c>
    </row>
    <row r="242" spans="1:39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 (2)'!E$3+1,0),0),0)</f>
        <v>1.5625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 (2)'!G$3+1,0),0),0)</f>
        <v>25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 (2)'!I$3+1,0),0),0)</f>
        <v>0.78125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 (2)'!K$3+1,0),0),0)</f>
        <v>12.5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 (2)'!M$3+1,0),0),0)</f>
        <v>3.125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 (2)'!O$3+1,0),0),0)</f>
        <v>3.125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 (2)'!Q$3+1,0),0),0)</f>
        <v>4.1666666666666661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 (2)'!S$3+1,0),0),0)</f>
        <v>2.083333333333333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 (2)'!U$3+1,0),0),0)</f>
        <v>4.1666666666666661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 (2)'!W$3+1,0),0),0)</f>
        <v>0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 (2)'!Y$3+1,0),0),0)</f>
        <v>2.34375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 (2)'!AA$3+1,0),0),0)</f>
        <v>0.78125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 (2)'!AC$3+1,0),0),0)</f>
        <v>0.78125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 (2)'!AE$3+1,0),0),0)</f>
        <v>0.78125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 (2)'!AG$3+1,0),0),0)</f>
        <v>0</v>
      </c>
      <c r="AI242" s="41">
        <f t="shared" si="9"/>
        <v>61.197916666666664</v>
      </c>
      <c r="AJ242" s="41">
        <f t="shared" si="10"/>
        <v>61.197916666666664</v>
      </c>
      <c r="AK242" s="41">
        <f t="shared" si="11"/>
        <v>61.197916666666664</v>
      </c>
      <c r="AL242">
        <f>INDEX(Tabela1[LATITUDE],MATCH('MATRIZ CONTRATOS (2)'!A242,Tabela1[código município],0))</f>
        <v>-12.8978</v>
      </c>
      <c r="AM242">
        <f>INDEX(Tabela1[LONGITUDE],MATCH('MATRIZ CONTRATOS (2)'!A242,Tabela1[código município],0))</f>
        <v>-38.320999999999998</v>
      </c>
    </row>
    <row r="243" spans="1:39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 (2)'!E$3+1,0),0),0)</f>
        <v>0.78125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 (2)'!G$3+1,0),0),0)</f>
        <v>25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 (2)'!I$3+1,0),0),0)</f>
        <v>0.78125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 (2)'!K$3+1,0),0),0)</f>
        <v>6.25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 (2)'!M$3+1,0),0),0)</f>
        <v>0.78125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 (2)'!O$3+1,0),0),0)</f>
        <v>1.5625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 (2)'!Q$3+1,0),0),0)</f>
        <v>8.3333333333333321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 (2)'!S$3+1,0),0),0)</f>
        <v>4.1666666666666661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 (2)'!U$3+1,0),0),0)</f>
        <v>4.1666666666666661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 (2)'!W$3+1,0),0),0)</f>
        <v>0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 (2)'!Y$3+1,0),0),0)</f>
        <v>2.34375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 (2)'!AA$3+1,0),0),0)</f>
        <v>0.78125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 (2)'!AC$3+1,0),0),0)</f>
        <v>1.5625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 (2)'!AE$3+1,0),0),0)</f>
        <v>0.78125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 (2)'!AG$3+1,0),0),0)</f>
        <v>0</v>
      </c>
      <c r="AI243" s="41">
        <f t="shared" si="9"/>
        <v>57.291666666666664</v>
      </c>
      <c r="AJ243" s="41">
        <f t="shared" si="10"/>
        <v>57.291666666666664</v>
      </c>
      <c r="AK243" s="41">
        <f t="shared" si="11"/>
        <v>57.291666666666664</v>
      </c>
      <c r="AL243">
        <f>INDEX(Tabela1[LATITUDE],MATCH('MATRIZ CONTRATOS (2)'!A243,Tabela1[código município],0))</f>
        <v>-12.5616</v>
      </c>
      <c r="AM243">
        <f>INDEX(Tabela1[LONGITUDE],MATCH('MATRIZ CONTRATOS (2)'!A243,Tabela1[código município],0))</f>
        <v>-41.392800000000001</v>
      </c>
    </row>
    <row r="244" spans="1:39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 (2)'!E$3+1,0),0),0)</f>
        <v>0.78125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 (2)'!G$3+1,0),0),0)</f>
        <v>25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 (2)'!I$3+1,0),0),0)</f>
        <v>3.125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 (2)'!K$3+1,0),0),0)</f>
        <v>18.75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 (2)'!M$3+1,0),0),0)</f>
        <v>1.5625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 (2)'!O$3+1,0),0),0)</f>
        <v>3.125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 (2)'!Q$3+1,0),0),0)</f>
        <v>8.3333333333333321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 (2)'!S$3+1,0),0),0)</f>
        <v>2.083333333333333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 (2)'!U$3+1,0),0),0)</f>
        <v>4.1666666666666661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 (2)'!W$3+1,0),0),0)</f>
        <v>0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 (2)'!Y$3+1,0),0),0)</f>
        <v>3.125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 (2)'!AA$3+1,0),0),0)</f>
        <v>3.125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 (2)'!AC$3+1,0),0),0)</f>
        <v>0.78125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 (2)'!AE$3+1,0),0),0)</f>
        <v>2.34375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 (2)'!AG$3+1,0),0),0)</f>
        <v>0</v>
      </c>
      <c r="AI244" s="41">
        <f t="shared" si="9"/>
        <v>76.302083333333329</v>
      </c>
      <c r="AJ244" s="41">
        <f t="shared" si="10"/>
        <v>76.302083333333329</v>
      </c>
      <c r="AK244" s="41">
        <f t="shared" si="11"/>
        <v>76.302083333333329</v>
      </c>
      <c r="AL244">
        <f>INDEX(Tabela1[LATITUDE],MATCH('MATRIZ CONTRATOS (2)'!A244,Tabela1[código município],0))</f>
        <v>-14.684200000000001</v>
      </c>
      <c r="AM244">
        <f>INDEX(Tabela1[LONGITUDE],MATCH('MATRIZ CONTRATOS (2)'!A244,Tabela1[código município],0))</f>
        <v>-42.509500000000003</v>
      </c>
    </row>
    <row r="245" spans="1:39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 (2)'!E$3+1,0),0),0)</f>
        <v>1.5625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 (2)'!G$3+1,0),0),0)</f>
        <v>6.25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 (2)'!I$3+1,0),0),0)</f>
        <v>0.78125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 (2)'!K$3+1,0),0),0)</f>
        <v>12.5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 (2)'!M$3+1,0),0),0)</f>
        <v>0.78125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 (2)'!O$3+1,0),0),0)</f>
        <v>0.78125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 (2)'!Q$3+1,0),0),0)</f>
        <v>2.083333333333333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 (2)'!S$3+1,0),0),0)</f>
        <v>8.3333333333333321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 (2)'!U$3+1,0),0),0)</f>
        <v>2.083333333333333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 (2)'!W$3+1,0),0),0)</f>
        <v>0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 (2)'!Y$3+1,0),0),0)</f>
        <v>3.125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 (2)'!AA$3+1,0),0),0)</f>
        <v>0.78125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 (2)'!AC$3+1,0),0),0)</f>
        <v>0.78125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 (2)'!AE$3+1,0),0),0)</f>
        <v>0.78125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 (2)'!AG$3+1,0),0),0)</f>
        <v>0</v>
      </c>
      <c r="AI245" s="41">
        <f t="shared" si="9"/>
        <v>40.625</v>
      </c>
      <c r="AJ245" s="41">
        <f t="shared" si="10"/>
        <v>40.625</v>
      </c>
      <c r="AK245" s="41">
        <f t="shared" si="11"/>
        <v>40.625</v>
      </c>
      <c r="AL245">
        <f>INDEX(Tabela1[LATITUDE],MATCH('MATRIZ CONTRATOS (2)'!A245,Tabela1[código município],0))</f>
        <v>-13.636900000000001</v>
      </c>
      <c r="AM245">
        <f>INDEX(Tabela1[LONGITUDE],MATCH('MATRIZ CONTRATOS (2)'!A245,Tabela1[código município],0))</f>
        <v>-41.843200000000003</v>
      </c>
    </row>
    <row r="246" spans="1:39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 (2)'!E$3+1,0),0),0)</f>
        <v>3.125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 (2)'!G$3+1,0),0),0)</f>
        <v>25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 (2)'!I$3+1,0),0),0)</f>
        <v>2.34375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 (2)'!K$3+1,0),0),0)</f>
        <v>18.75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 (2)'!M$3+1,0),0),0)</f>
        <v>3.125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 (2)'!O$3+1,0),0),0)</f>
        <v>1.5625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 (2)'!Q$3+1,0),0),0)</f>
        <v>6.2499999999999991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 (2)'!S$3+1,0),0),0)</f>
        <v>4.1666666666666661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 (2)'!U$3+1,0),0),0)</f>
        <v>8.3333333333333321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 (2)'!W$3+1,0),0),0)</f>
        <v>0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 (2)'!Y$3+1,0),0),0)</f>
        <v>1.5625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 (2)'!AA$3+1,0),0),0)</f>
        <v>2.34375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 (2)'!AC$3+1,0),0),0)</f>
        <v>3.125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 (2)'!AE$3+1,0),0),0)</f>
        <v>0.78125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 (2)'!AG$3+1,0),0),0)</f>
        <v>0</v>
      </c>
      <c r="AI246" s="41">
        <f t="shared" si="9"/>
        <v>80.46875</v>
      </c>
      <c r="AJ246" s="41">
        <f t="shared" si="10"/>
        <v>80.46875</v>
      </c>
      <c r="AK246" s="41">
        <f t="shared" si="11"/>
        <v>80.46875</v>
      </c>
      <c r="AL246">
        <f>INDEX(Tabela1[LATITUDE],MATCH('MATRIZ CONTRATOS (2)'!A246,Tabela1[código município],0))</f>
        <v>-12.095599999999999</v>
      </c>
      <c r="AM246">
        <f>INDEX(Tabela1[LONGITUDE],MATCH('MATRIZ CONTRATOS (2)'!A246,Tabela1[código município],0))</f>
        <v>-45.7866</v>
      </c>
    </row>
    <row r="247" spans="1:39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 (2)'!E$3+1,0),0),0)</f>
        <v>0.78125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 (2)'!G$3+1,0),0),0)</f>
        <v>25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 (2)'!I$3+1,0),0),0)</f>
        <v>0.78125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 (2)'!K$3+1,0),0),0)</f>
        <v>6.25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 (2)'!M$3+1,0),0),0)</f>
        <v>2.34375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 (2)'!O$3+1,0),0),0)</f>
        <v>0.78125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 (2)'!Q$3+1,0),0),0)</f>
        <v>8.3333333333333321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 (2)'!S$3+1,0),0),0)</f>
        <v>4.1666666666666661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 (2)'!U$3+1,0),0),0)</f>
        <v>4.1666666666666661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 (2)'!W$3+1,0),0),0)</f>
        <v>0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 (2)'!Y$3+1,0),0),0)</f>
        <v>2.34375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 (2)'!AA$3+1,0),0),0)</f>
        <v>2.34375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 (2)'!AC$3+1,0),0),0)</f>
        <v>0.78125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 (2)'!AE$3+1,0),0),0)</f>
        <v>2.34375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 (2)'!AG$3+1,0),0),0)</f>
        <v>0</v>
      </c>
      <c r="AI247" s="41">
        <f t="shared" si="9"/>
        <v>60.416666666666664</v>
      </c>
      <c r="AJ247" s="41">
        <f t="shared" si="10"/>
        <v>60.416666666666664</v>
      </c>
      <c r="AK247" s="41">
        <f t="shared" si="11"/>
        <v>60.416666666666664</v>
      </c>
      <c r="AL247">
        <f>INDEX(Tabela1[LATITUDE],MATCH('MATRIZ CONTRATOS (2)'!A247,Tabela1[código município],0))</f>
        <v>-12.1326</v>
      </c>
      <c r="AM247">
        <f>INDEX(Tabela1[LONGITUDE],MATCH('MATRIZ CONTRATOS (2)'!A247,Tabela1[código município],0))</f>
        <v>-40.357100000000003</v>
      </c>
    </row>
    <row r="248" spans="1:39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 (2)'!E$3+1,0),0),0)</f>
        <v>1.5625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 (2)'!G$3+1,0),0),0)</f>
        <v>25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 (2)'!I$3+1,0),0),0)</f>
        <v>0.78125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 (2)'!K$3+1,0),0),0)</f>
        <v>6.25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 (2)'!M$3+1,0),0),0)</f>
        <v>1.5625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 (2)'!O$3+1,0),0),0)</f>
        <v>2.34375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 (2)'!Q$3+1,0),0),0)</f>
        <v>2.083333333333333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 (2)'!S$3+1,0),0),0)</f>
        <v>4.1666666666666661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 (2)'!U$3+1,0),0),0)</f>
        <v>2.083333333333333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 (2)'!W$3+1,0),0),0)</f>
        <v>0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 (2)'!Y$3+1,0),0),0)</f>
        <v>1.5625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 (2)'!AA$3+1,0),0),0)</f>
        <v>1.5625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 (2)'!AC$3+1,0),0),0)</f>
        <v>1.5625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 (2)'!AE$3+1,0),0),0)</f>
        <v>0.78125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 (2)'!AG$3+1,0),0),0)</f>
        <v>0</v>
      </c>
      <c r="AI248" s="41">
        <f t="shared" si="9"/>
        <v>51.302083333333329</v>
      </c>
      <c r="AJ248" s="41">
        <f t="shared" si="10"/>
        <v>51.302083333333329</v>
      </c>
      <c r="AK248" s="41">
        <f t="shared" si="11"/>
        <v>51.302083333333329</v>
      </c>
      <c r="AL248">
        <f>INDEX(Tabela1[LATITUDE],MATCH('MATRIZ CONTRATOS (2)'!A248,Tabela1[código município],0))</f>
        <v>-15.5646</v>
      </c>
      <c r="AM248">
        <f>INDEX(Tabela1[LONGITUDE],MATCH('MATRIZ CONTRATOS (2)'!A248,Tabela1[código município],0))</f>
        <v>-40.420900000000003</v>
      </c>
    </row>
    <row r="249" spans="1:39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 (2)'!E$3+1,0),0),0)</f>
        <v>0.78125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 (2)'!G$3+1,0),0),0)</f>
        <v>25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 (2)'!I$3+1,0),0),0)</f>
        <v>2.34375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 (2)'!K$3+1,0),0),0)</f>
        <v>12.5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 (2)'!M$3+1,0),0),0)</f>
        <v>3.125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 (2)'!O$3+1,0),0),0)</f>
        <v>3.125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 (2)'!Q$3+1,0),0),0)</f>
        <v>6.2499999999999991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 (2)'!S$3+1,0),0),0)</f>
        <v>2.083333333333333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 (2)'!U$3+1,0),0),0)</f>
        <v>2.083333333333333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 (2)'!W$3+1,0),0),0)</f>
        <v>0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 (2)'!Y$3+1,0),0),0)</f>
        <v>3.125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 (2)'!AA$3+1,0),0),0)</f>
        <v>1.5625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 (2)'!AC$3+1,0),0),0)</f>
        <v>0.78125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 (2)'!AE$3+1,0),0),0)</f>
        <v>0.78125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 (2)'!AG$3+1,0),0),0)</f>
        <v>0</v>
      </c>
      <c r="AI249" s="41">
        <f t="shared" si="9"/>
        <v>63.541666666666664</v>
      </c>
      <c r="AJ249" s="41">
        <f t="shared" si="10"/>
        <v>63.541666666666664</v>
      </c>
      <c r="AK249" s="41">
        <f t="shared" si="11"/>
        <v>63.541666666666664</v>
      </c>
      <c r="AL249">
        <f>INDEX(Tabela1[LATITUDE],MATCH('MATRIZ CONTRATOS (2)'!A249,Tabela1[código município],0))</f>
        <v>-13.018599999999999</v>
      </c>
      <c r="AM249">
        <f>INDEX(Tabela1[LONGITUDE],MATCH('MATRIZ CONTRATOS (2)'!A249,Tabela1[código município],0))</f>
        <v>-42.694499999999998</v>
      </c>
    </row>
    <row r="250" spans="1:39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 (2)'!E$3+1,0),0),0)</f>
        <v>1.5625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 (2)'!G$3+1,0),0),0)</f>
        <v>25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 (2)'!I$3+1,0),0),0)</f>
        <v>0.78125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 (2)'!K$3+1,0),0),0)</f>
        <v>6.25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 (2)'!M$3+1,0),0),0)</f>
        <v>3.125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 (2)'!O$3+1,0),0),0)</f>
        <v>3.125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 (2)'!Q$3+1,0),0),0)</f>
        <v>2.083333333333333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 (2)'!S$3+1,0),0),0)</f>
        <v>8.3333333333333321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 (2)'!U$3+1,0),0),0)</f>
        <v>8.3333333333333321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 (2)'!W$3+1,0),0),0)</f>
        <v>0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 (2)'!Y$3+1,0),0),0)</f>
        <v>0.78125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 (2)'!AA$3+1,0),0),0)</f>
        <v>0.78125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 (2)'!AC$3+1,0),0),0)</f>
        <v>1.5625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 (2)'!AE$3+1,0),0),0)</f>
        <v>0.78125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 (2)'!AG$3+1,0),0),0)</f>
        <v>0</v>
      </c>
      <c r="AI250" s="41">
        <f t="shared" si="9"/>
        <v>62.5</v>
      </c>
      <c r="AJ250" s="41">
        <f t="shared" si="10"/>
        <v>62.5</v>
      </c>
      <c r="AK250" s="41">
        <f t="shared" si="11"/>
        <v>62.5</v>
      </c>
      <c r="AL250">
        <f>INDEX(Tabela1[LATITUDE],MATCH('MATRIZ CONTRATOS (2)'!A250,Tabela1[código município],0))</f>
        <v>-9.1622599999999998</v>
      </c>
      <c r="AM250">
        <f>INDEX(Tabela1[LONGITUDE],MATCH('MATRIZ CONTRATOS (2)'!A250,Tabela1[código município],0))</f>
        <v>-39.0518</v>
      </c>
    </row>
    <row r="251" spans="1:39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 (2)'!E$3+1,0),0),0)</f>
        <v>1.5625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 (2)'!G$3+1,0),0),0)</f>
        <v>25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 (2)'!I$3+1,0),0),0)</f>
        <v>0.78125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 (2)'!K$3+1,0),0),0)</f>
        <v>25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 (2)'!M$3+1,0),0),0)</f>
        <v>2.34375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 (2)'!O$3+1,0),0),0)</f>
        <v>2.34375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 (2)'!Q$3+1,0),0),0)</f>
        <v>2.083333333333333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 (2)'!S$3+1,0),0),0)</f>
        <v>6.2499999999999991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 (2)'!U$3+1,0),0),0)</f>
        <v>8.3333333333333321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 (2)'!W$3+1,0),0),0)</f>
        <v>0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 (2)'!Y$3+1,0),0),0)</f>
        <v>2.34375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 (2)'!AA$3+1,0),0),0)</f>
        <v>1.5625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 (2)'!AC$3+1,0),0),0)</f>
        <v>3.125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 (2)'!AE$3+1,0),0),0)</f>
        <v>0.78125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 (2)'!AG$3+1,0),0),0)</f>
        <v>0</v>
      </c>
      <c r="AI251" s="41">
        <f t="shared" si="9"/>
        <v>81.510416666666657</v>
      </c>
      <c r="AJ251" s="41">
        <f t="shared" si="10"/>
        <v>81.510416666666657</v>
      </c>
      <c r="AK251" s="41">
        <f t="shared" si="11"/>
        <v>81.510416666666657</v>
      </c>
      <c r="AL251">
        <f>INDEX(Tabela1[LATITUDE],MATCH('MATRIZ CONTRATOS (2)'!A251,Tabela1[código município],0))</f>
        <v>-12.7446</v>
      </c>
      <c r="AM251">
        <f>INDEX(Tabela1[LONGITUDE],MATCH('MATRIZ CONTRATOS (2)'!A251,Tabela1[código município],0))</f>
        <v>-38.615299999999998</v>
      </c>
    </row>
    <row r="252" spans="1:39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 (2)'!E$3+1,0),0),0)</f>
        <v>1.5625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 (2)'!G$3+1,0),0),0)</f>
        <v>25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 (2)'!I$3+1,0),0),0)</f>
        <v>1.5625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 (2)'!K$3+1,0),0),0)</f>
        <v>12.5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 (2)'!M$3+1,0),0),0)</f>
        <v>2.34375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 (2)'!O$3+1,0),0),0)</f>
        <v>1.5625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 (2)'!Q$3+1,0),0),0)</f>
        <v>6.2499999999999991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 (2)'!S$3+1,0),0),0)</f>
        <v>6.2499999999999991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 (2)'!U$3+1,0),0),0)</f>
        <v>2.083333333333333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 (2)'!W$3+1,0),0),0)</f>
        <v>0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 (2)'!Y$3+1,0),0),0)</f>
        <v>3.125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 (2)'!AA$3+1,0),0),0)</f>
        <v>2.34375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 (2)'!AC$3+1,0),0),0)</f>
        <v>1.5625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 (2)'!AE$3+1,0),0),0)</f>
        <v>0.78125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 (2)'!AG$3+1,0),0),0)</f>
        <v>0</v>
      </c>
      <c r="AI252" s="41">
        <f t="shared" si="9"/>
        <v>66.927083333333329</v>
      </c>
      <c r="AJ252" s="41">
        <f t="shared" si="10"/>
        <v>66.927083333333329</v>
      </c>
      <c r="AK252" s="41">
        <f t="shared" si="11"/>
        <v>66.927083333333329</v>
      </c>
      <c r="AL252">
        <f>INDEX(Tabela1[LATITUDE],MATCH('MATRIZ CONTRATOS (2)'!A252,Tabela1[código município],0))</f>
        <v>-14.6623</v>
      </c>
      <c r="AM252">
        <f>INDEX(Tabela1[LONGITUDE],MATCH('MATRIZ CONTRATOS (2)'!A252,Tabela1[código município],0))</f>
        <v>-41.491500000000002</v>
      </c>
    </row>
    <row r="253" spans="1:39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 (2)'!E$3+1,0),0),0)</f>
        <v>1.5625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 (2)'!G$3+1,0),0),0)</f>
        <v>25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 (2)'!I$3+1,0),0),0)</f>
        <v>0.78125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 (2)'!K$3+1,0),0),0)</f>
        <v>6.25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 (2)'!M$3+1,0),0),0)</f>
        <v>3.125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 (2)'!O$3+1,0),0),0)</f>
        <v>1.5625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 (2)'!Q$3+1,0),0),0)</f>
        <v>4.1666666666666661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 (2)'!S$3+1,0),0),0)</f>
        <v>8.3333333333333321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 (2)'!U$3+1,0),0),0)</f>
        <v>8.3333333333333321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 (2)'!W$3+1,0),0),0)</f>
        <v>0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 (2)'!Y$3+1,0),0),0)</f>
        <v>2.34375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 (2)'!AA$3+1,0),0),0)</f>
        <v>2.34375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 (2)'!AC$3+1,0),0),0)</f>
        <v>3.125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 (2)'!AE$3+1,0),0),0)</f>
        <v>0.78125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 (2)'!AG$3+1,0),0),0)</f>
        <v>0</v>
      </c>
      <c r="AI253" s="41">
        <f t="shared" si="9"/>
        <v>67.708333333333329</v>
      </c>
      <c r="AJ253" s="41">
        <f t="shared" si="10"/>
        <v>67.708333333333329</v>
      </c>
      <c r="AK253" s="41">
        <f t="shared" si="11"/>
        <v>67.708333333333329</v>
      </c>
      <c r="AL253">
        <f>INDEX(Tabela1[LATITUDE],MATCH('MATRIZ CONTRATOS (2)'!A253,Tabela1[código município],0))</f>
        <v>-15.624000000000001</v>
      </c>
      <c r="AM253">
        <f>INDEX(Tabela1[LONGITUDE],MATCH('MATRIZ CONTRATOS (2)'!A253,Tabela1[código município],0))</f>
        <v>-40.258699999999997</v>
      </c>
    </row>
    <row r="254" spans="1:39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 (2)'!E$3+1,0),0),0)</f>
        <v>1.5625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 (2)'!G$3+1,0),0),0)</f>
        <v>25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 (2)'!I$3+1,0),0),0)</f>
        <v>1.5625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 (2)'!K$3+1,0),0),0)</f>
        <v>12.5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 (2)'!M$3+1,0),0),0)</f>
        <v>0.78125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 (2)'!O$3+1,0),0),0)</f>
        <v>1.5625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 (2)'!Q$3+1,0),0),0)</f>
        <v>2.083333333333333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 (2)'!S$3+1,0),0),0)</f>
        <v>6.2499999999999991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 (2)'!U$3+1,0),0),0)</f>
        <v>2.083333333333333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 (2)'!W$3+1,0),0),0)</f>
        <v>0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 (2)'!Y$3+1,0),0),0)</f>
        <v>3.125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 (2)'!AA$3+1,0),0),0)</f>
        <v>0.78125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 (2)'!AC$3+1,0),0),0)</f>
        <v>3.125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 (2)'!AE$3+1,0),0),0)</f>
        <v>0.78125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 (2)'!AG$3+1,0),0),0)</f>
        <v>0</v>
      </c>
      <c r="AI254" s="41">
        <f t="shared" si="9"/>
        <v>61.197916666666664</v>
      </c>
      <c r="AJ254" s="41">
        <f t="shared" si="10"/>
        <v>61.197916666666664</v>
      </c>
      <c r="AK254" s="41">
        <f t="shared" si="11"/>
        <v>61.197916666666664</v>
      </c>
      <c r="AL254">
        <f>INDEX(Tabela1[LATITUDE],MATCH('MATRIZ CONTRATOS (2)'!A254,Tabela1[código município],0))</f>
        <v>-11.710699999999999</v>
      </c>
      <c r="AM254">
        <f>INDEX(Tabela1[LONGITUDE],MATCH('MATRIZ CONTRATOS (2)'!A254,Tabela1[código município],0))</f>
        <v>-40.143700000000003</v>
      </c>
    </row>
    <row r="255" spans="1:39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 (2)'!E$3+1,0),0),0)</f>
        <v>1.5625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 (2)'!G$3+1,0),0),0)</f>
        <v>25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 (2)'!I$3+1,0),0),0)</f>
        <v>1.5625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 (2)'!K$3+1,0),0),0)</f>
        <v>12.5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 (2)'!M$3+1,0),0),0)</f>
        <v>2.34375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 (2)'!O$3+1,0),0),0)</f>
        <v>1.5625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 (2)'!Q$3+1,0),0),0)</f>
        <v>4.1666666666666661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 (2)'!S$3+1,0),0),0)</f>
        <v>8.3333333333333321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 (2)'!U$3+1,0),0),0)</f>
        <v>4.1666666666666661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 (2)'!W$3+1,0),0),0)</f>
        <v>0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 (2)'!Y$3+1,0),0),0)</f>
        <v>1.5625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 (2)'!AA$3+1,0),0),0)</f>
        <v>0.78125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 (2)'!AC$3+1,0),0),0)</f>
        <v>1.5625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 (2)'!AE$3+1,0),0),0)</f>
        <v>0.78125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 (2)'!AG$3+1,0),0),0)</f>
        <v>0</v>
      </c>
      <c r="AI255" s="41">
        <f t="shared" si="9"/>
        <v>65.885416666666657</v>
      </c>
      <c r="AJ255" s="41">
        <f t="shared" si="10"/>
        <v>65.885416666666657</v>
      </c>
      <c r="AK255" s="41">
        <f t="shared" si="11"/>
        <v>65.885416666666657</v>
      </c>
      <c r="AL255">
        <f>INDEX(Tabela1[LATITUDE],MATCH('MATRIZ CONTRATOS (2)'!A255,Tabela1[código município],0))</f>
        <v>-14.3371</v>
      </c>
      <c r="AM255">
        <f>INDEX(Tabela1[LONGITUDE],MATCH('MATRIZ CONTRATOS (2)'!A255,Tabela1[código município],0))</f>
        <v>-43.768599999999999</v>
      </c>
    </row>
    <row r="256" spans="1:39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 (2)'!E$3+1,0),0),0)</f>
        <v>1.5625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 (2)'!G$3+1,0),0),0)</f>
        <v>25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 (2)'!I$3+1,0),0),0)</f>
        <v>0.78125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 (2)'!K$3+1,0),0),0)</f>
        <v>6.25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 (2)'!M$3+1,0),0),0)</f>
        <v>3.125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 (2)'!O$3+1,0),0),0)</f>
        <v>3.125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 (2)'!Q$3+1,0),0),0)</f>
        <v>4.1666666666666661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 (2)'!S$3+1,0),0),0)</f>
        <v>4.1666666666666661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 (2)'!U$3+1,0),0),0)</f>
        <v>8.3333333333333321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 (2)'!W$3+1,0),0),0)</f>
        <v>0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 (2)'!Y$3+1,0),0),0)</f>
        <v>1.5625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 (2)'!AA$3+1,0),0),0)</f>
        <v>1.5625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 (2)'!AC$3+1,0),0),0)</f>
        <v>0.78125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 (2)'!AE$3+1,0),0),0)</f>
        <v>0.78125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 (2)'!AG$3+1,0),0),0)</f>
        <v>0</v>
      </c>
      <c r="AI256" s="41">
        <f t="shared" si="9"/>
        <v>61.197916666666664</v>
      </c>
      <c r="AJ256" s="41">
        <f t="shared" si="10"/>
        <v>61.197916666666664</v>
      </c>
      <c r="AK256" s="41">
        <f t="shared" si="11"/>
        <v>61.197916666666664</v>
      </c>
      <c r="AL256">
        <f>INDEX(Tabela1[LATITUDE],MATCH('MATRIZ CONTRATOS (2)'!A256,Tabela1[código município],0))</f>
        <v>-14.3847</v>
      </c>
      <c r="AM256">
        <f>INDEX(Tabela1[LONGITUDE],MATCH('MATRIZ CONTRATOS (2)'!A256,Tabela1[código município],0))</f>
        <v>-41.8842</v>
      </c>
    </row>
    <row r="257" spans="1:39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 (2)'!E$3+1,0),0),0)</f>
        <v>0.78125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 (2)'!G$3+1,0),0),0)</f>
        <v>25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 (2)'!I$3+1,0),0),0)</f>
        <v>2.34375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 (2)'!K$3+1,0),0),0)</f>
        <v>12.5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 (2)'!M$3+1,0),0),0)</f>
        <v>0.78125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 (2)'!O$3+1,0),0),0)</f>
        <v>0.78125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 (2)'!Q$3+1,0),0),0)</f>
        <v>8.3333333333333321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 (2)'!S$3+1,0),0),0)</f>
        <v>4.1666666666666661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 (2)'!U$3+1,0),0),0)</f>
        <v>6.2499999999999991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 (2)'!W$3+1,0),0),0)</f>
        <v>0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 (2)'!Y$3+1,0),0),0)</f>
        <v>2.34375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 (2)'!AA$3+1,0),0),0)</f>
        <v>0.78125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 (2)'!AC$3+1,0),0),0)</f>
        <v>1.5625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 (2)'!AE$3+1,0),0),0)</f>
        <v>3.125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 (2)'!AG$3+1,0),0),0)</f>
        <v>0</v>
      </c>
      <c r="AI257" s="41">
        <f t="shared" si="9"/>
        <v>68.75</v>
      </c>
      <c r="AJ257" s="41">
        <f t="shared" si="10"/>
        <v>68.75</v>
      </c>
      <c r="AK257" s="41">
        <f t="shared" si="11"/>
        <v>68.75</v>
      </c>
      <c r="AL257">
        <f>INDEX(Tabela1[LATITUDE],MATCH('MATRIZ CONTRATOS (2)'!A257,Tabela1[código município],0))</f>
        <v>-14.147600000000001</v>
      </c>
      <c r="AM257">
        <f>INDEX(Tabela1[LONGITUDE],MATCH('MATRIZ CONTRATOS (2)'!A257,Tabela1[código município],0))</f>
        <v>-40.239899999999999</v>
      </c>
    </row>
    <row r="258" spans="1:39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 (2)'!E$3+1,0),0),0)</f>
        <v>2.34375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 (2)'!G$3+1,0),0),0)</f>
        <v>25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 (2)'!I$3+1,0),0),0)</f>
        <v>2.34375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 (2)'!K$3+1,0),0),0)</f>
        <v>25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 (2)'!M$3+1,0),0),0)</f>
        <v>3.125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 (2)'!O$3+1,0),0),0)</f>
        <v>3.125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 (2)'!Q$3+1,0),0),0)</f>
        <v>8.3333333333333321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 (2)'!S$3+1,0),0),0)</f>
        <v>2.083333333333333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 (2)'!U$3+1,0),0),0)</f>
        <v>8.3333333333333321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 (2)'!W$3+1,0),0),0)</f>
        <v>0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 (2)'!Y$3+1,0),0),0)</f>
        <v>3.125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 (2)'!AA$3+1,0),0),0)</f>
        <v>0.78125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 (2)'!AC$3+1,0),0),0)</f>
        <v>1.5625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 (2)'!AE$3+1,0),0),0)</f>
        <v>0.78125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 (2)'!AG$3+1,0),0),0)</f>
        <v>0</v>
      </c>
      <c r="AI258" s="41">
        <f t="shared" si="9"/>
        <v>85.9375</v>
      </c>
      <c r="AJ258" s="41">
        <f t="shared" si="10"/>
        <v>85.9375</v>
      </c>
      <c r="AK258" s="41">
        <f t="shared" si="11"/>
        <v>85.9375</v>
      </c>
      <c r="AL258">
        <f>INDEX(Tabela1[LATITUDE],MATCH('MATRIZ CONTRATOS (2)'!A258,Tabela1[código município],0))</f>
        <v>-10.7227</v>
      </c>
      <c r="AM258">
        <f>INDEX(Tabela1[LONGITUDE],MATCH('MATRIZ CONTRATOS (2)'!A258,Tabela1[código município],0))</f>
        <v>-44.0428</v>
      </c>
    </row>
    <row r="259" spans="1:39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 (2)'!E$3+1,0),0),0)</f>
        <v>0.78125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 (2)'!G$3+1,0),0),0)</f>
        <v>25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 (2)'!I$3+1,0),0),0)</f>
        <v>0.78125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 (2)'!K$3+1,0),0),0)</f>
        <v>6.25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 (2)'!M$3+1,0),0),0)</f>
        <v>0.78125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 (2)'!O$3+1,0),0),0)</f>
        <v>3.125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 (2)'!Q$3+1,0),0),0)</f>
        <v>6.2499999999999991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 (2)'!S$3+1,0),0),0)</f>
        <v>4.1666666666666661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 (2)'!U$3+1,0),0),0)</f>
        <v>6.2499999999999991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 (2)'!W$3+1,0),0),0)</f>
        <v>0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 (2)'!Y$3+1,0),0),0)</f>
        <v>0.78125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 (2)'!AA$3+1,0),0),0)</f>
        <v>1.5625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 (2)'!AC$3+1,0),0),0)</f>
        <v>3.125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 (2)'!AE$3+1,0),0),0)</f>
        <v>0.78125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 (2)'!AG$3+1,0),0),0)</f>
        <v>0</v>
      </c>
      <c r="AI259" s="41">
        <f t="shared" si="9"/>
        <v>59.635416666666664</v>
      </c>
      <c r="AJ259" s="41">
        <f t="shared" si="10"/>
        <v>59.635416666666664</v>
      </c>
      <c r="AK259" s="41">
        <f t="shared" si="11"/>
        <v>59.635416666666664</v>
      </c>
      <c r="AL259">
        <f>INDEX(Tabela1[LATITUDE],MATCH('MATRIZ CONTRATOS (2)'!A259,Tabela1[código município],0))</f>
        <v>-13.435499999999999</v>
      </c>
      <c r="AM259">
        <f>INDEX(Tabela1[LONGITUDE],MATCH('MATRIZ CONTRATOS (2)'!A259,Tabela1[código município],0))</f>
        <v>-40.432299999999998</v>
      </c>
    </row>
    <row r="260" spans="1:39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 (2)'!E$3+1,0),0),0)</f>
        <v>3.125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 (2)'!G$3+1,0),0),0)</f>
        <v>25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 (2)'!I$3+1,0),0),0)</f>
        <v>0.78125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 (2)'!K$3+1,0),0),0)</f>
        <v>18.75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 (2)'!M$3+1,0),0),0)</f>
        <v>1.5625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 (2)'!O$3+1,0),0),0)</f>
        <v>0.78125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 (2)'!Q$3+1,0),0),0)</f>
        <v>2.083333333333333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 (2)'!S$3+1,0),0),0)</f>
        <v>8.3333333333333321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 (2)'!U$3+1,0),0),0)</f>
        <v>2.083333333333333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 (2)'!W$3+1,0),0),0)</f>
        <v>0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 (2)'!Y$3+1,0),0),0)</f>
        <v>1.5625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 (2)'!AA$3+1,0),0),0)</f>
        <v>2.34375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 (2)'!AC$3+1,0),0),0)</f>
        <v>1.5625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 (2)'!AE$3+1,0),0),0)</f>
        <v>0.78125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 (2)'!AG$3+1,0),0),0)</f>
        <v>0</v>
      </c>
      <c r="AI260" s="41">
        <f t="shared" si="9"/>
        <v>68.75</v>
      </c>
      <c r="AJ260" s="41">
        <f t="shared" si="10"/>
        <v>68.75</v>
      </c>
      <c r="AK260" s="41">
        <f t="shared" si="11"/>
        <v>68.75</v>
      </c>
      <c r="AL260">
        <f>INDEX(Tabela1[LATITUDE],MATCH('MATRIZ CONTRATOS (2)'!A260,Tabela1[código município],0))</f>
        <v>-12.776</v>
      </c>
      <c r="AM260">
        <f>INDEX(Tabela1[LONGITUDE],MATCH('MATRIZ CONTRATOS (2)'!A260,Tabela1[código município],0))</f>
        <v>-38.917499999999997</v>
      </c>
    </row>
    <row r="261" spans="1:39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 (2)'!E$3+1,0),0),0)</f>
        <v>3.125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 (2)'!G$3+1,0),0),0)</f>
        <v>25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 (2)'!I$3+1,0),0),0)</f>
        <v>0.78125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 (2)'!K$3+1,0),0),0)</f>
        <v>18.75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 (2)'!M$3+1,0),0),0)</f>
        <v>1.5625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 (2)'!O$3+1,0),0),0)</f>
        <v>0.78125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 (2)'!Q$3+1,0),0),0)</f>
        <v>4.1666666666666661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 (2)'!S$3+1,0),0),0)</f>
        <v>6.2499999999999991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 (2)'!U$3+1,0),0),0)</f>
        <v>6.2499999999999991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 (2)'!W$3+1,0),0),0)</f>
        <v>0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 (2)'!Y$3+1,0),0),0)</f>
        <v>0.78125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 (2)'!AA$3+1,0),0),0)</f>
        <v>1.5625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 (2)'!AC$3+1,0),0),0)</f>
        <v>0.78125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 (2)'!AE$3+1,0),0),0)</f>
        <v>0.78125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 (2)'!AG$3+1,0),0),0)</f>
        <v>0</v>
      </c>
      <c r="AI261" s="41">
        <f t="shared" si="9"/>
        <v>70.572916666666657</v>
      </c>
      <c r="AJ261" s="41">
        <f t="shared" si="10"/>
        <v>70.572916666666657</v>
      </c>
      <c r="AK261" s="41">
        <f t="shared" si="11"/>
        <v>70.572916666666657</v>
      </c>
      <c r="AL261">
        <f>INDEX(Tabela1[LATITUDE],MATCH('MATRIZ CONTRATOS (2)'!A261,Tabela1[código município],0))</f>
        <v>-14.1035</v>
      </c>
      <c r="AM261">
        <f>INDEX(Tabela1[LONGITUDE],MATCH('MATRIZ CONTRATOS (2)'!A261,Tabela1[código município],0))</f>
        <v>-39.0137</v>
      </c>
    </row>
    <row r="262" spans="1:39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 (2)'!E$3+1,0),0),0)</f>
        <v>0.78125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 (2)'!G$3+1,0),0),0)</f>
        <v>25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 (2)'!I$3+1,0),0),0)</f>
        <v>0.78125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 (2)'!K$3+1,0),0),0)</f>
        <v>6.25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 (2)'!M$3+1,0),0),0)</f>
        <v>0.78125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 (2)'!O$3+1,0),0),0)</f>
        <v>1.5625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 (2)'!Q$3+1,0),0),0)</f>
        <v>8.3333333333333321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 (2)'!S$3+1,0),0),0)</f>
        <v>2.083333333333333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 (2)'!U$3+1,0),0),0)</f>
        <v>2.083333333333333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 (2)'!W$3+1,0),0),0)</f>
        <v>0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 (2)'!Y$3+1,0),0),0)</f>
        <v>3.125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 (2)'!AA$3+1,0),0),0)</f>
        <v>1.5625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 (2)'!AC$3+1,0),0),0)</f>
        <v>1.5625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 (2)'!AE$3+1,0),0),0)</f>
        <v>0.78125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 (2)'!AG$3+1,0),0),0)</f>
        <v>0</v>
      </c>
      <c r="AI262" s="41">
        <f t="shared" si="9"/>
        <v>54.6875</v>
      </c>
      <c r="AJ262" s="41">
        <f t="shared" si="10"/>
        <v>54.6875</v>
      </c>
      <c r="AK262" s="41">
        <f t="shared" si="11"/>
        <v>54.6875</v>
      </c>
      <c r="AL262">
        <f>INDEX(Tabela1[LATITUDE],MATCH('MATRIZ CONTRATOS (2)'!A262,Tabela1[código município],0))</f>
        <v>-13.006399999999999</v>
      </c>
      <c r="AM262">
        <f>INDEX(Tabela1[LONGITUDE],MATCH('MATRIZ CONTRATOS (2)'!A262,Tabela1[código município],0))</f>
        <v>-40.529499999999999</v>
      </c>
    </row>
    <row r="263" spans="1:39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 (2)'!E$3+1,0),0),0)</f>
        <v>0.78125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 (2)'!G$3+1,0),0),0)</f>
        <v>25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 (2)'!I$3+1,0),0),0)</f>
        <v>0.78125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 (2)'!K$3+1,0),0),0)</f>
        <v>25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 (2)'!M$3+1,0),0),0)</f>
        <v>2.34375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 (2)'!O$3+1,0),0),0)</f>
        <v>0.78125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 (2)'!Q$3+1,0),0),0)</f>
        <v>6.2499999999999991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 (2)'!S$3+1,0),0),0)</f>
        <v>2.083333333333333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 (2)'!U$3+1,0),0),0)</f>
        <v>8.3333333333333321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 (2)'!W$3+1,0),0),0)</f>
        <v>0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 (2)'!Y$3+1,0),0),0)</f>
        <v>1.5625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 (2)'!AA$3+1,0),0),0)</f>
        <v>3.125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 (2)'!AC$3+1,0),0),0)</f>
        <v>1.5625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 (2)'!AE$3+1,0),0),0)</f>
        <v>0.78125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 (2)'!AG$3+1,0),0),0)</f>
        <v>0</v>
      </c>
      <c r="AI263" s="41">
        <f t="shared" si="9"/>
        <v>78.385416666666657</v>
      </c>
      <c r="AJ263" s="41">
        <f t="shared" si="10"/>
        <v>78.385416666666657</v>
      </c>
      <c r="AK263" s="41">
        <f t="shared" si="11"/>
        <v>78.385416666666657</v>
      </c>
      <c r="AL263">
        <f>INDEX(Tabela1[LATITUDE],MATCH('MATRIZ CONTRATOS (2)'!A263,Tabela1[código município],0))</f>
        <v>-12.5307</v>
      </c>
      <c r="AM263">
        <f>INDEX(Tabela1[LONGITUDE],MATCH('MATRIZ CONTRATOS (2)'!A263,Tabela1[código município],0))</f>
        <v>-38.300899999999999</v>
      </c>
    </row>
    <row r="264" spans="1:39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 (2)'!E$3+1,0),0),0)</f>
        <v>0.78125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 (2)'!G$3+1,0),0),0)</f>
        <v>25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 (2)'!I$3+1,0),0),0)</f>
        <v>0.78125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 (2)'!K$3+1,0),0),0)</f>
        <v>12.5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 (2)'!M$3+1,0),0),0)</f>
        <v>0.78125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 (2)'!O$3+1,0),0),0)</f>
        <v>0.78125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 (2)'!Q$3+1,0),0),0)</f>
        <v>6.2499999999999991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 (2)'!S$3+1,0),0),0)</f>
        <v>6.2499999999999991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 (2)'!U$3+1,0),0),0)</f>
        <v>4.1666666666666661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 (2)'!W$3+1,0),0),0)</f>
        <v>0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 (2)'!Y$3+1,0),0),0)</f>
        <v>1.5625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 (2)'!AA$3+1,0),0),0)</f>
        <v>0.78125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 (2)'!AC$3+1,0),0),0)</f>
        <v>1.5625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 (2)'!AE$3+1,0),0),0)</f>
        <v>2.34375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 (2)'!AG$3+1,0),0),0)</f>
        <v>0</v>
      </c>
      <c r="AI264" s="41">
        <f t="shared" ref="AI264:AI327" si="12">AH264+AF264+AD264+AB264+Z264+X264+V264+T264+R264+P264+N264+L264+J264+H264+F264</f>
        <v>63.541666666666664</v>
      </c>
      <c r="AJ264" s="41">
        <f t="shared" ref="AJ264:AJ327" si="13">AI264</f>
        <v>63.541666666666664</v>
      </c>
      <c r="AK264" s="41">
        <f t="shared" ref="AK264:AK327" si="14">AI264</f>
        <v>63.541666666666664</v>
      </c>
      <c r="AL264">
        <f>INDEX(Tabela1[LATITUDE],MATCH('MATRIZ CONTRATOS (2)'!A264,Tabela1[código município],0))</f>
        <v>-13.9109</v>
      </c>
      <c r="AM264">
        <f>INDEX(Tabela1[LONGITUDE],MATCH('MATRIZ CONTRATOS (2)'!A264,Tabela1[código município],0))</f>
        <v>-42.843899999999998</v>
      </c>
    </row>
    <row r="265" spans="1:39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 (2)'!E$3+1,0),0),0)</f>
        <v>0.78125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 (2)'!G$3+1,0),0),0)</f>
        <v>25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 (2)'!I$3+1,0),0),0)</f>
        <v>0.78125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 (2)'!K$3+1,0),0),0)</f>
        <v>6.25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 (2)'!M$3+1,0),0),0)</f>
        <v>0.78125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 (2)'!O$3+1,0),0),0)</f>
        <v>1.5625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 (2)'!Q$3+1,0),0),0)</f>
        <v>4.1666666666666661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 (2)'!S$3+1,0),0),0)</f>
        <v>2.083333333333333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 (2)'!U$3+1,0),0),0)</f>
        <v>2.083333333333333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 (2)'!W$3+1,0),0),0)</f>
        <v>0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 (2)'!Y$3+1,0),0),0)</f>
        <v>0.78125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 (2)'!AA$3+1,0),0),0)</f>
        <v>0.78125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 (2)'!AC$3+1,0),0),0)</f>
        <v>0.78125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 (2)'!AE$3+1,0),0),0)</f>
        <v>0.78125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 (2)'!AG$3+1,0),0),0)</f>
        <v>0</v>
      </c>
      <c r="AI265" s="41">
        <f t="shared" si="12"/>
        <v>46.614583333333329</v>
      </c>
      <c r="AJ265" s="41">
        <f t="shared" si="13"/>
        <v>46.614583333333329</v>
      </c>
      <c r="AK265" s="41">
        <f t="shared" si="14"/>
        <v>46.614583333333329</v>
      </c>
      <c r="AL265">
        <f>INDEX(Tabela1[LATITUDE],MATCH('MATRIZ CONTRATOS (2)'!A265,Tabela1[código município],0))</f>
        <v>-17.370699999999999</v>
      </c>
      <c r="AM265">
        <f>INDEX(Tabela1[LONGITUDE],MATCH('MATRIZ CONTRATOS (2)'!A265,Tabela1[código município],0))</f>
        <v>-40.223799999999997</v>
      </c>
    </row>
    <row r="266" spans="1:39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 (2)'!E$3+1,0),0),0)</f>
        <v>2.34375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 (2)'!G$3+1,0),0),0)</f>
        <v>25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 (2)'!I$3+1,0),0),0)</f>
        <v>1.5625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 (2)'!K$3+1,0),0),0)</f>
        <v>18.75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 (2)'!M$3+1,0),0),0)</f>
        <v>0.78125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 (2)'!O$3+1,0),0),0)</f>
        <v>0.78125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 (2)'!Q$3+1,0),0),0)</f>
        <v>4.1666666666666661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 (2)'!S$3+1,0),0),0)</f>
        <v>8.3333333333333321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 (2)'!U$3+1,0),0),0)</f>
        <v>4.1666666666666661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 (2)'!W$3+1,0),0),0)</f>
        <v>0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 (2)'!Y$3+1,0),0),0)</f>
        <v>1.5625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 (2)'!AA$3+1,0),0),0)</f>
        <v>2.34375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 (2)'!AC$3+1,0),0),0)</f>
        <v>3.125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 (2)'!AE$3+1,0),0),0)</f>
        <v>0.78125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 (2)'!AG$3+1,0),0),0)</f>
        <v>0</v>
      </c>
      <c r="AI266" s="41">
        <f t="shared" si="12"/>
        <v>73.697916666666657</v>
      </c>
      <c r="AJ266" s="41">
        <f t="shared" si="13"/>
        <v>73.697916666666657</v>
      </c>
      <c r="AK266" s="41">
        <f t="shared" si="14"/>
        <v>73.697916666666657</v>
      </c>
      <c r="AL266">
        <f>INDEX(Tabela1[LATITUDE],MATCH('MATRIZ CONTRATOS (2)'!A266,Tabela1[código município],0))</f>
        <v>-11.4299</v>
      </c>
      <c r="AM266">
        <f>INDEX(Tabela1[LONGITUDE],MATCH('MATRIZ CONTRATOS (2)'!A266,Tabela1[código município],0))</f>
        <v>-40.603099999999998</v>
      </c>
    </row>
    <row r="267" spans="1:39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 (2)'!E$3+1,0),0),0)</f>
        <v>1.5625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 (2)'!G$3+1,0),0),0)</f>
        <v>12.5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 (2)'!I$3+1,0),0),0)</f>
        <v>1.5625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 (2)'!K$3+1,0),0),0)</f>
        <v>12.5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 (2)'!M$3+1,0),0),0)</f>
        <v>2.34375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 (2)'!O$3+1,0),0),0)</f>
        <v>1.5625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 (2)'!Q$3+1,0),0),0)</f>
        <v>2.083333333333333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 (2)'!S$3+1,0),0),0)</f>
        <v>8.3333333333333321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 (2)'!U$3+1,0),0),0)</f>
        <v>6.2499999999999991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 (2)'!W$3+1,0),0),0)</f>
        <v>0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 (2)'!Y$3+1,0),0),0)</f>
        <v>1.5625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 (2)'!AA$3+1,0),0),0)</f>
        <v>1.5625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 (2)'!AC$3+1,0),0),0)</f>
        <v>0.78125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 (2)'!AE$3+1,0),0),0)</f>
        <v>3.125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 (2)'!AG$3+1,0),0),0)</f>
        <v>0</v>
      </c>
      <c r="AI267" s="41">
        <f t="shared" si="12"/>
        <v>55.729166666666664</v>
      </c>
      <c r="AJ267" s="41">
        <f t="shared" si="13"/>
        <v>55.729166666666664</v>
      </c>
      <c r="AK267" s="41">
        <f t="shared" si="14"/>
        <v>55.729166666666664</v>
      </c>
      <c r="AL267">
        <f>INDEX(Tabela1[LATITUDE],MATCH('MATRIZ CONTRATOS (2)'!A267,Tabela1[código município],0))</f>
        <v>-12.864599999999999</v>
      </c>
      <c r="AM267">
        <f>INDEX(Tabela1[LONGITUDE],MATCH('MATRIZ CONTRATOS (2)'!A267,Tabela1[código município],0))</f>
        <v>-39.8611</v>
      </c>
    </row>
    <row r="268" spans="1:39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 (2)'!E$3+1,0),0),0)</f>
        <v>1.5625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 (2)'!G$3+1,0),0),0)</f>
        <v>12.5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 (2)'!I$3+1,0),0),0)</f>
        <v>2.34375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 (2)'!K$3+1,0),0),0)</f>
        <v>25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 (2)'!M$3+1,0),0),0)</f>
        <v>0.78125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 (2)'!O$3+1,0),0),0)</f>
        <v>1.5625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 (2)'!Q$3+1,0),0),0)</f>
        <v>8.3333333333333321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 (2)'!S$3+1,0),0),0)</f>
        <v>8.3333333333333321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 (2)'!U$3+1,0),0),0)</f>
        <v>2.083333333333333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 (2)'!W$3+1,0),0),0)</f>
        <v>0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 (2)'!Y$3+1,0),0),0)</f>
        <v>3.125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 (2)'!AA$3+1,0),0),0)</f>
        <v>2.34375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 (2)'!AC$3+1,0),0),0)</f>
        <v>3.125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 (2)'!AE$3+1,0),0),0)</f>
        <v>2.34375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 (2)'!AG$3+1,0),0),0)</f>
        <v>0</v>
      </c>
      <c r="AI268" s="41">
        <f t="shared" si="12"/>
        <v>73.4375</v>
      </c>
      <c r="AJ268" s="41">
        <f t="shared" si="13"/>
        <v>73.4375</v>
      </c>
      <c r="AK268" s="41">
        <f t="shared" si="14"/>
        <v>73.4375</v>
      </c>
      <c r="AL268">
        <f>INDEX(Tabela1[LATITUDE],MATCH('MATRIZ CONTRATOS (2)'!A268,Tabela1[código município],0))</f>
        <v>-10.961</v>
      </c>
      <c r="AM268">
        <f>INDEX(Tabela1[LONGITUDE],MATCH('MATRIZ CONTRATOS (2)'!A268,Tabela1[código município],0))</f>
        <v>-40.573999999999998</v>
      </c>
    </row>
    <row r="269" spans="1:39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 (2)'!E$3+1,0),0),0)</f>
        <v>1.5625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 (2)'!G$3+1,0),0),0)</f>
        <v>25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 (2)'!I$3+1,0),0),0)</f>
        <v>0.78125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 (2)'!K$3+1,0),0),0)</f>
        <v>25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 (2)'!M$3+1,0),0),0)</f>
        <v>2.34375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 (2)'!O$3+1,0),0),0)</f>
        <v>3.125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 (2)'!Q$3+1,0),0),0)</f>
        <v>2.083333333333333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 (2)'!S$3+1,0),0),0)</f>
        <v>8.3333333333333321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 (2)'!U$3+1,0),0),0)</f>
        <v>8.3333333333333321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 (2)'!W$3+1,0),0),0)</f>
        <v>0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 (2)'!Y$3+1,0),0),0)</f>
        <v>0.78125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 (2)'!AA$3+1,0),0),0)</f>
        <v>0.78125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 (2)'!AC$3+1,0),0),0)</f>
        <v>1.5625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 (2)'!AE$3+1,0),0),0)</f>
        <v>0.78125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 (2)'!AG$3+1,0),0),0)</f>
        <v>0</v>
      </c>
      <c r="AI269" s="41">
        <f t="shared" si="12"/>
        <v>80.46875</v>
      </c>
      <c r="AJ269" s="41">
        <f t="shared" si="13"/>
        <v>80.46875</v>
      </c>
      <c r="AK269" s="41">
        <f t="shared" si="14"/>
        <v>80.46875</v>
      </c>
      <c r="AL269">
        <f>INDEX(Tabela1[LATITUDE],MATCH('MATRIZ CONTRATOS (2)'!A269,Tabela1[código município],0))</f>
        <v>-14.2385</v>
      </c>
      <c r="AM269">
        <f>INDEX(Tabela1[LONGITUDE],MATCH('MATRIZ CONTRATOS (2)'!A269,Tabela1[código município],0))</f>
        <v>-40.771799999999999</v>
      </c>
    </row>
    <row r="270" spans="1:39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 (2)'!E$3+1,0),0),0)</f>
        <v>1.5625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 (2)'!G$3+1,0),0),0)</f>
        <v>6.25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 (2)'!I$3+1,0),0),0)</f>
        <v>3.125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 (2)'!K$3+1,0),0),0)</f>
        <v>25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 (2)'!M$3+1,0),0),0)</f>
        <v>1.5625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 (2)'!O$3+1,0),0),0)</f>
        <v>2.34375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 (2)'!Q$3+1,0),0),0)</f>
        <v>8.3333333333333321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 (2)'!S$3+1,0),0),0)</f>
        <v>6.2499999999999991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 (2)'!U$3+1,0),0),0)</f>
        <v>2.083333333333333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 (2)'!W$3+1,0),0),0)</f>
        <v>0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 (2)'!Y$3+1,0),0),0)</f>
        <v>3.125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 (2)'!AA$3+1,0),0),0)</f>
        <v>3.125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 (2)'!AC$3+1,0),0),0)</f>
        <v>1.5625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 (2)'!AE$3+1,0),0),0)</f>
        <v>3.125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 (2)'!AG$3+1,0),0),0)</f>
        <v>0</v>
      </c>
      <c r="AI270" s="41">
        <f t="shared" si="12"/>
        <v>67.447916666666657</v>
      </c>
      <c r="AJ270" s="41">
        <f t="shared" si="13"/>
        <v>67.447916666666657</v>
      </c>
      <c r="AK270" s="41">
        <f t="shared" si="14"/>
        <v>67.447916666666657</v>
      </c>
      <c r="AL270">
        <f>INDEX(Tabela1[LATITUDE],MATCH('MATRIZ CONTRATOS (2)'!A270,Tabela1[código município],0))</f>
        <v>-10.4374</v>
      </c>
      <c r="AM270">
        <f>INDEX(Tabela1[LONGITUDE],MATCH('MATRIZ CONTRATOS (2)'!A270,Tabela1[código município],0))</f>
        <v>-39.332099999999997</v>
      </c>
    </row>
    <row r="271" spans="1:39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 (2)'!E$3+1,0),0),0)</f>
        <v>1.5625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 (2)'!G$3+1,0),0),0)</f>
        <v>25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 (2)'!I$3+1,0),0),0)</f>
        <v>0.78125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 (2)'!K$3+1,0),0),0)</f>
        <v>6.25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 (2)'!M$3+1,0),0),0)</f>
        <v>1.5625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 (2)'!O$3+1,0),0),0)</f>
        <v>3.125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 (2)'!Q$3+1,0),0),0)</f>
        <v>4.1666666666666661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 (2)'!S$3+1,0),0),0)</f>
        <v>2.083333333333333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 (2)'!U$3+1,0),0),0)</f>
        <v>6.2499999999999991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 (2)'!W$3+1,0),0),0)</f>
        <v>0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 (2)'!Y$3+1,0),0),0)</f>
        <v>0.78125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 (2)'!AA$3+1,0),0),0)</f>
        <v>0.78125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 (2)'!AC$3+1,0),0),0)</f>
        <v>1.5625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 (2)'!AE$3+1,0),0),0)</f>
        <v>0.78125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 (2)'!AG$3+1,0),0),0)</f>
        <v>0</v>
      </c>
      <c r="AI271" s="41">
        <f t="shared" si="12"/>
        <v>54.6875</v>
      </c>
      <c r="AJ271" s="41">
        <f t="shared" si="13"/>
        <v>54.6875</v>
      </c>
      <c r="AK271" s="41">
        <f t="shared" si="14"/>
        <v>54.6875</v>
      </c>
      <c r="AL271">
        <f>INDEX(Tabela1[LATITUDE],MATCH('MATRIZ CONTRATOS (2)'!A271,Tabela1[código município],0))</f>
        <v>-11.556900000000001</v>
      </c>
      <c r="AM271">
        <f>INDEX(Tabela1[LONGITUDE],MATCH('MATRIZ CONTRATOS (2)'!A271,Tabela1[código município],0))</f>
        <v>-43.276600000000002</v>
      </c>
    </row>
    <row r="272" spans="1:39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 (2)'!E$3+1,0),0),0)</f>
        <v>1.5625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 (2)'!G$3+1,0),0),0)</f>
        <v>25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 (2)'!I$3+1,0),0),0)</f>
        <v>0.78125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 (2)'!K$3+1,0),0),0)</f>
        <v>6.25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 (2)'!M$3+1,0),0),0)</f>
        <v>1.5625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 (2)'!O$3+1,0),0),0)</f>
        <v>2.34375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 (2)'!Q$3+1,0),0),0)</f>
        <v>4.1666666666666661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 (2)'!S$3+1,0),0),0)</f>
        <v>4.1666666666666661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 (2)'!U$3+1,0),0),0)</f>
        <v>8.3333333333333321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 (2)'!W$3+1,0),0),0)</f>
        <v>0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 (2)'!Y$3+1,0),0),0)</f>
        <v>2.34375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 (2)'!AA$3+1,0),0),0)</f>
        <v>0.78125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 (2)'!AC$3+1,0),0),0)</f>
        <v>3.125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 (2)'!AE$3+1,0),0),0)</f>
        <v>2.34375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 (2)'!AG$3+1,0),0),0)</f>
        <v>0</v>
      </c>
      <c r="AI272" s="41">
        <f t="shared" si="12"/>
        <v>62.760416666666664</v>
      </c>
      <c r="AJ272" s="41">
        <f t="shared" si="13"/>
        <v>62.760416666666664</v>
      </c>
      <c r="AK272" s="41">
        <f t="shared" si="14"/>
        <v>62.760416666666664</v>
      </c>
      <c r="AL272">
        <f>INDEX(Tabela1[LATITUDE],MATCH('MATRIZ CONTRATOS (2)'!A272,Tabela1[código município],0))</f>
        <v>-11.5488</v>
      </c>
      <c r="AM272">
        <f>INDEX(Tabela1[LONGITUDE],MATCH('MATRIZ CONTRATOS (2)'!A272,Tabela1[código município],0))</f>
        <v>-41.156500000000001</v>
      </c>
    </row>
    <row r="273" spans="1:39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 (2)'!E$3+1,0),0),0)</f>
        <v>3.125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 (2)'!G$3+1,0),0),0)</f>
        <v>25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 (2)'!I$3+1,0),0),0)</f>
        <v>3.125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 (2)'!K$3+1,0),0),0)</f>
        <v>25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 (2)'!M$3+1,0),0),0)</f>
        <v>1.5625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 (2)'!O$3+1,0),0),0)</f>
        <v>0.78125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 (2)'!Q$3+1,0),0),0)</f>
        <v>8.3333333333333321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 (2)'!S$3+1,0),0),0)</f>
        <v>2.083333333333333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 (2)'!U$3+1,0),0),0)</f>
        <v>4.1666666666666661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 (2)'!W$3+1,0),0),0)</f>
        <v>0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 (2)'!Y$3+1,0),0),0)</f>
        <v>2.34375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 (2)'!AA$3+1,0),0),0)</f>
        <v>3.125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 (2)'!AC$3+1,0),0),0)</f>
        <v>3.125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 (2)'!AE$3+1,0),0),0)</f>
        <v>0.78125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 (2)'!AG$3+1,0),0),0)</f>
        <v>0</v>
      </c>
      <c r="AI273" s="41">
        <f t="shared" si="12"/>
        <v>82.552083333333329</v>
      </c>
      <c r="AJ273" s="41">
        <f t="shared" si="13"/>
        <v>82.552083333333329</v>
      </c>
      <c r="AK273" s="41">
        <f t="shared" si="14"/>
        <v>82.552083333333329</v>
      </c>
      <c r="AL273">
        <f>INDEX(Tabela1[LATITUDE],MATCH('MATRIZ CONTRATOS (2)'!A273,Tabela1[código município],0))</f>
        <v>-15.022500000000001</v>
      </c>
      <c r="AM273">
        <f>INDEX(Tabela1[LONGITUDE],MATCH('MATRIZ CONTRATOS (2)'!A273,Tabela1[código município],0))</f>
        <v>-42.372700000000002</v>
      </c>
    </row>
    <row r="274" spans="1:39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 (2)'!E$3+1,0),0),0)</f>
        <v>1.5625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 (2)'!G$3+1,0),0),0)</f>
        <v>12.5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 (2)'!I$3+1,0),0),0)</f>
        <v>1.5625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 (2)'!K$3+1,0),0),0)</f>
        <v>6.25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 (2)'!M$3+1,0),0),0)</f>
        <v>0.78125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 (2)'!O$3+1,0),0),0)</f>
        <v>1.5625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 (2)'!Q$3+1,0),0),0)</f>
        <v>4.1666666666666661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 (2)'!S$3+1,0),0),0)</f>
        <v>8.3333333333333321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 (2)'!U$3+1,0),0),0)</f>
        <v>2.083333333333333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 (2)'!W$3+1,0),0),0)</f>
        <v>0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 (2)'!Y$3+1,0),0),0)</f>
        <v>3.125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 (2)'!AA$3+1,0),0),0)</f>
        <v>2.34375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 (2)'!AC$3+1,0),0),0)</f>
        <v>0.78125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 (2)'!AE$3+1,0),0),0)</f>
        <v>0.78125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 (2)'!AG$3+1,0),0),0)</f>
        <v>0</v>
      </c>
      <c r="AI274" s="41">
        <f t="shared" si="12"/>
        <v>45.833333333333329</v>
      </c>
      <c r="AJ274" s="41">
        <f t="shared" si="13"/>
        <v>45.833333333333329</v>
      </c>
      <c r="AK274" s="41">
        <f t="shared" si="14"/>
        <v>45.833333333333329</v>
      </c>
      <c r="AL274">
        <f>INDEX(Tabela1[LATITUDE],MATCH('MATRIZ CONTRATOS (2)'!A274,Tabela1[código município],0))</f>
        <v>-13.0053</v>
      </c>
      <c r="AM274">
        <f>INDEX(Tabela1[LONGITUDE],MATCH('MATRIZ CONTRATOS (2)'!A274,Tabela1[código município],0))</f>
        <v>-41.3703</v>
      </c>
    </row>
    <row r="275" spans="1:39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 (2)'!E$3+1,0),0),0)</f>
        <v>1.5625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 (2)'!G$3+1,0),0),0)</f>
        <v>12.5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 (2)'!I$3+1,0),0),0)</f>
        <v>3.125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 (2)'!K$3+1,0),0),0)</f>
        <v>18.75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 (2)'!M$3+1,0),0),0)</f>
        <v>1.5625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 (2)'!O$3+1,0),0),0)</f>
        <v>1.5625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 (2)'!Q$3+1,0),0),0)</f>
        <v>6.2499999999999991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 (2)'!S$3+1,0),0),0)</f>
        <v>4.1666666666666661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 (2)'!U$3+1,0),0),0)</f>
        <v>6.2499999999999991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 (2)'!W$3+1,0),0),0)</f>
        <v>0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 (2)'!Y$3+1,0),0),0)</f>
        <v>3.125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 (2)'!AA$3+1,0),0),0)</f>
        <v>2.34375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 (2)'!AC$3+1,0),0),0)</f>
        <v>1.5625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 (2)'!AE$3+1,0),0),0)</f>
        <v>0.78125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 (2)'!AG$3+1,0),0),0)</f>
        <v>0</v>
      </c>
      <c r="AI275" s="41">
        <f t="shared" si="12"/>
        <v>63.541666666666664</v>
      </c>
      <c r="AJ275" s="41">
        <f t="shared" si="13"/>
        <v>63.541666666666664</v>
      </c>
      <c r="AK275" s="41">
        <f t="shared" si="14"/>
        <v>63.541666666666664</v>
      </c>
      <c r="AL275">
        <f>INDEX(Tabela1[LATITUDE],MATCH('MATRIZ CONTRATOS (2)'!A275,Tabela1[código município],0))</f>
        <v>-18.075399999999998</v>
      </c>
      <c r="AM275">
        <f>INDEX(Tabela1[LONGITUDE],MATCH('MATRIZ CONTRATOS (2)'!A275,Tabela1[código município],0))</f>
        <v>-39.5565</v>
      </c>
    </row>
    <row r="276" spans="1:39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 (2)'!E$3+1,0),0),0)</f>
        <v>3.125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 (2)'!G$3+1,0),0),0)</f>
        <v>25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 (2)'!I$3+1,0),0),0)</f>
        <v>0.78125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 (2)'!K$3+1,0),0),0)</f>
        <v>12.5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 (2)'!M$3+1,0),0),0)</f>
        <v>0.78125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 (2)'!O$3+1,0),0),0)</f>
        <v>1.5625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 (2)'!Q$3+1,0),0),0)</f>
        <v>2.083333333333333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 (2)'!S$3+1,0),0),0)</f>
        <v>2.083333333333333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 (2)'!U$3+1,0),0),0)</f>
        <v>2.083333333333333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 (2)'!W$3+1,0),0),0)</f>
        <v>0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 (2)'!Y$3+1,0),0),0)</f>
        <v>1.5625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 (2)'!AA$3+1,0),0),0)</f>
        <v>2.34375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 (2)'!AC$3+1,0),0),0)</f>
        <v>3.125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 (2)'!AE$3+1,0),0),0)</f>
        <v>0.78125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 (2)'!AG$3+1,0),0),0)</f>
        <v>0</v>
      </c>
      <c r="AI276" s="41">
        <f t="shared" si="12"/>
        <v>57.8125</v>
      </c>
      <c r="AJ276" s="41">
        <f t="shared" si="13"/>
        <v>57.8125</v>
      </c>
      <c r="AK276" s="41">
        <f t="shared" si="14"/>
        <v>57.8125</v>
      </c>
      <c r="AL276">
        <f>INDEX(Tabela1[LATITUDE],MATCH('MATRIZ CONTRATOS (2)'!A276,Tabela1[código município],0))</f>
        <v>-11.9648</v>
      </c>
      <c r="AM276">
        <f>INDEX(Tabela1[LONGITUDE],MATCH('MATRIZ CONTRATOS (2)'!A276,Tabela1[código município],0))</f>
        <v>-41.6374</v>
      </c>
    </row>
    <row r="277" spans="1:39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 (2)'!E$3+1,0),0),0)</f>
        <v>0.78125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 (2)'!G$3+1,0),0),0)</f>
        <v>25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 (2)'!I$3+1,0),0),0)</f>
        <v>0.78125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 (2)'!K$3+1,0),0),0)</f>
        <v>18.75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 (2)'!M$3+1,0),0),0)</f>
        <v>3.125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 (2)'!O$3+1,0),0),0)</f>
        <v>1.5625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 (2)'!Q$3+1,0),0),0)</f>
        <v>2.083333333333333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 (2)'!S$3+1,0),0),0)</f>
        <v>8.3333333333333321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 (2)'!U$3+1,0),0),0)</f>
        <v>8.3333333333333321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 (2)'!W$3+1,0),0),0)</f>
        <v>0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 (2)'!Y$3+1,0),0),0)</f>
        <v>2.34375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 (2)'!AA$3+1,0),0),0)</f>
        <v>1.5625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 (2)'!AC$3+1,0),0),0)</f>
        <v>1.5625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 (2)'!AE$3+1,0),0),0)</f>
        <v>0.78125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 (2)'!AG$3+1,0),0),0)</f>
        <v>0</v>
      </c>
      <c r="AI277" s="41">
        <f t="shared" si="12"/>
        <v>75</v>
      </c>
      <c r="AJ277" s="41">
        <f t="shared" si="13"/>
        <v>75</v>
      </c>
      <c r="AK277" s="41">
        <f t="shared" si="14"/>
        <v>75</v>
      </c>
      <c r="AL277">
        <f>INDEX(Tabela1[LATITUDE],MATCH('MATRIZ CONTRATOS (2)'!A277,Tabela1[código município],0))</f>
        <v>-11.854100000000001</v>
      </c>
      <c r="AM277">
        <f>INDEX(Tabela1[LONGITUDE],MATCH('MATRIZ CONTRATOS (2)'!A277,Tabela1[código município],0))</f>
        <v>-40.471400000000003</v>
      </c>
    </row>
    <row r="278" spans="1:39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 (2)'!E$3+1,0),0),0)</f>
        <v>0.78125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 (2)'!G$3+1,0),0),0)</f>
        <v>25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 (2)'!I$3+1,0),0),0)</f>
        <v>2.34375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 (2)'!K$3+1,0),0),0)</f>
        <v>12.5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 (2)'!M$3+1,0),0),0)</f>
        <v>1.5625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 (2)'!O$3+1,0),0),0)</f>
        <v>2.34375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 (2)'!Q$3+1,0),0),0)</f>
        <v>8.3333333333333321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 (2)'!S$3+1,0),0),0)</f>
        <v>2.083333333333333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 (2)'!U$3+1,0),0),0)</f>
        <v>4.1666666666666661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 (2)'!W$3+1,0),0),0)</f>
        <v>0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 (2)'!Y$3+1,0),0),0)</f>
        <v>1.5625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 (2)'!AA$3+1,0),0),0)</f>
        <v>0.78125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 (2)'!AC$3+1,0),0),0)</f>
        <v>1.5625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 (2)'!AE$3+1,0),0),0)</f>
        <v>0.78125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 (2)'!AG$3+1,0),0),0)</f>
        <v>0</v>
      </c>
      <c r="AI278" s="41">
        <f t="shared" si="12"/>
        <v>63.802083333333329</v>
      </c>
      <c r="AJ278" s="41">
        <f t="shared" si="13"/>
        <v>63.802083333333329</v>
      </c>
      <c r="AK278" s="41">
        <f t="shared" si="14"/>
        <v>63.802083333333329</v>
      </c>
      <c r="AL278">
        <f>INDEX(Tabela1[LATITUDE],MATCH('MATRIZ CONTRATOS (2)'!A278,Tabela1[código município],0))</f>
        <v>-13.0092</v>
      </c>
      <c r="AM278">
        <f>INDEX(Tabela1[LONGITUDE],MATCH('MATRIZ CONTRATOS (2)'!A278,Tabela1[código município],0))</f>
        <v>-39.109200000000001</v>
      </c>
    </row>
    <row r="279" spans="1:39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 (2)'!E$3+1,0),0),0)</f>
        <v>1.5625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 (2)'!G$3+1,0),0),0)</f>
        <v>12.5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 (2)'!I$3+1,0),0),0)</f>
        <v>0.78125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 (2)'!K$3+1,0),0),0)</f>
        <v>6.25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 (2)'!M$3+1,0),0),0)</f>
        <v>0.78125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 (2)'!O$3+1,0),0),0)</f>
        <v>3.125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 (2)'!Q$3+1,0),0),0)</f>
        <v>6.2499999999999991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 (2)'!S$3+1,0),0),0)</f>
        <v>4.1666666666666661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 (2)'!U$3+1,0),0),0)</f>
        <v>2.083333333333333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 (2)'!W$3+1,0),0),0)</f>
        <v>0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 (2)'!Y$3+1,0),0),0)</f>
        <v>1.5625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 (2)'!AA$3+1,0),0),0)</f>
        <v>1.5625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 (2)'!AC$3+1,0),0),0)</f>
        <v>0.78125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 (2)'!AE$3+1,0),0),0)</f>
        <v>0.78125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 (2)'!AG$3+1,0),0),0)</f>
        <v>0</v>
      </c>
      <c r="AI279" s="41">
        <f t="shared" si="12"/>
        <v>42.1875</v>
      </c>
      <c r="AJ279" s="41">
        <f t="shared" si="13"/>
        <v>42.1875</v>
      </c>
      <c r="AK279" s="41">
        <f t="shared" si="14"/>
        <v>42.1875</v>
      </c>
      <c r="AL279">
        <f>INDEX(Tabela1[LATITUDE],MATCH('MATRIZ CONTRATOS (2)'!A279,Tabela1[código município],0))</f>
        <v>-12.632899999999999</v>
      </c>
      <c r="AM279">
        <f>INDEX(Tabela1[LONGITUDE],MATCH('MATRIZ CONTRATOS (2)'!A279,Tabela1[código município],0))</f>
        <v>-38.992100000000001</v>
      </c>
    </row>
    <row r="280" spans="1:39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 (2)'!E$3+1,0),0),0)</f>
        <v>1.5625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 (2)'!G$3+1,0),0),0)</f>
        <v>6.25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 (2)'!I$3+1,0),0),0)</f>
        <v>1.5625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 (2)'!K$3+1,0),0),0)</f>
        <v>12.5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 (2)'!M$3+1,0),0),0)</f>
        <v>2.34375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 (2)'!O$3+1,0),0),0)</f>
        <v>2.34375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 (2)'!Q$3+1,0),0),0)</f>
        <v>6.2499999999999991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 (2)'!S$3+1,0),0),0)</f>
        <v>2.083333333333333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 (2)'!U$3+1,0),0),0)</f>
        <v>4.1666666666666661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 (2)'!W$3+1,0),0),0)</f>
        <v>0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 (2)'!Y$3+1,0),0),0)</f>
        <v>3.125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 (2)'!AA$3+1,0),0),0)</f>
        <v>3.125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 (2)'!AC$3+1,0),0),0)</f>
        <v>3.125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 (2)'!AE$3+1,0),0),0)</f>
        <v>0.78125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 (2)'!AG$3+1,0),0),0)</f>
        <v>0</v>
      </c>
      <c r="AI280" s="41">
        <f t="shared" si="12"/>
        <v>49.21875</v>
      </c>
      <c r="AJ280" s="41">
        <f t="shared" si="13"/>
        <v>49.21875</v>
      </c>
      <c r="AK280" s="41">
        <f t="shared" si="14"/>
        <v>49.21875</v>
      </c>
      <c r="AL280">
        <f>INDEX(Tabela1[LATITUDE],MATCH('MATRIZ CONTRATOS (2)'!A280,Tabela1[código município],0))</f>
        <v>-13.228400000000001</v>
      </c>
      <c r="AM280">
        <f>INDEX(Tabela1[LONGITUDE],MATCH('MATRIZ CONTRATOS (2)'!A280,Tabela1[código município],0))</f>
        <v>-39.504399999999997</v>
      </c>
    </row>
    <row r="281" spans="1:39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 (2)'!E$3+1,0),0),0)</f>
        <v>2.34375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 (2)'!G$3+1,0),0),0)</f>
        <v>25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 (2)'!I$3+1,0),0),0)</f>
        <v>0.78125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 (2)'!K$3+1,0),0),0)</f>
        <v>18.75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 (2)'!M$3+1,0),0),0)</f>
        <v>3.125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 (2)'!O$3+1,0),0),0)</f>
        <v>2.34375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 (2)'!Q$3+1,0),0),0)</f>
        <v>4.1666666666666661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 (2)'!S$3+1,0),0),0)</f>
        <v>8.3333333333333321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 (2)'!U$3+1,0),0),0)</f>
        <v>8.3333333333333321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 (2)'!W$3+1,0),0),0)</f>
        <v>0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 (2)'!Y$3+1,0),0),0)</f>
        <v>2.34375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 (2)'!AA$3+1,0),0),0)</f>
        <v>0.78125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 (2)'!AC$3+1,0),0),0)</f>
        <v>1.5625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 (2)'!AE$3+1,0),0),0)</f>
        <v>0.78125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 (2)'!AG$3+1,0),0),0)</f>
        <v>0</v>
      </c>
      <c r="AI281" s="41">
        <f t="shared" si="12"/>
        <v>78.645833333333329</v>
      </c>
      <c r="AJ281" s="41">
        <f t="shared" si="13"/>
        <v>78.645833333333329</v>
      </c>
      <c r="AK281" s="41">
        <f t="shared" si="14"/>
        <v>78.645833333333329</v>
      </c>
      <c r="AL281">
        <f>INDEX(Tabela1[LATITUDE],MATCH('MATRIZ CONTRATOS (2)'!A281,Tabela1[código município],0))</f>
        <v>-13.0235</v>
      </c>
      <c r="AM281">
        <f>INDEX(Tabela1[LONGITUDE],MATCH('MATRIZ CONTRATOS (2)'!A281,Tabela1[código município],0))</f>
        <v>-39.010800000000003</v>
      </c>
    </row>
    <row r="282" spans="1:39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 (2)'!E$3+1,0),0),0)</f>
        <v>3.125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 (2)'!G$3+1,0),0),0)</f>
        <v>6.25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 (2)'!I$3+1,0),0),0)</f>
        <v>3.125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 (2)'!K$3+1,0),0),0)</f>
        <v>18.75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 (2)'!M$3+1,0),0),0)</f>
        <v>1.5625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 (2)'!O$3+1,0),0),0)</f>
        <v>2.34375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 (2)'!Q$3+1,0),0),0)</f>
        <v>6.2499999999999991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 (2)'!S$3+1,0),0),0)</f>
        <v>8.3333333333333321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 (2)'!U$3+1,0),0),0)</f>
        <v>8.3333333333333321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 (2)'!W$3+1,0),0),0)</f>
        <v>0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 (2)'!Y$3+1,0),0),0)</f>
        <v>3.125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 (2)'!AA$3+1,0),0),0)</f>
        <v>1.5625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 (2)'!AC$3+1,0),0),0)</f>
        <v>1.5625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 (2)'!AE$3+1,0),0),0)</f>
        <v>0.78125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 (2)'!AG$3+1,0),0),0)</f>
        <v>0</v>
      </c>
      <c r="AI282" s="41">
        <f t="shared" si="12"/>
        <v>65.104166666666657</v>
      </c>
      <c r="AJ282" s="41">
        <f t="shared" si="13"/>
        <v>65.104166666666657</v>
      </c>
      <c r="AK282" s="41">
        <f t="shared" si="14"/>
        <v>65.104166666666657</v>
      </c>
      <c r="AL282">
        <f>INDEX(Tabela1[LATITUDE],MATCH('MATRIZ CONTRATOS (2)'!A282,Tabela1[código município],0))</f>
        <v>-13.603999999999999</v>
      </c>
      <c r="AM282">
        <f>INDEX(Tabela1[LONGITUDE],MATCH('MATRIZ CONTRATOS (2)'!A282,Tabela1[código município],0))</f>
        <v>-39.109099999999998</v>
      </c>
    </row>
    <row r="283" spans="1:39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 (2)'!E$3+1,0),0),0)</f>
        <v>2.34375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 (2)'!G$3+1,0),0),0)</f>
        <v>25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 (2)'!I$3+1,0),0),0)</f>
        <v>1.5625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 (2)'!K$3+1,0),0),0)</f>
        <v>18.75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 (2)'!M$3+1,0),0),0)</f>
        <v>1.5625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 (2)'!O$3+1,0),0),0)</f>
        <v>0.78125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 (2)'!Q$3+1,0),0),0)</f>
        <v>4.1666666666666661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 (2)'!S$3+1,0),0),0)</f>
        <v>8.3333333333333321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 (2)'!U$3+1,0),0),0)</f>
        <v>2.083333333333333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 (2)'!W$3+1,0),0),0)</f>
        <v>0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 (2)'!Y$3+1,0),0),0)</f>
        <v>2.34375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 (2)'!AA$3+1,0),0),0)</f>
        <v>1.5625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 (2)'!AC$3+1,0),0),0)</f>
        <v>1.5625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 (2)'!AE$3+1,0),0),0)</f>
        <v>0.78125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 (2)'!AG$3+1,0),0),0)</f>
        <v>0</v>
      </c>
      <c r="AI283" s="41">
        <f t="shared" si="12"/>
        <v>70.833333333333329</v>
      </c>
      <c r="AJ283" s="41">
        <f t="shared" si="13"/>
        <v>70.833333333333329</v>
      </c>
      <c r="AK283" s="41">
        <f t="shared" si="14"/>
        <v>70.833333333333329</v>
      </c>
      <c r="AL283">
        <f>INDEX(Tabela1[LATITUDE],MATCH('MATRIZ CONTRATOS (2)'!A283,Tabela1[código município],0))</f>
        <v>-10.8192</v>
      </c>
      <c r="AM283">
        <f>INDEX(Tabela1[LONGITUDE],MATCH('MATRIZ CONTRATOS (2)'!A283,Tabela1[código município],0))</f>
        <v>-39.429699999999997</v>
      </c>
    </row>
    <row r="284" spans="1:39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 (2)'!E$3+1,0),0),0)</f>
        <v>1.5625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 (2)'!G$3+1,0),0),0)</f>
        <v>25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 (2)'!I$3+1,0),0),0)</f>
        <v>0.78125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 (2)'!K$3+1,0),0),0)</f>
        <v>6.25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 (2)'!M$3+1,0),0),0)</f>
        <v>2.34375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 (2)'!O$3+1,0),0),0)</f>
        <v>1.5625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 (2)'!Q$3+1,0),0),0)</f>
        <v>2.083333333333333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 (2)'!S$3+1,0),0),0)</f>
        <v>4.1666666666666661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 (2)'!U$3+1,0),0),0)</f>
        <v>4.1666666666666661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 (2)'!W$3+1,0),0),0)</f>
        <v>0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 (2)'!Y$3+1,0),0),0)</f>
        <v>1.5625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 (2)'!AA$3+1,0),0),0)</f>
        <v>0.78125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 (2)'!AC$3+1,0),0),0)</f>
        <v>1.5625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 (2)'!AE$3+1,0),0),0)</f>
        <v>0.78125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 (2)'!AG$3+1,0),0),0)</f>
        <v>0</v>
      </c>
      <c r="AI284" s="41">
        <f t="shared" si="12"/>
        <v>52.604166666666664</v>
      </c>
      <c r="AJ284" s="41">
        <f t="shared" si="13"/>
        <v>52.604166666666664</v>
      </c>
      <c r="AK284" s="41">
        <f t="shared" si="14"/>
        <v>52.604166666666664</v>
      </c>
      <c r="AL284">
        <f>INDEX(Tabela1[LATITUDE],MATCH('MATRIZ CONTRATOS (2)'!A284,Tabela1[código município],0))</f>
        <v>-14.7912</v>
      </c>
      <c r="AM284">
        <f>INDEX(Tabela1[LONGITUDE],MATCH('MATRIZ CONTRATOS (2)'!A284,Tabela1[código município],0))</f>
        <v>-40.145800000000001</v>
      </c>
    </row>
    <row r="285" spans="1:39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 (2)'!E$3+1,0),0),0)</f>
        <v>1.5625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 (2)'!G$3+1,0),0),0)</f>
        <v>25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 (2)'!I$3+1,0),0),0)</f>
        <v>0.78125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 (2)'!K$3+1,0),0),0)</f>
        <v>25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 (2)'!M$3+1,0),0),0)</f>
        <v>2.34375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 (2)'!O$3+1,0),0),0)</f>
        <v>1.5625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 (2)'!Q$3+1,0),0),0)</f>
        <v>2.083333333333333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 (2)'!S$3+1,0),0),0)</f>
        <v>6.2499999999999991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 (2)'!U$3+1,0),0),0)</f>
        <v>4.1666666666666661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 (2)'!W$3+1,0),0),0)</f>
        <v>0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 (2)'!Y$3+1,0),0),0)</f>
        <v>0.78125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 (2)'!AA$3+1,0),0),0)</f>
        <v>0.78125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 (2)'!AC$3+1,0),0),0)</f>
        <v>0.78125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 (2)'!AE$3+1,0),0),0)</f>
        <v>0.78125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 (2)'!AG$3+1,0),0),0)</f>
        <v>0</v>
      </c>
      <c r="AI285" s="41">
        <f t="shared" si="12"/>
        <v>71.875</v>
      </c>
      <c r="AJ285" s="41">
        <f t="shared" si="13"/>
        <v>71.875</v>
      </c>
      <c r="AK285" s="41">
        <f t="shared" si="14"/>
        <v>71.875</v>
      </c>
      <c r="AL285">
        <f>INDEX(Tabela1[LATITUDE],MATCH('MATRIZ CONTRATOS (2)'!A285,Tabela1[código município],0))</f>
        <v>-11.6031</v>
      </c>
      <c r="AM285">
        <f>INDEX(Tabela1[LONGITUDE],MATCH('MATRIZ CONTRATOS (2)'!A285,Tabela1[código município],0))</f>
        <v>-39.630200000000002</v>
      </c>
    </row>
    <row r="286" spans="1:39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 (2)'!E$3+1,0),0),0)</f>
        <v>1.5625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 (2)'!G$3+1,0),0),0)</f>
        <v>25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 (2)'!I$3+1,0),0),0)</f>
        <v>0.78125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 (2)'!K$3+1,0),0),0)</f>
        <v>18.75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 (2)'!M$3+1,0),0),0)</f>
        <v>1.5625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 (2)'!O$3+1,0),0),0)</f>
        <v>3.125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 (2)'!Q$3+1,0),0),0)</f>
        <v>2.083333333333333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 (2)'!S$3+1,0),0),0)</f>
        <v>8.3333333333333321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 (2)'!U$3+1,0),0),0)</f>
        <v>8.3333333333333321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 (2)'!W$3+1,0),0),0)</f>
        <v>0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 (2)'!Y$3+1,0),0),0)</f>
        <v>0.78125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 (2)'!AA$3+1,0),0),0)</f>
        <v>0.78125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 (2)'!AC$3+1,0),0),0)</f>
        <v>0.78125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 (2)'!AE$3+1,0),0),0)</f>
        <v>0.78125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 (2)'!AG$3+1,0),0),0)</f>
        <v>0</v>
      </c>
      <c r="AI286" s="41">
        <f t="shared" si="12"/>
        <v>72.65625</v>
      </c>
      <c r="AJ286" s="41">
        <f t="shared" si="13"/>
        <v>72.65625</v>
      </c>
      <c r="AK286" s="41">
        <f t="shared" si="14"/>
        <v>72.65625</v>
      </c>
      <c r="AL286">
        <f>INDEX(Tabela1[LATITUDE],MATCH('MATRIZ CONTRATOS (2)'!A286,Tabela1[código município],0))</f>
        <v>-13.811999999999999</v>
      </c>
      <c r="AM286">
        <f>INDEX(Tabela1[LONGITUDE],MATCH('MATRIZ CONTRATOS (2)'!A286,Tabela1[código município],0))</f>
        <v>-39.618200000000002</v>
      </c>
    </row>
    <row r="287" spans="1:39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 (2)'!E$3+1,0),0),0)</f>
        <v>2.34375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 (2)'!G$3+1,0),0),0)</f>
        <v>25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 (2)'!I$3+1,0),0),0)</f>
        <v>0.78125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 (2)'!K$3+1,0),0),0)</f>
        <v>25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 (2)'!M$3+1,0),0),0)</f>
        <v>1.5625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 (2)'!O$3+1,0),0),0)</f>
        <v>3.125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 (2)'!Q$3+1,0),0),0)</f>
        <v>2.083333333333333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 (2)'!S$3+1,0),0),0)</f>
        <v>6.2499999999999991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 (2)'!U$3+1,0),0),0)</f>
        <v>6.2499999999999991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 (2)'!W$3+1,0),0),0)</f>
        <v>0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 (2)'!Y$3+1,0),0),0)</f>
        <v>0.78125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 (2)'!AA$3+1,0),0),0)</f>
        <v>0.78125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 (2)'!AC$3+1,0),0),0)</f>
        <v>0.78125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 (2)'!AE$3+1,0),0),0)</f>
        <v>0.78125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 (2)'!AG$3+1,0),0),0)</f>
        <v>0</v>
      </c>
      <c r="AI287" s="41">
        <f t="shared" si="12"/>
        <v>75.520833333333329</v>
      </c>
      <c r="AJ287" s="41">
        <f t="shared" si="13"/>
        <v>75.520833333333329</v>
      </c>
      <c r="AK287" s="41">
        <f t="shared" si="14"/>
        <v>75.520833333333329</v>
      </c>
      <c r="AL287">
        <f>INDEX(Tabela1[LATITUDE],MATCH('MATRIZ CONTRATOS (2)'!A287,Tabela1[código município],0))</f>
        <v>-13.024100000000001</v>
      </c>
      <c r="AM287">
        <f>INDEX(Tabela1[LONGITUDE],MATCH('MATRIZ CONTRATOS (2)'!A287,Tabela1[código município],0))</f>
        <v>-40.065300000000001</v>
      </c>
    </row>
    <row r="288" spans="1:39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 (2)'!E$3+1,0),0),0)</f>
        <v>2.34375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 (2)'!G$3+1,0),0),0)</f>
        <v>25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 (2)'!I$3+1,0),0),0)</f>
        <v>0.78125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 (2)'!K$3+1,0),0),0)</f>
        <v>25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 (2)'!M$3+1,0),0),0)</f>
        <v>1.5625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 (2)'!O$3+1,0),0),0)</f>
        <v>2.34375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 (2)'!Q$3+1,0),0),0)</f>
        <v>6.2499999999999991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 (2)'!S$3+1,0),0),0)</f>
        <v>8.3333333333333321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 (2)'!U$3+1,0),0),0)</f>
        <v>6.2499999999999991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 (2)'!W$3+1,0),0),0)</f>
        <v>0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 (2)'!Y$3+1,0),0),0)</f>
        <v>2.34375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 (2)'!AA$3+1,0),0),0)</f>
        <v>0.78125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 (2)'!AC$3+1,0),0),0)</f>
        <v>0.78125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 (2)'!AE$3+1,0),0),0)</f>
        <v>2.34375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 (2)'!AG$3+1,0),0),0)</f>
        <v>0</v>
      </c>
      <c r="AI288" s="41">
        <f t="shared" si="12"/>
        <v>84.114583333333329</v>
      </c>
      <c r="AJ288" s="41">
        <f t="shared" si="13"/>
        <v>84.114583333333329</v>
      </c>
      <c r="AK288" s="41">
        <f t="shared" si="14"/>
        <v>84.114583333333329</v>
      </c>
      <c r="AL288">
        <f>INDEX(Tabela1[LATITUDE],MATCH('MATRIZ CONTRATOS (2)'!A288,Tabela1[código município],0))</f>
        <v>-12.815</v>
      </c>
      <c r="AM288">
        <f>INDEX(Tabela1[LONGITUDE],MATCH('MATRIZ CONTRATOS (2)'!A288,Tabela1[código município],0))</f>
        <v>-41.074800000000003</v>
      </c>
    </row>
    <row r="289" spans="1:39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 (2)'!E$3+1,0),0),0)</f>
        <v>2.34375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 (2)'!G$3+1,0),0),0)</f>
        <v>12.5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 (2)'!I$3+1,0),0),0)</f>
        <v>2.34375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 (2)'!K$3+1,0),0),0)</f>
        <v>25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 (2)'!M$3+1,0),0),0)</f>
        <v>1.5625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 (2)'!O$3+1,0),0),0)</f>
        <v>2.34375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 (2)'!Q$3+1,0),0),0)</f>
        <v>8.3333333333333321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 (2)'!S$3+1,0),0),0)</f>
        <v>2.083333333333333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 (2)'!U$3+1,0),0),0)</f>
        <v>6.2499999999999991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 (2)'!W$3+1,0),0),0)</f>
        <v>0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 (2)'!Y$3+1,0),0),0)</f>
        <v>2.34375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 (2)'!AA$3+1,0),0),0)</f>
        <v>1.5625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 (2)'!AC$3+1,0),0),0)</f>
        <v>3.125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 (2)'!AE$3+1,0),0),0)</f>
        <v>0.78125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 (2)'!AG$3+1,0),0),0)</f>
        <v>0</v>
      </c>
      <c r="AI289" s="41">
        <f t="shared" si="12"/>
        <v>70.572916666666657</v>
      </c>
      <c r="AJ289" s="41">
        <f t="shared" si="13"/>
        <v>70.572916666666657</v>
      </c>
      <c r="AK289" s="41">
        <f t="shared" si="14"/>
        <v>70.572916666666657</v>
      </c>
      <c r="AL289">
        <f>INDEX(Tabela1[LATITUDE],MATCH('MATRIZ CONTRATOS (2)'!A289,Tabela1[código município],0))</f>
        <v>-11.232900000000001</v>
      </c>
      <c r="AM289">
        <f>INDEX(Tabela1[LONGITUDE],MATCH('MATRIZ CONTRATOS (2)'!A289,Tabela1[código município],0))</f>
        <v>-38.487099999999998</v>
      </c>
    </row>
    <row r="290" spans="1:39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 (2)'!E$3+1,0),0),0)</f>
        <v>0.78125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 (2)'!G$3+1,0),0),0)</f>
        <v>25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 (2)'!I$3+1,0),0),0)</f>
        <v>0.78125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 (2)'!K$3+1,0),0),0)</f>
        <v>6.25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 (2)'!M$3+1,0),0),0)</f>
        <v>2.34375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 (2)'!O$3+1,0),0),0)</f>
        <v>2.34375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 (2)'!Q$3+1,0),0),0)</f>
        <v>4.1666666666666661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 (2)'!S$3+1,0),0),0)</f>
        <v>4.1666666666666661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 (2)'!U$3+1,0),0),0)</f>
        <v>2.083333333333333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 (2)'!W$3+1,0),0),0)</f>
        <v>0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 (2)'!Y$3+1,0),0),0)</f>
        <v>1.5625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 (2)'!AA$3+1,0),0),0)</f>
        <v>0.78125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 (2)'!AC$3+1,0),0),0)</f>
        <v>0.78125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 (2)'!AE$3+1,0),0),0)</f>
        <v>0.78125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 (2)'!AG$3+1,0),0),0)</f>
        <v>0</v>
      </c>
      <c r="AI290" s="41">
        <f t="shared" si="12"/>
        <v>51.822916666666664</v>
      </c>
      <c r="AJ290" s="41">
        <f t="shared" si="13"/>
        <v>51.822916666666664</v>
      </c>
      <c r="AK290" s="41">
        <f t="shared" si="14"/>
        <v>51.822916666666664</v>
      </c>
      <c r="AL290">
        <f>INDEX(Tabela1[LATITUDE],MATCH('MATRIZ CONTRATOS (2)'!A290,Tabela1[código município],0))</f>
        <v>-17.892600000000002</v>
      </c>
      <c r="AM290">
        <f>INDEX(Tabela1[LONGITUDE],MATCH('MATRIZ CONTRATOS (2)'!A290,Tabela1[código município],0))</f>
        <v>-39.374299999999998</v>
      </c>
    </row>
    <row r="291" spans="1:39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 (2)'!E$3+1,0),0),0)</f>
        <v>1.5625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 (2)'!G$3+1,0),0),0)</f>
        <v>25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 (2)'!I$3+1,0),0),0)</f>
        <v>0.78125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 (2)'!K$3+1,0),0),0)</f>
        <v>6.25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 (2)'!M$3+1,0),0),0)</f>
        <v>1.5625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 (2)'!O$3+1,0),0),0)</f>
        <v>3.125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 (2)'!Q$3+1,0),0),0)</f>
        <v>2.083333333333333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 (2)'!S$3+1,0),0),0)</f>
        <v>8.3333333333333321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 (2)'!U$3+1,0),0),0)</f>
        <v>4.1666666666666661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 (2)'!W$3+1,0),0),0)</f>
        <v>0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 (2)'!Y$3+1,0),0),0)</f>
        <v>0.78125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 (2)'!AA$3+1,0),0),0)</f>
        <v>2.34375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 (2)'!AC$3+1,0),0),0)</f>
        <v>1.5625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 (2)'!AE$3+1,0),0),0)</f>
        <v>0.78125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 (2)'!AG$3+1,0),0),0)</f>
        <v>0</v>
      </c>
      <c r="AI291" s="41">
        <f t="shared" si="12"/>
        <v>58.333333333333329</v>
      </c>
      <c r="AJ291" s="41">
        <f t="shared" si="13"/>
        <v>58.333333333333329</v>
      </c>
      <c r="AK291" s="41">
        <f t="shared" si="14"/>
        <v>58.333333333333329</v>
      </c>
      <c r="AL291">
        <f>INDEX(Tabela1[LATITUDE],MATCH('MATRIZ CONTRATOS (2)'!A291,Tabela1[código município],0))</f>
        <v>-12.808299999999999</v>
      </c>
      <c r="AM291">
        <f>INDEX(Tabela1[LONGITUDE],MATCH('MATRIZ CONTRATOS (2)'!A291,Tabela1[código município],0))</f>
        <v>-42.168199999999999</v>
      </c>
    </row>
    <row r="292" spans="1:39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 (2)'!E$3+1,0),0),0)</f>
        <v>1.5625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 (2)'!G$3+1,0),0),0)</f>
        <v>6.25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 (2)'!I$3+1,0),0),0)</f>
        <v>1.5625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 (2)'!K$3+1,0),0),0)</f>
        <v>18.75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 (2)'!M$3+1,0),0),0)</f>
        <v>2.34375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 (2)'!O$3+1,0),0),0)</f>
        <v>3.125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 (2)'!Q$3+1,0),0),0)</f>
        <v>6.2499999999999991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 (2)'!S$3+1,0),0),0)</f>
        <v>8.3333333333333321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 (2)'!U$3+1,0),0),0)</f>
        <v>4.1666666666666661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 (2)'!W$3+1,0),0),0)</f>
        <v>0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 (2)'!Y$3+1,0),0),0)</f>
        <v>0.78125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 (2)'!AA$3+1,0),0),0)</f>
        <v>0.78125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 (2)'!AC$3+1,0),0),0)</f>
        <v>0.78125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 (2)'!AE$3+1,0),0),0)</f>
        <v>3.125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 (2)'!AG$3+1,0),0),0)</f>
        <v>0</v>
      </c>
      <c r="AI292" s="41">
        <f t="shared" si="12"/>
        <v>57.8125</v>
      </c>
      <c r="AJ292" s="41">
        <f t="shared" si="13"/>
        <v>57.8125</v>
      </c>
      <c r="AK292" s="41">
        <f t="shared" si="14"/>
        <v>57.8125</v>
      </c>
      <c r="AL292">
        <f>INDEX(Tabela1[LATITUDE],MATCH('MATRIZ CONTRATOS (2)'!A292,Tabela1[código município],0))</f>
        <v>-10.318199999999999</v>
      </c>
      <c r="AM292">
        <f>INDEX(Tabela1[LONGITUDE],MATCH('MATRIZ CONTRATOS (2)'!A292,Tabela1[código município],0))</f>
        <v>-38.401400000000002</v>
      </c>
    </row>
    <row r="293" spans="1:39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 (2)'!E$3+1,0),0),0)</f>
        <v>0.78125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 (2)'!G$3+1,0),0),0)</f>
        <v>12.5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 (2)'!I$3+1,0),0),0)</f>
        <v>1.5625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 (2)'!K$3+1,0),0),0)</f>
        <v>6.25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 (2)'!M$3+1,0),0),0)</f>
        <v>3.125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 (2)'!O$3+1,0),0),0)</f>
        <v>0.78125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 (2)'!Q$3+1,0),0),0)</f>
        <v>6.2499999999999991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 (2)'!S$3+1,0),0),0)</f>
        <v>8.3333333333333321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 (2)'!U$3+1,0),0),0)</f>
        <v>6.2499999999999991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 (2)'!W$3+1,0),0),0)</f>
        <v>0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 (2)'!Y$3+1,0),0),0)</f>
        <v>1.5625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 (2)'!AA$3+1,0),0),0)</f>
        <v>1.5625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 (2)'!AC$3+1,0),0),0)</f>
        <v>0.78125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 (2)'!AE$3+1,0),0),0)</f>
        <v>0.78125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 (2)'!AG$3+1,0),0),0)</f>
        <v>0</v>
      </c>
      <c r="AI293" s="41">
        <f t="shared" si="12"/>
        <v>50.520833333333329</v>
      </c>
      <c r="AJ293" s="41">
        <f t="shared" si="13"/>
        <v>50.520833333333329</v>
      </c>
      <c r="AK293" s="41">
        <f t="shared" si="14"/>
        <v>50.520833333333329</v>
      </c>
      <c r="AL293">
        <f>INDEX(Tabela1[LATITUDE],MATCH('MATRIZ CONTRATOS (2)'!A293,Tabela1[código município],0))</f>
        <v>-11.3497</v>
      </c>
      <c r="AM293">
        <f>INDEX(Tabela1[LONGITUDE],MATCH('MATRIZ CONTRATOS (2)'!A293,Tabela1[código município],0))</f>
        <v>-38.337899999999998</v>
      </c>
    </row>
    <row r="294" spans="1:39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 (2)'!E$3+1,0),0),0)</f>
        <v>2.34375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 (2)'!G$3+1,0),0),0)</f>
        <v>25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 (2)'!I$3+1,0),0),0)</f>
        <v>0.78125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 (2)'!K$3+1,0),0),0)</f>
        <v>12.5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 (2)'!M$3+1,0),0),0)</f>
        <v>2.34375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 (2)'!O$3+1,0),0),0)</f>
        <v>2.34375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 (2)'!Q$3+1,0),0),0)</f>
        <v>2.083333333333333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 (2)'!S$3+1,0),0),0)</f>
        <v>4.1666666666666661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 (2)'!U$3+1,0),0),0)</f>
        <v>6.2499999999999991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 (2)'!W$3+1,0),0),0)</f>
        <v>0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 (2)'!Y$3+1,0),0),0)</f>
        <v>0.78125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 (2)'!AA$3+1,0),0),0)</f>
        <v>0.78125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 (2)'!AC$3+1,0),0),0)</f>
        <v>0.78125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 (2)'!AE$3+1,0),0),0)</f>
        <v>0.78125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 (2)'!AG$3+1,0),0),0)</f>
        <v>0</v>
      </c>
      <c r="AI294" s="41">
        <f t="shared" si="12"/>
        <v>60.9375</v>
      </c>
      <c r="AJ294" s="41">
        <f t="shared" si="13"/>
        <v>60.9375</v>
      </c>
      <c r="AK294" s="41">
        <f t="shared" si="14"/>
        <v>60.9375</v>
      </c>
      <c r="AL294">
        <f>INDEX(Tabela1[LATITUDE],MATCH('MATRIZ CONTRATOS (2)'!A294,Tabela1[código município],0))</f>
        <v>-12.3132</v>
      </c>
      <c r="AM294">
        <f>INDEX(Tabela1[LONGITUDE],MATCH('MATRIZ CONTRATOS (2)'!A294,Tabela1[código município],0))</f>
        <v>-42.896900000000002</v>
      </c>
    </row>
    <row r="295" spans="1:39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 (2)'!E$3+1,0),0),0)</f>
        <v>0.78125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 (2)'!G$3+1,0),0),0)</f>
        <v>25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 (2)'!I$3+1,0),0),0)</f>
        <v>2.34375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 (2)'!K$3+1,0),0),0)</f>
        <v>18.75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 (2)'!M$3+1,0),0),0)</f>
        <v>0.78125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 (2)'!O$3+1,0),0),0)</f>
        <v>2.34375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 (2)'!Q$3+1,0),0),0)</f>
        <v>6.2499999999999991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 (2)'!S$3+1,0),0),0)</f>
        <v>8.3333333333333321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 (2)'!U$3+1,0),0),0)</f>
        <v>2.083333333333333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 (2)'!W$3+1,0),0),0)</f>
        <v>0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 (2)'!Y$3+1,0),0),0)</f>
        <v>2.34375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 (2)'!AA$3+1,0),0),0)</f>
        <v>2.34375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 (2)'!AC$3+1,0),0),0)</f>
        <v>1.5625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 (2)'!AE$3+1,0),0),0)</f>
        <v>0.78125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 (2)'!AG$3+1,0),0),0)</f>
        <v>0</v>
      </c>
      <c r="AI295" s="41">
        <f t="shared" si="12"/>
        <v>73.697916666666657</v>
      </c>
      <c r="AJ295" s="41">
        <f t="shared" si="13"/>
        <v>73.697916666666657</v>
      </c>
      <c r="AK295" s="41">
        <f t="shared" si="14"/>
        <v>73.697916666666657</v>
      </c>
      <c r="AL295">
        <f>INDEX(Tabela1[LATITUDE],MATCH('MATRIZ CONTRATOS (2)'!A295,Tabela1[código município],0))</f>
        <v>-12.0175</v>
      </c>
      <c r="AM295">
        <f>INDEX(Tabela1[LONGITUDE],MATCH('MATRIZ CONTRATOS (2)'!A295,Tabela1[código município],0))</f>
        <v>-38.616599999999998</v>
      </c>
    </row>
    <row r="296" spans="1:39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 (2)'!E$3+1,0),0),0)</f>
        <v>1.5625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 (2)'!G$3+1,0),0),0)</f>
        <v>12.5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 (2)'!I$3+1,0),0),0)</f>
        <v>0.78125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 (2)'!K$3+1,0),0),0)</f>
        <v>12.5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 (2)'!M$3+1,0),0),0)</f>
        <v>3.125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 (2)'!O$3+1,0),0),0)</f>
        <v>1.5625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 (2)'!Q$3+1,0),0),0)</f>
        <v>6.2499999999999991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 (2)'!S$3+1,0),0),0)</f>
        <v>6.2499999999999991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 (2)'!U$3+1,0),0),0)</f>
        <v>6.2499999999999991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 (2)'!W$3+1,0),0),0)</f>
        <v>0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 (2)'!Y$3+1,0),0),0)</f>
        <v>0.78125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 (2)'!AA$3+1,0),0),0)</f>
        <v>0.78125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 (2)'!AC$3+1,0),0),0)</f>
        <v>3.125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 (2)'!AE$3+1,0),0),0)</f>
        <v>3.125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 (2)'!AG$3+1,0),0),0)</f>
        <v>0</v>
      </c>
      <c r="AI296" s="41">
        <f t="shared" si="12"/>
        <v>58.59375</v>
      </c>
      <c r="AJ296" s="41">
        <f t="shared" si="13"/>
        <v>58.59375</v>
      </c>
      <c r="AK296" s="41">
        <f t="shared" si="14"/>
        <v>58.59375</v>
      </c>
      <c r="AL296">
        <f>INDEX(Tabela1[LATITUDE],MATCH('MATRIZ CONTRATOS (2)'!A296,Tabela1[código município],0))</f>
        <v>-10.957800000000001</v>
      </c>
      <c r="AM296">
        <f>INDEX(Tabela1[LONGITUDE],MATCH('MATRIZ CONTRATOS (2)'!A296,Tabela1[código município],0))</f>
        <v>-41.075600000000001</v>
      </c>
    </row>
    <row r="297" spans="1:39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 (2)'!E$3+1,0),0),0)</f>
        <v>0.78125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 (2)'!G$3+1,0),0),0)</f>
        <v>12.5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 (2)'!I$3+1,0),0),0)</f>
        <v>1.5625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 (2)'!K$3+1,0),0),0)</f>
        <v>12.5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 (2)'!M$3+1,0),0),0)</f>
        <v>0.78125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 (2)'!O$3+1,0),0),0)</f>
        <v>3.125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 (2)'!Q$3+1,0),0),0)</f>
        <v>2.083333333333333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 (2)'!S$3+1,0),0),0)</f>
        <v>2.083333333333333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 (2)'!U$3+1,0),0),0)</f>
        <v>2.083333333333333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 (2)'!W$3+1,0),0),0)</f>
        <v>0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 (2)'!Y$3+1,0),0),0)</f>
        <v>3.125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 (2)'!AA$3+1,0),0),0)</f>
        <v>0.78125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 (2)'!AC$3+1,0),0),0)</f>
        <v>0.78125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 (2)'!AE$3+1,0),0),0)</f>
        <v>0.78125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 (2)'!AG$3+1,0),0),0)</f>
        <v>0</v>
      </c>
      <c r="AI297" s="41">
        <f t="shared" si="12"/>
        <v>42.96875</v>
      </c>
      <c r="AJ297" s="41">
        <f t="shared" si="13"/>
        <v>42.96875</v>
      </c>
      <c r="AK297" s="41">
        <f t="shared" si="14"/>
        <v>42.96875</v>
      </c>
      <c r="AL297">
        <f>INDEX(Tabela1[LATITUDE],MATCH('MATRIZ CONTRATOS (2)'!A297,Tabela1[código município],0))</f>
        <v>-14.2676</v>
      </c>
      <c r="AM297">
        <f>INDEX(Tabela1[LONGITUDE],MATCH('MATRIZ CONTRATOS (2)'!A297,Tabela1[código município],0))</f>
        <v>-43.160899999999998</v>
      </c>
    </row>
    <row r="298" spans="1:39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 (2)'!E$3+1,0),0),0)</f>
        <v>0.78125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 (2)'!G$3+1,0),0),0)</f>
        <v>25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 (2)'!I$3+1,0),0),0)</f>
        <v>0.78125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 (2)'!K$3+1,0),0),0)</f>
        <v>6.25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 (2)'!M$3+1,0),0),0)</f>
        <v>1.5625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 (2)'!O$3+1,0),0),0)</f>
        <v>0.78125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 (2)'!Q$3+1,0),0),0)</f>
        <v>6.2499999999999991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 (2)'!S$3+1,0),0),0)</f>
        <v>2.083333333333333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 (2)'!U$3+1,0),0),0)</f>
        <v>8.3333333333333321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 (2)'!W$3+1,0),0),0)</f>
        <v>0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 (2)'!Y$3+1,0),0),0)</f>
        <v>0.78125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 (2)'!AA$3+1,0),0),0)</f>
        <v>0.78125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 (2)'!AC$3+1,0),0),0)</f>
        <v>1.5625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 (2)'!AE$3+1,0),0),0)</f>
        <v>0.78125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 (2)'!AG$3+1,0),0),0)</f>
        <v>0</v>
      </c>
      <c r="AI298" s="41">
        <f t="shared" si="12"/>
        <v>55.729166666666664</v>
      </c>
      <c r="AJ298" s="41">
        <f t="shared" si="13"/>
        <v>55.729166666666664</v>
      </c>
      <c r="AK298" s="41">
        <f t="shared" si="14"/>
        <v>55.729166666666664</v>
      </c>
      <c r="AL298">
        <f>INDEX(Tabela1[LATITUDE],MATCH('MATRIZ CONTRATOS (2)'!A298,Tabela1[código município],0))</f>
        <v>-12.5059</v>
      </c>
      <c r="AM298">
        <f>INDEX(Tabela1[LONGITUDE],MATCH('MATRIZ CONTRATOS (2)'!A298,Tabela1[código município],0))</f>
        <v>-41.5809</v>
      </c>
    </row>
    <row r="299" spans="1:39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 (2)'!E$3+1,0),0),0)</f>
        <v>3.125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 (2)'!G$3+1,0),0),0)</f>
        <v>12.5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 (2)'!I$3+1,0),0),0)</f>
        <v>2.34375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 (2)'!K$3+1,0),0),0)</f>
        <v>12.5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 (2)'!M$3+1,0),0),0)</f>
        <v>3.125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 (2)'!O$3+1,0),0),0)</f>
        <v>2.34375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 (2)'!Q$3+1,0),0),0)</f>
        <v>8.3333333333333321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 (2)'!S$3+1,0),0),0)</f>
        <v>4.1666666666666661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 (2)'!U$3+1,0),0),0)</f>
        <v>8.3333333333333321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 (2)'!W$3+1,0),0),0)</f>
        <v>0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 (2)'!Y$3+1,0),0),0)</f>
        <v>2.34375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 (2)'!AA$3+1,0),0),0)</f>
        <v>3.125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 (2)'!AC$3+1,0),0),0)</f>
        <v>3.125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 (2)'!AE$3+1,0),0),0)</f>
        <v>0.78125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 (2)'!AG$3+1,0),0),0)</f>
        <v>0</v>
      </c>
      <c r="AI299" s="41">
        <f t="shared" si="12"/>
        <v>66.145833333333329</v>
      </c>
      <c r="AJ299" s="41">
        <f t="shared" si="13"/>
        <v>66.145833333333329</v>
      </c>
      <c r="AK299" s="41">
        <f t="shared" si="14"/>
        <v>66.145833333333329</v>
      </c>
      <c r="AL299">
        <f>INDEX(Tabela1[LATITUDE],MATCH('MATRIZ CONTRATOS (2)'!A299,Tabela1[código município],0))</f>
        <v>-13.438800000000001</v>
      </c>
      <c r="AM299">
        <f>INDEX(Tabela1[LONGITUDE],MATCH('MATRIZ CONTRATOS (2)'!A299,Tabela1[código município],0))</f>
        <v>-42.2395</v>
      </c>
    </row>
    <row r="300" spans="1:39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 (2)'!E$3+1,0),0),0)</f>
        <v>0.78125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 (2)'!G$3+1,0),0),0)</f>
        <v>25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 (2)'!I$3+1,0),0),0)</f>
        <v>0.78125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 (2)'!K$3+1,0),0),0)</f>
        <v>18.75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 (2)'!M$3+1,0),0),0)</f>
        <v>0.78125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 (2)'!O$3+1,0),0),0)</f>
        <v>0.78125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 (2)'!Q$3+1,0),0),0)</f>
        <v>6.2499999999999991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 (2)'!S$3+1,0),0),0)</f>
        <v>6.2499999999999991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 (2)'!U$3+1,0),0),0)</f>
        <v>2.083333333333333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 (2)'!W$3+1,0),0),0)</f>
        <v>0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 (2)'!Y$3+1,0),0),0)</f>
        <v>2.34375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 (2)'!AA$3+1,0),0),0)</f>
        <v>0.78125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 (2)'!AC$3+1,0),0),0)</f>
        <v>0.78125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 (2)'!AE$3+1,0),0),0)</f>
        <v>0.78125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 (2)'!AG$3+1,0),0),0)</f>
        <v>0</v>
      </c>
      <c r="AI300" s="41">
        <f t="shared" si="12"/>
        <v>66.145833333333329</v>
      </c>
      <c r="AJ300" s="41">
        <f t="shared" si="13"/>
        <v>66.145833333333329</v>
      </c>
      <c r="AK300" s="41">
        <f t="shared" si="14"/>
        <v>66.145833333333329</v>
      </c>
      <c r="AL300">
        <f>INDEX(Tabela1[LATITUDE],MATCH('MATRIZ CONTRATOS (2)'!A300,Tabela1[código município],0))</f>
        <v>-12.686999999999999</v>
      </c>
      <c r="AM300">
        <f>INDEX(Tabela1[LONGITUDE],MATCH('MATRIZ CONTRATOS (2)'!A300,Tabela1[código município],0))</f>
        <v>-43.1798</v>
      </c>
    </row>
    <row r="301" spans="1:39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 (2)'!E$3+1,0),0),0)</f>
        <v>1.5625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 (2)'!G$3+1,0),0),0)</f>
        <v>12.5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 (2)'!I$3+1,0),0),0)</f>
        <v>0.78125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 (2)'!K$3+1,0),0),0)</f>
        <v>6.25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 (2)'!M$3+1,0),0),0)</f>
        <v>3.125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 (2)'!O$3+1,0),0),0)</f>
        <v>3.125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 (2)'!Q$3+1,0),0),0)</f>
        <v>2.083333333333333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 (2)'!S$3+1,0),0),0)</f>
        <v>6.2499999999999991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 (2)'!U$3+1,0),0),0)</f>
        <v>4.1666666666666661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 (2)'!W$3+1,0),0),0)</f>
        <v>0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 (2)'!Y$3+1,0),0),0)</f>
        <v>0.78125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 (2)'!AA$3+1,0),0),0)</f>
        <v>0.78125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 (2)'!AC$3+1,0),0),0)</f>
        <v>0.78125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 (2)'!AE$3+1,0),0),0)</f>
        <v>2.34375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 (2)'!AG$3+1,0),0),0)</f>
        <v>0</v>
      </c>
      <c r="AI301" s="41">
        <f t="shared" si="12"/>
        <v>44.53125</v>
      </c>
      <c r="AJ301" s="41">
        <f t="shared" si="13"/>
        <v>44.53125</v>
      </c>
      <c r="AK301" s="41">
        <f t="shared" si="14"/>
        <v>44.53125</v>
      </c>
      <c r="AL301">
        <f>INDEX(Tabela1[LATITUDE],MATCH('MATRIZ CONTRATOS (2)'!A301,Tabela1[código município],0))</f>
        <v>-10.6859</v>
      </c>
      <c r="AM301">
        <f>INDEX(Tabela1[LONGITUDE],MATCH('MATRIZ CONTRATOS (2)'!A301,Tabela1[código município],0))</f>
        <v>-37.8626</v>
      </c>
    </row>
    <row r="302" spans="1:39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 (2)'!E$3+1,0),0),0)</f>
        <v>0.78125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 (2)'!G$3+1,0),0),0)</f>
        <v>25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 (2)'!I$3+1,0),0),0)</f>
        <v>1.5625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 (2)'!K$3+1,0),0),0)</f>
        <v>6.25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 (2)'!M$3+1,0),0),0)</f>
        <v>0.78125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 (2)'!O$3+1,0),0),0)</f>
        <v>0.78125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 (2)'!Q$3+1,0),0),0)</f>
        <v>8.3333333333333321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 (2)'!S$3+1,0),0),0)</f>
        <v>2.083333333333333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 (2)'!U$3+1,0),0),0)</f>
        <v>2.083333333333333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 (2)'!W$3+1,0),0),0)</f>
        <v>0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 (2)'!Y$3+1,0),0),0)</f>
        <v>3.125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 (2)'!AA$3+1,0),0),0)</f>
        <v>3.125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 (2)'!AC$3+1,0),0),0)</f>
        <v>1.5625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 (2)'!AE$3+1,0),0),0)</f>
        <v>0.78125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 (2)'!AG$3+1,0),0),0)</f>
        <v>0</v>
      </c>
      <c r="AI302" s="41">
        <f t="shared" si="12"/>
        <v>56.25</v>
      </c>
      <c r="AJ302" s="41">
        <f t="shared" si="13"/>
        <v>56.25</v>
      </c>
      <c r="AK302" s="41">
        <f t="shared" si="14"/>
        <v>56.25</v>
      </c>
      <c r="AL302">
        <f>INDEX(Tabela1[LATITUDE],MATCH('MATRIZ CONTRATOS (2)'!A302,Tabela1[código município],0))</f>
        <v>-15.4572</v>
      </c>
      <c r="AM302">
        <f>INDEX(Tabela1[LONGITUDE],MATCH('MATRIZ CONTRATOS (2)'!A302,Tabela1[código município],0))</f>
        <v>-39.645800000000001</v>
      </c>
    </row>
    <row r="303" spans="1:39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 (2)'!E$3+1,0),0),0)</f>
        <v>0.78125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 (2)'!G$3+1,0),0),0)</f>
        <v>25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 (2)'!I$3+1,0),0),0)</f>
        <v>1.5625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 (2)'!K$3+1,0),0),0)</f>
        <v>18.75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 (2)'!M$3+1,0),0),0)</f>
        <v>1.5625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 (2)'!O$3+1,0),0),0)</f>
        <v>1.5625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 (2)'!Q$3+1,0),0),0)</f>
        <v>4.1666666666666661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 (2)'!S$3+1,0),0),0)</f>
        <v>6.2499999999999991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 (2)'!U$3+1,0),0),0)</f>
        <v>4.1666666666666661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 (2)'!W$3+1,0),0),0)</f>
        <v>0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 (2)'!Y$3+1,0),0),0)</f>
        <v>2.34375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 (2)'!AA$3+1,0),0),0)</f>
        <v>0.78125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 (2)'!AC$3+1,0),0),0)</f>
        <v>1.5625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 (2)'!AE$3+1,0),0),0)</f>
        <v>2.34375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 (2)'!AG$3+1,0),0),0)</f>
        <v>0</v>
      </c>
      <c r="AI303" s="41">
        <f t="shared" si="12"/>
        <v>70.833333333333329</v>
      </c>
      <c r="AJ303" s="41">
        <f t="shared" si="13"/>
        <v>70.833333333333329</v>
      </c>
      <c r="AK303" s="41">
        <f t="shared" si="14"/>
        <v>70.833333333333329</v>
      </c>
      <c r="AL303">
        <f>INDEX(Tabela1[LATITUDE],MATCH('MATRIZ CONTRATOS (2)'!A303,Tabela1[código município],0))</f>
        <v>-9.3983000000000008</v>
      </c>
      <c r="AM303">
        <f>INDEX(Tabela1[LONGITUDE],MATCH('MATRIZ CONTRATOS (2)'!A303,Tabela1[código município],0))</f>
        <v>-38.221600000000002</v>
      </c>
    </row>
    <row r="304" spans="1:39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 (2)'!E$3+1,0),0),0)</f>
        <v>0.78125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 (2)'!G$3+1,0),0),0)</f>
        <v>18.75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 (2)'!I$3+1,0),0),0)</f>
        <v>1.5625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 (2)'!K$3+1,0),0),0)</f>
        <v>25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 (2)'!M$3+1,0),0),0)</f>
        <v>0.78125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 (2)'!O$3+1,0),0),0)</f>
        <v>0.78125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 (2)'!Q$3+1,0),0),0)</f>
        <v>2.083333333333333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 (2)'!S$3+1,0),0),0)</f>
        <v>6.2499999999999991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 (2)'!U$3+1,0),0),0)</f>
        <v>8.3333333333333321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 (2)'!W$3+1,0),0),0)</f>
        <v>0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 (2)'!Y$3+1,0),0),0)</f>
        <v>2.34375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 (2)'!AA$3+1,0),0),0)</f>
        <v>0.78125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 (2)'!AC$3+1,0),0),0)</f>
        <v>0.78125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 (2)'!AE$3+1,0),0),0)</f>
        <v>0.78125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 (2)'!AG$3+1,0),0),0)</f>
        <v>0</v>
      </c>
      <c r="AI304" s="41">
        <f t="shared" si="12"/>
        <v>69.010416666666657</v>
      </c>
      <c r="AJ304" s="41">
        <f t="shared" si="13"/>
        <v>69.010416666666657</v>
      </c>
      <c r="AK304" s="41">
        <f t="shared" si="14"/>
        <v>69.010416666666657</v>
      </c>
      <c r="AL304">
        <f>INDEX(Tabela1[LATITUDE],MATCH('MATRIZ CONTRATOS (2)'!A304,Tabela1[código município],0))</f>
        <v>-11.831300000000001</v>
      </c>
      <c r="AM304">
        <f>INDEX(Tabela1[LONGITUDE],MATCH('MATRIZ CONTRATOS (2)'!A304,Tabela1[código município],0))</f>
        <v>-39.610999999999997</v>
      </c>
    </row>
    <row r="305" spans="1:39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 (2)'!E$3+1,0),0),0)</f>
        <v>2.34375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 (2)'!G$3+1,0),0),0)</f>
        <v>12.5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 (2)'!I$3+1,0),0),0)</f>
        <v>0.78125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 (2)'!K$3+1,0),0),0)</f>
        <v>12.5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 (2)'!M$3+1,0),0),0)</f>
        <v>2.34375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 (2)'!O$3+1,0),0),0)</f>
        <v>3.125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 (2)'!Q$3+1,0),0),0)</f>
        <v>4.1666666666666661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 (2)'!S$3+1,0),0),0)</f>
        <v>8.3333333333333321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 (2)'!U$3+1,0),0),0)</f>
        <v>4.1666666666666661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 (2)'!W$3+1,0),0),0)</f>
        <v>0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 (2)'!Y$3+1,0),0),0)</f>
        <v>1.5625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 (2)'!AA$3+1,0),0),0)</f>
        <v>0.78125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 (2)'!AC$3+1,0),0),0)</f>
        <v>1.5625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 (2)'!AE$3+1,0),0),0)</f>
        <v>2.34375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 (2)'!AG$3+1,0),0),0)</f>
        <v>0</v>
      </c>
      <c r="AI305" s="41">
        <f t="shared" si="12"/>
        <v>56.510416666666664</v>
      </c>
      <c r="AJ305" s="41">
        <f t="shared" si="13"/>
        <v>56.510416666666664</v>
      </c>
      <c r="AK305" s="41">
        <f t="shared" si="14"/>
        <v>56.510416666666664</v>
      </c>
      <c r="AL305">
        <f>INDEX(Tabela1[LATITUDE],MATCH('MATRIZ CONTRATOS (2)'!A305,Tabela1[código município],0))</f>
        <v>-12.149100000000001</v>
      </c>
      <c r="AM305">
        <f>INDEX(Tabela1[LONGITUDE],MATCH('MATRIZ CONTRATOS (2)'!A305,Tabela1[código município],0))</f>
        <v>-38.648699999999998</v>
      </c>
    </row>
    <row r="306" spans="1:39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 (2)'!E$3+1,0),0),0)</f>
        <v>0.78125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 (2)'!G$3+1,0),0),0)</f>
        <v>25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 (2)'!I$3+1,0),0),0)</f>
        <v>1.5625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 (2)'!K$3+1,0),0),0)</f>
        <v>6.25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 (2)'!M$3+1,0),0),0)</f>
        <v>0.78125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 (2)'!O$3+1,0),0),0)</f>
        <v>2.34375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 (2)'!Q$3+1,0),0),0)</f>
        <v>6.2499999999999991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 (2)'!S$3+1,0),0),0)</f>
        <v>6.2499999999999991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 (2)'!U$3+1,0),0),0)</f>
        <v>4.1666666666666661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 (2)'!W$3+1,0),0),0)</f>
        <v>0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 (2)'!Y$3+1,0),0),0)</f>
        <v>1.5625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 (2)'!AA$3+1,0),0),0)</f>
        <v>0.78125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 (2)'!AC$3+1,0),0),0)</f>
        <v>0.78125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 (2)'!AE$3+1,0),0),0)</f>
        <v>0.78125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 (2)'!AG$3+1,0),0),0)</f>
        <v>0</v>
      </c>
      <c r="AI306" s="41">
        <f t="shared" si="12"/>
        <v>57.291666666666664</v>
      </c>
      <c r="AJ306" s="41">
        <f t="shared" si="13"/>
        <v>57.291666666666664</v>
      </c>
      <c r="AK306" s="41">
        <f t="shared" si="14"/>
        <v>57.291666666666664</v>
      </c>
      <c r="AL306">
        <f>INDEX(Tabela1[LATITUDE],MATCH('MATRIZ CONTRATOS (2)'!A306,Tabela1[código município],0))</f>
        <v>-10.012</v>
      </c>
      <c r="AM306">
        <f>INDEX(Tabela1[LONGITUDE],MATCH('MATRIZ CONTRATOS (2)'!A306,Tabela1[código município],0))</f>
        <v>-37.8932</v>
      </c>
    </row>
    <row r="307" spans="1:39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 (2)'!E$3+1,0),0),0)</f>
        <v>0.78125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 (2)'!G$3+1,0),0),0)</f>
        <v>25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 (2)'!I$3+1,0),0),0)</f>
        <v>3.125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 (2)'!K$3+1,0),0),0)</f>
        <v>25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 (2)'!M$3+1,0),0),0)</f>
        <v>0.78125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 (2)'!O$3+1,0),0),0)</f>
        <v>1.5625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 (2)'!Q$3+1,0),0),0)</f>
        <v>8.3333333333333321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 (2)'!S$3+1,0),0),0)</f>
        <v>8.3333333333333321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 (2)'!U$3+1,0),0),0)</f>
        <v>8.3333333333333321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 (2)'!W$3+1,0),0),0)</f>
        <v>0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 (2)'!Y$3+1,0),0),0)</f>
        <v>3.125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 (2)'!AA$3+1,0),0),0)</f>
        <v>3.125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 (2)'!AC$3+1,0),0),0)</f>
        <v>3.125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 (2)'!AE$3+1,0),0),0)</f>
        <v>0.78125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 (2)'!AG$3+1,0),0),0)</f>
        <v>0</v>
      </c>
      <c r="AI307" s="41">
        <f t="shared" si="12"/>
        <v>91.40625</v>
      </c>
      <c r="AJ307" s="41">
        <f t="shared" si="13"/>
        <v>91.40625</v>
      </c>
      <c r="AK307" s="41">
        <f t="shared" si="14"/>
        <v>91.40625</v>
      </c>
      <c r="AL307">
        <f>INDEX(Tabela1[LATITUDE],MATCH('MATRIZ CONTRATOS (2)'!A307,Tabela1[código município],0))</f>
        <v>-13.1465</v>
      </c>
      <c r="AM307">
        <f>INDEX(Tabela1[LONGITUDE],MATCH('MATRIZ CONTRATOS (2)'!A307,Tabela1[código município],0))</f>
        <v>-41.770200000000003</v>
      </c>
    </row>
    <row r="308" spans="1:39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 (2)'!E$3+1,0),0),0)</f>
        <v>0.78125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 (2)'!G$3+1,0),0),0)</f>
        <v>25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 (2)'!I$3+1,0),0),0)</f>
        <v>0.78125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 (2)'!K$3+1,0),0),0)</f>
        <v>18.75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 (2)'!M$3+1,0),0),0)</f>
        <v>0.78125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 (2)'!O$3+1,0),0),0)</f>
        <v>3.125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 (2)'!Q$3+1,0),0),0)</f>
        <v>4.1666666666666661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 (2)'!S$3+1,0),0),0)</f>
        <v>4.1666666666666661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 (2)'!U$3+1,0),0),0)</f>
        <v>6.2499999999999991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 (2)'!W$3+1,0),0),0)</f>
        <v>0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 (2)'!Y$3+1,0),0),0)</f>
        <v>3.125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 (2)'!AA$3+1,0),0),0)</f>
        <v>0.78125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 (2)'!AC$3+1,0),0),0)</f>
        <v>1.5625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 (2)'!AE$3+1,0),0),0)</f>
        <v>0.78125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 (2)'!AG$3+1,0),0),0)</f>
        <v>0</v>
      </c>
      <c r="AI308" s="41">
        <f t="shared" si="12"/>
        <v>70.052083333333329</v>
      </c>
      <c r="AJ308" s="41">
        <f t="shared" si="13"/>
        <v>70.052083333333329</v>
      </c>
      <c r="AK308" s="41">
        <f t="shared" si="14"/>
        <v>70.052083333333329</v>
      </c>
      <c r="AL308">
        <f>INDEX(Tabela1[LATITUDE],MATCH('MATRIZ CONTRATOS (2)'!A308,Tabela1[código município],0))</f>
        <v>-10.005100000000001</v>
      </c>
      <c r="AM308">
        <f>INDEX(Tabela1[LONGITUDE],MATCH('MATRIZ CONTRATOS (2)'!A308,Tabela1[código município],0))</f>
        <v>-42.493600000000001</v>
      </c>
    </row>
    <row r="309" spans="1:39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 (2)'!E$3+1,0),0),0)</f>
        <v>2.34375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 (2)'!G$3+1,0),0),0)</f>
        <v>25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 (2)'!I$3+1,0),0),0)</f>
        <v>1.5625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 (2)'!K$3+1,0),0),0)</f>
        <v>18.75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 (2)'!M$3+1,0),0),0)</f>
        <v>2.34375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 (2)'!O$3+1,0),0),0)</f>
        <v>0.78125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 (2)'!Q$3+1,0),0),0)</f>
        <v>6.2499999999999991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 (2)'!S$3+1,0),0),0)</f>
        <v>6.2499999999999991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 (2)'!U$3+1,0),0),0)</f>
        <v>4.1666666666666661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 (2)'!W$3+1,0),0),0)</f>
        <v>0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 (2)'!Y$3+1,0),0),0)</f>
        <v>1.5625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 (2)'!AA$3+1,0),0),0)</f>
        <v>0.78125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 (2)'!AC$3+1,0),0),0)</f>
        <v>1.5625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 (2)'!AE$3+1,0),0),0)</f>
        <v>0.78125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 (2)'!AG$3+1,0),0),0)</f>
        <v>0</v>
      </c>
      <c r="AI309" s="41">
        <f t="shared" si="12"/>
        <v>72.135416666666657</v>
      </c>
      <c r="AJ309" s="41">
        <f t="shared" si="13"/>
        <v>72.135416666666657</v>
      </c>
      <c r="AK309" s="41">
        <f t="shared" si="14"/>
        <v>72.135416666666657</v>
      </c>
      <c r="AL309">
        <f>INDEX(Tabela1[LATITUDE],MATCH('MATRIZ CONTRATOS (2)'!A309,Tabela1[código município],0))</f>
        <v>-14.492100000000001</v>
      </c>
      <c r="AM309">
        <f>INDEX(Tabela1[LONGITUDE],MATCH('MATRIZ CONTRATOS (2)'!A309,Tabela1[código município],0))</f>
        <v>-42.686</v>
      </c>
    </row>
    <row r="310" spans="1:39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 (2)'!E$3+1,0),0),0)</f>
        <v>0.78125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 (2)'!G$3+1,0),0),0)</f>
        <v>25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 (2)'!I$3+1,0),0),0)</f>
        <v>1.5625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 (2)'!K$3+1,0),0),0)</f>
        <v>18.75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 (2)'!M$3+1,0),0),0)</f>
        <v>0.78125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 (2)'!O$3+1,0),0),0)</f>
        <v>0.78125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 (2)'!Q$3+1,0),0),0)</f>
        <v>2.083333333333333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 (2)'!S$3+1,0),0),0)</f>
        <v>4.1666666666666661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 (2)'!U$3+1,0),0),0)</f>
        <v>2.083333333333333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 (2)'!W$3+1,0),0),0)</f>
        <v>0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 (2)'!Y$3+1,0),0),0)</f>
        <v>3.125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 (2)'!AA$3+1,0),0),0)</f>
        <v>2.34375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 (2)'!AC$3+1,0),0),0)</f>
        <v>0.78125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 (2)'!AE$3+1,0),0),0)</f>
        <v>0.78125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 (2)'!AG$3+1,0),0),0)</f>
        <v>0</v>
      </c>
      <c r="AI310" s="41">
        <f t="shared" si="12"/>
        <v>63.020833333333329</v>
      </c>
      <c r="AJ310" s="41">
        <f t="shared" si="13"/>
        <v>63.020833333333329</v>
      </c>
      <c r="AK310" s="41">
        <f t="shared" si="14"/>
        <v>63.020833333333329</v>
      </c>
      <c r="AL310">
        <f>INDEX(Tabela1[LATITUDE],MATCH('MATRIZ CONTRATOS (2)'!A310,Tabela1[código município],0))</f>
        <v>-10.7433</v>
      </c>
      <c r="AM310">
        <f>INDEX(Tabela1[LONGITUDE],MATCH('MATRIZ CONTRATOS (2)'!A310,Tabela1[código município],0))</f>
        <v>-40.3675</v>
      </c>
    </row>
    <row r="311" spans="1:39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 (2)'!E$3+1,0),0),0)</f>
        <v>3.125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 (2)'!G$3+1,0),0),0)</f>
        <v>25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 (2)'!I$3+1,0),0),0)</f>
        <v>1.5625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 (2)'!K$3+1,0),0),0)</f>
        <v>12.5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 (2)'!M$3+1,0),0),0)</f>
        <v>1.5625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 (2)'!O$3+1,0),0),0)</f>
        <v>1.5625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 (2)'!Q$3+1,0),0),0)</f>
        <v>4.1666666666666661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 (2)'!S$3+1,0),0),0)</f>
        <v>8.3333333333333321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 (2)'!U$3+1,0),0),0)</f>
        <v>4.1666666666666661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 (2)'!W$3+1,0),0),0)</f>
        <v>0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 (2)'!Y$3+1,0),0),0)</f>
        <v>0.78125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 (2)'!AA$3+1,0),0),0)</f>
        <v>1.5625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 (2)'!AC$3+1,0),0),0)</f>
        <v>0.78125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 (2)'!AE$3+1,0),0),0)</f>
        <v>0.78125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 (2)'!AG$3+1,0),0),0)</f>
        <v>0</v>
      </c>
      <c r="AI311" s="41">
        <f t="shared" si="12"/>
        <v>65.885416666666657</v>
      </c>
      <c r="AJ311" s="41">
        <f t="shared" si="13"/>
        <v>65.885416666666657</v>
      </c>
      <c r="AK311" s="41">
        <f t="shared" si="14"/>
        <v>65.885416666666657</v>
      </c>
      <c r="AL311">
        <f>INDEX(Tabela1[LATITUDE],MATCH('MATRIZ CONTRATOS (2)'!A311,Tabela1[código município],0))</f>
        <v>-11.8117</v>
      </c>
      <c r="AM311">
        <f>INDEX(Tabela1[LONGITUDE],MATCH('MATRIZ CONTRATOS (2)'!A311,Tabela1[código município],0))</f>
        <v>-39.9009</v>
      </c>
    </row>
    <row r="312" spans="1:39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 (2)'!E$3+1,0),0),0)</f>
        <v>2.34375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 (2)'!G$3+1,0),0),0)</f>
        <v>25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 (2)'!I$3+1,0),0),0)</f>
        <v>0.78125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 (2)'!K$3+1,0),0),0)</f>
        <v>18.75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 (2)'!M$3+1,0),0),0)</f>
        <v>1.5625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 (2)'!O$3+1,0),0),0)</f>
        <v>0.78125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 (2)'!Q$3+1,0),0),0)</f>
        <v>2.083333333333333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 (2)'!S$3+1,0),0),0)</f>
        <v>6.2499999999999991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 (2)'!U$3+1,0),0),0)</f>
        <v>4.1666666666666661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 (2)'!W$3+1,0),0),0)</f>
        <v>0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 (2)'!Y$3+1,0),0),0)</f>
        <v>2.34375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 (2)'!AA$3+1,0),0),0)</f>
        <v>0.78125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 (2)'!AC$3+1,0),0),0)</f>
        <v>3.125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 (2)'!AE$3+1,0),0),0)</f>
        <v>0.78125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 (2)'!AG$3+1,0),0),0)</f>
        <v>0</v>
      </c>
      <c r="AI312" s="41">
        <f t="shared" si="12"/>
        <v>68.75</v>
      </c>
      <c r="AJ312" s="41">
        <f t="shared" si="13"/>
        <v>68.75</v>
      </c>
      <c r="AK312" s="41">
        <f t="shared" si="14"/>
        <v>68.75</v>
      </c>
      <c r="AL312">
        <f>INDEX(Tabela1[LATITUDE],MATCH('MATRIZ CONTRATOS (2)'!A312,Tabela1[código município],0))</f>
        <v>-13.759</v>
      </c>
      <c r="AM312">
        <f>INDEX(Tabela1[LONGITUDE],MATCH('MATRIZ CONTRATOS (2)'!A312,Tabela1[código município],0))</f>
        <v>-39.383600000000001</v>
      </c>
    </row>
    <row r="313" spans="1:39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 (2)'!E$3+1,0),0),0)</f>
        <v>0.78125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 (2)'!G$3+1,0),0),0)</f>
        <v>25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 (2)'!I$3+1,0),0),0)</f>
        <v>2.34375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 (2)'!K$3+1,0),0),0)</f>
        <v>25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 (2)'!M$3+1,0),0),0)</f>
        <v>3.125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 (2)'!O$3+1,0),0),0)</f>
        <v>2.34375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 (2)'!Q$3+1,0),0),0)</f>
        <v>6.2499999999999991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 (2)'!S$3+1,0),0),0)</f>
        <v>6.2499999999999991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 (2)'!U$3+1,0),0),0)</f>
        <v>6.2499999999999991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 (2)'!W$3+1,0),0),0)</f>
        <v>0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 (2)'!Y$3+1,0),0),0)</f>
        <v>3.125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 (2)'!AA$3+1,0),0),0)</f>
        <v>2.34375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 (2)'!AC$3+1,0),0),0)</f>
        <v>0.78125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 (2)'!AE$3+1,0),0),0)</f>
        <v>2.34375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 (2)'!AG$3+1,0),0),0)</f>
        <v>0</v>
      </c>
      <c r="AI313" s="41">
        <f t="shared" si="12"/>
        <v>85.9375</v>
      </c>
      <c r="AJ313" s="41">
        <f t="shared" si="13"/>
        <v>85.9375</v>
      </c>
      <c r="AK313" s="41">
        <f t="shared" si="14"/>
        <v>85.9375</v>
      </c>
      <c r="AL313">
        <f>INDEX(Tabela1[LATITUDE],MATCH('MATRIZ CONTRATOS (2)'!A313,Tabela1[código município],0))</f>
        <v>-14.9444</v>
      </c>
      <c r="AM313">
        <f>INDEX(Tabela1[LONGITUDE],MATCH('MATRIZ CONTRATOS (2)'!A313,Tabela1[código município],0))</f>
        <v>-41.716799999999999</v>
      </c>
    </row>
    <row r="314" spans="1:39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 (2)'!E$3+1,0),0),0)</f>
        <v>0.78125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 (2)'!G$3+1,0),0),0)</f>
        <v>25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 (2)'!I$3+1,0),0),0)</f>
        <v>0.78125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 (2)'!K$3+1,0),0),0)</f>
        <v>12.5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 (2)'!M$3+1,0),0),0)</f>
        <v>1.5625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 (2)'!O$3+1,0),0),0)</f>
        <v>3.125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 (2)'!Q$3+1,0),0),0)</f>
        <v>2.083333333333333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 (2)'!S$3+1,0),0),0)</f>
        <v>6.2499999999999991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 (2)'!U$3+1,0),0),0)</f>
        <v>8.3333333333333321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 (2)'!W$3+1,0),0),0)</f>
        <v>0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 (2)'!Y$3+1,0),0),0)</f>
        <v>0.78125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 (2)'!AA$3+1,0),0),0)</f>
        <v>2.34375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 (2)'!AC$3+1,0),0),0)</f>
        <v>1.5625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 (2)'!AE$3+1,0),0),0)</f>
        <v>0.78125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 (2)'!AG$3+1,0),0),0)</f>
        <v>0</v>
      </c>
      <c r="AI314" s="41">
        <f t="shared" si="12"/>
        <v>65.885416666666657</v>
      </c>
      <c r="AJ314" s="41">
        <f t="shared" si="13"/>
        <v>65.885416666666657</v>
      </c>
      <c r="AK314" s="41">
        <f t="shared" si="14"/>
        <v>65.885416666666657</v>
      </c>
      <c r="AL314">
        <f>INDEX(Tabela1[LATITUDE],MATCH('MATRIZ CONTRATOS (2)'!A314,Tabela1[código município],0))</f>
        <v>-11.73</v>
      </c>
      <c r="AM314">
        <f>INDEX(Tabela1[LONGITUDE],MATCH('MATRIZ CONTRATOS (2)'!A314,Tabela1[código município],0))</f>
        <v>-40.558700000000002</v>
      </c>
    </row>
    <row r="315" spans="1:39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 (2)'!E$3+1,0),0),0)</f>
        <v>3.125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 (2)'!G$3+1,0),0),0)</f>
        <v>25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 (2)'!I$3+1,0),0),0)</f>
        <v>0.78125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 (2)'!K$3+1,0),0),0)</f>
        <v>18.75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 (2)'!M$3+1,0),0),0)</f>
        <v>1.5625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 (2)'!O$3+1,0),0),0)</f>
        <v>2.34375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 (2)'!Q$3+1,0),0),0)</f>
        <v>6.2499999999999991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 (2)'!S$3+1,0),0),0)</f>
        <v>8.3333333333333321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 (2)'!U$3+1,0),0),0)</f>
        <v>6.2499999999999991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 (2)'!W$3+1,0),0),0)</f>
        <v>0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 (2)'!Y$3+1,0),0),0)</f>
        <v>2.34375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 (2)'!AA$3+1,0),0),0)</f>
        <v>0.78125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 (2)'!AC$3+1,0),0),0)</f>
        <v>3.125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 (2)'!AE$3+1,0),0),0)</f>
        <v>2.34375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 (2)'!AG$3+1,0),0),0)</f>
        <v>0</v>
      </c>
      <c r="AI315" s="41">
        <f t="shared" si="12"/>
        <v>80.989583333333329</v>
      </c>
      <c r="AJ315" s="41">
        <f t="shared" si="13"/>
        <v>80.989583333333329</v>
      </c>
      <c r="AK315" s="41">
        <f t="shared" si="14"/>
        <v>80.989583333333329</v>
      </c>
      <c r="AL315">
        <f>INDEX(Tabela1[LATITUDE],MATCH('MATRIZ CONTRATOS (2)'!A315,Tabela1[código município],0))</f>
        <v>-13.261799999999999</v>
      </c>
      <c r="AM315">
        <f>INDEX(Tabela1[LONGITUDE],MATCH('MATRIZ CONTRATOS (2)'!A315,Tabela1[código município],0))</f>
        <v>-40.369500000000002</v>
      </c>
    </row>
    <row r="316" spans="1:39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 (2)'!E$3+1,0),0),0)</f>
        <v>2.34375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 (2)'!G$3+1,0),0),0)</f>
        <v>25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 (2)'!I$3+1,0),0),0)</f>
        <v>0.78125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 (2)'!K$3+1,0),0),0)</f>
        <v>6.25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 (2)'!M$3+1,0),0),0)</f>
        <v>0.78125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 (2)'!O$3+1,0),0),0)</f>
        <v>0.78125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 (2)'!Q$3+1,0),0),0)</f>
        <v>8.3333333333333321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 (2)'!S$3+1,0),0),0)</f>
        <v>4.1666666666666661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 (2)'!U$3+1,0),0),0)</f>
        <v>4.1666666666666661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 (2)'!W$3+1,0),0),0)</f>
        <v>0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 (2)'!Y$3+1,0),0),0)</f>
        <v>2.34375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 (2)'!AA$3+1,0),0),0)</f>
        <v>1.5625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 (2)'!AC$3+1,0),0),0)</f>
        <v>0.78125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 (2)'!AE$3+1,0),0),0)</f>
        <v>0.78125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 (2)'!AG$3+1,0),0),0)</f>
        <v>0</v>
      </c>
      <c r="AI316" s="41">
        <f t="shared" si="12"/>
        <v>58.072916666666664</v>
      </c>
      <c r="AJ316" s="41">
        <f t="shared" si="13"/>
        <v>58.072916666666664</v>
      </c>
      <c r="AK316" s="41">
        <f t="shared" si="14"/>
        <v>58.072916666666664</v>
      </c>
      <c r="AL316">
        <f>INDEX(Tabela1[LATITUDE],MATCH('MATRIZ CONTRATOS (2)'!A316,Tabela1[código município],0))</f>
        <v>-14.6654</v>
      </c>
      <c r="AM316">
        <f>INDEX(Tabela1[LONGITUDE],MATCH('MATRIZ CONTRATOS (2)'!A316,Tabela1[código município],0))</f>
        <v>-40.471800000000002</v>
      </c>
    </row>
    <row r="317" spans="1:39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 (2)'!E$3+1,0),0),0)</f>
        <v>1.5625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 (2)'!G$3+1,0),0),0)</f>
        <v>18.75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 (2)'!I$3+1,0),0),0)</f>
        <v>0.78125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 (2)'!K$3+1,0),0),0)</f>
        <v>6.25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 (2)'!M$3+1,0),0),0)</f>
        <v>1.5625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 (2)'!O$3+1,0),0),0)</f>
        <v>2.34375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 (2)'!Q$3+1,0),0),0)</f>
        <v>8.3333333333333321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 (2)'!S$3+1,0),0),0)</f>
        <v>2.083333333333333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 (2)'!U$3+1,0),0),0)</f>
        <v>2.083333333333333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 (2)'!W$3+1,0),0),0)</f>
        <v>0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 (2)'!Y$3+1,0),0),0)</f>
        <v>2.34375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 (2)'!AA$3+1,0),0),0)</f>
        <v>0.78125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 (2)'!AC$3+1,0),0),0)</f>
        <v>0.78125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 (2)'!AE$3+1,0),0),0)</f>
        <v>2.34375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 (2)'!AG$3+1,0),0),0)</f>
        <v>0</v>
      </c>
      <c r="AI317" s="41">
        <f t="shared" si="12"/>
        <v>50</v>
      </c>
      <c r="AJ317" s="41">
        <f t="shared" si="13"/>
        <v>50</v>
      </c>
      <c r="AK317" s="41">
        <f t="shared" si="14"/>
        <v>50</v>
      </c>
      <c r="AL317">
        <f>INDEX(Tabela1[LATITUDE],MATCH('MATRIZ CONTRATOS (2)'!A317,Tabela1[código município],0))</f>
        <v>-14.523400000000001</v>
      </c>
      <c r="AM317">
        <f>INDEX(Tabela1[LONGITUDE],MATCH('MATRIZ CONTRATOS (2)'!A317,Tabela1[código município],0))</f>
        <v>-40.363399999999999</v>
      </c>
    </row>
    <row r="318" spans="1:39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 (2)'!E$3+1,0),0),0)</f>
        <v>1.5625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 (2)'!G$3+1,0),0),0)</f>
        <v>25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 (2)'!I$3+1,0),0),0)</f>
        <v>2.34375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 (2)'!K$3+1,0),0),0)</f>
        <v>6.25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 (2)'!M$3+1,0),0),0)</f>
        <v>1.5625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 (2)'!O$3+1,0),0),0)</f>
        <v>0.78125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 (2)'!Q$3+1,0),0),0)</f>
        <v>6.2499999999999991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 (2)'!S$3+1,0),0),0)</f>
        <v>6.2499999999999991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 (2)'!U$3+1,0),0),0)</f>
        <v>4.1666666666666661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 (2)'!W$3+1,0),0),0)</f>
        <v>0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 (2)'!Y$3+1,0),0),0)</f>
        <v>0.78125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 (2)'!AA$3+1,0),0),0)</f>
        <v>2.34375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 (2)'!AC$3+1,0),0),0)</f>
        <v>0.78125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 (2)'!AE$3+1,0),0),0)</f>
        <v>0.78125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 (2)'!AG$3+1,0),0),0)</f>
        <v>0</v>
      </c>
      <c r="AI318" s="41">
        <f t="shared" si="12"/>
        <v>58.854166666666664</v>
      </c>
      <c r="AJ318" s="41">
        <f t="shared" si="13"/>
        <v>58.854166666666664</v>
      </c>
      <c r="AK318" s="41">
        <f t="shared" si="14"/>
        <v>58.854166666666664</v>
      </c>
      <c r="AL318">
        <f>INDEX(Tabela1[LATITUDE],MATCH('MATRIZ CONTRATOS (2)'!A318,Tabela1[código município],0))</f>
        <v>-12.430300000000001</v>
      </c>
      <c r="AM318">
        <f>INDEX(Tabela1[LONGITUDE],MATCH('MATRIZ CONTRATOS (2)'!A318,Tabela1[código município],0))</f>
        <v>-38.337400000000002</v>
      </c>
    </row>
    <row r="319" spans="1:39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 (2)'!E$3+1,0),0),0)</f>
        <v>2.34375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 (2)'!G$3+1,0),0),0)</f>
        <v>12.5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 (2)'!I$3+1,0),0),0)</f>
        <v>3.125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 (2)'!K$3+1,0),0),0)</f>
        <v>25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 (2)'!M$3+1,0),0),0)</f>
        <v>0.78125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 (2)'!O$3+1,0),0),0)</f>
        <v>3.125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 (2)'!Q$3+1,0),0),0)</f>
        <v>8.3333333333333321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 (2)'!S$3+1,0),0),0)</f>
        <v>2.083333333333333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 (2)'!U$3+1,0),0),0)</f>
        <v>6.2499999999999991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 (2)'!W$3+1,0),0),0)</f>
        <v>0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 (2)'!Y$3+1,0),0),0)</f>
        <v>3.125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 (2)'!AA$3+1,0),0),0)</f>
        <v>3.125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 (2)'!AC$3+1,0),0),0)</f>
        <v>1.5625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 (2)'!AE$3+1,0),0),0)</f>
        <v>3.125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 (2)'!AG$3+1,0),0),0)</f>
        <v>0</v>
      </c>
      <c r="AI319" s="41">
        <f t="shared" si="12"/>
        <v>74.479166666666657</v>
      </c>
      <c r="AJ319" s="41">
        <f t="shared" si="13"/>
        <v>74.479166666666657</v>
      </c>
      <c r="AK319" s="41">
        <f t="shared" si="14"/>
        <v>74.479166666666657</v>
      </c>
      <c r="AL319">
        <f>INDEX(Tabela1[LATITUDE],MATCH('MATRIZ CONTRATOS (2)'!A319,Tabela1[código município],0))</f>
        <v>-10.8653</v>
      </c>
      <c r="AM319">
        <f>INDEX(Tabela1[LONGITUDE],MATCH('MATRIZ CONTRATOS (2)'!A319,Tabela1[código município],0))</f>
        <v>-40.131100000000004</v>
      </c>
    </row>
    <row r="320" spans="1:39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 (2)'!E$3+1,0),0),0)</f>
        <v>3.125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 (2)'!G$3+1,0),0),0)</f>
        <v>25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 (2)'!I$3+1,0),0),0)</f>
        <v>1.5625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 (2)'!K$3+1,0),0),0)</f>
        <v>18.75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 (2)'!M$3+1,0),0),0)</f>
        <v>3.125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 (2)'!O$3+1,0),0),0)</f>
        <v>2.34375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 (2)'!Q$3+1,0),0),0)</f>
        <v>2.083333333333333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 (2)'!S$3+1,0),0),0)</f>
        <v>2.083333333333333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 (2)'!U$3+1,0),0),0)</f>
        <v>6.2499999999999991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 (2)'!W$3+1,0),0),0)</f>
        <v>0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 (2)'!Y$3+1,0),0),0)</f>
        <v>0.78125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 (2)'!AA$3+1,0),0),0)</f>
        <v>3.125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 (2)'!AC$3+1,0),0),0)</f>
        <v>0.78125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 (2)'!AE$3+1,0),0),0)</f>
        <v>0.78125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 (2)'!AG$3+1,0),0),0)</f>
        <v>0</v>
      </c>
      <c r="AI320" s="41">
        <f t="shared" si="12"/>
        <v>69.791666666666657</v>
      </c>
      <c r="AJ320" s="41">
        <f t="shared" si="13"/>
        <v>69.791666666666657</v>
      </c>
      <c r="AK320" s="41">
        <f t="shared" si="14"/>
        <v>69.791666666666657</v>
      </c>
      <c r="AL320">
        <f>INDEX(Tabela1[LATITUDE],MATCH('MATRIZ CONTRATOS (2)'!A320,Tabela1[código município],0))</f>
        <v>-16.4435</v>
      </c>
      <c r="AM320">
        <f>INDEX(Tabela1[LONGITUDE],MATCH('MATRIZ CONTRATOS (2)'!A320,Tabela1[código município],0))</f>
        <v>-39.064300000000003</v>
      </c>
    </row>
    <row r="321" spans="1:39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 (2)'!E$3+1,0),0),0)</f>
        <v>2.34375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 (2)'!G$3+1,0),0),0)</f>
        <v>25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 (2)'!I$3+1,0),0),0)</f>
        <v>2.34375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 (2)'!K$3+1,0),0),0)</f>
        <v>18.75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 (2)'!M$3+1,0),0),0)</f>
        <v>1.5625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 (2)'!O$3+1,0),0),0)</f>
        <v>0.78125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 (2)'!Q$3+1,0),0),0)</f>
        <v>8.3333333333333321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 (2)'!S$3+1,0),0),0)</f>
        <v>2.083333333333333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 (2)'!U$3+1,0),0),0)</f>
        <v>8.3333333333333321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 (2)'!W$3+1,0),0),0)</f>
        <v>0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 (2)'!Y$3+1,0),0),0)</f>
        <v>3.125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 (2)'!AA$3+1,0),0),0)</f>
        <v>0.78125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 (2)'!AC$3+1,0),0),0)</f>
        <v>0.78125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 (2)'!AE$3+1,0),0),0)</f>
        <v>0.78125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 (2)'!AG$3+1,0),0),0)</f>
        <v>0</v>
      </c>
      <c r="AI321" s="41">
        <f t="shared" si="12"/>
        <v>75</v>
      </c>
      <c r="AJ321" s="41">
        <f t="shared" si="13"/>
        <v>75</v>
      </c>
      <c r="AK321" s="41">
        <f t="shared" si="14"/>
        <v>75</v>
      </c>
      <c r="AL321">
        <f>INDEX(Tabela1[LATITUDE],MATCH('MATRIZ CONTRATOS (2)'!A321,Tabela1[código município],0))</f>
        <v>-15.5943</v>
      </c>
      <c r="AM321">
        <f>INDEX(Tabela1[LONGITUDE],MATCH('MATRIZ CONTRATOS (2)'!A321,Tabela1[código município],0))</f>
        <v>-39.863799999999998</v>
      </c>
    </row>
    <row r="322" spans="1:39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 (2)'!E$3+1,0),0),0)</f>
        <v>1.5625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 (2)'!G$3+1,0),0),0)</f>
        <v>25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 (2)'!I$3+1,0),0),0)</f>
        <v>0.78125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 (2)'!K$3+1,0),0),0)</f>
        <v>12.5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 (2)'!M$3+1,0),0),0)</f>
        <v>2.34375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 (2)'!O$3+1,0),0),0)</f>
        <v>3.125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 (2)'!Q$3+1,0),0),0)</f>
        <v>4.1666666666666661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 (2)'!S$3+1,0),0),0)</f>
        <v>4.1666666666666661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 (2)'!U$3+1,0),0),0)</f>
        <v>8.3333333333333321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 (2)'!W$3+1,0),0),0)</f>
        <v>0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 (2)'!Y$3+1,0),0),0)</f>
        <v>0.78125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 (2)'!AA$3+1,0),0),0)</f>
        <v>2.34375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 (2)'!AC$3+1,0),0),0)</f>
        <v>1.5625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 (2)'!AE$3+1,0),0),0)</f>
        <v>0.78125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 (2)'!AG$3+1,0),0),0)</f>
        <v>0</v>
      </c>
      <c r="AI322" s="41">
        <f t="shared" si="12"/>
        <v>67.447916666666657</v>
      </c>
      <c r="AJ322" s="41">
        <f t="shared" si="13"/>
        <v>67.447916666666657</v>
      </c>
      <c r="AK322" s="41">
        <f t="shared" si="14"/>
        <v>67.447916666666657</v>
      </c>
      <c r="AL322">
        <f>INDEX(Tabela1[LATITUDE],MATCH('MATRIZ CONTRATOS (2)'!A322,Tabela1[código município],0))</f>
        <v>-17.336400000000001</v>
      </c>
      <c r="AM322">
        <f>INDEX(Tabela1[LONGITUDE],MATCH('MATRIZ CONTRATOS (2)'!A322,Tabela1[código município],0))</f>
        <v>-39.222700000000003</v>
      </c>
    </row>
    <row r="323" spans="1:39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 (2)'!E$3+1,0),0),0)</f>
        <v>0.78125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 (2)'!G$3+1,0),0),0)</f>
        <v>25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 (2)'!I$3+1,0),0),0)</f>
        <v>0.78125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 (2)'!K$3+1,0),0),0)</f>
        <v>12.5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 (2)'!M$3+1,0),0),0)</f>
        <v>2.34375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 (2)'!O$3+1,0),0),0)</f>
        <v>0.78125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 (2)'!Q$3+1,0),0),0)</f>
        <v>4.1666666666666661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 (2)'!S$3+1,0),0),0)</f>
        <v>8.3333333333333321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 (2)'!U$3+1,0),0),0)</f>
        <v>8.3333333333333321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 (2)'!W$3+1,0),0),0)</f>
        <v>0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 (2)'!Y$3+1,0),0),0)</f>
        <v>1.5625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 (2)'!AA$3+1,0),0),0)</f>
        <v>0.78125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 (2)'!AC$3+1,0),0),0)</f>
        <v>3.125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 (2)'!AE$3+1,0),0),0)</f>
        <v>0.78125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 (2)'!AG$3+1,0),0),0)</f>
        <v>0</v>
      </c>
      <c r="AI323" s="41">
        <f t="shared" si="12"/>
        <v>69.270833333333329</v>
      </c>
      <c r="AJ323" s="41">
        <f t="shared" si="13"/>
        <v>69.270833333333329</v>
      </c>
      <c r="AK323" s="41">
        <f t="shared" si="14"/>
        <v>69.270833333333329</v>
      </c>
      <c r="AL323">
        <f>INDEX(Tabela1[LATITUDE],MATCH('MATRIZ CONTRATOS (2)'!A323,Tabela1[código município],0))</f>
        <v>-11.292299999999999</v>
      </c>
      <c r="AM323">
        <f>INDEX(Tabela1[LONGITUDE],MATCH('MATRIZ CONTRATOS (2)'!A323,Tabela1[código município],0))</f>
        <v>-41.984299999999998</v>
      </c>
    </row>
    <row r="324" spans="1:39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 (2)'!E$3+1,0),0),0)</f>
        <v>1.5625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 (2)'!G$3+1,0),0),0)</f>
        <v>25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 (2)'!I$3+1,0),0),0)</f>
        <v>3.125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 (2)'!K$3+1,0),0),0)</f>
        <v>25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 (2)'!M$3+1,0),0),0)</f>
        <v>1.5625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 (2)'!O$3+1,0),0),0)</f>
        <v>1.5625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 (2)'!Q$3+1,0),0),0)</f>
        <v>8.3333333333333321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 (2)'!S$3+1,0),0),0)</f>
        <v>8.3333333333333321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 (2)'!U$3+1,0),0),0)</f>
        <v>2.083333333333333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 (2)'!W$3+1,0),0),0)</f>
        <v>0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 (2)'!Y$3+1,0),0),0)</f>
        <v>3.125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 (2)'!AA$3+1,0),0),0)</f>
        <v>2.34375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 (2)'!AC$3+1,0),0),0)</f>
        <v>1.5625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 (2)'!AE$3+1,0),0),0)</f>
        <v>0.78125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 (2)'!AG$3+1,0),0),0)</f>
        <v>0</v>
      </c>
      <c r="AI324" s="41">
        <f t="shared" si="12"/>
        <v>84.375</v>
      </c>
      <c r="AJ324" s="41">
        <f t="shared" si="13"/>
        <v>84.375</v>
      </c>
      <c r="AK324" s="41">
        <f t="shared" si="14"/>
        <v>84.375</v>
      </c>
      <c r="AL324">
        <f>INDEX(Tabela1[LATITUDE],MATCH('MATRIZ CONTRATOS (2)'!A324,Tabela1[código município],0))</f>
        <v>-14.688499999999999</v>
      </c>
      <c r="AM324">
        <f>INDEX(Tabela1[LONGITUDE],MATCH('MATRIZ CONTRATOS (2)'!A324,Tabela1[código município],0))</f>
        <v>-41.6798</v>
      </c>
    </row>
    <row r="325" spans="1:39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 (2)'!E$3+1,0),0),0)</f>
        <v>1.5625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 (2)'!G$3+1,0),0),0)</f>
        <v>25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 (2)'!I$3+1,0),0),0)</f>
        <v>0.78125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 (2)'!K$3+1,0),0),0)</f>
        <v>12.5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 (2)'!M$3+1,0),0),0)</f>
        <v>3.125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 (2)'!O$3+1,0),0),0)</f>
        <v>0.78125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 (2)'!Q$3+1,0),0),0)</f>
        <v>6.2499999999999991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 (2)'!S$3+1,0),0),0)</f>
        <v>4.1666666666666661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 (2)'!U$3+1,0),0),0)</f>
        <v>8.3333333333333321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 (2)'!W$3+1,0),0),0)</f>
        <v>0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 (2)'!Y$3+1,0),0),0)</f>
        <v>0.78125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 (2)'!AA$3+1,0),0),0)</f>
        <v>3.125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 (2)'!AC$3+1,0),0),0)</f>
        <v>1.5625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 (2)'!AE$3+1,0),0),0)</f>
        <v>0.78125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 (2)'!AG$3+1,0),0),0)</f>
        <v>0</v>
      </c>
      <c r="AI325" s="41">
        <f t="shared" si="12"/>
        <v>68.75</v>
      </c>
      <c r="AJ325" s="41">
        <f t="shared" si="13"/>
        <v>68.75</v>
      </c>
      <c r="AK325" s="41">
        <f t="shared" si="14"/>
        <v>68.75</v>
      </c>
      <c r="AL325">
        <f>INDEX(Tabela1[LATITUDE],MATCH('MATRIZ CONTRATOS (2)'!A325,Tabela1[código município],0))</f>
        <v>-13.447100000000001</v>
      </c>
      <c r="AM325">
        <f>INDEX(Tabela1[LONGITUDE],MATCH('MATRIZ CONTRATOS (2)'!A325,Tabela1[código município],0))</f>
        <v>-39.420299999999997</v>
      </c>
    </row>
    <row r="326" spans="1:39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 (2)'!E$3+1,0),0),0)</f>
        <v>1.5625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 (2)'!G$3+1,0),0),0)</f>
        <v>25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 (2)'!I$3+1,0),0),0)</f>
        <v>0.78125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 (2)'!K$3+1,0),0),0)</f>
        <v>25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 (2)'!M$3+1,0),0),0)</f>
        <v>3.125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 (2)'!O$3+1,0),0),0)</f>
        <v>3.125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 (2)'!Q$3+1,0),0),0)</f>
        <v>6.2499999999999991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 (2)'!S$3+1,0),0),0)</f>
        <v>8.3333333333333321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 (2)'!U$3+1,0),0),0)</f>
        <v>8.3333333333333321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 (2)'!W$3+1,0),0),0)</f>
        <v>0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 (2)'!Y$3+1,0),0),0)</f>
        <v>0.78125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 (2)'!AA$3+1,0),0),0)</f>
        <v>0.78125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 (2)'!AC$3+1,0),0),0)</f>
        <v>1.5625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 (2)'!AE$3+1,0),0),0)</f>
        <v>0.78125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 (2)'!AG$3+1,0),0),0)</f>
        <v>0</v>
      </c>
      <c r="AI326" s="41">
        <f t="shared" si="12"/>
        <v>85.416666666666657</v>
      </c>
      <c r="AJ326" s="41">
        <f t="shared" si="13"/>
        <v>85.416666666666657</v>
      </c>
      <c r="AK326" s="41">
        <f t="shared" si="14"/>
        <v>85.416666666666657</v>
      </c>
      <c r="AL326">
        <f>INDEX(Tabela1[LATITUDE],MATCH('MATRIZ CONTRATOS (2)'!A326,Tabela1[código município],0))</f>
        <v>-10.973599999999999</v>
      </c>
      <c r="AM326">
        <f>INDEX(Tabela1[LONGITUDE],MATCH('MATRIZ CONTRATOS (2)'!A326,Tabela1[código município],0))</f>
        <v>-39.629300000000001</v>
      </c>
    </row>
    <row r="327" spans="1:39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 (2)'!E$3+1,0),0),0)</f>
        <v>0.78125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 (2)'!G$3+1,0),0),0)</f>
        <v>25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 (2)'!I$3+1,0),0),0)</f>
        <v>0.78125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 (2)'!K$3+1,0),0),0)</f>
        <v>12.5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 (2)'!M$3+1,0),0),0)</f>
        <v>0.78125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 (2)'!O$3+1,0),0),0)</f>
        <v>2.34375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 (2)'!Q$3+1,0),0),0)</f>
        <v>2.083333333333333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 (2)'!S$3+1,0),0),0)</f>
        <v>6.2499999999999991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 (2)'!U$3+1,0),0),0)</f>
        <v>4.1666666666666661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 (2)'!W$3+1,0),0),0)</f>
        <v>0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 (2)'!Y$3+1,0),0),0)</f>
        <v>2.34375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 (2)'!AA$3+1,0),0),0)</f>
        <v>1.5625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 (2)'!AC$3+1,0),0),0)</f>
        <v>0.78125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 (2)'!AE$3+1,0),0),0)</f>
        <v>0.78125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 (2)'!AG$3+1,0),0),0)</f>
        <v>0</v>
      </c>
      <c r="AI327" s="41">
        <f t="shared" si="12"/>
        <v>60.15625</v>
      </c>
      <c r="AJ327" s="41">
        <f t="shared" si="13"/>
        <v>60.15625</v>
      </c>
      <c r="AK327" s="41">
        <f t="shared" si="14"/>
        <v>60.15625</v>
      </c>
      <c r="AL327">
        <f>INDEX(Tabela1[LATITUDE],MATCH('MATRIZ CONTRATOS (2)'!A327,Tabela1[código município],0))</f>
        <v>-10.750500000000001</v>
      </c>
      <c r="AM327">
        <f>INDEX(Tabela1[LONGITUDE],MATCH('MATRIZ CONTRATOS (2)'!A327,Tabela1[código município],0))</f>
        <v>-39.213700000000003</v>
      </c>
    </row>
    <row r="328" spans="1:39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 (2)'!E$3+1,0),0),0)</f>
        <v>2.34375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 (2)'!G$3+1,0),0),0)</f>
        <v>25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 (2)'!I$3+1,0),0),0)</f>
        <v>2.34375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 (2)'!K$3+1,0),0),0)</f>
        <v>25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 (2)'!M$3+1,0),0),0)</f>
        <v>3.125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 (2)'!O$3+1,0),0),0)</f>
        <v>3.125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 (2)'!Q$3+1,0),0),0)</f>
        <v>6.2499999999999991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 (2)'!S$3+1,0),0),0)</f>
        <v>8.3333333333333321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 (2)'!U$3+1,0),0),0)</f>
        <v>8.3333333333333321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 (2)'!W$3+1,0),0),0)</f>
        <v>0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 (2)'!Y$3+1,0),0),0)</f>
        <v>2.34375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 (2)'!AA$3+1,0),0),0)</f>
        <v>2.34375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 (2)'!AC$3+1,0),0),0)</f>
        <v>1.5625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 (2)'!AE$3+1,0),0),0)</f>
        <v>0.78125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 (2)'!AG$3+1,0),0),0)</f>
        <v>0</v>
      </c>
      <c r="AI328" s="41">
        <f t="shared" ref="AI328:AI391" si="15">AH328+AF328+AD328+AB328+Z328+X328+V328+T328+R328+P328+N328+L328+J328+H328+F328</f>
        <v>90.885416666666657</v>
      </c>
      <c r="AJ328" s="41">
        <f t="shared" ref="AJ328:AJ391" si="16">AI328</f>
        <v>90.885416666666657</v>
      </c>
      <c r="AK328" s="41">
        <f t="shared" ref="AK328:AK391" si="17">AI328</f>
        <v>90.885416666666657</v>
      </c>
      <c r="AL328">
        <f>INDEX(Tabela1[LATITUDE],MATCH('MATRIZ CONTRATOS (2)'!A328,Tabela1[código município],0))</f>
        <v>-11.4031</v>
      </c>
      <c r="AM328">
        <f>INDEX(Tabela1[LONGITUDE],MATCH('MATRIZ CONTRATOS (2)'!A328,Tabela1[código município],0))</f>
        <v>-40.119999999999997</v>
      </c>
    </row>
    <row r="329" spans="1:39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 (2)'!E$3+1,0),0),0)</f>
        <v>3.125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 (2)'!G$3+1,0),0),0)</f>
        <v>18.75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 (2)'!I$3+1,0),0),0)</f>
        <v>3.125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 (2)'!K$3+1,0),0),0)</f>
        <v>25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 (2)'!M$3+1,0),0),0)</f>
        <v>1.5625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 (2)'!O$3+1,0),0),0)</f>
        <v>1.5625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 (2)'!Q$3+1,0),0),0)</f>
        <v>8.3333333333333321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 (2)'!S$3+1,0),0),0)</f>
        <v>6.2499999999999991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 (2)'!U$3+1,0),0),0)</f>
        <v>6.2499999999999991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 (2)'!W$3+1,0),0),0)</f>
        <v>0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 (2)'!Y$3+1,0),0),0)</f>
        <v>2.34375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 (2)'!AA$3+1,0),0),0)</f>
        <v>3.125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 (2)'!AC$3+1,0),0),0)</f>
        <v>3.125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 (2)'!AE$3+1,0),0),0)</f>
        <v>2.34375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 (2)'!AG$3+1,0),0),0)</f>
        <v>0</v>
      </c>
      <c r="AI329" s="41">
        <f t="shared" si="15"/>
        <v>84.895833333333329</v>
      </c>
      <c r="AJ329" s="41">
        <f t="shared" si="16"/>
        <v>84.895833333333329</v>
      </c>
      <c r="AK329" s="41">
        <f t="shared" si="17"/>
        <v>84.895833333333329</v>
      </c>
      <c r="AL329">
        <f>INDEX(Tabela1[LATITUDE],MATCH('MATRIZ CONTRATOS (2)'!A329,Tabela1[código município],0))</f>
        <v>-12.4053</v>
      </c>
      <c r="AM329">
        <f>INDEX(Tabela1[LONGITUDE],MATCH('MATRIZ CONTRATOS (2)'!A329,Tabela1[código município],0))</f>
        <v>-39.500700000000002</v>
      </c>
    </row>
    <row r="330" spans="1:39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 (2)'!E$3+1,0),0),0)</f>
        <v>1.5625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 (2)'!G$3+1,0),0),0)</f>
        <v>25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 (2)'!I$3+1,0),0),0)</f>
        <v>1.5625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 (2)'!K$3+1,0),0),0)</f>
        <v>12.5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 (2)'!M$3+1,0),0),0)</f>
        <v>1.5625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 (2)'!O$3+1,0),0),0)</f>
        <v>1.5625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 (2)'!Q$3+1,0),0),0)</f>
        <v>4.1666666666666661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 (2)'!S$3+1,0),0),0)</f>
        <v>2.083333333333333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 (2)'!U$3+1,0),0),0)</f>
        <v>2.083333333333333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 (2)'!W$3+1,0),0),0)</f>
        <v>0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 (2)'!Y$3+1,0),0),0)</f>
        <v>3.125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 (2)'!AA$3+1,0),0),0)</f>
        <v>0.78125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 (2)'!AC$3+1,0),0),0)</f>
        <v>1.5625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 (2)'!AE$3+1,0),0),0)</f>
        <v>0.78125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 (2)'!AG$3+1,0),0),0)</f>
        <v>0</v>
      </c>
      <c r="AI330" s="41">
        <f t="shared" si="15"/>
        <v>58.333333333333329</v>
      </c>
      <c r="AJ330" s="41">
        <f t="shared" si="16"/>
        <v>58.333333333333329</v>
      </c>
      <c r="AK330" s="41">
        <f t="shared" si="17"/>
        <v>58.333333333333329</v>
      </c>
      <c r="AL330">
        <f>INDEX(Tabela1[LATITUDE],MATCH('MATRIZ CONTRATOS (2)'!A330,Tabela1[código município],0))</f>
        <v>-9.6194400000000009</v>
      </c>
      <c r="AM330">
        <f>INDEX(Tabela1[LONGITUDE],MATCH('MATRIZ CONTRATOS (2)'!A330,Tabela1[código município],0))</f>
        <v>-42.084800000000001</v>
      </c>
    </row>
    <row r="331" spans="1:39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 (2)'!E$3+1,0),0),0)</f>
        <v>0.78125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 (2)'!G$3+1,0),0),0)</f>
        <v>25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 (2)'!I$3+1,0),0),0)</f>
        <v>0.78125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 (2)'!K$3+1,0),0),0)</f>
        <v>18.75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 (2)'!M$3+1,0),0),0)</f>
        <v>2.34375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 (2)'!O$3+1,0),0),0)</f>
        <v>2.34375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 (2)'!Q$3+1,0),0),0)</f>
        <v>6.2499999999999991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 (2)'!S$3+1,0),0),0)</f>
        <v>6.2499999999999991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 (2)'!U$3+1,0),0),0)</f>
        <v>8.3333333333333321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 (2)'!W$3+1,0),0),0)</f>
        <v>0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 (2)'!Y$3+1,0),0),0)</f>
        <v>1.5625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 (2)'!AA$3+1,0),0),0)</f>
        <v>2.34375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 (2)'!AC$3+1,0),0),0)</f>
        <v>1.5625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 (2)'!AE$3+1,0),0),0)</f>
        <v>2.34375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 (2)'!AG$3+1,0),0),0)</f>
        <v>0</v>
      </c>
      <c r="AI331" s="41">
        <f t="shared" si="15"/>
        <v>78.645833333333329</v>
      </c>
      <c r="AJ331" s="41">
        <f t="shared" si="16"/>
        <v>78.645833333333329</v>
      </c>
      <c r="AK331" s="41">
        <f t="shared" si="17"/>
        <v>78.645833333333329</v>
      </c>
      <c r="AL331">
        <f>INDEX(Tabela1[LATITUDE],MATCH('MATRIZ CONTRATOS (2)'!A331,Tabela1[código município],0))</f>
        <v>-11.4832</v>
      </c>
      <c r="AM331">
        <f>INDEX(Tabela1[LONGITUDE],MATCH('MATRIZ CONTRATOS (2)'!A331,Tabela1[código município],0))</f>
        <v>-39.423400000000001</v>
      </c>
    </row>
    <row r="332" spans="1:39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 (2)'!E$3+1,0),0),0)</f>
        <v>1.5625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 (2)'!G$3+1,0),0),0)</f>
        <v>25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 (2)'!I$3+1,0),0),0)</f>
        <v>1.5625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 (2)'!K$3+1,0),0),0)</f>
        <v>18.75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 (2)'!M$3+1,0),0),0)</f>
        <v>2.34375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 (2)'!O$3+1,0),0),0)</f>
        <v>1.5625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 (2)'!Q$3+1,0),0),0)</f>
        <v>8.3333333333333321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 (2)'!S$3+1,0),0),0)</f>
        <v>2.083333333333333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 (2)'!U$3+1,0),0),0)</f>
        <v>4.1666666666666661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 (2)'!W$3+1,0),0),0)</f>
        <v>0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 (2)'!Y$3+1,0),0),0)</f>
        <v>3.125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 (2)'!AA$3+1,0),0),0)</f>
        <v>0.78125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 (2)'!AC$3+1,0),0),0)</f>
        <v>1.5625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 (2)'!AE$3+1,0),0),0)</f>
        <v>0.78125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 (2)'!AG$3+1,0),0),0)</f>
        <v>0</v>
      </c>
      <c r="AI332" s="41">
        <f t="shared" si="15"/>
        <v>71.614583333333329</v>
      </c>
      <c r="AJ332" s="41">
        <f t="shared" si="16"/>
        <v>71.614583333333329</v>
      </c>
      <c r="AK332" s="41">
        <f t="shared" si="17"/>
        <v>71.614583333333329</v>
      </c>
      <c r="AL332">
        <f>INDEX(Tabela1[LATITUDE],MATCH('MATRIZ CONTRATOS (2)'!A332,Tabela1[código município],0))</f>
        <v>-11.7508</v>
      </c>
      <c r="AM332">
        <f>INDEX(Tabela1[LONGITUDE],MATCH('MATRIZ CONTRATOS (2)'!A332,Tabela1[código município],0))</f>
        <v>-44.914299999999997</v>
      </c>
    </row>
    <row r="333" spans="1:39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 (2)'!E$3+1,0),0),0)</f>
        <v>2.34375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 (2)'!G$3+1,0),0),0)</f>
        <v>25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 (2)'!I$3+1,0),0),0)</f>
        <v>1.5625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 (2)'!K$3+1,0),0),0)</f>
        <v>25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 (2)'!M$3+1,0),0),0)</f>
        <v>0.78125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 (2)'!O$3+1,0),0),0)</f>
        <v>2.34375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 (2)'!Q$3+1,0),0),0)</f>
        <v>8.3333333333333321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 (2)'!S$3+1,0),0),0)</f>
        <v>2.083333333333333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 (2)'!U$3+1,0),0),0)</f>
        <v>4.1666666666666661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 (2)'!W$3+1,0),0),0)</f>
        <v>0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 (2)'!Y$3+1,0),0),0)</f>
        <v>1.5625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 (2)'!AA$3+1,0),0),0)</f>
        <v>2.34375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 (2)'!AC$3+1,0),0),0)</f>
        <v>1.5625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 (2)'!AE$3+1,0),0),0)</f>
        <v>0.78125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 (2)'!AG$3+1,0),0),0)</f>
        <v>0</v>
      </c>
      <c r="AI333" s="41">
        <f t="shared" si="15"/>
        <v>77.864583333333329</v>
      </c>
      <c r="AJ333" s="41">
        <f t="shared" si="16"/>
        <v>77.864583333333329</v>
      </c>
      <c r="AK333" s="41">
        <f t="shared" si="17"/>
        <v>77.864583333333329</v>
      </c>
      <c r="AL333">
        <f>INDEX(Tabela1[LATITUDE],MATCH('MATRIZ CONTRATOS (2)'!A333,Tabela1[código município],0))</f>
        <v>-11.806699999999999</v>
      </c>
      <c r="AM333">
        <f>INDEX(Tabela1[LONGITUDE],MATCH('MATRIZ CONTRATOS (2)'!A333,Tabela1[código município],0))</f>
        <v>-39.381799999999998</v>
      </c>
    </row>
    <row r="334" spans="1:39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 (2)'!E$3+1,0),0),0)</f>
        <v>2.34375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 (2)'!G$3+1,0),0),0)</f>
        <v>25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 (2)'!I$3+1,0),0),0)</f>
        <v>0.78125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 (2)'!K$3+1,0),0),0)</f>
        <v>18.75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 (2)'!M$3+1,0),0),0)</f>
        <v>0.78125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 (2)'!O$3+1,0),0),0)</f>
        <v>3.125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 (2)'!Q$3+1,0),0),0)</f>
        <v>4.1666666666666661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 (2)'!S$3+1,0),0),0)</f>
        <v>8.3333333333333321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 (2)'!U$3+1,0),0),0)</f>
        <v>6.2499999999999991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 (2)'!W$3+1,0),0),0)</f>
        <v>0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 (2)'!Y$3+1,0),0),0)</f>
        <v>1.5625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 (2)'!AA$3+1,0),0),0)</f>
        <v>0.78125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 (2)'!AC$3+1,0),0),0)</f>
        <v>0.78125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 (2)'!AE$3+1,0),0),0)</f>
        <v>0.78125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 (2)'!AG$3+1,0),0),0)</f>
        <v>0</v>
      </c>
      <c r="AI334" s="41">
        <f t="shared" si="15"/>
        <v>73.4375</v>
      </c>
      <c r="AJ334" s="41">
        <f t="shared" si="16"/>
        <v>73.4375</v>
      </c>
      <c r="AK334" s="41">
        <f t="shared" si="17"/>
        <v>73.4375</v>
      </c>
      <c r="AL334">
        <f>INDEX(Tabela1[LATITUDE],MATCH('MATRIZ CONTRATOS (2)'!A334,Tabela1[código município],0))</f>
        <v>-13.6059</v>
      </c>
      <c r="AM334">
        <f>INDEX(Tabela1[LONGITUDE],MATCH('MATRIZ CONTRATOS (2)'!A334,Tabela1[código município],0))</f>
        <v>-42.939700000000002</v>
      </c>
    </row>
    <row r="335" spans="1:39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 (2)'!E$3+1,0),0),0)</f>
        <v>1.5625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 (2)'!G$3+1,0),0),0)</f>
        <v>25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 (2)'!I$3+1,0),0),0)</f>
        <v>2.34375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 (2)'!K$3+1,0),0),0)</f>
        <v>12.5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 (2)'!M$3+1,0),0),0)</f>
        <v>1.5625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 (2)'!O$3+1,0),0),0)</f>
        <v>3.125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 (2)'!Q$3+1,0),0),0)</f>
        <v>8.3333333333333321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 (2)'!S$3+1,0),0),0)</f>
        <v>4.1666666666666661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 (2)'!U$3+1,0),0),0)</f>
        <v>4.1666666666666661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 (2)'!W$3+1,0),0),0)</f>
        <v>0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 (2)'!Y$3+1,0),0),0)</f>
        <v>2.34375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 (2)'!AA$3+1,0),0),0)</f>
        <v>3.125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 (2)'!AC$3+1,0),0),0)</f>
        <v>1.5625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 (2)'!AE$3+1,0),0),0)</f>
        <v>2.34375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 (2)'!AG$3+1,0),0),0)</f>
        <v>0</v>
      </c>
      <c r="AI335" s="41">
        <f t="shared" si="15"/>
        <v>72.135416666666657</v>
      </c>
      <c r="AJ335" s="41">
        <f t="shared" si="16"/>
        <v>72.135416666666657</v>
      </c>
      <c r="AK335" s="41">
        <f t="shared" si="17"/>
        <v>72.135416666666657</v>
      </c>
      <c r="AL335">
        <f>INDEX(Tabela1[LATITUDE],MATCH('MATRIZ CONTRATOS (2)'!A335,Tabela1[código município],0))</f>
        <v>-11.0421</v>
      </c>
      <c r="AM335">
        <f>INDEX(Tabela1[LONGITUDE],MATCH('MATRIZ CONTRATOS (2)'!A335,Tabela1[código município],0))</f>
        <v>-38.424199999999999</v>
      </c>
    </row>
    <row r="336" spans="1:39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 (2)'!E$3+1,0),0),0)</f>
        <v>0.78125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 (2)'!G$3+1,0),0),0)</f>
        <v>25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 (2)'!I$3+1,0),0),0)</f>
        <v>2.34375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 (2)'!K$3+1,0),0),0)</f>
        <v>18.75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 (2)'!M$3+1,0),0),0)</f>
        <v>0.78125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 (2)'!O$3+1,0),0),0)</f>
        <v>1.5625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 (2)'!Q$3+1,0),0),0)</f>
        <v>2.083333333333333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 (2)'!S$3+1,0),0),0)</f>
        <v>8.3333333333333321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 (2)'!U$3+1,0),0),0)</f>
        <v>6.2499999999999991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 (2)'!W$3+1,0),0),0)</f>
        <v>0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 (2)'!Y$3+1,0),0),0)</f>
        <v>0.78125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 (2)'!AA$3+1,0),0),0)</f>
        <v>2.34375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 (2)'!AC$3+1,0),0),0)</f>
        <v>1.5625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 (2)'!AE$3+1,0),0),0)</f>
        <v>0.78125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 (2)'!AG$3+1,0),0),0)</f>
        <v>0</v>
      </c>
      <c r="AI336" s="41">
        <f t="shared" si="15"/>
        <v>71.354166666666657</v>
      </c>
      <c r="AJ336" s="41">
        <f t="shared" si="16"/>
        <v>71.354166666666657</v>
      </c>
      <c r="AK336" s="41">
        <f t="shared" si="17"/>
        <v>71.354166666666657</v>
      </c>
      <c r="AL336">
        <f>INDEX(Tabela1[LATITUDE],MATCH('MATRIZ CONTRATOS (2)'!A336,Tabela1[código município],0))</f>
        <v>-10.837300000000001</v>
      </c>
      <c r="AM336">
        <f>INDEX(Tabela1[LONGITUDE],MATCH('MATRIZ CONTRATOS (2)'!A336,Tabela1[código município],0))</f>
        <v>-38.538200000000003</v>
      </c>
    </row>
    <row r="337" spans="1:39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 (2)'!E$3+1,0),0),0)</f>
        <v>0.78125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 (2)'!G$3+1,0),0),0)</f>
        <v>25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 (2)'!I$3+1,0),0),0)</f>
        <v>0.78125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 (2)'!K$3+1,0),0),0)</f>
        <v>6.25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 (2)'!M$3+1,0),0),0)</f>
        <v>1.5625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 (2)'!O$3+1,0),0),0)</f>
        <v>1.5625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 (2)'!Q$3+1,0),0),0)</f>
        <v>4.1666666666666661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 (2)'!S$3+1,0),0),0)</f>
        <v>4.1666666666666661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 (2)'!U$3+1,0),0),0)</f>
        <v>6.2499999999999991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 (2)'!W$3+1,0),0),0)</f>
        <v>0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 (2)'!Y$3+1,0),0),0)</f>
        <v>1.5625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 (2)'!AA$3+1,0),0),0)</f>
        <v>0.78125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 (2)'!AC$3+1,0),0),0)</f>
        <v>0.78125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 (2)'!AE$3+1,0),0),0)</f>
        <v>0.78125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 (2)'!AG$3+1,0),0),0)</f>
        <v>0</v>
      </c>
      <c r="AI337" s="41">
        <f t="shared" si="15"/>
        <v>54.427083333333329</v>
      </c>
      <c r="AJ337" s="41">
        <f t="shared" si="16"/>
        <v>54.427083333333329</v>
      </c>
      <c r="AK337" s="41">
        <f t="shared" si="17"/>
        <v>54.427083333333329</v>
      </c>
      <c r="AL337">
        <f>INDEX(Tabela1[LATITUDE],MATCH('MATRIZ CONTRATOS (2)'!A337,Tabela1[código município],0))</f>
        <v>-15.450799999999999</v>
      </c>
      <c r="AM337">
        <f>INDEX(Tabela1[LONGITUDE],MATCH('MATRIZ CONTRATOS (2)'!A337,Tabela1[código município],0))</f>
        <v>-40.744100000000003</v>
      </c>
    </row>
    <row r="338" spans="1:39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 (2)'!E$3+1,0),0),0)</f>
        <v>3.125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 (2)'!G$3+1,0),0),0)</f>
        <v>25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 (2)'!I$3+1,0),0),0)</f>
        <v>1.5625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 (2)'!K$3+1,0),0),0)</f>
        <v>18.75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 (2)'!M$3+1,0),0),0)</f>
        <v>3.125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 (2)'!O$3+1,0),0),0)</f>
        <v>3.125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 (2)'!Q$3+1,0),0),0)</f>
        <v>4.1666666666666661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 (2)'!S$3+1,0),0),0)</f>
        <v>6.2499999999999991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 (2)'!U$3+1,0),0),0)</f>
        <v>8.3333333333333321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 (2)'!W$3+1,0),0),0)</f>
        <v>0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 (2)'!Y$3+1,0),0),0)</f>
        <v>2.34375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 (2)'!AA$3+1,0),0),0)</f>
        <v>0.78125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 (2)'!AC$3+1,0),0),0)</f>
        <v>3.125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 (2)'!AE$3+1,0),0),0)</f>
        <v>0.78125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 (2)'!AG$3+1,0),0),0)</f>
        <v>0</v>
      </c>
      <c r="AI338" s="41">
        <f t="shared" si="15"/>
        <v>80.46875</v>
      </c>
      <c r="AJ338" s="41">
        <f t="shared" si="16"/>
        <v>80.46875</v>
      </c>
      <c r="AK338" s="41">
        <f t="shared" si="17"/>
        <v>80.46875</v>
      </c>
      <c r="AL338">
        <f>INDEX(Tabela1[LATITUDE],MATCH('MATRIZ CONTRATOS (2)'!A338,Tabela1[código município],0))</f>
        <v>-13.5852</v>
      </c>
      <c r="AM338">
        <f>INDEX(Tabela1[LONGITUDE],MATCH('MATRIZ CONTRATOS (2)'!A338,Tabela1[código município],0))</f>
        <v>-41.8048</v>
      </c>
    </row>
    <row r="339" spans="1:39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 (2)'!E$3+1,0),0),0)</f>
        <v>0.78125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 (2)'!G$3+1,0),0),0)</f>
        <v>25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 (2)'!I$3+1,0),0),0)</f>
        <v>0.78125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 (2)'!K$3+1,0),0),0)</f>
        <v>6.25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 (2)'!M$3+1,0),0),0)</f>
        <v>3.125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 (2)'!O$3+1,0),0),0)</f>
        <v>3.125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 (2)'!Q$3+1,0),0),0)</f>
        <v>2.083333333333333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 (2)'!S$3+1,0),0),0)</f>
        <v>4.1666666666666661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 (2)'!U$3+1,0),0),0)</f>
        <v>6.2499999999999991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 (2)'!W$3+1,0),0),0)</f>
        <v>0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 (2)'!Y$3+1,0),0),0)</f>
        <v>0.78125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 (2)'!AA$3+1,0),0),0)</f>
        <v>2.34375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 (2)'!AC$3+1,0),0),0)</f>
        <v>1.5625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 (2)'!AE$3+1,0),0),0)</f>
        <v>0.78125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 (2)'!AG$3+1,0),0),0)</f>
        <v>0</v>
      </c>
      <c r="AI339" s="41">
        <f t="shared" si="15"/>
        <v>57.03125</v>
      </c>
      <c r="AJ339" s="41">
        <f t="shared" si="16"/>
        <v>57.03125</v>
      </c>
      <c r="AK339" s="41">
        <f t="shared" si="17"/>
        <v>57.03125</v>
      </c>
      <c r="AL339">
        <f>INDEX(Tabela1[LATITUDE],MATCH('MATRIZ CONTRATOS (2)'!A339,Tabela1[código município],0))</f>
        <v>-14.4071</v>
      </c>
      <c r="AM339">
        <f>INDEX(Tabela1[LONGITUDE],MATCH('MATRIZ CONTRATOS (2)'!A339,Tabela1[código município],0))</f>
        <v>-42.072099999999999</v>
      </c>
    </row>
    <row r="340" spans="1:39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 (2)'!E$3+1,0),0),0)</f>
        <v>0.78125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 (2)'!G$3+1,0),0),0)</f>
        <v>25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 (2)'!I$3+1,0),0),0)</f>
        <v>0.78125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 (2)'!K$3+1,0),0),0)</f>
        <v>12.5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 (2)'!M$3+1,0),0),0)</f>
        <v>2.34375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 (2)'!O$3+1,0),0),0)</f>
        <v>0.78125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 (2)'!Q$3+1,0),0),0)</f>
        <v>8.3333333333333321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 (2)'!S$3+1,0),0),0)</f>
        <v>6.2499999999999991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 (2)'!U$3+1,0),0),0)</f>
        <v>8.3333333333333321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 (2)'!W$3+1,0),0),0)</f>
        <v>0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 (2)'!Y$3+1,0),0),0)</f>
        <v>1.5625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 (2)'!AA$3+1,0),0),0)</f>
        <v>3.125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 (2)'!AC$3+1,0),0),0)</f>
        <v>0.78125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 (2)'!AE$3+1,0),0),0)</f>
        <v>0.78125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 (2)'!AG$3+1,0),0),0)</f>
        <v>0</v>
      </c>
      <c r="AI340" s="41">
        <f t="shared" si="15"/>
        <v>71.354166666666657</v>
      </c>
      <c r="AJ340" s="41">
        <f t="shared" si="16"/>
        <v>71.354166666666657</v>
      </c>
      <c r="AK340" s="41">
        <f t="shared" si="17"/>
        <v>71.354166666666657</v>
      </c>
      <c r="AL340">
        <f>INDEX(Tabela1[LATITUDE],MATCH('MATRIZ CONTRATOS (2)'!A340,Tabela1[código município],0))</f>
        <v>-13.118499999999999</v>
      </c>
      <c r="AM340">
        <f>INDEX(Tabela1[LONGITUDE],MATCH('MATRIZ CONTRATOS (2)'!A340,Tabela1[código município],0))</f>
        <v>-42.290199999999999</v>
      </c>
    </row>
    <row r="341" spans="1:39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 (2)'!E$3+1,0),0),0)</f>
        <v>2.34375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 (2)'!G$3+1,0),0),0)</f>
        <v>25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 (2)'!I$3+1,0),0),0)</f>
        <v>0.78125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 (2)'!K$3+1,0),0),0)</f>
        <v>18.75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 (2)'!M$3+1,0),0),0)</f>
        <v>3.125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 (2)'!O$3+1,0),0),0)</f>
        <v>0.78125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 (2)'!Q$3+1,0),0),0)</f>
        <v>2.083333333333333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 (2)'!S$3+1,0),0),0)</f>
        <v>2.083333333333333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 (2)'!U$3+1,0),0),0)</f>
        <v>8.3333333333333321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 (2)'!W$3+1,0),0),0)</f>
        <v>0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 (2)'!Y$3+1,0),0),0)</f>
        <v>0.78125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 (2)'!AA$3+1,0),0),0)</f>
        <v>2.34375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 (2)'!AC$3+1,0),0),0)</f>
        <v>0.78125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 (2)'!AE$3+1,0),0),0)</f>
        <v>0.78125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 (2)'!AG$3+1,0),0),0)</f>
        <v>0</v>
      </c>
      <c r="AI341" s="41">
        <f t="shared" si="15"/>
        <v>67.96875</v>
      </c>
      <c r="AJ341" s="41">
        <f t="shared" si="16"/>
        <v>67.96875</v>
      </c>
      <c r="AK341" s="41">
        <f t="shared" si="17"/>
        <v>67.96875</v>
      </c>
      <c r="AL341">
        <f>INDEX(Tabela1[LATITUDE],MATCH('MATRIZ CONTRATOS (2)'!A341,Tabela1[código município],0))</f>
        <v>-11.481400000000001</v>
      </c>
      <c r="AM341">
        <f>INDEX(Tabela1[LONGITUDE],MATCH('MATRIZ CONTRATOS (2)'!A341,Tabela1[código município],0))</f>
        <v>-37.933199999999999</v>
      </c>
    </row>
    <row r="342" spans="1:39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 (2)'!E$3+1,0),0),0)</f>
        <v>2.34375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 (2)'!G$3+1,0),0),0)</f>
        <v>25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 (2)'!I$3+1,0),0),0)</f>
        <v>0.78125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 (2)'!K$3+1,0),0),0)</f>
        <v>25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 (2)'!M$3+1,0),0),0)</f>
        <v>3.125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 (2)'!O$3+1,0),0),0)</f>
        <v>1.5625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 (2)'!Q$3+1,0),0),0)</f>
        <v>8.3333333333333321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 (2)'!S$3+1,0),0),0)</f>
        <v>4.1666666666666661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 (2)'!U$3+1,0),0),0)</f>
        <v>4.1666666666666661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 (2)'!W$3+1,0),0),0)</f>
        <v>0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 (2)'!Y$3+1,0),0),0)</f>
        <v>2.34375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 (2)'!AA$3+1,0),0),0)</f>
        <v>1.5625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 (2)'!AC$3+1,0),0),0)</f>
        <v>3.125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 (2)'!AE$3+1,0),0),0)</f>
        <v>0.78125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 (2)'!AG$3+1,0),0),0)</f>
        <v>0</v>
      </c>
      <c r="AI342" s="41">
        <f t="shared" si="15"/>
        <v>82.291666666666657</v>
      </c>
      <c r="AJ342" s="41">
        <f t="shared" si="16"/>
        <v>82.291666666666657</v>
      </c>
      <c r="AK342" s="41">
        <f t="shared" si="17"/>
        <v>82.291666666666657</v>
      </c>
      <c r="AL342">
        <f>INDEX(Tabela1[LATITUDE],MATCH('MATRIZ CONTRATOS (2)'!A342,Tabela1[código município],0))</f>
        <v>-8.8502100000000006</v>
      </c>
      <c r="AM342">
        <f>INDEX(Tabela1[LONGITUDE],MATCH('MATRIZ CONTRATOS (2)'!A342,Tabela1[código município],0))</f>
        <v>-38.78</v>
      </c>
    </row>
    <row r="343" spans="1:39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 (2)'!E$3+1,0),0),0)</f>
        <v>0.78125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 (2)'!G$3+1,0),0),0)</f>
        <v>12.5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 (2)'!I$3+1,0),0),0)</f>
        <v>0.78125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 (2)'!K$3+1,0),0),0)</f>
        <v>6.25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 (2)'!M$3+1,0),0),0)</f>
        <v>0.78125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 (2)'!O$3+1,0),0),0)</f>
        <v>1.5625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 (2)'!Q$3+1,0),0),0)</f>
        <v>4.1666666666666661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 (2)'!S$3+1,0),0),0)</f>
        <v>2.083333333333333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 (2)'!U$3+1,0),0),0)</f>
        <v>6.2499999999999991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 (2)'!W$3+1,0),0),0)</f>
        <v>0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 (2)'!Y$3+1,0),0),0)</f>
        <v>0.78125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 (2)'!AA$3+1,0),0),0)</f>
        <v>0.78125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 (2)'!AC$3+1,0),0),0)</f>
        <v>0.78125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 (2)'!AE$3+1,0),0),0)</f>
        <v>0.78125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 (2)'!AG$3+1,0),0),0)</f>
        <v>0</v>
      </c>
      <c r="AI343" s="41">
        <f t="shared" si="15"/>
        <v>38.28125</v>
      </c>
      <c r="AJ343" s="41">
        <f t="shared" si="16"/>
        <v>38.28125</v>
      </c>
      <c r="AK343" s="41">
        <f t="shared" si="17"/>
        <v>38.28125</v>
      </c>
      <c r="AL343">
        <f>INDEX(Tabela1[LATITUDE],MATCH('MATRIZ CONTRATOS (2)'!A343,Tabela1[código município],0))</f>
        <v>-12.281599999999999</v>
      </c>
      <c r="AM343">
        <f>INDEX(Tabela1[LONGITUDE],MATCH('MATRIZ CONTRATOS (2)'!A343,Tabela1[código município],0))</f>
        <v>-40.493099999999998</v>
      </c>
    </row>
    <row r="344" spans="1:39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 (2)'!E$3+1,0),0),0)</f>
        <v>3.125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 (2)'!G$3+1,0),0),0)</f>
        <v>12.5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 (2)'!I$3+1,0),0),0)</f>
        <v>3.125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 (2)'!K$3+1,0),0),0)</f>
        <v>25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 (2)'!M$3+1,0),0),0)</f>
        <v>0.78125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 (2)'!O$3+1,0),0),0)</f>
        <v>3.125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 (2)'!Q$3+1,0),0),0)</f>
        <v>8.3333333333333321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 (2)'!S$3+1,0),0),0)</f>
        <v>2.083333333333333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 (2)'!U$3+1,0),0),0)</f>
        <v>2.083333333333333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 (2)'!W$3+1,0),0),0)</f>
        <v>0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 (2)'!Y$3+1,0),0),0)</f>
        <v>3.125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 (2)'!AA$3+1,0),0),0)</f>
        <v>3.125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 (2)'!AC$3+1,0),0),0)</f>
        <v>0.78125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 (2)'!AE$3+1,0),0),0)</f>
        <v>2.34375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 (2)'!AG$3+1,0),0),0)</f>
        <v>0</v>
      </c>
      <c r="AI344" s="41">
        <f t="shared" si="15"/>
        <v>69.53125</v>
      </c>
      <c r="AJ344" s="41">
        <f t="shared" si="16"/>
        <v>69.53125</v>
      </c>
      <c r="AK344" s="41">
        <f t="shared" si="17"/>
        <v>69.53125</v>
      </c>
      <c r="AL344">
        <f>INDEX(Tabela1[LATITUDE],MATCH('MATRIZ CONTRATOS (2)'!A344,Tabela1[código município],0))</f>
        <v>-12.872999999999999</v>
      </c>
      <c r="AM344">
        <f>INDEX(Tabela1[LONGITUDE],MATCH('MATRIZ CONTRATOS (2)'!A344,Tabela1[código município],0))</f>
        <v>-38.7562</v>
      </c>
    </row>
    <row r="345" spans="1:39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 (2)'!E$3+1,0),0),0)</f>
        <v>0.78125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 (2)'!G$3+1,0),0),0)</f>
        <v>25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 (2)'!I$3+1,0),0),0)</f>
        <v>0.78125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 (2)'!K$3+1,0),0),0)</f>
        <v>12.5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 (2)'!M$3+1,0),0),0)</f>
        <v>3.125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 (2)'!O$3+1,0),0),0)</f>
        <v>1.5625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 (2)'!Q$3+1,0),0),0)</f>
        <v>6.2499999999999991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 (2)'!S$3+1,0),0),0)</f>
        <v>6.2499999999999991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 (2)'!U$3+1,0),0),0)</f>
        <v>2.083333333333333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 (2)'!W$3+1,0),0),0)</f>
        <v>0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 (2)'!Y$3+1,0),0),0)</f>
        <v>0.78125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 (2)'!AA$3+1,0),0),0)</f>
        <v>0.78125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 (2)'!AC$3+1,0),0),0)</f>
        <v>0.78125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 (2)'!AE$3+1,0),0),0)</f>
        <v>0.78125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 (2)'!AG$3+1,0),0),0)</f>
        <v>0</v>
      </c>
      <c r="AI345" s="41">
        <f t="shared" si="15"/>
        <v>61.458333333333329</v>
      </c>
      <c r="AJ345" s="41">
        <f t="shared" si="16"/>
        <v>61.458333333333329</v>
      </c>
      <c r="AK345" s="41">
        <f t="shared" si="17"/>
        <v>61.458333333333329</v>
      </c>
      <c r="AL345">
        <f>INDEX(Tabela1[LATITUDE],MATCH('MATRIZ CONTRATOS (2)'!A345,Tabela1[código município],0))</f>
        <v>-12.9718</v>
      </c>
      <c r="AM345">
        <f>INDEX(Tabela1[LONGITUDE],MATCH('MATRIZ CONTRATOS (2)'!A345,Tabela1[código município],0))</f>
        <v>-38.501100000000001</v>
      </c>
    </row>
    <row r="346" spans="1:39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 (2)'!E$3+1,0),0),0)</f>
        <v>2.34375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 (2)'!G$3+1,0),0),0)</f>
        <v>25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 (2)'!I$3+1,0),0),0)</f>
        <v>0.78125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 (2)'!K$3+1,0),0),0)</f>
        <v>18.75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 (2)'!M$3+1,0),0),0)</f>
        <v>1.5625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 (2)'!O$3+1,0),0),0)</f>
        <v>0.78125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 (2)'!Q$3+1,0),0),0)</f>
        <v>4.1666666666666661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 (2)'!S$3+1,0),0),0)</f>
        <v>8.3333333333333321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 (2)'!U$3+1,0),0),0)</f>
        <v>4.1666666666666661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 (2)'!W$3+1,0),0),0)</f>
        <v>0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 (2)'!Y$3+1,0),0),0)</f>
        <v>1.5625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 (2)'!AA$3+1,0),0),0)</f>
        <v>0.78125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 (2)'!AC$3+1,0),0),0)</f>
        <v>0.78125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 (2)'!AE$3+1,0),0),0)</f>
        <v>2.34375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 (2)'!AG$3+1,0),0),0)</f>
        <v>0</v>
      </c>
      <c r="AI346" s="41">
        <f t="shared" si="15"/>
        <v>71.354166666666657</v>
      </c>
      <c r="AJ346" s="41">
        <f t="shared" si="16"/>
        <v>71.354166666666657</v>
      </c>
      <c r="AK346" s="41">
        <f t="shared" si="17"/>
        <v>71.354166666666657</v>
      </c>
      <c r="AL346">
        <f>INDEX(Tabela1[LATITUDE],MATCH('MATRIZ CONTRATOS (2)'!A346,Tabela1[código município],0))</f>
        <v>-11.951499999999999</v>
      </c>
      <c r="AM346">
        <f>INDEX(Tabela1[LONGITUDE],MATCH('MATRIZ CONTRATOS (2)'!A346,Tabela1[código município],0))</f>
        <v>-38.9681</v>
      </c>
    </row>
    <row r="347" spans="1:39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 (2)'!E$3+1,0),0),0)</f>
        <v>3.125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 (2)'!G$3+1,0),0),0)</f>
        <v>25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 (2)'!I$3+1,0),0),0)</f>
        <v>0.78125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 (2)'!K$3+1,0),0),0)</f>
        <v>18.75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 (2)'!M$3+1,0),0),0)</f>
        <v>1.5625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 (2)'!O$3+1,0),0),0)</f>
        <v>2.34375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 (2)'!Q$3+1,0),0),0)</f>
        <v>2.083333333333333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 (2)'!S$3+1,0),0),0)</f>
        <v>4.1666666666666661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 (2)'!U$3+1,0),0),0)</f>
        <v>4.1666666666666661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 (2)'!W$3+1,0),0),0)</f>
        <v>0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 (2)'!Y$3+1,0),0),0)</f>
        <v>0.78125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 (2)'!AA$3+1,0),0),0)</f>
        <v>1.5625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 (2)'!AC$3+1,0),0),0)</f>
        <v>0.78125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 (2)'!AE$3+1,0),0),0)</f>
        <v>0.78125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 (2)'!AG$3+1,0),0),0)</f>
        <v>0</v>
      </c>
      <c r="AI347" s="41">
        <f t="shared" si="15"/>
        <v>65.885416666666657</v>
      </c>
      <c r="AJ347" s="41">
        <f t="shared" si="16"/>
        <v>65.885416666666657</v>
      </c>
      <c r="AK347" s="41">
        <f t="shared" si="17"/>
        <v>65.885416666666657</v>
      </c>
      <c r="AL347">
        <f>INDEX(Tabela1[LATITUDE],MATCH('MATRIZ CONTRATOS (2)'!A347,Tabela1[código município],0))</f>
        <v>-16.282499999999999</v>
      </c>
      <c r="AM347">
        <f>INDEX(Tabela1[LONGITUDE],MATCH('MATRIZ CONTRATOS (2)'!A347,Tabela1[código município],0))</f>
        <v>-39.029499999999999</v>
      </c>
    </row>
    <row r="348" spans="1:39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 (2)'!E$3+1,0),0),0)</f>
        <v>0.78125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 (2)'!G$3+1,0),0),0)</f>
        <v>25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 (2)'!I$3+1,0),0),0)</f>
        <v>0.78125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 (2)'!K$3+1,0),0),0)</f>
        <v>6.25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 (2)'!M$3+1,0),0),0)</f>
        <v>3.125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 (2)'!O$3+1,0),0),0)</f>
        <v>0.78125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 (2)'!Q$3+1,0),0),0)</f>
        <v>2.083333333333333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 (2)'!S$3+1,0),0),0)</f>
        <v>6.2499999999999991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 (2)'!U$3+1,0),0),0)</f>
        <v>2.083333333333333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 (2)'!W$3+1,0),0),0)</f>
        <v>0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 (2)'!Y$3+1,0),0),0)</f>
        <v>1.5625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 (2)'!AA$3+1,0),0),0)</f>
        <v>0.78125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 (2)'!AC$3+1,0),0),0)</f>
        <v>1.5625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 (2)'!AE$3+1,0),0),0)</f>
        <v>0.78125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 (2)'!AG$3+1,0),0),0)</f>
        <v>0</v>
      </c>
      <c r="AI348" s="41">
        <f t="shared" si="15"/>
        <v>51.822916666666664</v>
      </c>
      <c r="AJ348" s="41">
        <f t="shared" si="16"/>
        <v>51.822916666666664</v>
      </c>
      <c r="AK348" s="41">
        <f t="shared" si="17"/>
        <v>51.822916666666664</v>
      </c>
      <c r="AL348">
        <f>INDEX(Tabela1[LATITUDE],MATCH('MATRIZ CONTRATOS (2)'!A348,Tabela1[código município],0))</f>
        <v>-14.964</v>
      </c>
      <c r="AM348">
        <f>INDEX(Tabela1[LONGITUDE],MATCH('MATRIZ CONTRATOS (2)'!A348,Tabela1[código município],0))</f>
        <v>-39.811500000000002</v>
      </c>
    </row>
    <row r="349" spans="1:39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 (2)'!E$3+1,0),0),0)</f>
        <v>0.78125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 (2)'!G$3+1,0),0),0)</f>
        <v>25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 (2)'!I$3+1,0),0),0)</f>
        <v>1.5625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 (2)'!K$3+1,0),0),0)</f>
        <v>12.5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 (2)'!M$3+1,0),0),0)</f>
        <v>0.78125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 (2)'!O$3+1,0),0),0)</f>
        <v>0.78125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 (2)'!Q$3+1,0),0),0)</f>
        <v>4.1666666666666661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 (2)'!S$3+1,0),0),0)</f>
        <v>4.1666666666666661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 (2)'!U$3+1,0),0),0)</f>
        <v>6.2499999999999991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 (2)'!W$3+1,0),0),0)</f>
        <v>0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 (2)'!Y$3+1,0),0),0)</f>
        <v>1.5625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 (2)'!AA$3+1,0),0),0)</f>
        <v>0.78125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 (2)'!AC$3+1,0),0),0)</f>
        <v>0.78125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 (2)'!AE$3+1,0),0),0)</f>
        <v>0.78125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 (2)'!AG$3+1,0),0),0)</f>
        <v>0</v>
      </c>
      <c r="AI349" s="41">
        <f t="shared" si="15"/>
        <v>59.895833333333329</v>
      </c>
      <c r="AJ349" s="41">
        <f t="shared" si="16"/>
        <v>59.895833333333329</v>
      </c>
      <c r="AK349" s="41">
        <f t="shared" si="17"/>
        <v>59.895833333333329</v>
      </c>
      <c r="AL349">
        <f>INDEX(Tabela1[LATITUDE],MATCH('MATRIZ CONTRATOS (2)'!A349,Tabela1[código município],0))</f>
        <v>-13.279299999999999</v>
      </c>
      <c r="AM349">
        <f>INDEX(Tabela1[LONGITUDE],MATCH('MATRIZ CONTRATOS (2)'!A349,Tabela1[código município],0))</f>
        <v>-39.814</v>
      </c>
    </row>
    <row r="350" spans="1:39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 (2)'!E$3+1,0),0),0)</f>
        <v>0.78125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 (2)'!G$3+1,0),0),0)</f>
        <v>25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 (2)'!I$3+1,0),0),0)</f>
        <v>3.125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 (2)'!K$3+1,0),0),0)</f>
        <v>12.5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 (2)'!M$3+1,0),0),0)</f>
        <v>3.125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 (2)'!O$3+1,0),0),0)</f>
        <v>3.125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 (2)'!Q$3+1,0),0),0)</f>
        <v>8.3333333333333321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 (2)'!S$3+1,0),0),0)</f>
        <v>8.3333333333333321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 (2)'!U$3+1,0),0),0)</f>
        <v>2.083333333333333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 (2)'!W$3+1,0),0),0)</f>
        <v>0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 (2)'!Y$3+1,0),0),0)</f>
        <v>3.125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 (2)'!AA$3+1,0),0),0)</f>
        <v>3.125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 (2)'!AC$3+1,0),0),0)</f>
        <v>1.5625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 (2)'!AE$3+1,0),0),0)</f>
        <v>0.78125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 (2)'!AG$3+1,0),0),0)</f>
        <v>0</v>
      </c>
      <c r="AI350" s="41">
        <f t="shared" si="15"/>
        <v>75</v>
      </c>
      <c r="AJ350" s="41">
        <f t="shared" si="16"/>
        <v>75</v>
      </c>
      <c r="AK350" s="41">
        <f t="shared" si="17"/>
        <v>75</v>
      </c>
      <c r="AL350">
        <f>INDEX(Tabela1[LATITUDE],MATCH('MATRIZ CONTRATOS (2)'!A350,Tabela1[código município],0))</f>
        <v>-11.2508</v>
      </c>
      <c r="AM350">
        <f>INDEX(Tabela1[LONGITUDE],MATCH('MATRIZ CONTRATOS (2)'!A350,Tabela1[código município],0))</f>
        <v>-39.375</v>
      </c>
    </row>
    <row r="351" spans="1:39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 (2)'!E$3+1,0),0),0)</f>
        <v>0.78125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 (2)'!G$3+1,0),0),0)</f>
        <v>18.75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 (2)'!I$3+1,0),0),0)</f>
        <v>2.34375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 (2)'!K$3+1,0),0),0)</f>
        <v>18.75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 (2)'!M$3+1,0),0),0)</f>
        <v>0.78125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 (2)'!O$3+1,0),0),0)</f>
        <v>1.5625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 (2)'!Q$3+1,0),0),0)</f>
        <v>6.2499999999999991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 (2)'!S$3+1,0),0),0)</f>
        <v>4.1666666666666661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 (2)'!U$3+1,0),0),0)</f>
        <v>2.083333333333333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 (2)'!W$3+1,0),0),0)</f>
        <v>0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 (2)'!Y$3+1,0),0),0)</f>
        <v>1.5625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 (2)'!AA$3+1,0),0),0)</f>
        <v>3.125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 (2)'!AC$3+1,0),0),0)</f>
        <v>3.125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 (2)'!AE$3+1,0),0),0)</f>
        <v>2.34375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 (2)'!AG$3+1,0),0),0)</f>
        <v>0</v>
      </c>
      <c r="AI351" s="41">
        <f t="shared" si="15"/>
        <v>65.625</v>
      </c>
      <c r="AJ351" s="41">
        <f t="shared" si="16"/>
        <v>65.625</v>
      </c>
      <c r="AK351" s="41">
        <f t="shared" si="17"/>
        <v>65.625</v>
      </c>
      <c r="AL351">
        <f>INDEX(Tabela1[LATITUDE],MATCH('MATRIZ CONTRATOS (2)'!A351,Tabela1[código município],0))</f>
        <v>-15.434200000000001</v>
      </c>
      <c r="AM351">
        <f>INDEX(Tabela1[LONGITUDE],MATCH('MATRIZ CONTRATOS (2)'!A351,Tabela1[código município],0))</f>
        <v>-39.328699999999998</v>
      </c>
    </row>
    <row r="352" spans="1:39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 (2)'!E$3+1,0),0),0)</f>
        <v>0.78125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 (2)'!G$3+1,0),0),0)</f>
        <v>25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 (2)'!I$3+1,0),0),0)</f>
        <v>0.78125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 (2)'!K$3+1,0),0),0)</f>
        <v>6.25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 (2)'!M$3+1,0),0),0)</f>
        <v>3.125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 (2)'!O$3+1,0),0),0)</f>
        <v>2.34375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 (2)'!Q$3+1,0),0),0)</f>
        <v>2.083333333333333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 (2)'!S$3+1,0),0),0)</f>
        <v>4.1666666666666661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 (2)'!U$3+1,0),0),0)</f>
        <v>6.2499999999999991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 (2)'!W$3+1,0),0),0)</f>
        <v>0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 (2)'!Y$3+1,0),0),0)</f>
        <v>1.5625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 (2)'!AA$3+1,0),0),0)</f>
        <v>0.78125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 (2)'!AC$3+1,0),0),0)</f>
        <v>0.78125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 (2)'!AE$3+1,0),0),0)</f>
        <v>0.78125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 (2)'!AG$3+1,0),0),0)</f>
        <v>0</v>
      </c>
      <c r="AI352" s="41">
        <f t="shared" si="15"/>
        <v>54.6875</v>
      </c>
      <c r="AJ352" s="41">
        <f t="shared" si="16"/>
        <v>54.6875</v>
      </c>
      <c r="AK352" s="41">
        <f t="shared" si="17"/>
        <v>54.6875</v>
      </c>
      <c r="AL352">
        <f>INDEX(Tabela1[LATITUDE],MATCH('MATRIZ CONTRATOS (2)'!A352,Tabela1[código município],0))</f>
        <v>-13.385899999999999</v>
      </c>
      <c r="AM352">
        <f>INDEX(Tabela1[LONGITUDE],MATCH('MATRIZ CONTRATOS (2)'!A352,Tabela1[código município],0))</f>
        <v>-44.201099999999997</v>
      </c>
    </row>
    <row r="353" spans="1:39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 (2)'!E$3+1,0),0),0)</f>
        <v>0.78125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 (2)'!G$3+1,0),0),0)</f>
        <v>6.25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 (2)'!I$3+1,0),0),0)</f>
        <v>2.34375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 (2)'!K$3+1,0),0),0)</f>
        <v>12.5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 (2)'!M$3+1,0),0),0)</f>
        <v>0.78125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 (2)'!O$3+1,0),0),0)</f>
        <v>2.34375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 (2)'!Q$3+1,0),0),0)</f>
        <v>8.3333333333333321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 (2)'!S$3+1,0),0),0)</f>
        <v>4.1666666666666661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 (2)'!U$3+1,0),0),0)</f>
        <v>4.1666666666666661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 (2)'!W$3+1,0),0),0)</f>
        <v>0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 (2)'!Y$3+1,0),0),0)</f>
        <v>3.125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 (2)'!AA$3+1,0),0),0)</f>
        <v>2.34375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 (2)'!AC$3+1,0),0),0)</f>
        <v>0.78125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 (2)'!AE$3+1,0),0),0)</f>
        <v>0.78125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 (2)'!AG$3+1,0),0),0)</f>
        <v>0</v>
      </c>
      <c r="AI353" s="41">
        <f t="shared" si="15"/>
        <v>48.697916666666664</v>
      </c>
      <c r="AJ353" s="41">
        <f t="shared" si="16"/>
        <v>48.697916666666664</v>
      </c>
      <c r="AK353" s="41">
        <f t="shared" si="17"/>
        <v>48.697916666666664</v>
      </c>
      <c r="AL353">
        <f>INDEX(Tabela1[LATITUDE],MATCH('MATRIZ CONTRATOS (2)'!A353,Tabela1[código município],0))</f>
        <v>-12.979200000000001</v>
      </c>
      <c r="AM353">
        <f>INDEX(Tabela1[LONGITUDE],MATCH('MATRIZ CONTRATOS (2)'!A353,Tabela1[código município],0))</f>
        <v>-44.050600000000003</v>
      </c>
    </row>
    <row r="354" spans="1:39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 (2)'!E$3+1,0),0),0)</f>
        <v>2.34375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 (2)'!G$3+1,0),0),0)</f>
        <v>25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 (2)'!I$3+1,0),0),0)</f>
        <v>0.78125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 (2)'!K$3+1,0),0),0)</f>
        <v>18.75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 (2)'!M$3+1,0),0),0)</f>
        <v>3.125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 (2)'!O$3+1,0),0),0)</f>
        <v>1.5625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 (2)'!Q$3+1,0),0),0)</f>
        <v>6.2499999999999991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 (2)'!S$3+1,0),0),0)</f>
        <v>4.1666666666666661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 (2)'!U$3+1,0),0),0)</f>
        <v>8.3333333333333321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 (2)'!W$3+1,0),0),0)</f>
        <v>0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 (2)'!Y$3+1,0),0),0)</f>
        <v>0.78125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 (2)'!AA$3+1,0),0),0)</f>
        <v>1.5625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 (2)'!AC$3+1,0),0),0)</f>
        <v>3.125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 (2)'!AE$3+1,0),0),0)</f>
        <v>0.78125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 (2)'!AG$3+1,0),0),0)</f>
        <v>0</v>
      </c>
      <c r="AI354" s="41">
        <f t="shared" si="15"/>
        <v>76.5625</v>
      </c>
      <c r="AJ354" s="41">
        <f t="shared" si="16"/>
        <v>76.5625</v>
      </c>
      <c r="AK354" s="41">
        <f t="shared" si="17"/>
        <v>76.5625</v>
      </c>
      <c r="AL354">
        <f>INDEX(Tabela1[LATITUDE],MATCH('MATRIZ CONTRATOS (2)'!A354,Tabela1[código município],0))</f>
        <v>-12.0311</v>
      </c>
      <c r="AM354">
        <f>INDEX(Tabela1[LONGITUDE],MATCH('MATRIZ CONTRATOS (2)'!A354,Tabela1[código município],0))</f>
        <v>-38.869399999999999</v>
      </c>
    </row>
    <row r="355" spans="1:39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 (2)'!E$3+1,0),0),0)</f>
        <v>1.5625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 (2)'!G$3+1,0),0),0)</f>
        <v>25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 (2)'!I$3+1,0),0),0)</f>
        <v>0.78125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 (2)'!K$3+1,0),0),0)</f>
        <v>12.5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 (2)'!M$3+1,0),0),0)</f>
        <v>1.5625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 (2)'!O$3+1,0),0),0)</f>
        <v>2.34375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 (2)'!Q$3+1,0),0),0)</f>
        <v>2.083333333333333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 (2)'!S$3+1,0),0),0)</f>
        <v>6.2499999999999991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 (2)'!U$3+1,0),0),0)</f>
        <v>6.2499999999999991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 (2)'!W$3+1,0),0),0)</f>
        <v>0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 (2)'!Y$3+1,0),0),0)</f>
        <v>1.5625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 (2)'!AA$3+1,0),0),0)</f>
        <v>2.34375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 (2)'!AC$3+1,0),0),0)</f>
        <v>1.5625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 (2)'!AE$3+1,0),0),0)</f>
        <v>0.78125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 (2)'!AG$3+1,0),0),0)</f>
        <v>0</v>
      </c>
      <c r="AI355" s="41">
        <f t="shared" si="15"/>
        <v>64.583333333333329</v>
      </c>
      <c r="AJ355" s="41">
        <f t="shared" si="16"/>
        <v>64.583333333333329</v>
      </c>
      <c r="AK355" s="41">
        <f t="shared" si="17"/>
        <v>64.583333333333329</v>
      </c>
      <c r="AL355">
        <f>INDEX(Tabela1[LATITUDE],MATCH('MATRIZ CONTRATOS (2)'!A355,Tabela1[código município],0))</f>
        <v>-11.0063</v>
      </c>
      <c r="AM355">
        <f>INDEX(Tabela1[LONGITUDE],MATCH('MATRIZ CONTRATOS (2)'!A355,Tabela1[código município],0))</f>
        <v>-44.525500000000001</v>
      </c>
    </row>
    <row r="356" spans="1:39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 (2)'!E$3+1,0),0),0)</f>
        <v>0.78125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 (2)'!G$3+1,0),0),0)</f>
        <v>6.25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 (2)'!I$3+1,0),0),0)</f>
        <v>3.125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 (2)'!K$3+1,0),0),0)</f>
        <v>18.75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 (2)'!M$3+1,0),0),0)</f>
        <v>0.78125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 (2)'!O$3+1,0),0),0)</f>
        <v>3.125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 (2)'!Q$3+1,0),0),0)</f>
        <v>8.3333333333333321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 (2)'!S$3+1,0),0),0)</f>
        <v>2.083333333333333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 (2)'!U$3+1,0),0),0)</f>
        <v>2.083333333333333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 (2)'!W$3+1,0),0),0)</f>
        <v>0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 (2)'!Y$3+1,0),0),0)</f>
        <v>3.125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 (2)'!AA$3+1,0),0),0)</f>
        <v>3.125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 (2)'!AC$3+1,0),0),0)</f>
        <v>3.125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 (2)'!AE$3+1,0),0),0)</f>
        <v>0.78125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 (2)'!AG$3+1,0),0),0)</f>
        <v>0</v>
      </c>
      <c r="AI356" s="41">
        <f t="shared" si="15"/>
        <v>55.46875</v>
      </c>
      <c r="AJ356" s="41">
        <f t="shared" si="16"/>
        <v>55.46875</v>
      </c>
      <c r="AK356" s="41">
        <f t="shared" si="17"/>
        <v>55.46875</v>
      </c>
      <c r="AL356">
        <f>INDEX(Tabela1[LATITUDE],MATCH('MATRIZ CONTRATOS (2)'!A356,Tabela1[código município],0))</f>
        <v>-12.5472</v>
      </c>
      <c r="AM356">
        <f>INDEX(Tabela1[LONGITUDE],MATCH('MATRIZ CONTRATOS (2)'!A356,Tabela1[código município],0))</f>
        <v>-38.713700000000003</v>
      </c>
    </row>
    <row r="357" spans="1:39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 (2)'!E$3+1,0),0),0)</f>
        <v>0.78125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 (2)'!G$3+1,0),0),0)</f>
        <v>25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 (2)'!I$3+1,0),0),0)</f>
        <v>3.125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 (2)'!K$3+1,0),0),0)</f>
        <v>12.5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 (2)'!M$3+1,0),0),0)</f>
        <v>1.5625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 (2)'!O$3+1,0),0),0)</f>
        <v>0.78125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 (2)'!Q$3+1,0),0),0)</f>
        <v>8.3333333333333321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 (2)'!S$3+1,0),0),0)</f>
        <v>2.083333333333333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 (2)'!U$3+1,0),0),0)</f>
        <v>2.083333333333333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 (2)'!W$3+1,0),0),0)</f>
        <v>0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 (2)'!Y$3+1,0),0),0)</f>
        <v>3.125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 (2)'!AA$3+1,0),0),0)</f>
        <v>2.34375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 (2)'!AC$3+1,0),0),0)</f>
        <v>3.125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 (2)'!AE$3+1,0),0),0)</f>
        <v>2.34375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 (2)'!AG$3+1,0),0),0)</f>
        <v>0</v>
      </c>
      <c r="AI357" s="41">
        <f t="shared" si="15"/>
        <v>67.1875</v>
      </c>
      <c r="AJ357" s="41">
        <f t="shared" si="16"/>
        <v>67.1875</v>
      </c>
      <c r="AK357" s="41">
        <f t="shared" si="17"/>
        <v>67.1875</v>
      </c>
      <c r="AL357">
        <f>INDEX(Tabela1[LATITUDE],MATCH('MATRIZ CONTRATOS (2)'!A357,Tabela1[código município],0))</f>
        <v>-12.961399999999999</v>
      </c>
      <c r="AM357">
        <f>INDEX(Tabela1[LONGITUDE],MATCH('MATRIZ CONTRATOS (2)'!A357,Tabela1[código município],0))</f>
        <v>-39.258400000000002</v>
      </c>
    </row>
    <row r="358" spans="1:39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 (2)'!E$3+1,0),0),0)</f>
        <v>0.78125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 (2)'!G$3+1,0),0),0)</f>
        <v>12.5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 (2)'!I$3+1,0),0),0)</f>
        <v>0.78125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 (2)'!K$3+1,0),0),0)</f>
        <v>12.5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 (2)'!M$3+1,0),0),0)</f>
        <v>1.5625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 (2)'!O$3+1,0),0),0)</f>
        <v>0.78125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 (2)'!Q$3+1,0),0),0)</f>
        <v>8.3333333333333321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 (2)'!S$3+1,0),0),0)</f>
        <v>2.083333333333333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 (2)'!U$3+1,0),0),0)</f>
        <v>2.083333333333333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 (2)'!W$3+1,0),0),0)</f>
        <v>0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 (2)'!Y$3+1,0),0),0)</f>
        <v>2.34375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 (2)'!AA$3+1,0),0),0)</f>
        <v>0.78125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 (2)'!AC$3+1,0),0),0)</f>
        <v>1.5625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 (2)'!AE$3+1,0),0),0)</f>
        <v>3.125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 (2)'!AG$3+1,0),0),0)</f>
        <v>0</v>
      </c>
      <c r="AI358" s="41">
        <f t="shared" si="15"/>
        <v>49.21875</v>
      </c>
      <c r="AJ358" s="41">
        <f t="shared" si="16"/>
        <v>49.21875</v>
      </c>
      <c r="AK358" s="41">
        <f t="shared" si="17"/>
        <v>49.21875</v>
      </c>
      <c r="AL358">
        <f>INDEX(Tabela1[LATITUDE],MATCH('MATRIZ CONTRATOS (2)'!A358,Tabela1[código município],0))</f>
        <v>-12.428000000000001</v>
      </c>
      <c r="AM358">
        <f>INDEX(Tabela1[LONGITUDE],MATCH('MATRIZ CONTRATOS (2)'!A358,Tabela1[código município],0))</f>
        <v>-39.250500000000002</v>
      </c>
    </row>
    <row r="359" spans="1:39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 (2)'!E$3+1,0),0),0)</f>
        <v>0.78125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 (2)'!G$3+1,0),0),0)</f>
        <v>12.5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 (2)'!I$3+1,0),0),0)</f>
        <v>0.78125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 (2)'!K$3+1,0),0),0)</f>
        <v>6.25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 (2)'!M$3+1,0),0),0)</f>
        <v>3.125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 (2)'!O$3+1,0),0),0)</f>
        <v>2.34375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 (2)'!Q$3+1,0),0),0)</f>
        <v>8.3333333333333321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 (2)'!S$3+1,0),0),0)</f>
        <v>6.2499999999999991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 (2)'!U$3+1,0),0),0)</f>
        <v>8.3333333333333321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 (2)'!W$3+1,0),0),0)</f>
        <v>0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 (2)'!Y$3+1,0),0),0)</f>
        <v>0.78125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 (2)'!AA$3+1,0),0),0)</f>
        <v>2.34375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 (2)'!AC$3+1,0),0),0)</f>
        <v>0.78125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 (2)'!AE$3+1,0),0),0)</f>
        <v>0.78125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 (2)'!AG$3+1,0),0),0)</f>
        <v>0</v>
      </c>
      <c r="AI359" s="41">
        <f t="shared" si="15"/>
        <v>53.385416666666664</v>
      </c>
      <c r="AJ359" s="41">
        <f t="shared" si="16"/>
        <v>53.385416666666664</v>
      </c>
      <c r="AK359" s="41">
        <f t="shared" si="17"/>
        <v>53.385416666666664</v>
      </c>
      <c r="AL359">
        <f>INDEX(Tabela1[LATITUDE],MATCH('MATRIZ CONTRATOS (2)'!A359,Tabela1[código município],0))</f>
        <v>-12.357200000000001</v>
      </c>
      <c r="AM359">
        <f>INDEX(Tabela1[LONGITUDE],MATCH('MATRIZ CONTRATOS (2)'!A359,Tabela1[código município],0))</f>
        <v>-44.976900000000001</v>
      </c>
    </row>
    <row r="360" spans="1:39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 (2)'!E$3+1,0),0),0)</f>
        <v>1.5625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 (2)'!G$3+1,0),0),0)</f>
        <v>25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 (2)'!I$3+1,0),0),0)</f>
        <v>1.5625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 (2)'!K$3+1,0),0),0)</f>
        <v>6.25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 (2)'!M$3+1,0),0),0)</f>
        <v>2.34375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 (2)'!O$3+1,0),0),0)</f>
        <v>1.5625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 (2)'!Q$3+1,0),0),0)</f>
        <v>2.083333333333333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 (2)'!S$3+1,0),0),0)</f>
        <v>2.083333333333333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 (2)'!U$3+1,0),0),0)</f>
        <v>6.2499999999999991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 (2)'!W$3+1,0),0),0)</f>
        <v>0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 (2)'!Y$3+1,0),0),0)</f>
        <v>3.125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 (2)'!AA$3+1,0),0),0)</f>
        <v>0.78125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 (2)'!AC$3+1,0),0),0)</f>
        <v>0.78125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 (2)'!AE$3+1,0),0),0)</f>
        <v>0.78125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 (2)'!AG$3+1,0),0),0)</f>
        <v>0</v>
      </c>
      <c r="AI360" s="41">
        <f t="shared" si="15"/>
        <v>54.166666666666664</v>
      </c>
      <c r="AJ360" s="41">
        <f t="shared" si="16"/>
        <v>54.166666666666664</v>
      </c>
      <c r="AK360" s="41">
        <f t="shared" si="17"/>
        <v>54.166666666666664</v>
      </c>
      <c r="AL360">
        <f>INDEX(Tabela1[LATITUDE],MATCH('MATRIZ CONTRATOS (2)'!A360,Tabela1[código município],0))</f>
        <v>-11.4649</v>
      </c>
      <c r="AM360">
        <f>INDEX(Tabela1[LONGITUDE],MATCH('MATRIZ CONTRATOS (2)'!A360,Tabela1[código município],0))</f>
        <v>-39.526800000000001</v>
      </c>
    </row>
    <row r="361" spans="1:39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 (2)'!E$3+1,0),0),0)</f>
        <v>3.125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 (2)'!G$3+1,0),0),0)</f>
        <v>25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 (2)'!I$3+1,0),0),0)</f>
        <v>2.34375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 (2)'!K$3+1,0),0),0)</f>
        <v>25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 (2)'!M$3+1,0),0),0)</f>
        <v>3.125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 (2)'!O$3+1,0),0),0)</f>
        <v>1.5625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 (2)'!Q$3+1,0),0),0)</f>
        <v>6.2499999999999991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 (2)'!S$3+1,0),0),0)</f>
        <v>2.083333333333333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 (2)'!U$3+1,0),0),0)</f>
        <v>2.083333333333333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 (2)'!W$3+1,0),0),0)</f>
        <v>0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 (2)'!Y$3+1,0),0),0)</f>
        <v>1.5625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 (2)'!AA$3+1,0),0),0)</f>
        <v>3.125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 (2)'!AC$3+1,0),0),0)</f>
        <v>0.78125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 (2)'!AE$3+1,0),0),0)</f>
        <v>0.78125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 (2)'!AG$3+1,0),0),0)</f>
        <v>0</v>
      </c>
      <c r="AI361" s="41">
        <f t="shared" si="15"/>
        <v>76.822916666666657</v>
      </c>
      <c r="AJ361" s="41">
        <f t="shared" si="16"/>
        <v>76.822916666666657</v>
      </c>
      <c r="AK361" s="41">
        <f t="shared" si="17"/>
        <v>76.822916666666657</v>
      </c>
      <c r="AL361">
        <f>INDEX(Tabela1[LATITUDE],MATCH('MATRIZ CONTRATOS (2)'!A361,Tabela1[código município],0))</f>
        <v>-12.6104</v>
      </c>
      <c r="AM361">
        <f>INDEX(Tabela1[LONGITUDE],MATCH('MATRIZ CONTRATOS (2)'!A361,Tabela1[código município],0))</f>
        <v>-38.972700000000003</v>
      </c>
    </row>
    <row r="362" spans="1:39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 (2)'!E$3+1,0),0),0)</f>
        <v>1.5625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 (2)'!G$3+1,0),0),0)</f>
        <v>25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 (2)'!I$3+1,0),0),0)</f>
        <v>0.78125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 (2)'!K$3+1,0),0),0)</f>
        <v>25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 (2)'!M$3+1,0),0),0)</f>
        <v>2.34375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 (2)'!O$3+1,0),0),0)</f>
        <v>2.34375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 (2)'!Q$3+1,0),0),0)</f>
        <v>4.1666666666666661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 (2)'!S$3+1,0),0),0)</f>
        <v>2.083333333333333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 (2)'!U$3+1,0),0),0)</f>
        <v>2.083333333333333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 (2)'!W$3+1,0),0),0)</f>
        <v>0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 (2)'!Y$3+1,0),0),0)</f>
        <v>1.5625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 (2)'!AA$3+1,0),0),0)</f>
        <v>1.5625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 (2)'!AC$3+1,0),0),0)</f>
        <v>1.5625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 (2)'!AE$3+1,0),0),0)</f>
        <v>0.78125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 (2)'!AG$3+1,0),0),0)</f>
        <v>0</v>
      </c>
      <c r="AI362" s="41">
        <f t="shared" si="15"/>
        <v>70.833333333333329</v>
      </c>
      <c r="AJ362" s="41">
        <f t="shared" si="16"/>
        <v>70.833333333333329</v>
      </c>
      <c r="AK362" s="41">
        <f t="shared" si="17"/>
        <v>70.833333333333329</v>
      </c>
      <c r="AL362">
        <f>INDEX(Tabela1[LATITUDE],MATCH('MATRIZ CONTRATOS (2)'!A362,Tabela1[código município],0))</f>
        <v>-13.401899999999999</v>
      </c>
      <c r="AM362">
        <f>INDEX(Tabela1[LONGITUDE],MATCH('MATRIZ CONTRATOS (2)'!A362,Tabela1[código município],0))</f>
        <v>-44.183700000000002</v>
      </c>
    </row>
    <row r="363" spans="1:39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 (2)'!E$3+1,0),0),0)</f>
        <v>0.78125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 (2)'!G$3+1,0),0),0)</f>
        <v>25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 (2)'!I$3+1,0),0),0)</f>
        <v>2.34375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 (2)'!K$3+1,0),0),0)</f>
        <v>18.75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 (2)'!M$3+1,0),0),0)</f>
        <v>3.125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 (2)'!O$3+1,0),0),0)</f>
        <v>0.78125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 (2)'!Q$3+1,0),0),0)</f>
        <v>4.1666666666666661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 (2)'!S$3+1,0),0),0)</f>
        <v>2.083333333333333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 (2)'!U$3+1,0),0),0)</f>
        <v>8.3333333333333321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 (2)'!W$3+1,0),0),0)</f>
        <v>0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 (2)'!Y$3+1,0),0),0)</f>
        <v>1.5625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 (2)'!AA$3+1,0),0),0)</f>
        <v>3.125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 (2)'!AC$3+1,0),0),0)</f>
        <v>1.5625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 (2)'!AE$3+1,0),0),0)</f>
        <v>0.78125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 (2)'!AG$3+1,0),0),0)</f>
        <v>0</v>
      </c>
      <c r="AI363" s="41">
        <f t="shared" si="15"/>
        <v>72.395833333333329</v>
      </c>
      <c r="AJ363" s="41">
        <f t="shared" si="16"/>
        <v>72.395833333333329</v>
      </c>
      <c r="AK363" s="41">
        <f t="shared" si="17"/>
        <v>72.395833333333329</v>
      </c>
      <c r="AL363">
        <f>INDEX(Tabela1[LATITUDE],MATCH('MATRIZ CONTRATOS (2)'!A363,Tabela1[código município],0))</f>
        <v>-12.839399999999999</v>
      </c>
      <c r="AM363">
        <f>INDEX(Tabela1[LONGITUDE],MATCH('MATRIZ CONTRATOS (2)'!A363,Tabela1[código município],0))</f>
        <v>-39.089300000000001</v>
      </c>
    </row>
    <row r="364" spans="1:39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 (2)'!E$3+1,0),0),0)</f>
        <v>0.78125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 (2)'!G$3+1,0),0),0)</f>
        <v>6.25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 (2)'!I$3+1,0),0),0)</f>
        <v>3.125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 (2)'!K$3+1,0),0),0)</f>
        <v>25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 (2)'!M$3+1,0),0),0)</f>
        <v>1.5625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 (2)'!O$3+1,0),0),0)</f>
        <v>3.125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 (2)'!Q$3+1,0),0),0)</f>
        <v>8.3333333333333321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 (2)'!S$3+1,0),0),0)</f>
        <v>2.083333333333333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 (2)'!U$3+1,0),0),0)</f>
        <v>2.083333333333333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 (2)'!W$3+1,0),0),0)</f>
        <v>0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 (2)'!Y$3+1,0),0),0)</f>
        <v>2.34375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 (2)'!AA$3+1,0),0),0)</f>
        <v>2.34375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 (2)'!AC$3+1,0),0),0)</f>
        <v>0.78125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 (2)'!AE$3+1,0),0),0)</f>
        <v>0.78125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 (2)'!AG$3+1,0),0),0)</f>
        <v>0</v>
      </c>
      <c r="AI364" s="41">
        <f t="shared" si="15"/>
        <v>58.59375</v>
      </c>
      <c r="AJ364" s="41">
        <f t="shared" si="16"/>
        <v>58.59375</v>
      </c>
      <c r="AK364" s="41">
        <f t="shared" si="17"/>
        <v>58.59375</v>
      </c>
      <c r="AL364">
        <f>INDEX(Tabela1[LATITUDE],MATCH('MATRIZ CONTRATOS (2)'!A364,Tabela1[código município],0))</f>
        <v>-12.6183</v>
      </c>
      <c r="AM364">
        <f>INDEX(Tabela1[LONGITUDE],MATCH('MATRIZ CONTRATOS (2)'!A364,Tabela1[código município],0))</f>
        <v>-38.678600000000003</v>
      </c>
    </row>
    <row r="365" spans="1:39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 (2)'!E$3+1,0),0),0)</f>
        <v>1.5625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 (2)'!G$3+1,0),0),0)</f>
        <v>25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 (2)'!I$3+1,0),0),0)</f>
        <v>2.34375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 (2)'!K$3+1,0),0),0)</f>
        <v>25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 (2)'!M$3+1,0),0),0)</f>
        <v>2.34375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 (2)'!O$3+1,0),0),0)</f>
        <v>0.78125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 (2)'!Q$3+1,0),0),0)</f>
        <v>6.2499999999999991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 (2)'!S$3+1,0),0),0)</f>
        <v>4.1666666666666661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 (2)'!U$3+1,0),0),0)</f>
        <v>6.2499999999999991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 (2)'!W$3+1,0),0),0)</f>
        <v>0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 (2)'!Y$3+1,0),0),0)</f>
        <v>0.78125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 (2)'!AA$3+1,0),0),0)</f>
        <v>2.34375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 (2)'!AC$3+1,0),0),0)</f>
        <v>1.5625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 (2)'!AE$3+1,0),0),0)</f>
        <v>0.78125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 (2)'!AG$3+1,0),0),0)</f>
        <v>0</v>
      </c>
      <c r="AI365" s="41">
        <f t="shared" si="15"/>
        <v>79.166666666666657</v>
      </c>
      <c r="AJ365" s="41">
        <f t="shared" si="16"/>
        <v>79.166666666666657</v>
      </c>
      <c r="AK365" s="41">
        <f t="shared" si="17"/>
        <v>79.166666666666657</v>
      </c>
      <c r="AL365">
        <f>INDEX(Tabela1[LATITUDE],MATCH('MATRIZ CONTRATOS (2)'!A365,Tabela1[código município],0))</f>
        <v>-11.217499999999999</v>
      </c>
      <c r="AM365">
        <f>INDEX(Tabela1[LONGITUDE],MATCH('MATRIZ CONTRATOS (2)'!A365,Tabela1[código município],0))</f>
        <v>-41.884300000000003</v>
      </c>
    </row>
    <row r="366" spans="1:39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 (2)'!E$3+1,0),0),0)</f>
        <v>3.125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 (2)'!G$3+1,0),0),0)</f>
        <v>25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 (2)'!I$3+1,0),0),0)</f>
        <v>1.5625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 (2)'!K$3+1,0),0),0)</f>
        <v>25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 (2)'!M$3+1,0),0),0)</f>
        <v>2.34375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 (2)'!O$3+1,0),0),0)</f>
        <v>0.78125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 (2)'!Q$3+1,0),0),0)</f>
        <v>8.3333333333333321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 (2)'!S$3+1,0),0),0)</f>
        <v>2.083333333333333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 (2)'!U$3+1,0),0),0)</f>
        <v>2.083333333333333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 (2)'!W$3+1,0),0),0)</f>
        <v>0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 (2)'!Y$3+1,0),0),0)</f>
        <v>0.78125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 (2)'!AA$3+1,0),0),0)</f>
        <v>1.5625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 (2)'!AC$3+1,0),0),0)</f>
        <v>1.5625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 (2)'!AE$3+1,0),0),0)</f>
        <v>2.34375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 (2)'!AG$3+1,0),0),0)</f>
        <v>0</v>
      </c>
      <c r="AI366" s="41">
        <f t="shared" si="15"/>
        <v>76.5625</v>
      </c>
      <c r="AJ366" s="41">
        <f t="shared" si="16"/>
        <v>76.5625</v>
      </c>
      <c r="AK366" s="41">
        <f t="shared" si="17"/>
        <v>76.5625</v>
      </c>
      <c r="AL366">
        <f>INDEX(Tabela1[LATITUDE],MATCH('MATRIZ CONTRATOS (2)'!A366,Tabela1[código município],0))</f>
        <v>-12.4331</v>
      </c>
      <c r="AM366">
        <f>INDEX(Tabela1[LONGITUDE],MATCH('MATRIZ CONTRATOS (2)'!A366,Tabela1[código município],0))</f>
        <v>-38.966299999999997</v>
      </c>
    </row>
    <row r="367" spans="1:39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 (2)'!E$3+1,0),0),0)</f>
        <v>3.125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 (2)'!G$3+1,0),0),0)</f>
        <v>25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 (2)'!I$3+1,0),0),0)</f>
        <v>0.78125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 (2)'!K$3+1,0),0),0)</f>
        <v>18.75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 (2)'!M$3+1,0),0),0)</f>
        <v>3.125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 (2)'!O$3+1,0),0),0)</f>
        <v>3.125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 (2)'!Q$3+1,0),0),0)</f>
        <v>2.083333333333333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 (2)'!S$3+1,0),0),0)</f>
        <v>8.3333333333333321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 (2)'!U$3+1,0),0),0)</f>
        <v>8.3333333333333321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 (2)'!W$3+1,0),0),0)</f>
        <v>0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 (2)'!Y$3+1,0),0),0)</f>
        <v>2.34375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 (2)'!AA$3+1,0),0),0)</f>
        <v>0.78125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 (2)'!AC$3+1,0),0),0)</f>
        <v>1.5625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 (2)'!AE$3+1,0),0),0)</f>
        <v>0.78125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 (2)'!AG$3+1,0),0),0)</f>
        <v>0</v>
      </c>
      <c r="AI367" s="41">
        <f t="shared" si="15"/>
        <v>78.125</v>
      </c>
      <c r="AJ367" s="41">
        <f t="shared" si="16"/>
        <v>78.125</v>
      </c>
      <c r="AK367" s="41">
        <f t="shared" si="17"/>
        <v>78.125</v>
      </c>
      <c r="AL367">
        <f>INDEX(Tabela1[LATITUDE],MATCH('MATRIZ CONTRATOS (2)'!A367,Tabela1[código município],0))</f>
        <v>-15.0787</v>
      </c>
      <c r="AM367">
        <f>INDEX(Tabela1[LONGITUDE],MATCH('MATRIZ CONTRATOS (2)'!A367,Tabela1[código município],0))</f>
        <v>-39.343699999999998</v>
      </c>
    </row>
    <row r="368" spans="1:39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 (2)'!E$3+1,0),0),0)</f>
        <v>3.125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 (2)'!G$3+1,0),0),0)</f>
        <v>25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 (2)'!I$3+1,0),0),0)</f>
        <v>1.5625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 (2)'!K$3+1,0),0),0)</f>
        <v>25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 (2)'!M$3+1,0),0),0)</f>
        <v>2.34375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 (2)'!O$3+1,0),0),0)</f>
        <v>0.78125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 (2)'!Q$3+1,0),0),0)</f>
        <v>2.083333333333333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 (2)'!S$3+1,0),0),0)</f>
        <v>8.3333333333333321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 (2)'!U$3+1,0),0),0)</f>
        <v>4.1666666666666661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 (2)'!W$3+1,0),0),0)</f>
        <v>0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 (2)'!Y$3+1,0),0),0)</f>
        <v>1.5625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 (2)'!AA$3+1,0),0),0)</f>
        <v>1.5625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 (2)'!AC$3+1,0),0),0)</f>
        <v>1.5625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 (2)'!AE$3+1,0),0),0)</f>
        <v>0.78125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 (2)'!AG$3+1,0),0),0)</f>
        <v>0</v>
      </c>
      <c r="AI368" s="41">
        <f t="shared" si="15"/>
        <v>77.864583333333329</v>
      </c>
      <c r="AJ368" s="41">
        <f t="shared" si="16"/>
        <v>77.864583333333329</v>
      </c>
      <c r="AK368" s="41">
        <f t="shared" si="17"/>
        <v>77.864583333333329</v>
      </c>
      <c r="AL368">
        <f>INDEX(Tabela1[LATITUDE],MATCH('MATRIZ CONTRATOS (2)'!A368,Tabela1[código município],0))</f>
        <v>-11.4137</v>
      </c>
      <c r="AM368">
        <f>INDEX(Tabela1[LONGITUDE],MATCH('MATRIZ CONTRATOS (2)'!A368,Tabela1[código município],0))</f>
        <v>-39.866900000000001</v>
      </c>
    </row>
    <row r="369" spans="1:39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 (2)'!E$3+1,0),0),0)</f>
        <v>0.78125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 (2)'!G$3+1,0),0),0)</f>
        <v>25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 (2)'!I$3+1,0),0),0)</f>
        <v>0.78125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 (2)'!K$3+1,0),0),0)</f>
        <v>12.5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 (2)'!M$3+1,0),0),0)</f>
        <v>1.5625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 (2)'!O$3+1,0),0),0)</f>
        <v>1.5625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 (2)'!Q$3+1,0),0),0)</f>
        <v>2.083333333333333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 (2)'!S$3+1,0),0),0)</f>
        <v>4.1666666666666661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 (2)'!U$3+1,0),0),0)</f>
        <v>4.1666666666666661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 (2)'!W$3+1,0),0),0)</f>
        <v>0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 (2)'!Y$3+1,0),0),0)</f>
        <v>2.34375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 (2)'!AA$3+1,0),0),0)</f>
        <v>2.34375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 (2)'!AC$3+1,0),0),0)</f>
        <v>3.125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 (2)'!AE$3+1,0),0),0)</f>
        <v>0.78125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 (2)'!AG$3+1,0),0),0)</f>
        <v>0</v>
      </c>
      <c r="AI369" s="41">
        <f t="shared" si="15"/>
        <v>61.197916666666664</v>
      </c>
      <c r="AJ369" s="41">
        <f t="shared" si="16"/>
        <v>61.197916666666664</v>
      </c>
      <c r="AK369" s="41">
        <f t="shared" si="17"/>
        <v>61.197916666666664</v>
      </c>
      <c r="AL369">
        <f>INDEX(Tabela1[LATITUDE],MATCH('MATRIZ CONTRATOS (2)'!A369,Tabela1[código município],0))</f>
        <v>-13.0434</v>
      </c>
      <c r="AM369">
        <f>INDEX(Tabela1[LONGITUDE],MATCH('MATRIZ CONTRATOS (2)'!A369,Tabela1[código município],0))</f>
        <v>-39.457799999999999</v>
      </c>
    </row>
    <row r="370" spans="1:39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 (2)'!E$3+1,0),0),0)</f>
        <v>0.78125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 (2)'!G$3+1,0),0),0)</f>
        <v>25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 (2)'!I$3+1,0),0),0)</f>
        <v>0.78125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 (2)'!K$3+1,0),0),0)</f>
        <v>12.5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 (2)'!M$3+1,0),0),0)</f>
        <v>1.5625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 (2)'!O$3+1,0),0),0)</f>
        <v>3.125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 (2)'!Q$3+1,0),0),0)</f>
        <v>8.3333333333333321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 (2)'!S$3+1,0),0),0)</f>
        <v>2.083333333333333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 (2)'!U$3+1,0),0),0)</f>
        <v>6.2499999999999991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 (2)'!W$3+1,0),0),0)</f>
        <v>0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 (2)'!Y$3+1,0),0),0)</f>
        <v>3.125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 (2)'!AA$3+1,0),0),0)</f>
        <v>2.34375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 (2)'!AC$3+1,0),0),0)</f>
        <v>1.5625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 (2)'!AE$3+1,0),0),0)</f>
        <v>2.34375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 (2)'!AG$3+1,0),0),0)</f>
        <v>0</v>
      </c>
      <c r="AI370" s="41">
        <f t="shared" si="15"/>
        <v>69.791666666666657</v>
      </c>
      <c r="AJ370" s="41">
        <f t="shared" si="16"/>
        <v>69.791666666666657</v>
      </c>
      <c r="AK370" s="41">
        <f t="shared" si="17"/>
        <v>69.791666666666657</v>
      </c>
      <c r="AL370">
        <f>INDEX(Tabela1[LATITUDE],MATCH('MATRIZ CONTRATOS (2)'!A370,Tabela1[código município],0))</f>
        <v>-12.5123</v>
      </c>
      <c r="AM370">
        <f>INDEX(Tabela1[LONGITUDE],MATCH('MATRIZ CONTRATOS (2)'!A370,Tabela1[código município],0))</f>
        <v>-38.490499999999997</v>
      </c>
    </row>
    <row r="371" spans="1:39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 (2)'!E$3+1,0),0),0)</f>
        <v>1.5625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 (2)'!G$3+1,0),0),0)</f>
        <v>12.5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 (2)'!I$3+1,0),0),0)</f>
        <v>1.5625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 (2)'!K$3+1,0),0),0)</f>
        <v>12.5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 (2)'!M$3+1,0),0),0)</f>
        <v>1.5625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 (2)'!O$3+1,0),0),0)</f>
        <v>2.34375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 (2)'!Q$3+1,0),0),0)</f>
        <v>6.2499999999999991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 (2)'!S$3+1,0),0),0)</f>
        <v>4.1666666666666661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 (2)'!U$3+1,0),0),0)</f>
        <v>2.083333333333333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 (2)'!W$3+1,0),0),0)</f>
        <v>0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 (2)'!Y$3+1,0),0),0)</f>
        <v>0.78125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 (2)'!AA$3+1,0),0),0)</f>
        <v>2.34375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 (2)'!AC$3+1,0),0),0)</f>
        <v>1.5625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 (2)'!AE$3+1,0),0),0)</f>
        <v>2.34375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 (2)'!AG$3+1,0),0),0)</f>
        <v>0</v>
      </c>
      <c r="AI371" s="41">
        <f t="shared" si="15"/>
        <v>51.5625</v>
      </c>
      <c r="AJ371" s="41">
        <f t="shared" si="16"/>
        <v>51.5625</v>
      </c>
      <c r="AK371" s="41">
        <f t="shared" si="17"/>
        <v>51.5625</v>
      </c>
      <c r="AL371">
        <f>INDEX(Tabela1[LATITUDE],MATCH('MATRIZ CONTRATOS (2)'!A371,Tabela1[código município],0))</f>
        <v>-12.720800000000001</v>
      </c>
      <c r="AM371">
        <f>INDEX(Tabela1[LONGITUDE],MATCH('MATRIZ CONTRATOS (2)'!A371,Tabela1[código município],0))</f>
        <v>-39.182400000000001</v>
      </c>
    </row>
    <row r="372" spans="1:39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 (2)'!E$3+1,0),0),0)</f>
        <v>3.125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 (2)'!G$3+1,0),0),0)</f>
        <v>25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 (2)'!I$3+1,0),0),0)</f>
        <v>0.78125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 (2)'!K$3+1,0),0),0)</f>
        <v>18.75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 (2)'!M$3+1,0),0),0)</f>
        <v>2.34375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 (2)'!O$3+1,0),0),0)</f>
        <v>3.125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 (2)'!Q$3+1,0),0),0)</f>
        <v>4.1666666666666661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 (2)'!S$3+1,0),0),0)</f>
        <v>8.3333333333333321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 (2)'!U$3+1,0),0),0)</f>
        <v>6.2499999999999991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 (2)'!W$3+1,0),0),0)</f>
        <v>0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 (2)'!Y$3+1,0),0),0)</f>
        <v>1.5625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 (2)'!AA$3+1,0),0),0)</f>
        <v>2.34375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 (2)'!AC$3+1,0),0),0)</f>
        <v>1.5625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 (2)'!AE$3+1,0),0),0)</f>
        <v>0.78125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 (2)'!AG$3+1,0),0),0)</f>
        <v>0</v>
      </c>
      <c r="AI372" s="41">
        <f t="shared" si="15"/>
        <v>78.125</v>
      </c>
      <c r="AJ372" s="41">
        <f t="shared" si="16"/>
        <v>78.125</v>
      </c>
      <c r="AK372" s="41">
        <f t="shared" si="17"/>
        <v>78.125</v>
      </c>
      <c r="AL372">
        <f>INDEX(Tabela1[LATITUDE],MATCH('MATRIZ CONTRATOS (2)'!A372,Tabela1[código município],0))</f>
        <v>-11.5929</v>
      </c>
      <c r="AM372">
        <f>INDEX(Tabela1[LONGITUDE],MATCH('MATRIZ CONTRATOS (2)'!A372,Tabela1[código município],0))</f>
        <v>-38.593800000000002</v>
      </c>
    </row>
    <row r="373" spans="1:39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 (2)'!E$3+1,0),0),0)</f>
        <v>1.5625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 (2)'!G$3+1,0),0),0)</f>
        <v>25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 (2)'!I$3+1,0),0),0)</f>
        <v>2.34375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 (2)'!K$3+1,0),0),0)</f>
        <v>12.5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 (2)'!M$3+1,0),0),0)</f>
        <v>3.125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 (2)'!O$3+1,0),0),0)</f>
        <v>1.5625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 (2)'!Q$3+1,0),0),0)</f>
        <v>4.1666666666666661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 (2)'!S$3+1,0),0),0)</f>
        <v>2.083333333333333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 (2)'!U$3+1,0),0),0)</f>
        <v>2.083333333333333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 (2)'!W$3+1,0),0),0)</f>
        <v>0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 (2)'!Y$3+1,0),0),0)</f>
        <v>0.78125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 (2)'!AA$3+1,0),0),0)</f>
        <v>2.34375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 (2)'!AC$3+1,0),0),0)</f>
        <v>0.78125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 (2)'!AE$3+1,0),0),0)</f>
        <v>0.78125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 (2)'!AG$3+1,0),0),0)</f>
        <v>0</v>
      </c>
      <c r="AI373" s="41">
        <f t="shared" si="15"/>
        <v>59.114583333333329</v>
      </c>
      <c r="AJ373" s="41">
        <f t="shared" si="16"/>
        <v>59.114583333333329</v>
      </c>
      <c r="AK373" s="41">
        <f t="shared" si="17"/>
        <v>59.114583333333329</v>
      </c>
      <c r="AL373">
        <f>INDEX(Tabela1[LATITUDE],MATCH('MATRIZ CONTRATOS (2)'!A373,Tabela1[código município],0))</f>
        <v>-12.7387</v>
      </c>
      <c r="AM373">
        <f>INDEX(Tabela1[LONGITUDE],MATCH('MATRIZ CONTRATOS (2)'!A373,Tabela1[código município],0))</f>
        <v>-38.762500000000003</v>
      </c>
    </row>
    <row r="374" spans="1:39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 (2)'!E$3+1,0),0),0)</f>
        <v>0.78125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 (2)'!G$3+1,0),0),0)</f>
        <v>25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 (2)'!I$3+1,0),0),0)</f>
        <v>1.5625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 (2)'!K$3+1,0),0),0)</f>
        <v>6.25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 (2)'!M$3+1,0),0),0)</f>
        <v>1.5625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 (2)'!O$3+1,0),0),0)</f>
        <v>2.34375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 (2)'!Q$3+1,0),0),0)</f>
        <v>2.083333333333333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 (2)'!S$3+1,0),0),0)</f>
        <v>8.3333333333333321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 (2)'!U$3+1,0),0),0)</f>
        <v>4.1666666666666661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 (2)'!W$3+1,0),0),0)</f>
        <v>0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 (2)'!Y$3+1,0),0),0)</f>
        <v>3.125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 (2)'!AA$3+1,0),0),0)</f>
        <v>0.78125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 (2)'!AC$3+1,0),0),0)</f>
        <v>1.5625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 (2)'!AE$3+1,0),0),0)</f>
        <v>0.78125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 (2)'!AG$3+1,0),0),0)</f>
        <v>0</v>
      </c>
      <c r="AI374" s="41">
        <f t="shared" si="15"/>
        <v>58.333333333333329</v>
      </c>
      <c r="AJ374" s="41">
        <f t="shared" si="16"/>
        <v>58.333333333333329</v>
      </c>
      <c r="AK374" s="41">
        <f t="shared" si="17"/>
        <v>58.333333333333329</v>
      </c>
      <c r="AL374">
        <f>INDEX(Tabela1[LATITUDE],MATCH('MATRIZ CONTRATOS (2)'!A374,Tabela1[código município],0))</f>
        <v>-10.9428</v>
      </c>
      <c r="AM374">
        <f>INDEX(Tabela1[LONGITUDE],MATCH('MATRIZ CONTRATOS (2)'!A374,Tabela1[código município],0))</f>
        <v>-40.415500000000002</v>
      </c>
    </row>
    <row r="375" spans="1:39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 (2)'!E$3+1,0),0),0)</f>
        <v>0.78125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 (2)'!G$3+1,0),0),0)</f>
        <v>25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 (2)'!I$3+1,0),0),0)</f>
        <v>3.125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 (2)'!K$3+1,0),0),0)</f>
        <v>18.75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 (2)'!M$3+1,0),0),0)</f>
        <v>0.78125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 (2)'!O$3+1,0),0),0)</f>
        <v>0.78125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 (2)'!Q$3+1,0),0),0)</f>
        <v>8.3333333333333321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 (2)'!S$3+1,0),0),0)</f>
        <v>2.083333333333333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 (2)'!U$3+1,0),0),0)</f>
        <v>4.1666666666666661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 (2)'!W$3+1,0),0),0)</f>
        <v>0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 (2)'!Y$3+1,0),0),0)</f>
        <v>3.125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 (2)'!AA$3+1,0),0),0)</f>
        <v>0.78125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 (2)'!AC$3+1,0),0),0)</f>
        <v>1.5625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 (2)'!AE$3+1,0),0),0)</f>
        <v>0.78125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 (2)'!AG$3+1,0),0),0)</f>
        <v>0</v>
      </c>
      <c r="AI375" s="41">
        <f t="shared" si="15"/>
        <v>70.052083333333329</v>
      </c>
      <c r="AJ375" s="41">
        <f t="shared" si="16"/>
        <v>70.052083333333329</v>
      </c>
      <c r="AK375" s="41">
        <f t="shared" si="17"/>
        <v>70.052083333333329</v>
      </c>
      <c r="AL375">
        <f>INDEX(Tabela1[LATITUDE],MATCH('MATRIZ CONTRATOS (2)'!A375,Tabela1[código município],0))</f>
        <v>-12.4169</v>
      </c>
      <c r="AM375">
        <f>INDEX(Tabela1[LONGITUDE],MATCH('MATRIZ CONTRATOS (2)'!A375,Tabela1[código município],0))</f>
        <v>-41.772199999999998</v>
      </c>
    </row>
    <row r="376" spans="1:39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 (2)'!E$3+1,0),0),0)</f>
        <v>0.78125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 (2)'!G$3+1,0),0),0)</f>
        <v>25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 (2)'!I$3+1,0),0),0)</f>
        <v>1.5625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 (2)'!K$3+1,0),0),0)</f>
        <v>12.5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 (2)'!M$3+1,0),0),0)</f>
        <v>2.34375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 (2)'!O$3+1,0),0),0)</f>
        <v>3.125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 (2)'!Q$3+1,0),0),0)</f>
        <v>2.083333333333333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 (2)'!S$3+1,0),0),0)</f>
        <v>2.083333333333333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 (2)'!U$3+1,0),0),0)</f>
        <v>2.083333333333333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 (2)'!W$3+1,0),0),0)</f>
        <v>0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 (2)'!Y$3+1,0),0),0)</f>
        <v>1.5625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 (2)'!AA$3+1,0),0),0)</f>
        <v>0.78125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 (2)'!AC$3+1,0),0),0)</f>
        <v>1.5625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 (2)'!AE$3+1,0),0),0)</f>
        <v>0.78125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 (2)'!AG$3+1,0),0),0)</f>
        <v>0</v>
      </c>
      <c r="AI376" s="41">
        <f t="shared" si="15"/>
        <v>56.25</v>
      </c>
      <c r="AJ376" s="41">
        <f t="shared" si="16"/>
        <v>56.25</v>
      </c>
      <c r="AK376" s="41">
        <f t="shared" si="17"/>
        <v>56.25</v>
      </c>
      <c r="AL376">
        <f>INDEX(Tabela1[LATITUDE],MATCH('MATRIZ CONTRATOS (2)'!A376,Tabela1[código município],0))</f>
        <v>-14.571</v>
      </c>
      <c r="AM376">
        <f>INDEX(Tabela1[LONGITUDE],MATCH('MATRIZ CONTRATOS (2)'!A376,Tabela1[código município],0))</f>
        <v>-42.943399999999997</v>
      </c>
    </row>
    <row r="377" spans="1:39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 (2)'!E$3+1,0),0),0)</f>
        <v>1.5625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 (2)'!G$3+1,0),0),0)</f>
        <v>25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 (2)'!I$3+1,0),0),0)</f>
        <v>2.34375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 (2)'!K$3+1,0),0),0)</f>
        <v>18.75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 (2)'!M$3+1,0),0),0)</f>
        <v>1.5625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 (2)'!O$3+1,0),0),0)</f>
        <v>0.78125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 (2)'!Q$3+1,0),0),0)</f>
        <v>8.3333333333333321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 (2)'!S$3+1,0),0),0)</f>
        <v>2.083333333333333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 (2)'!U$3+1,0),0),0)</f>
        <v>2.083333333333333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 (2)'!W$3+1,0),0),0)</f>
        <v>0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 (2)'!Y$3+1,0),0),0)</f>
        <v>3.125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 (2)'!AA$3+1,0),0),0)</f>
        <v>2.34375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 (2)'!AC$3+1,0),0),0)</f>
        <v>0.78125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 (2)'!AE$3+1,0),0),0)</f>
        <v>2.34375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 (2)'!AG$3+1,0),0),0)</f>
        <v>0</v>
      </c>
      <c r="AI377" s="41">
        <f t="shared" si="15"/>
        <v>71.09375</v>
      </c>
      <c r="AJ377" s="41">
        <f t="shared" si="16"/>
        <v>71.09375</v>
      </c>
      <c r="AK377" s="41">
        <f t="shared" si="17"/>
        <v>71.09375</v>
      </c>
      <c r="AL377">
        <f>INDEX(Tabela1[LATITUDE],MATCH('MATRIZ CONTRATOS (2)'!A377,Tabela1[código município],0))</f>
        <v>-10.4594</v>
      </c>
      <c r="AM377">
        <f>INDEX(Tabela1[LONGITUDE],MATCH('MATRIZ CONTRATOS (2)'!A377,Tabela1[código município],0))</f>
        <v>-40.186500000000002</v>
      </c>
    </row>
    <row r="378" spans="1:39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 (2)'!E$3+1,0),0),0)</f>
        <v>1.5625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 (2)'!G$3+1,0),0),0)</f>
        <v>25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 (2)'!I$3+1,0),0),0)</f>
        <v>1.5625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 (2)'!K$3+1,0),0),0)</f>
        <v>25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 (2)'!M$3+1,0),0),0)</f>
        <v>2.34375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 (2)'!O$3+1,0),0),0)</f>
        <v>2.34375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 (2)'!Q$3+1,0),0),0)</f>
        <v>8.3333333333333321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 (2)'!S$3+1,0),0),0)</f>
        <v>4.1666666666666661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 (2)'!U$3+1,0),0),0)</f>
        <v>6.2499999999999991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 (2)'!W$3+1,0),0),0)</f>
        <v>0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 (2)'!Y$3+1,0),0),0)</f>
        <v>1.5625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 (2)'!AA$3+1,0),0),0)</f>
        <v>2.34375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 (2)'!AC$3+1,0),0),0)</f>
        <v>1.5625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 (2)'!AE$3+1,0),0),0)</f>
        <v>2.34375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 (2)'!AG$3+1,0),0),0)</f>
        <v>0</v>
      </c>
      <c r="AI378" s="41">
        <f t="shared" si="15"/>
        <v>84.375</v>
      </c>
      <c r="AJ378" s="41">
        <f t="shared" si="16"/>
        <v>84.375</v>
      </c>
      <c r="AK378" s="41">
        <f t="shared" si="17"/>
        <v>84.375</v>
      </c>
      <c r="AL378">
        <f>INDEX(Tabela1[LATITUDE],MATCH('MATRIZ CONTRATOS (2)'!A378,Tabela1[código município],0))</f>
        <v>-13.565899999999999</v>
      </c>
      <c r="AM378">
        <f>INDEX(Tabela1[LONGITUDE],MATCH('MATRIZ CONTRATOS (2)'!A378,Tabela1[código município],0))</f>
        <v>-43.5929</v>
      </c>
    </row>
    <row r="379" spans="1:39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 (2)'!E$3+1,0),0),0)</f>
        <v>3.125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 (2)'!G$3+1,0),0),0)</f>
        <v>12.5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 (2)'!I$3+1,0),0),0)</f>
        <v>2.34375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 (2)'!K$3+1,0),0),0)</f>
        <v>12.5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 (2)'!M$3+1,0),0),0)</f>
        <v>0.78125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 (2)'!O$3+1,0),0),0)</f>
        <v>1.5625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 (2)'!Q$3+1,0),0),0)</f>
        <v>8.3333333333333321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 (2)'!S$3+1,0),0),0)</f>
        <v>6.2499999999999991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 (2)'!U$3+1,0),0),0)</f>
        <v>2.083333333333333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 (2)'!W$3+1,0),0),0)</f>
        <v>0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 (2)'!Y$3+1,0),0),0)</f>
        <v>3.125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 (2)'!AA$3+1,0),0),0)</f>
        <v>3.125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 (2)'!AC$3+1,0),0),0)</f>
        <v>1.5625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 (2)'!AE$3+1,0),0),0)</f>
        <v>0.78125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 (2)'!AG$3+1,0),0),0)</f>
        <v>0</v>
      </c>
      <c r="AI379" s="41">
        <f t="shared" si="15"/>
        <v>58.072916666666664</v>
      </c>
      <c r="AJ379" s="41">
        <f t="shared" si="16"/>
        <v>58.072916666666664</v>
      </c>
      <c r="AK379" s="41">
        <f t="shared" si="17"/>
        <v>58.072916666666664</v>
      </c>
      <c r="AL379">
        <f>INDEX(Tabela1[LATITUDE],MATCH('MATRIZ CONTRATOS (2)'!A379,Tabela1[código município],0))</f>
        <v>-9.7413799999999995</v>
      </c>
      <c r="AM379">
        <f>INDEX(Tabela1[LONGITUDE],MATCH('MATRIZ CONTRATOS (2)'!A379,Tabela1[código município],0))</f>
        <v>-41.878599999999999</v>
      </c>
    </row>
    <row r="380" spans="1:39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 (2)'!E$3+1,0),0),0)</f>
        <v>0.78125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 (2)'!G$3+1,0),0),0)</f>
        <v>25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 (2)'!I$3+1,0),0),0)</f>
        <v>0.78125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 (2)'!K$3+1,0),0),0)</f>
        <v>6.25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 (2)'!M$3+1,0),0),0)</f>
        <v>2.34375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 (2)'!O$3+1,0),0),0)</f>
        <v>2.34375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 (2)'!Q$3+1,0),0),0)</f>
        <v>6.2499999999999991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 (2)'!S$3+1,0),0),0)</f>
        <v>4.1666666666666661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 (2)'!U$3+1,0),0),0)</f>
        <v>6.2499999999999991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 (2)'!W$3+1,0),0),0)</f>
        <v>0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 (2)'!Y$3+1,0),0),0)</f>
        <v>1.5625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 (2)'!AA$3+1,0),0),0)</f>
        <v>3.125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 (2)'!AC$3+1,0),0),0)</f>
        <v>1.5625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 (2)'!AE$3+1,0),0),0)</f>
        <v>0.78125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 (2)'!AG$3+1,0),0),0)</f>
        <v>0</v>
      </c>
      <c r="AI380" s="41">
        <f t="shared" si="15"/>
        <v>61.197916666666664</v>
      </c>
      <c r="AJ380" s="41">
        <f t="shared" si="16"/>
        <v>61.197916666666664</v>
      </c>
      <c r="AK380" s="41">
        <f t="shared" si="17"/>
        <v>61.197916666666664</v>
      </c>
      <c r="AL380">
        <f>INDEX(Tabela1[LATITUDE],MATCH('MATRIZ CONTRATOS (2)'!A380,Tabela1[código município],0))</f>
        <v>-12.759</v>
      </c>
      <c r="AM380">
        <f>INDEX(Tabela1[LONGITUDE],MATCH('MATRIZ CONTRATOS (2)'!A380,Tabela1[código município],0))</f>
        <v>-43.950400000000002</v>
      </c>
    </row>
    <row r="381" spans="1:39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 (2)'!E$3+1,0),0),0)</f>
        <v>1.5625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 (2)'!G$3+1,0),0),0)</f>
        <v>25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 (2)'!I$3+1,0),0),0)</f>
        <v>0.78125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 (2)'!K$3+1,0),0),0)</f>
        <v>6.25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 (2)'!M$3+1,0),0),0)</f>
        <v>0.78125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 (2)'!O$3+1,0),0),0)</f>
        <v>0.78125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 (2)'!Q$3+1,0),0),0)</f>
        <v>6.2499999999999991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 (2)'!S$3+1,0),0),0)</f>
        <v>8.3333333333333321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 (2)'!U$3+1,0),0),0)</f>
        <v>4.1666666666666661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 (2)'!W$3+1,0),0),0)</f>
        <v>0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 (2)'!Y$3+1,0),0),0)</f>
        <v>0.78125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 (2)'!AA$3+1,0),0),0)</f>
        <v>0.78125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 (2)'!AC$3+1,0),0),0)</f>
        <v>0.78125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 (2)'!AE$3+1,0),0),0)</f>
        <v>0.78125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 (2)'!AG$3+1,0),0),0)</f>
        <v>0</v>
      </c>
      <c r="AI381" s="41">
        <f t="shared" si="15"/>
        <v>57.03125</v>
      </c>
      <c r="AJ381" s="41">
        <f t="shared" si="16"/>
        <v>57.03125</v>
      </c>
      <c r="AK381" s="41">
        <f t="shared" si="17"/>
        <v>57.03125</v>
      </c>
      <c r="AL381">
        <f>INDEX(Tabela1[LATITUDE],MATCH('MATRIZ CONTRATOS (2)'!A381,Tabela1[código município],0))</f>
        <v>-12.156000000000001</v>
      </c>
      <c r="AM381">
        <f>INDEX(Tabela1[LONGITUDE],MATCH('MATRIZ CONTRATOS (2)'!A381,Tabela1[código município],0))</f>
        <v>-39.330500000000001</v>
      </c>
    </row>
    <row r="382" spans="1:39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 (2)'!E$3+1,0),0),0)</f>
        <v>3.125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 (2)'!G$3+1,0),0),0)</f>
        <v>6.25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 (2)'!I$3+1,0),0),0)</f>
        <v>2.34375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 (2)'!K$3+1,0),0),0)</f>
        <v>18.75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 (2)'!M$3+1,0),0),0)</f>
        <v>1.5625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 (2)'!O$3+1,0),0),0)</f>
        <v>3.125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 (2)'!Q$3+1,0),0),0)</f>
        <v>8.3333333333333321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 (2)'!S$3+1,0),0),0)</f>
        <v>2.083333333333333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 (2)'!U$3+1,0),0),0)</f>
        <v>4.1666666666666661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 (2)'!W$3+1,0),0),0)</f>
        <v>0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 (2)'!Y$3+1,0),0),0)</f>
        <v>3.125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 (2)'!AA$3+1,0),0),0)</f>
        <v>3.125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 (2)'!AC$3+1,0),0),0)</f>
        <v>3.125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 (2)'!AE$3+1,0),0),0)</f>
        <v>2.34375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 (2)'!AG$3+1,0),0),0)</f>
        <v>0</v>
      </c>
      <c r="AI382" s="41">
        <f t="shared" si="15"/>
        <v>61.458333333333329</v>
      </c>
      <c r="AJ382" s="41">
        <f t="shared" si="16"/>
        <v>61.458333333333329</v>
      </c>
      <c r="AK382" s="41">
        <f t="shared" si="17"/>
        <v>61.458333333333329</v>
      </c>
      <c r="AL382">
        <f>INDEX(Tabela1[LATITUDE],MATCH('MATRIZ CONTRATOS (2)'!A382,Tabela1[código município],0))</f>
        <v>-11.6584</v>
      </c>
      <c r="AM382">
        <f>INDEX(Tabela1[LONGITUDE],MATCH('MATRIZ CONTRATOS (2)'!A382,Tabela1[código município],0))</f>
        <v>-39.01</v>
      </c>
    </row>
    <row r="383" spans="1:39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 (2)'!E$3+1,0),0),0)</f>
        <v>1.5625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 (2)'!G$3+1,0),0),0)</f>
        <v>25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 (2)'!I$3+1,0),0),0)</f>
        <v>0.78125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 (2)'!K$3+1,0),0),0)</f>
        <v>6.25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 (2)'!M$3+1,0),0),0)</f>
        <v>0.78125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 (2)'!O$3+1,0),0),0)</f>
        <v>0.78125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 (2)'!Q$3+1,0),0),0)</f>
        <v>4.1666666666666661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 (2)'!S$3+1,0),0),0)</f>
        <v>4.1666666666666661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 (2)'!U$3+1,0),0),0)</f>
        <v>2.083333333333333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 (2)'!W$3+1,0),0),0)</f>
        <v>0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 (2)'!Y$3+1,0),0),0)</f>
        <v>2.34375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 (2)'!AA$3+1,0),0),0)</f>
        <v>0.78125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 (2)'!AC$3+1,0),0),0)</f>
        <v>1.5625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 (2)'!AE$3+1,0),0),0)</f>
        <v>0.78125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 (2)'!AG$3+1,0),0),0)</f>
        <v>0</v>
      </c>
      <c r="AI383" s="41">
        <f t="shared" si="15"/>
        <v>51.041666666666664</v>
      </c>
      <c r="AJ383" s="41">
        <f t="shared" si="16"/>
        <v>51.041666666666664</v>
      </c>
      <c r="AK383" s="41">
        <f t="shared" si="17"/>
        <v>51.041666666666664</v>
      </c>
      <c r="AL383">
        <f>INDEX(Tabela1[LATITUDE],MATCH('MATRIZ CONTRATOS (2)'!A383,Tabela1[código município],0))</f>
        <v>-11.4085</v>
      </c>
      <c r="AM383">
        <f>INDEX(Tabela1[LONGITUDE],MATCH('MATRIZ CONTRATOS (2)'!A383,Tabela1[código município],0))</f>
        <v>-40.298299999999998</v>
      </c>
    </row>
    <row r="384" spans="1:39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 (2)'!E$3+1,0),0),0)</f>
        <v>0.78125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 (2)'!G$3+1,0),0),0)</f>
        <v>6.25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 (2)'!I$3+1,0),0),0)</f>
        <v>2.34375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 (2)'!K$3+1,0),0),0)</f>
        <v>25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 (2)'!M$3+1,0),0),0)</f>
        <v>0.78125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 (2)'!O$3+1,0),0),0)</f>
        <v>2.34375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 (2)'!Q$3+1,0),0),0)</f>
        <v>8.3333333333333321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 (2)'!S$3+1,0),0),0)</f>
        <v>2.083333333333333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 (2)'!U$3+1,0),0),0)</f>
        <v>2.083333333333333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 (2)'!W$3+1,0),0),0)</f>
        <v>0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 (2)'!Y$3+1,0),0),0)</f>
        <v>3.125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 (2)'!AA$3+1,0),0),0)</f>
        <v>2.34375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 (2)'!AC$3+1,0),0),0)</f>
        <v>3.125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 (2)'!AE$3+1,0),0),0)</f>
        <v>3.125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 (2)'!AG$3+1,0),0),0)</f>
        <v>0</v>
      </c>
      <c r="AI384" s="41">
        <f t="shared" si="15"/>
        <v>61.71875</v>
      </c>
      <c r="AJ384" s="41">
        <f t="shared" si="16"/>
        <v>61.71875</v>
      </c>
      <c r="AK384" s="41">
        <f t="shared" si="17"/>
        <v>61.71875</v>
      </c>
      <c r="AL384">
        <f>INDEX(Tabela1[LATITUDE],MATCH('MATRIZ CONTRATOS (2)'!A384,Tabela1[código município],0))</f>
        <v>-12.7866</v>
      </c>
      <c r="AM384">
        <f>INDEX(Tabela1[LONGITUDE],MATCH('MATRIZ CONTRATOS (2)'!A384,Tabela1[código município],0))</f>
        <v>-38.402900000000002</v>
      </c>
    </row>
    <row r="385" spans="1:39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 (2)'!E$3+1,0),0),0)</f>
        <v>0.78125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 (2)'!G$3+1,0),0),0)</f>
        <v>25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 (2)'!I$3+1,0),0),0)</f>
        <v>1.5625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 (2)'!K$3+1,0),0),0)</f>
        <v>25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 (2)'!M$3+1,0),0),0)</f>
        <v>3.125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 (2)'!O$3+1,0),0),0)</f>
        <v>3.125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 (2)'!Q$3+1,0),0),0)</f>
        <v>4.1666666666666661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 (2)'!S$3+1,0),0),0)</f>
        <v>8.3333333333333321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 (2)'!U$3+1,0),0),0)</f>
        <v>6.2499999999999991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 (2)'!W$3+1,0),0),0)</f>
        <v>0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 (2)'!Y$3+1,0),0),0)</f>
        <v>0.78125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 (2)'!AA$3+1,0),0),0)</f>
        <v>2.34375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 (2)'!AC$3+1,0),0),0)</f>
        <v>3.125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 (2)'!AE$3+1,0),0),0)</f>
        <v>0.78125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 (2)'!AG$3+1,0),0),0)</f>
        <v>0</v>
      </c>
      <c r="AI385" s="41">
        <f t="shared" si="15"/>
        <v>84.375</v>
      </c>
      <c r="AJ385" s="41">
        <f t="shared" si="16"/>
        <v>84.375</v>
      </c>
      <c r="AK385" s="41">
        <f t="shared" si="17"/>
        <v>84.375</v>
      </c>
      <c r="AL385">
        <f>INDEX(Tabela1[LATITUDE],MATCH('MATRIZ CONTRATOS (2)'!A385,Tabela1[código município],0))</f>
        <v>-13.0801</v>
      </c>
      <c r="AM385">
        <f>INDEX(Tabela1[LONGITUDE],MATCH('MATRIZ CONTRATOS (2)'!A385,Tabela1[código município],0))</f>
        <v>-43.468899999999998</v>
      </c>
    </row>
    <row r="386" spans="1:39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 (2)'!E$3+1,0),0),0)</f>
        <v>3.125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 (2)'!G$3+1,0),0),0)</f>
        <v>25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 (2)'!I$3+1,0),0),0)</f>
        <v>0.78125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 (2)'!K$3+1,0),0),0)</f>
        <v>25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 (2)'!M$3+1,0),0),0)</f>
        <v>1.5625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 (2)'!O$3+1,0),0),0)</f>
        <v>0.78125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 (2)'!Q$3+1,0),0),0)</f>
        <v>4.1666666666666661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 (2)'!S$3+1,0),0),0)</f>
        <v>8.3333333333333321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 (2)'!U$3+1,0),0),0)</f>
        <v>6.2499999999999991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 (2)'!W$3+1,0),0),0)</f>
        <v>0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 (2)'!Y$3+1,0),0),0)</f>
        <v>0.78125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 (2)'!AA$3+1,0),0),0)</f>
        <v>2.34375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 (2)'!AC$3+1,0),0),0)</f>
        <v>3.125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 (2)'!AE$3+1,0),0),0)</f>
        <v>0.78125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 (2)'!AG$3+1,0),0),0)</f>
        <v>0</v>
      </c>
      <c r="AI386" s="41">
        <f t="shared" si="15"/>
        <v>82.03125</v>
      </c>
      <c r="AJ386" s="41">
        <f t="shared" si="16"/>
        <v>82.03125</v>
      </c>
      <c r="AK386" s="41">
        <f t="shared" si="17"/>
        <v>82.03125</v>
      </c>
      <c r="AL386">
        <f>INDEX(Tabela1[LATITUDE],MATCH('MATRIZ CONTRATOS (2)'!A386,Tabela1[código município],0))</f>
        <v>-10.3545</v>
      </c>
      <c r="AM386">
        <f>INDEX(Tabela1[LONGITUDE],MATCH('MATRIZ CONTRATOS (2)'!A386,Tabela1[código município],0))</f>
        <v>-38.221299999999999</v>
      </c>
    </row>
    <row r="387" spans="1:39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 (2)'!E$3+1,0),0),0)</f>
        <v>0.78125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 (2)'!G$3+1,0),0),0)</f>
        <v>25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 (2)'!I$3+1,0),0),0)</f>
        <v>2.34375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 (2)'!K$3+1,0),0),0)</f>
        <v>12.5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 (2)'!M$3+1,0),0),0)</f>
        <v>2.34375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 (2)'!O$3+1,0),0),0)</f>
        <v>1.5625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 (2)'!Q$3+1,0),0),0)</f>
        <v>6.2499999999999991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 (2)'!S$3+1,0),0),0)</f>
        <v>2.083333333333333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 (2)'!U$3+1,0),0),0)</f>
        <v>2.083333333333333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 (2)'!W$3+1,0),0),0)</f>
        <v>0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 (2)'!Y$3+1,0),0),0)</f>
        <v>1.5625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 (2)'!AA$3+1,0),0),0)</f>
        <v>3.125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 (2)'!AC$3+1,0),0),0)</f>
        <v>3.125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 (2)'!AE$3+1,0),0),0)</f>
        <v>0.78125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 (2)'!AG$3+1,0),0),0)</f>
        <v>0</v>
      </c>
      <c r="AI387" s="41">
        <f t="shared" si="15"/>
        <v>63.541666666666664</v>
      </c>
      <c r="AJ387" s="41">
        <f t="shared" si="16"/>
        <v>63.541666666666664</v>
      </c>
      <c r="AK387" s="41">
        <f t="shared" si="17"/>
        <v>63.541666666666664</v>
      </c>
      <c r="AL387">
        <f>INDEX(Tabela1[LATITUDE],MATCH('MATRIZ CONTRATOS (2)'!A387,Tabela1[código município],0))</f>
        <v>-9.4502400000000009</v>
      </c>
      <c r="AM387">
        <f>INDEX(Tabela1[LONGITUDE],MATCH('MATRIZ CONTRATOS (2)'!A387,Tabela1[código município],0))</f>
        <v>-40.814500000000002</v>
      </c>
    </row>
    <row r="388" spans="1:39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 (2)'!E$3+1,0),0),0)</f>
        <v>1.5625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 (2)'!G$3+1,0),0),0)</f>
        <v>12.5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 (2)'!I$3+1,0),0),0)</f>
        <v>3.125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 (2)'!K$3+1,0),0),0)</f>
        <v>18.75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 (2)'!M$3+1,0),0),0)</f>
        <v>2.34375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 (2)'!O$3+1,0),0),0)</f>
        <v>0.78125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 (2)'!Q$3+1,0),0),0)</f>
        <v>6.2499999999999991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 (2)'!S$3+1,0),0),0)</f>
        <v>4.1666666666666661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 (2)'!U$3+1,0),0),0)</f>
        <v>4.1666666666666661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 (2)'!W$3+1,0),0),0)</f>
        <v>0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 (2)'!Y$3+1,0),0),0)</f>
        <v>3.125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 (2)'!AA$3+1,0),0),0)</f>
        <v>3.125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 (2)'!AC$3+1,0),0),0)</f>
        <v>1.5625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 (2)'!AE$3+1,0),0),0)</f>
        <v>2.34375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 (2)'!AG$3+1,0),0),0)</f>
        <v>0</v>
      </c>
      <c r="AI388" s="41">
        <f t="shared" si="15"/>
        <v>63.802083333333329</v>
      </c>
      <c r="AJ388" s="41">
        <f t="shared" si="16"/>
        <v>63.802083333333329</v>
      </c>
      <c r="AK388" s="41">
        <f t="shared" si="17"/>
        <v>63.802083333333329</v>
      </c>
      <c r="AL388">
        <f>INDEX(Tabela1[LATITUDE],MATCH('MATRIZ CONTRATOS (2)'!A388,Tabela1[código município],0))</f>
        <v>-12.087999999999999</v>
      </c>
      <c r="AM388">
        <f>INDEX(Tabela1[LONGITUDE],MATCH('MATRIZ CONTRATOS (2)'!A388,Tabela1[código município],0))</f>
        <v>-41.642699999999998</v>
      </c>
    </row>
    <row r="389" spans="1:39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 (2)'!E$3+1,0),0),0)</f>
        <v>0.78125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 (2)'!G$3+1,0),0),0)</f>
        <v>25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 (2)'!I$3+1,0),0),0)</f>
        <v>0.78125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 (2)'!K$3+1,0),0),0)</f>
        <v>6.25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 (2)'!M$3+1,0),0),0)</f>
        <v>2.34375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 (2)'!O$3+1,0),0),0)</f>
        <v>1.5625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 (2)'!Q$3+1,0),0),0)</f>
        <v>4.1666666666666661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 (2)'!S$3+1,0),0),0)</f>
        <v>6.2499999999999991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 (2)'!U$3+1,0),0),0)</f>
        <v>4.1666666666666661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 (2)'!W$3+1,0),0),0)</f>
        <v>0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 (2)'!Y$3+1,0),0),0)</f>
        <v>1.5625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 (2)'!AA$3+1,0),0),0)</f>
        <v>0.78125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 (2)'!AC$3+1,0),0),0)</f>
        <v>0.78125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 (2)'!AE$3+1,0),0),0)</f>
        <v>2.34375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 (2)'!AG$3+1,0),0),0)</f>
        <v>0</v>
      </c>
      <c r="AI389" s="41">
        <f t="shared" si="15"/>
        <v>56.770833333333329</v>
      </c>
      <c r="AJ389" s="41">
        <f t="shared" si="16"/>
        <v>56.770833333333329</v>
      </c>
      <c r="AK389" s="41">
        <f t="shared" si="17"/>
        <v>56.770833333333329</v>
      </c>
      <c r="AL389">
        <f>INDEX(Tabela1[LATITUDE],MATCH('MATRIZ CONTRATOS (2)'!A389,Tabela1[código município],0))</f>
        <v>-12.7026</v>
      </c>
      <c r="AM389">
        <f>INDEX(Tabela1[LONGITUDE],MATCH('MATRIZ CONTRATOS (2)'!A389,Tabela1[código município],0))</f>
        <v>-44.0075</v>
      </c>
    </row>
    <row r="390" spans="1:39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 (2)'!E$3+1,0),0),0)</f>
        <v>1.5625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 (2)'!G$3+1,0),0),0)</f>
        <v>25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 (2)'!I$3+1,0),0),0)</f>
        <v>0.78125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 (2)'!K$3+1,0),0),0)</f>
        <v>6.25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 (2)'!M$3+1,0),0),0)</f>
        <v>3.125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 (2)'!O$3+1,0),0),0)</f>
        <v>3.125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 (2)'!Q$3+1,0),0),0)</f>
        <v>6.2499999999999991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 (2)'!S$3+1,0),0),0)</f>
        <v>6.2499999999999991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 (2)'!U$3+1,0),0),0)</f>
        <v>2.083333333333333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 (2)'!W$3+1,0),0),0)</f>
        <v>0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 (2)'!Y$3+1,0),0),0)</f>
        <v>0.78125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 (2)'!AA$3+1,0),0),0)</f>
        <v>0.78125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 (2)'!AC$3+1,0),0),0)</f>
        <v>0.78125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 (2)'!AE$3+1,0),0),0)</f>
        <v>0.78125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 (2)'!AG$3+1,0),0),0)</f>
        <v>0</v>
      </c>
      <c r="AI390" s="41">
        <f t="shared" si="15"/>
        <v>57.552083333333329</v>
      </c>
      <c r="AJ390" s="41">
        <f t="shared" si="16"/>
        <v>57.552083333333329</v>
      </c>
      <c r="AK390" s="41">
        <f t="shared" si="17"/>
        <v>57.552083333333329</v>
      </c>
      <c r="AL390">
        <f>INDEX(Tabela1[LATITUDE],MATCH('MATRIZ CONTRATOS (2)'!A390,Tabela1[código município],0))</f>
        <v>-14.0197</v>
      </c>
      <c r="AM390">
        <f>INDEX(Tabela1[LONGITUDE],MATCH('MATRIZ CONTRATOS (2)'!A390,Tabela1[código município],0))</f>
        <v>-41.247300000000003</v>
      </c>
    </row>
    <row r="391" spans="1:39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 (2)'!E$3+1,0),0),0)</f>
        <v>1.5625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 (2)'!G$3+1,0),0),0)</f>
        <v>25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 (2)'!I$3+1,0),0),0)</f>
        <v>0.78125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 (2)'!K$3+1,0),0),0)</f>
        <v>12.5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 (2)'!M$3+1,0),0),0)</f>
        <v>1.5625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 (2)'!O$3+1,0),0),0)</f>
        <v>2.34375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 (2)'!Q$3+1,0),0),0)</f>
        <v>6.2499999999999991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 (2)'!S$3+1,0),0),0)</f>
        <v>4.1666666666666661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 (2)'!U$3+1,0),0),0)</f>
        <v>4.1666666666666661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 (2)'!W$3+1,0),0),0)</f>
        <v>0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 (2)'!Y$3+1,0),0),0)</f>
        <v>2.34375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 (2)'!AA$3+1,0),0),0)</f>
        <v>0.78125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 (2)'!AC$3+1,0),0),0)</f>
        <v>1.5625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 (2)'!AE$3+1,0),0),0)</f>
        <v>0.78125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 (2)'!AG$3+1,0),0),0)</f>
        <v>0</v>
      </c>
      <c r="AI391" s="41">
        <f t="shared" si="15"/>
        <v>63.802083333333329</v>
      </c>
      <c r="AJ391" s="41">
        <f t="shared" si="16"/>
        <v>63.802083333333329</v>
      </c>
      <c r="AK391" s="41">
        <f t="shared" si="17"/>
        <v>63.802083333333329</v>
      </c>
      <c r="AL391">
        <f>INDEX(Tabela1[LATITUDE],MATCH('MATRIZ CONTRATOS (2)'!A391,Tabela1[código município],0))</f>
        <v>-13.548500000000001</v>
      </c>
      <c r="AM391">
        <f>INDEX(Tabela1[LONGITUDE],MATCH('MATRIZ CONTRATOS (2)'!A391,Tabela1[código município],0))</f>
        <v>-42.493400000000001</v>
      </c>
    </row>
    <row r="392" spans="1:39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 (2)'!E$3+1,0),0),0)</f>
        <v>1.5625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 (2)'!G$3+1,0),0),0)</f>
        <v>25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 (2)'!I$3+1,0),0),0)</f>
        <v>0.78125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 (2)'!K$3+1,0),0),0)</f>
        <v>6.25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 (2)'!M$3+1,0),0),0)</f>
        <v>0.78125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 (2)'!O$3+1,0),0),0)</f>
        <v>1.5625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 (2)'!Q$3+1,0),0),0)</f>
        <v>2.083333333333333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 (2)'!S$3+1,0),0),0)</f>
        <v>4.1666666666666661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 (2)'!U$3+1,0),0),0)</f>
        <v>8.3333333333333321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 (2)'!W$3+1,0),0),0)</f>
        <v>0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 (2)'!Y$3+1,0),0),0)</f>
        <v>0.78125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 (2)'!AA$3+1,0),0),0)</f>
        <v>0.78125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 (2)'!AC$3+1,0),0),0)</f>
        <v>0.78125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 (2)'!AE$3+1,0),0),0)</f>
        <v>0.78125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 (2)'!AG$3+1,0),0),0)</f>
        <v>0</v>
      </c>
      <c r="AI392" s="41">
        <f t="shared" ref="AI392:AI455" si="18">AH392+AF392+AD392+AB392+Z392+X392+V392+T392+R392+P392+N392+L392+J392+H392+F392</f>
        <v>53.645833333333329</v>
      </c>
      <c r="AJ392" s="41">
        <f t="shared" ref="AJ392:AJ455" si="19">AI392</f>
        <v>53.645833333333329</v>
      </c>
      <c r="AK392" s="41">
        <f t="shared" ref="AK392:AK424" si="20">AI392</f>
        <v>53.645833333333329</v>
      </c>
      <c r="AL392">
        <f>INDEX(Tabela1[LATITUDE],MATCH('MATRIZ CONTRATOS (2)'!A392,Tabela1[código município],0))</f>
        <v>-11.968</v>
      </c>
      <c r="AM392">
        <f>INDEX(Tabela1[LONGITUDE],MATCH('MATRIZ CONTRATOS (2)'!A392,Tabela1[código município],0))</f>
        <v>-39.103299999999997</v>
      </c>
    </row>
    <row r="393" spans="1:39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 (2)'!E$3+1,0),0),0)</f>
        <v>3.125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 (2)'!G$3+1,0),0),0)</f>
        <v>25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 (2)'!I$3+1,0),0),0)</f>
        <v>3.125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 (2)'!K$3+1,0),0),0)</f>
        <v>25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 (2)'!M$3+1,0),0),0)</f>
        <v>0.78125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 (2)'!O$3+1,0),0),0)</f>
        <v>1.5625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 (2)'!Q$3+1,0),0),0)</f>
        <v>6.2499999999999991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 (2)'!S$3+1,0),0),0)</f>
        <v>8.3333333333333321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 (2)'!U$3+1,0),0),0)</f>
        <v>8.3333333333333321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 (2)'!W$3+1,0),0),0)</f>
        <v>0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 (2)'!Y$3+1,0),0),0)</f>
        <v>2.34375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 (2)'!AA$3+1,0),0),0)</f>
        <v>3.125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 (2)'!AC$3+1,0),0),0)</f>
        <v>3.125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 (2)'!AE$3+1,0),0),0)</f>
        <v>0.78125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 (2)'!AG$3+1,0),0),0)</f>
        <v>0</v>
      </c>
      <c r="AI393" s="41">
        <f t="shared" si="18"/>
        <v>90.885416666666657</v>
      </c>
      <c r="AJ393" s="41">
        <f t="shared" si="19"/>
        <v>90.885416666666657</v>
      </c>
      <c r="AK393" s="41">
        <f t="shared" si="20"/>
        <v>90.885416666666657</v>
      </c>
      <c r="AL393">
        <f>INDEX(Tabela1[LATITUDE],MATCH('MATRIZ CONTRATOS (2)'!A393,Tabela1[código município],0))</f>
        <v>-13.5321</v>
      </c>
      <c r="AM393">
        <f>INDEX(Tabela1[LONGITUDE],MATCH('MATRIZ CONTRATOS (2)'!A393,Tabela1[código município],0))</f>
        <v>-39.100900000000003</v>
      </c>
    </row>
    <row r="394" spans="1:39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 (2)'!E$3+1,0),0),0)</f>
        <v>1.5625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 (2)'!G$3+1,0),0),0)</f>
        <v>25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 (2)'!I$3+1,0),0),0)</f>
        <v>1.5625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 (2)'!K$3+1,0),0),0)</f>
        <v>18.75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 (2)'!M$3+1,0),0),0)</f>
        <v>0.78125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 (2)'!O$3+1,0),0),0)</f>
        <v>0.78125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 (2)'!Q$3+1,0),0),0)</f>
        <v>4.1666666666666661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 (2)'!S$3+1,0),0),0)</f>
        <v>4.1666666666666661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 (2)'!U$3+1,0),0),0)</f>
        <v>4.1666666666666661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 (2)'!W$3+1,0),0),0)</f>
        <v>0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 (2)'!Y$3+1,0),0),0)</f>
        <v>3.125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 (2)'!AA$3+1,0),0),0)</f>
        <v>0.78125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 (2)'!AC$3+1,0),0),0)</f>
        <v>0.78125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 (2)'!AE$3+1,0),0),0)</f>
        <v>0.78125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 (2)'!AG$3+1,0),0),0)</f>
        <v>0</v>
      </c>
      <c r="AI394" s="41">
        <f t="shared" si="18"/>
        <v>66.40625</v>
      </c>
      <c r="AJ394" s="41">
        <f t="shared" si="19"/>
        <v>66.40625</v>
      </c>
      <c r="AK394" s="41">
        <f t="shared" si="20"/>
        <v>66.40625</v>
      </c>
      <c r="AL394">
        <f>INDEX(Tabela1[LATITUDE],MATCH('MATRIZ CONTRATOS (2)'!A394,Tabela1[código município],0))</f>
        <v>-11.8475</v>
      </c>
      <c r="AM394">
        <f>INDEX(Tabela1[LONGITUDE],MATCH('MATRIZ CONTRATOS (2)'!A394,Tabela1[código município],0))</f>
        <v>-40.792700000000004</v>
      </c>
    </row>
    <row r="395" spans="1:39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 (2)'!E$3+1,0),0),0)</f>
        <v>2.34375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 (2)'!G$3+1,0),0),0)</f>
        <v>25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 (2)'!I$3+1,0),0),0)</f>
        <v>3.125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 (2)'!K$3+1,0),0),0)</f>
        <v>25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 (2)'!M$3+1,0),0),0)</f>
        <v>1.5625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 (2)'!O$3+1,0),0),0)</f>
        <v>0.78125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 (2)'!Q$3+1,0),0),0)</f>
        <v>8.3333333333333321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 (2)'!S$3+1,0),0),0)</f>
        <v>2.083333333333333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 (2)'!U$3+1,0),0),0)</f>
        <v>2.083333333333333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 (2)'!W$3+1,0),0),0)</f>
        <v>0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 (2)'!Y$3+1,0),0),0)</f>
        <v>3.125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 (2)'!AA$3+1,0),0),0)</f>
        <v>3.125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 (2)'!AC$3+1,0),0),0)</f>
        <v>1.5625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 (2)'!AE$3+1,0),0),0)</f>
        <v>0.78125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 (2)'!AG$3+1,0),0),0)</f>
        <v>0</v>
      </c>
      <c r="AI395" s="41">
        <f t="shared" si="18"/>
        <v>78.90625</v>
      </c>
      <c r="AJ395" s="41">
        <f t="shared" si="19"/>
        <v>78.90625</v>
      </c>
      <c r="AK395" s="41">
        <f t="shared" si="20"/>
        <v>78.90625</v>
      </c>
      <c r="AL395">
        <f>INDEX(Tabela1[LATITUDE],MATCH('MATRIZ CONTRATOS (2)'!A395,Tabela1[código município],0))</f>
        <v>-17.539899999999999</v>
      </c>
      <c r="AM395">
        <f>INDEX(Tabela1[LONGITUDE],MATCH('MATRIZ CONTRATOS (2)'!A395,Tabela1[código município],0))</f>
        <v>-39.74</v>
      </c>
    </row>
    <row r="396" spans="1:39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 (2)'!E$3+1,0),0),0)</f>
        <v>1.5625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 (2)'!G$3+1,0),0),0)</f>
        <v>25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 (2)'!I$3+1,0),0),0)</f>
        <v>1.5625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 (2)'!K$3+1,0),0),0)</f>
        <v>6.25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 (2)'!M$3+1,0),0),0)</f>
        <v>1.5625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 (2)'!O$3+1,0),0),0)</f>
        <v>1.5625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 (2)'!Q$3+1,0),0),0)</f>
        <v>2.083333333333333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 (2)'!S$3+1,0),0),0)</f>
        <v>4.1666666666666661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 (2)'!U$3+1,0),0),0)</f>
        <v>6.2499999999999991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 (2)'!W$3+1,0),0),0)</f>
        <v>0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 (2)'!Y$3+1,0),0),0)</f>
        <v>0.78125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 (2)'!AA$3+1,0),0),0)</f>
        <v>0.78125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 (2)'!AC$3+1,0),0),0)</f>
        <v>0.78125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 (2)'!AE$3+1,0),0),0)</f>
        <v>0.78125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 (2)'!AG$3+1,0),0),0)</f>
        <v>0</v>
      </c>
      <c r="AI396" s="41">
        <f t="shared" si="18"/>
        <v>53.125</v>
      </c>
      <c r="AJ396" s="41">
        <f t="shared" si="19"/>
        <v>53.125</v>
      </c>
      <c r="AK396" s="41">
        <f t="shared" si="20"/>
        <v>53.125</v>
      </c>
      <c r="AL396">
        <f>INDEX(Tabela1[LATITUDE],MATCH('MATRIZ CONTRATOS (2)'!A396,Tabela1[código município],0))</f>
        <v>-12.295</v>
      </c>
      <c r="AM396">
        <f>INDEX(Tabela1[LONGITUDE],MATCH('MATRIZ CONTRATOS (2)'!A396,Tabela1[código município],0))</f>
        <v>-38.634700000000002</v>
      </c>
    </row>
    <row r="397" spans="1:39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 (2)'!E$3+1,0),0),0)</f>
        <v>0.78125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 (2)'!G$3+1,0),0),0)</f>
        <v>25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 (2)'!I$3+1,0),0),0)</f>
        <v>0.78125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 (2)'!K$3+1,0),0),0)</f>
        <v>6.25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 (2)'!M$3+1,0),0),0)</f>
        <v>3.125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 (2)'!O$3+1,0),0),0)</f>
        <v>0.78125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 (2)'!Q$3+1,0),0),0)</f>
        <v>6.2499999999999991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 (2)'!S$3+1,0),0),0)</f>
        <v>8.3333333333333321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 (2)'!U$3+1,0),0),0)</f>
        <v>8.3333333333333321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 (2)'!W$3+1,0),0),0)</f>
        <v>0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 (2)'!Y$3+1,0),0),0)</f>
        <v>1.5625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 (2)'!AA$3+1,0),0),0)</f>
        <v>2.34375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 (2)'!AC$3+1,0),0),0)</f>
        <v>3.125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 (2)'!AE$3+1,0),0),0)</f>
        <v>0.78125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 (2)'!AG$3+1,0),0),0)</f>
        <v>0</v>
      </c>
      <c r="AI397" s="41">
        <f t="shared" si="18"/>
        <v>67.447916666666657</v>
      </c>
      <c r="AJ397" s="41">
        <f t="shared" si="19"/>
        <v>67.447916666666657</v>
      </c>
      <c r="AK397" s="41">
        <f t="shared" si="20"/>
        <v>67.447916666666657</v>
      </c>
      <c r="AL397">
        <f>INDEX(Tabela1[LATITUDE],MATCH('MATRIZ CONTRATOS (2)'!A397,Tabela1[código município],0))</f>
        <v>-11.482699999999999</v>
      </c>
      <c r="AM397">
        <f>INDEX(Tabela1[LONGITUDE],MATCH('MATRIZ CONTRATOS (2)'!A397,Tabela1[código município],0))</f>
        <v>-38.991300000000003</v>
      </c>
    </row>
    <row r="398" spans="1:39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 (2)'!E$3+1,0),0),0)</f>
        <v>0.78125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 (2)'!G$3+1,0),0),0)</f>
        <v>25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 (2)'!I$3+1,0),0),0)</f>
        <v>0.78125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 (2)'!K$3+1,0),0),0)</f>
        <v>12.5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 (2)'!M$3+1,0),0),0)</f>
        <v>2.34375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 (2)'!O$3+1,0),0),0)</f>
        <v>2.34375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 (2)'!Q$3+1,0),0),0)</f>
        <v>4.1666666666666661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 (2)'!S$3+1,0),0),0)</f>
        <v>8.3333333333333321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 (2)'!U$3+1,0),0),0)</f>
        <v>6.2499999999999991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 (2)'!W$3+1,0),0),0)</f>
        <v>0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 (2)'!Y$3+1,0),0),0)</f>
        <v>0.78125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 (2)'!AA$3+1,0),0),0)</f>
        <v>2.34375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 (2)'!AC$3+1,0),0),0)</f>
        <v>1.5625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 (2)'!AE$3+1,0),0),0)</f>
        <v>0.78125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 (2)'!AG$3+1,0),0),0)</f>
        <v>0</v>
      </c>
      <c r="AI398" s="41">
        <f t="shared" si="18"/>
        <v>67.96875</v>
      </c>
      <c r="AJ398" s="41">
        <f t="shared" si="19"/>
        <v>67.96875</v>
      </c>
      <c r="AK398" s="41">
        <f t="shared" si="20"/>
        <v>67.96875</v>
      </c>
      <c r="AL398">
        <f>INDEX(Tabela1[LATITUDE],MATCH('MATRIZ CONTRATOS (2)'!A398,Tabela1[código município],0))</f>
        <v>-13.589600000000001</v>
      </c>
      <c r="AM398">
        <f>INDEX(Tabela1[LONGITUDE],MATCH('MATRIZ CONTRATOS (2)'!A398,Tabela1[código município],0))</f>
        <v>-39.484000000000002</v>
      </c>
    </row>
    <row r="399" spans="1:39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 (2)'!E$3+1,0),0),0)</f>
        <v>3.125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 (2)'!G$3+1,0),0),0)</f>
        <v>25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 (2)'!I$3+1,0),0),0)</f>
        <v>1.5625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 (2)'!K$3+1,0),0),0)</f>
        <v>12.5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 (2)'!M$3+1,0),0),0)</f>
        <v>2.34375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 (2)'!O$3+1,0),0),0)</f>
        <v>2.34375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 (2)'!Q$3+1,0),0),0)</f>
        <v>2.083333333333333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 (2)'!S$3+1,0),0),0)</f>
        <v>6.2499999999999991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 (2)'!U$3+1,0),0),0)</f>
        <v>4.1666666666666661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 (2)'!W$3+1,0),0),0)</f>
        <v>0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 (2)'!Y$3+1,0),0),0)</f>
        <v>0.78125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 (2)'!AA$3+1,0),0),0)</f>
        <v>0.78125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 (2)'!AC$3+1,0),0),0)</f>
        <v>1.5625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 (2)'!AE$3+1,0),0),0)</f>
        <v>0.78125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 (2)'!AG$3+1,0),0),0)</f>
        <v>0</v>
      </c>
      <c r="AI399" s="41">
        <f t="shared" si="18"/>
        <v>63.28125</v>
      </c>
      <c r="AJ399" s="41">
        <f t="shared" si="19"/>
        <v>63.28125</v>
      </c>
      <c r="AK399" s="41">
        <f t="shared" si="20"/>
        <v>63.28125</v>
      </c>
      <c r="AL399">
        <f>INDEX(Tabela1[LATITUDE],MATCH('MATRIZ CONTRATOS (2)'!A399,Tabela1[código município],0))</f>
        <v>-12.3888</v>
      </c>
      <c r="AM399">
        <f>INDEX(Tabela1[LONGITUDE],MATCH('MATRIZ CONTRATOS (2)'!A399,Tabela1[código município],0))</f>
        <v>-38.623800000000003</v>
      </c>
    </row>
    <row r="400" spans="1:39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 (2)'!E$3+1,0),0),0)</f>
        <v>0.78125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 (2)'!G$3+1,0),0),0)</f>
        <v>25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 (2)'!I$3+1,0),0),0)</f>
        <v>1.5625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 (2)'!K$3+1,0),0),0)</f>
        <v>18.75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 (2)'!M$3+1,0),0),0)</f>
        <v>3.125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 (2)'!O$3+1,0),0),0)</f>
        <v>3.125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 (2)'!Q$3+1,0),0),0)</f>
        <v>4.1666666666666661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 (2)'!S$3+1,0),0),0)</f>
        <v>8.3333333333333321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 (2)'!U$3+1,0),0),0)</f>
        <v>2.083333333333333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 (2)'!W$3+1,0),0),0)</f>
        <v>0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 (2)'!Y$3+1,0),0),0)</f>
        <v>0.78125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 (2)'!AA$3+1,0),0),0)</f>
        <v>2.34375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 (2)'!AC$3+1,0),0),0)</f>
        <v>0.78125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 (2)'!AE$3+1,0),0),0)</f>
        <v>0.78125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 (2)'!AG$3+1,0),0),0)</f>
        <v>0</v>
      </c>
      <c r="AI400" s="41">
        <f t="shared" si="18"/>
        <v>71.614583333333329</v>
      </c>
      <c r="AJ400" s="41">
        <f t="shared" si="19"/>
        <v>71.614583333333329</v>
      </c>
      <c r="AK400" s="41">
        <f t="shared" si="20"/>
        <v>71.614583333333329</v>
      </c>
      <c r="AL400">
        <f>INDEX(Tabela1[LATITUDE],MATCH('MATRIZ CONTRATOS (2)'!A400,Tabela1[código município],0))</f>
        <v>-14.973599999999999</v>
      </c>
      <c r="AM400">
        <f>INDEX(Tabela1[LONGITUDE],MATCH('MATRIZ CONTRATOS (2)'!A400,Tabela1[código município],0))</f>
        <v>-41.414200000000001</v>
      </c>
    </row>
    <row r="401" spans="1:39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 (2)'!E$3+1,0),0),0)</f>
        <v>3.125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 (2)'!G$3+1,0),0),0)</f>
        <v>25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 (2)'!I$3+1,0),0),0)</f>
        <v>2.34375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 (2)'!K$3+1,0),0),0)</f>
        <v>25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 (2)'!M$3+1,0),0),0)</f>
        <v>2.34375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 (2)'!O$3+1,0),0),0)</f>
        <v>3.125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 (2)'!Q$3+1,0),0),0)</f>
        <v>8.3333333333333321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 (2)'!S$3+1,0),0),0)</f>
        <v>6.2499999999999991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 (2)'!U$3+1,0),0),0)</f>
        <v>8.3333333333333321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 (2)'!W$3+1,0),0),0)</f>
        <v>0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 (2)'!Y$3+1,0),0),0)</f>
        <v>2.34375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 (2)'!AA$3+1,0),0),0)</f>
        <v>3.125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 (2)'!AC$3+1,0),0),0)</f>
        <v>0.78125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 (2)'!AE$3+1,0),0),0)</f>
        <v>2.34375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 (2)'!AG$3+1,0),0),0)</f>
        <v>0</v>
      </c>
      <c r="AI401" s="41">
        <f t="shared" si="18"/>
        <v>92.447916666666657</v>
      </c>
      <c r="AJ401" s="41">
        <f t="shared" si="19"/>
        <v>92.447916666666657</v>
      </c>
      <c r="AK401" s="41">
        <f t="shared" si="20"/>
        <v>92.447916666666657</v>
      </c>
      <c r="AL401">
        <f>INDEX(Tabela1[LATITUDE],MATCH('MATRIZ CONTRATOS (2)'!A401,Tabela1[código município],0))</f>
        <v>-10.958399999999999</v>
      </c>
      <c r="AM401">
        <f>INDEX(Tabela1[LONGITUDE],MATCH('MATRIZ CONTRATOS (2)'!A401,Tabela1[código município],0))</f>
        <v>-38.789400000000001</v>
      </c>
    </row>
    <row r="402" spans="1:39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 (2)'!E$3+1,0),0),0)</f>
        <v>1.5625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 (2)'!G$3+1,0),0),0)</f>
        <v>25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 (2)'!I$3+1,0),0),0)</f>
        <v>0.78125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 (2)'!K$3+1,0),0),0)</f>
        <v>25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 (2)'!M$3+1,0),0),0)</f>
        <v>3.125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 (2)'!O$3+1,0),0),0)</f>
        <v>1.5625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 (2)'!Q$3+1,0),0),0)</f>
        <v>6.2499999999999991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 (2)'!S$3+1,0),0),0)</f>
        <v>4.1666666666666661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 (2)'!U$3+1,0),0),0)</f>
        <v>6.2499999999999991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 (2)'!W$3+1,0),0),0)</f>
        <v>0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 (2)'!Y$3+1,0),0),0)</f>
        <v>2.34375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 (2)'!AA$3+1,0),0),0)</f>
        <v>0.78125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 (2)'!AC$3+1,0),0),0)</f>
        <v>1.5625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 (2)'!AE$3+1,0),0),0)</f>
        <v>2.34375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 (2)'!AG$3+1,0),0),0)</f>
        <v>0</v>
      </c>
      <c r="AI402" s="41">
        <f t="shared" si="18"/>
        <v>80.729166666666657</v>
      </c>
      <c r="AJ402" s="41">
        <f t="shared" si="19"/>
        <v>80.729166666666657</v>
      </c>
      <c r="AK402" s="41">
        <f t="shared" si="20"/>
        <v>80.729166666666657</v>
      </c>
      <c r="AL402">
        <f>INDEX(Tabela1[LATITUDE],MATCH('MATRIZ CONTRATOS (2)'!A402,Tabela1[código município],0))</f>
        <v>-9.8332499999999996</v>
      </c>
      <c r="AM402">
        <f>INDEX(Tabela1[LONGITUDE],MATCH('MATRIZ CONTRATOS (2)'!A402,Tabela1[código município],0))</f>
        <v>-39.479399999999998</v>
      </c>
    </row>
    <row r="403" spans="1:39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 (2)'!E$3+1,0),0),0)</f>
        <v>0.78125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 (2)'!G$3+1,0),0),0)</f>
        <v>25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 (2)'!I$3+1,0),0),0)</f>
        <v>0.78125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 (2)'!K$3+1,0),0),0)</f>
        <v>6.25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 (2)'!M$3+1,0),0),0)</f>
        <v>1.5625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 (2)'!O$3+1,0),0),0)</f>
        <v>1.5625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 (2)'!Q$3+1,0),0),0)</f>
        <v>6.2499999999999991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 (2)'!S$3+1,0),0),0)</f>
        <v>6.2499999999999991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 (2)'!U$3+1,0),0),0)</f>
        <v>2.083333333333333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 (2)'!W$3+1,0),0),0)</f>
        <v>0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 (2)'!Y$3+1,0),0),0)</f>
        <v>1.5625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 (2)'!AA$3+1,0),0),0)</f>
        <v>0.78125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 (2)'!AC$3+1,0),0),0)</f>
        <v>0.78125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 (2)'!AE$3+1,0),0),0)</f>
        <v>0.78125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 (2)'!AG$3+1,0),0),0)</f>
        <v>0</v>
      </c>
      <c r="AI403" s="41">
        <f t="shared" si="18"/>
        <v>54.427083333333329</v>
      </c>
      <c r="AJ403" s="41">
        <f t="shared" si="19"/>
        <v>54.427083333333329</v>
      </c>
      <c r="AK403" s="41">
        <f t="shared" si="20"/>
        <v>54.427083333333329</v>
      </c>
      <c r="AL403">
        <f>INDEX(Tabela1[LATITUDE],MATCH('MATRIZ CONTRATOS (2)'!A403,Tabela1[código município],0))</f>
        <v>-13.2714</v>
      </c>
      <c r="AM403">
        <f>INDEX(Tabela1[LONGITUDE],MATCH('MATRIZ CONTRATOS (2)'!A403,Tabela1[código município],0))</f>
        <v>-39.665999999999997</v>
      </c>
    </row>
    <row r="404" spans="1:39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 (2)'!E$3+1,0),0),0)</f>
        <v>3.125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 (2)'!G$3+1,0),0),0)</f>
        <v>25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 (2)'!I$3+1,0),0),0)</f>
        <v>1.5625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 (2)'!K$3+1,0),0),0)</f>
        <v>18.75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 (2)'!M$3+1,0),0),0)</f>
        <v>2.34375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 (2)'!O$3+1,0),0),0)</f>
        <v>2.34375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 (2)'!Q$3+1,0),0),0)</f>
        <v>6.2499999999999991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 (2)'!S$3+1,0),0),0)</f>
        <v>4.1666666666666661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 (2)'!U$3+1,0),0),0)</f>
        <v>2.083333333333333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 (2)'!W$3+1,0),0),0)</f>
        <v>0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 (2)'!Y$3+1,0),0),0)</f>
        <v>2.34375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 (2)'!AA$3+1,0),0),0)</f>
        <v>2.34375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 (2)'!AC$3+1,0),0),0)</f>
        <v>3.125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 (2)'!AE$3+1,0),0),0)</f>
        <v>0.78125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 (2)'!AG$3+1,0),0),0)</f>
        <v>0</v>
      </c>
      <c r="AI404" s="41">
        <f t="shared" si="18"/>
        <v>74.21875</v>
      </c>
      <c r="AJ404" s="41">
        <f t="shared" si="19"/>
        <v>74.21875</v>
      </c>
      <c r="AK404" s="41">
        <f t="shared" si="20"/>
        <v>74.21875</v>
      </c>
      <c r="AL404">
        <f>INDEX(Tabela1[LATITUDE],MATCH('MATRIZ CONTRATOS (2)'!A404,Tabela1[código município],0))</f>
        <v>-14.303000000000001</v>
      </c>
      <c r="AM404">
        <f>INDEX(Tabela1[LONGITUDE],MATCH('MATRIZ CONTRATOS (2)'!A404,Tabela1[código município],0))</f>
        <v>-39.322200000000002</v>
      </c>
    </row>
    <row r="405" spans="1:39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 (2)'!E$3+1,0),0),0)</f>
        <v>2.34375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 (2)'!G$3+1,0),0),0)</f>
        <v>25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 (2)'!I$3+1,0),0),0)</f>
        <v>2.34375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 (2)'!K$3+1,0),0),0)</f>
        <v>25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 (2)'!M$3+1,0),0),0)</f>
        <v>0.78125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 (2)'!O$3+1,0),0),0)</f>
        <v>1.5625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 (2)'!Q$3+1,0),0),0)</f>
        <v>4.1666666666666661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 (2)'!S$3+1,0),0),0)</f>
        <v>4.1666666666666661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 (2)'!U$3+1,0),0),0)</f>
        <v>6.2499999999999991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 (2)'!W$3+1,0),0),0)</f>
        <v>0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 (2)'!Y$3+1,0),0),0)</f>
        <v>0.78125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 (2)'!AA$3+1,0),0),0)</f>
        <v>1.5625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 (2)'!AC$3+1,0),0),0)</f>
        <v>1.5625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 (2)'!AE$3+1,0),0),0)</f>
        <v>0.78125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 (2)'!AG$3+1,0),0),0)</f>
        <v>0</v>
      </c>
      <c r="AI405" s="41">
        <f t="shared" si="18"/>
        <v>76.302083333333329</v>
      </c>
      <c r="AJ405" s="41">
        <f t="shared" si="19"/>
        <v>76.302083333333329</v>
      </c>
      <c r="AK405" s="41">
        <f t="shared" si="20"/>
        <v>76.302083333333329</v>
      </c>
      <c r="AL405">
        <f>INDEX(Tabela1[LATITUDE],MATCH('MATRIZ CONTRATOS (2)'!A405,Tabela1[código município],0))</f>
        <v>-14.206300000000001</v>
      </c>
      <c r="AM405">
        <f>INDEX(Tabela1[LONGITUDE],MATCH('MATRIZ CONTRATOS (2)'!A405,Tabela1[código município],0))</f>
        <v>-39.520699999999998</v>
      </c>
    </row>
    <row r="406" spans="1:39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 (2)'!E$3+1,0),0),0)</f>
        <v>0.78125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 (2)'!G$3+1,0),0),0)</f>
        <v>25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 (2)'!I$3+1,0),0),0)</f>
        <v>1.5625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 (2)'!K$3+1,0),0),0)</f>
        <v>12.5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 (2)'!M$3+1,0),0),0)</f>
        <v>3.125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 (2)'!O$3+1,0),0),0)</f>
        <v>3.125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 (2)'!Q$3+1,0),0),0)</f>
        <v>4.1666666666666661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 (2)'!S$3+1,0),0),0)</f>
        <v>2.083333333333333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 (2)'!U$3+1,0),0),0)</f>
        <v>8.3333333333333321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 (2)'!W$3+1,0),0),0)</f>
        <v>0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 (2)'!Y$3+1,0),0),0)</f>
        <v>0.78125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 (2)'!AA$3+1,0),0),0)</f>
        <v>2.34375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 (2)'!AC$3+1,0),0),0)</f>
        <v>0.78125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 (2)'!AE$3+1,0),0),0)</f>
        <v>2.34375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 (2)'!AG$3+1,0),0),0)</f>
        <v>0</v>
      </c>
      <c r="AI406" s="41">
        <f t="shared" si="18"/>
        <v>66.927083333333329</v>
      </c>
      <c r="AJ406" s="41">
        <f t="shared" si="19"/>
        <v>66.927083333333329</v>
      </c>
      <c r="AK406" s="41">
        <f t="shared" si="20"/>
        <v>66.927083333333329</v>
      </c>
      <c r="AL406">
        <f>INDEX(Tabela1[LATITUDE],MATCH('MATRIZ CONTRATOS (2)'!A406,Tabela1[código município],0))</f>
        <v>-11.339399999999999</v>
      </c>
      <c r="AM406">
        <f>INDEX(Tabela1[LONGITUDE],MATCH('MATRIZ CONTRATOS (2)'!A406,Tabela1[código município],0))</f>
        <v>-42.135399999999997</v>
      </c>
    </row>
    <row r="407" spans="1:39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 (2)'!E$3+1,0),0),0)</f>
        <v>0.78125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 (2)'!G$3+1,0),0),0)</f>
        <v>25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 (2)'!I$3+1,0),0),0)</f>
        <v>2.34375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 (2)'!K$3+1,0),0),0)</f>
        <v>18.75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 (2)'!M$3+1,0),0),0)</f>
        <v>3.125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 (2)'!O$3+1,0),0),0)</f>
        <v>1.5625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 (2)'!Q$3+1,0),0),0)</f>
        <v>4.1666666666666661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 (2)'!S$3+1,0),0),0)</f>
        <v>8.3333333333333321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 (2)'!U$3+1,0),0),0)</f>
        <v>6.2499999999999991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 (2)'!W$3+1,0),0),0)</f>
        <v>0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 (2)'!Y$3+1,0),0),0)</f>
        <v>0.78125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 (2)'!AA$3+1,0),0),0)</f>
        <v>2.34375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 (2)'!AC$3+1,0),0),0)</f>
        <v>3.125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 (2)'!AE$3+1,0),0),0)</f>
        <v>0.78125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 (2)'!AG$3+1,0),0),0)</f>
        <v>0</v>
      </c>
      <c r="AI407" s="41">
        <f t="shared" si="18"/>
        <v>77.34375</v>
      </c>
      <c r="AJ407" s="41">
        <f t="shared" si="19"/>
        <v>77.34375</v>
      </c>
      <c r="AK407" s="41">
        <f t="shared" si="20"/>
        <v>77.34375</v>
      </c>
      <c r="AL407">
        <f>INDEX(Tabela1[LATITUDE],MATCH('MATRIZ CONTRATOS (2)'!A407,Tabela1[código município],0))</f>
        <v>-10.7339</v>
      </c>
      <c r="AM407">
        <f>INDEX(Tabela1[LONGITUDE],MATCH('MATRIZ CONTRATOS (2)'!A407,Tabela1[código município],0))</f>
        <v>-41.323399999999999</v>
      </c>
    </row>
    <row r="408" spans="1:39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 (2)'!E$3+1,0),0),0)</f>
        <v>0.78125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 (2)'!G$3+1,0),0),0)</f>
        <v>25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 (2)'!I$3+1,0),0),0)</f>
        <v>0.78125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 (2)'!K$3+1,0),0),0)</f>
        <v>6.25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 (2)'!M$3+1,0),0),0)</f>
        <v>0.78125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 (2)'!O$3+1,0),0),0)</f>
        <v>0.78125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 (2)'!Q$3+1,0),0),0)</f>
        <v>6.2499999999999991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 (2)'!S$3+1,0),0),0)</f>
        <v>8.3333333333333321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 (2)'!U$3+1,0),0),0)</f>
        <v>6.2499999999999991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 (2)'!W$3+1,0),0),0)</f>
        <v>0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 (2)'!Y$3+1,0),0),0)</f>
        <v>1.5625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 (2)'!AA$3+1,0),0),0)</f>
        <v>2.34375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 (2)'!AC$3+1,0),0),0)</f>
        <v>1.5625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 (2)'!AE$3+1,0),0),0)</f>
        <v>0.78125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 (2)'!AG$3+1,0),0),0)</f>
        <v>0</v>
      </c>
      <c r="AI408" s="41">
        <f t="shared" si="18"/>
        <v>61.458333333333329</v>
      </c>
      <c r="AJ408" s="41">
        <f t="shared" si="19"/>
        <v>61.458333333333329</v>
      </c>
      <c r="AK408" s="41">
        <f t="shared" si="20"/>
        <v>61.458333333333329</v>
      </c>
      <c r="AL408">
        <f>INDEX(Tabela1[LATITUDE],MATCH('MATRIZ CONTRATOS (2)'!A408,Tabela1[código município],0))</f>
        <v>-15.2791</v>
      </c>
      <c r="AM408">
        <f>INDEX(Tabela1[LONGITUDE],MATCH('MATRIZ CONTRATOS (2)'!A408,Tabela1[código município],0))</f>
        <v>-39.076500000000003</v>
      </c>
    </row>
    <row r="409" spans="1:39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 (2)'!E$3+1,0),0),0)</f>
        <v>1.5625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 (2)'!G$3+1,0),0),0)</f>
        <v>25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 (2)'!I$3+1,0),0),0)</f>
        <v>0.78125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 (2)'!K$3+1,0),0),0)</f>
        <v>6.25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 (2)'!M$3+1,0),0),0)</f>
        <v>2.34375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 (2)'!O$3+1,0),0),0)</f>
        <v>2.34375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 (2)'!Q$3+1,0),0),0)</f>
        <v>4.1666666666666661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 (2)'!S$3+1,0),0),0)</f>
        <v>4.1666666666666661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 (2)'!U$3+1,0),0),0)</f>
        <v>8.3333333333333321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 (2)'!W$3+1,0),0),0)</f>
        <v>0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 (2)'!Y$3+1,0),0),0)</f>
        <v>0.78125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 (2)'!AA$3+1,0),0),0)</f>
        <v>0.78125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 (2)'!AC$3+1,0),0),0)</f>
        <v>1.5625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 (2)'!AE$3+1,0),0),0)</f>
        <v>0.78125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 (2)'!AG$3+1,0),0),0)</f>
        <v>0</v>
      </c>
      <c r="AI409" s="41">
        <f t="shared" si="18"/>
        <v>58.854166666666664</v>
      </c>
      <c r="AJ409" s="41">
        <f t="shared" si="19"/>
        <v>58.854166666666664</v>
      </c>
      <c r="AK409" s="41">
        <f t="shared" si="20"/>
        <v>58.854166666666664</v>
      </c>
      <c r="AL409">
        <f>INDEX(Tabela1[LATITUDE],MATCH('MATRIZ CONTRATOS (2)'!A409,Tabela1[código município],0))</f>
        <v>-14.767799999999999</v>
      </c>
      <c r="AM409">
        <f>INDEX(Tabela1[LONGITUDE],MATCH('MATRIZ CONTRATOS (2)'!A409,Tabela1[código município],0))</f>
        <v>-42.649799999999999</v>
      </c>
    </row>
    <row r="410" spans="1:39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 (2)'!E$3+1,0),0),0)</f>
        <v>2.34375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 (2)'!G$3+1,0),0),0)</f>
        <v>25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 (2)'!I$3+1,0),0),0)</f>
        <v>0.78125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 (2)'!K$3+1,0),0),0)</f>
        <v>18.75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 (2)'!M$3+1,0),0),0)</f>
        <v>2.34375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 (2)'!O$3+1,0),0),0)</f>
        <v>2.34375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 (2)'!Q$3+1,0),0),0)</f>
        <v>6.2499999999999991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 (2)'!S$3+1,0),0),0)</f>
        <v>2.083333333333333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 (2)'!U$3+1,0),0),0)</f>
        <v>4.1666666666666661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 (2)'!W$3+1,0),0),0)</f>
        <v>0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 (2)'!Y$3+1,0),0),0)</f>
        <v>0.78125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 (2)'!AA$3+1,0),0),0)</f>
        <v>1.5625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 (2)'!AC$3+1,0),0),0)</f>
        <v>1.5625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 (2)'!AE$3+1,0),0),0)</f>
        <v>0.78125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 (2)'!AG$3+1,0),0),0)</f>
        <v>0</v>
      </c>
      <c r="AI410" s="41">
        <f t="shared" si="18"/>
        <v>68.75</v>
      </c>
      <c r="AJ410" s="41">
        <f t="shared" si="19"/>
        <v>68.75</v>
      </c>
      <c r="AK410" s="41">
        <f t="shared" si="20"/>
        <v>68.75</v>
      </c>
      <c r="AL410">
        <f>INDEX(Tabela1[LATITUDE],MATCH('MATRIZ CONTRATOS (2)'!A410,Tabela1[código município],0))</f>
        <v>-14.596299999999999</v>
      </c>
      <c r="AM410">
        <f>INDEX(Tabela1[LONGITUDE],MATCH('MATRIZ CONTRATOS (2)'!A410,Tabela1[código município],0))</f>
        <v>-39.2851</v>
      </c>
    </row>
    <row r="411" spans="1:39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 (2)'!E$3+1,0),0),0)</f>
        <v>1.5625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 (2)'!G$3+1,0),0),0)</f>
        <v>25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 (2)'!I$3+1,0),0),0)</f>
        <v>0.78125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 (2)'!K$3+1,0),0),0)</f>
        <v>6.25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 (2)'!M$3+1,0),0),0)</f>
        <v>0.78125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 (2)'!O$3+1,0),0),0)</f>
        <v>1.5625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 (2)'!Q$3+1,0),0),0)</f>
        <v>4.1666666666666661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 (2)'!S$3+1,0),0),0)</f>
        <v>4.1666666666666661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 (2)'!U$3+1,0),0),0)</f>
        <v>4.1666666666666661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 (2)'!W$3+1,0),0),0)</f>
        <v>0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 (2)'!Y$3+1,0),0),0)</f>
        <v>1.5625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 (2)'!AA$3+1,0),0),0)</f>
        <v>0.78125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 (2)'!AC$3+1,0),0),0)</f>
        <v>0.78125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 (2)'!AE$3+1,0),0),0)</f>
        <v>0.78125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 (2)'!AG$3+1,0),0),0)</f>
        <v>0</v>
      </c>
      <c r="AI411" s="41">
        <f t="shared" si="18"/>
        <v>52.34375</v>
      </c>
      <c r="AJ411" s="41">
        <f t="shared" si="19"/>
        <v>52.34375</v>
      </c>
      <c r="AK411" s="41">
        <f t="shared" si="20"/>
        <v>52.34375</v>
      </c>
      <c r="AL411">
        <f>INDEX(Tabela1[LATITUDE],MATCH('MATRIZ CONTRATOS (2)'!A411,Tabela1[código município],0))</f>
        <v>-12.0783</v>
      </c>
      <c r="AM411">
        <f>INDEX(Tabela1[LONGITUDE],MATCH('MATRIZ CONTRATOS (2)'!A411,Tabela1[código município],0))</f>
        <v>-41.095399999999998</v>
      </c>
    </row>
    <row r="412" spans="1:39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 (2)'!E$3+1,0),0),0)</f>
        <v>3.125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 (2)'!G$3+1,0),0),0)</f>
        <v>6.25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 (2)'!I$3+1,0),0),0)</f>
        <v>3.125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 (2)'!K$3+1,0),0),0)</f>
        <v>25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 (2)'!M$3+1,0),0),0)</f>
        <v>0.78125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 (2)'!O$3+1,0),0),0)</f>
        <v>0.78125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 (2)'!Q$3+1,0),0),0)</f>
        <v>8.3333333333333321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 (2)'!S$3+1,0),0),0)</f>
        <v>2.083333333333333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 (2)'!U$3+1,0),0),0)</f>
        <v>6.2499999999999991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 (2)'!W$3+1,0),0),0)</f>
        <v>0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 (2)'!Y$3+1,0),0),0)</f>
        <v>3.125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 (2)'!AA$3+1,0),0),0)</f>
        <v>3.125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 (2)'!AC$3+1,0),0),0)</f>
        <v>0.78125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 (2)'!AE$3+1,0),0),0)</f>
        <v>3.125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 (2)'!AG$3+1,0),0),0)</f>
        <v>0</v>
      </c>
      <c r="AI412" s="41">
        <f t="shared" si="18"/>
        <v>65.885416666666657</v>
      </c>
      <c r="AJ412" s="41">
        <f t="shared" si="19"/>
        <v>65.885416666666657</v>
      </c>
      <c r="AK412" s="41">
        <f t="shared" si="20"/>
        <v>65.885416666666657</v>
      </c>
      <c r="AL412">
        <f>INDEX(Tabela1[LATITUDE],MATCH('MATRIZ CONTRATOS (2)'!A412,Tabela1[código município],0))</f>
        <v>-13.366899999999999</v>
      </c>
      <c r="AM412">
        <f>INDEX(Tabela1[LONGITUDE],MATCH('MATRIZ CONTRATOS (2)'!A412,Tabela1[código município],0))</f>
        <v>-39.073</v>
      </c>
    </row>
    <row r="413" spans="1:39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 (2)'!E$3+1,0),0),0)</f>
        <v>3.125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 (2)'!G$3+1,0),0),0)</f>
        <v>25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 (2)'!I$3+1,0),0),0)</f>
        <v>3.125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 (2)'!K$3+1,0),0),0)</f>
        <v>25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 (2)'!M$3+1,0),0),0)</f>
        <v>3.125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 (2)'!O$3+1,0),0),0)</f>
        <v>0.78125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 (2)'!Q$3+1,0),0),0)</f>
        <v>6.2499999999999991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 (2)'!S$3+1,0),0),0)</f>
        <v>2.083333333333333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 (2)'!U$3+1,0),0),0)</f>
        <v>8.3333333333333321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 (2)'!W$3+1,0),0),0)</f>
        <v>0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 (2)'!Y$3+1,0),0),0)</f>
        <v>3.125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 (2)'!AA$3+1,0),0),0)</f>
        <v>2.34375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 (2)'!AC$3+1,0),0),0)</f>
        <v>0.78125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 (2)'!AE$3+1,0),0),0)</f>
        <v>0.78125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 (2)'!AG$3+1,0),0),0)</f>
        <v>0</v>
      </c>
      <c r="AI413" s="41">
        <f t="shared" si="18"/>
        <v>83.854166666666657</v>
      </c>
      <c r="AJ413" s="41">
        <f t="shared" si="19"/>
        <v>83.854166666666657</v>
      </c>
      <c r="AK413" s="41">
        <f t="shared" si="20"/>
        <v>83.854166666666657</v>
      </c>
      <c r="AL413">
        <f>INDEX(Tabela1[LATITUDE],MATCH('MATRIZ CONTRATOS (2)'!A413,Tabela1[código município],0))</f>
        <v>-11.4062</v>
      </c>
      <c r="AM413">
        <f>INDEX(Tabela1[LONGITUDE],MATCH('MATRIZ CONTRATOS (2)'!A413,Tabela1[código município],0))</f>
        <v>-39.457000000000001</v>
      </c>
    </row>
    <row r="414" spans="1:39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 (2)'!E$3+1,0),0),0)</f>
        <v>0.78125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 (2)'!G$3+1,0),0),0)</f>
        <v>25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 (2)'!I$3+1,0),0),0)</f>
        <v>1.5625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 (2)'!K$3+1,0),0),0)</f>
        <v>18.75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 (2)'!M$3+1,0),0),0)</f>
        <v>2.34375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 (2)'!O$3+1,0),0),0)</f>
        <v>0.78125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 (2)'!Q$3+1,0),0),0)</f>
        <v>4.1666666666666661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 (2)'!S$3+1,0),0),0)</f>
        <v>8.3333333333333321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 (2)'!U$3+1,0),0),0)</f>
        <v>4.1666666666666661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 (2)'!W$3+1,0),0),0)</f>
        <v>0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 (2)'!Y$3+1,0),0),0)</f>
        <v>2.34375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 (2)'!AA$3+1,0),0),0)</f>
        <v>2.34375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 (2)'!AC$3+1,0),0),0)</f>
        <v>3.125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 (2)'!AE$3+1,0),0),0)</f>
        <v>0.78125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 (2)'!AG$3+1,0),0),0)</f>
        <v>0</v>
      </c>
      <c r="AI414" s="41">
        <f t="shared" si="18"/>
        <v>74.479166666666657</v>
      </c>
      <c r="AJ414" s="41">
        <f t="shared" si="19"/>
        <v>74.479166666666657</v>
      </c>
      <c r="AK414" s="41">
        <f t="shared" si="20"/>
        <v>74.479166666666657</v>
      </c>
      <c r="AL414">
        <f>INDEX(Tabela1[LATITUDE],MATCH('MATRIZ CONTRATOS (2)'!A414,Tabela1[código município],0))</f>
        <v>-11.6005</v>
      </c>
      <c r="AM414">
        <f>INDEX(Tabela1[LONGITUDE],MATCH('MATRIZ CONTRATOS (2)'!A414,Tabela1[código município],0))</f>
        <v>-40.132800000000003</v>
      </c>
    </row>
    <row r="415" spans="1:39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 (2)'!E$3+1,0),0),0)</f>
        <v>1.5625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 (2)'!G$3+1,0),0),0)</f>
        <v>25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 (2)'!I$3+1,0),0),0)</f>
        <v>1.5625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 (2)'!K$3+1,0),0),0)</f>
        <v>12.5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 (2)'!M$3+1,0),0),0)</f>
        <v>2.34375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 (2)'!O$3+1,0),0),0)</f>
        <v>0.78125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 (2)'!Q$3+1,0),0),0)</f>
        <v>2.083333333333333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 (2)'!S$3+1,0),0),0)</f>
        <v>6.2499999999999991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 (2)'!U$3+1,0),0),0)</f>
        <v>8.3333333333333321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 (2)'!W$3+1,0),0),0)</f>
        <v>0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 (2)'!Y$3+1,0),0),0)</f>
        <v>1.5625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 (2)'!AA$3+1,0),0),0)</f>
        <v>1.5625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 (2)'!AC$3+1,0),0),0)</f>
        <v>0.78125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 (2)'!AE$3+1,0),0),0)</f>
        <v>0.78125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 (2)'!AG$3+1,0),0),0)</f>
        <v>0</v>
      </c>
      <c r="AI415" s="41">
        <f t="shared" si="18"/>
        <v>65.104166666666657</v>
      </c>
      <c r="AJ415" s="41">
        <f t="shared" si="19"/>
        <v>65.104166666666657</v>
      </c>
      <c r="AK415" s="41">
        <f t="shared" si="20"/>
        <v>65.104166666666657</v>
      </c>
      <c r="AL415">
        <f>INDEX(Tabela1[LATITUDE],MATCH('MATRIZ CONTRATOS (2)'!A415,Tabela1[código município],0))</f>
        <v>-11.5273</v>
      </c>
      <c r="AM415">
        <f>INDEX(Tabela1[LONGITUDE],MATCH('MATRIZ CONTRATOS (2)'!A415,Tabela1[código município],0))</f>
        <v>-40.314900000000002</v>
      </c>
    </row>
    <row r="416" spans="1:39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 (2)'!E$3+1,0),0),0)</f>
        <v>0.78125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 (2)'!G$3+1,0),0),0)</f>
        <v>25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 (2)'!I$3+1,0),0),0)</f>
        <v>1.5625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 (2)'!K$3+1,0),0),0)</f>
        <v>12.5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 (2)'!M$3+1,0),0),0)</f>
        <v>0.78125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 (2)'!O$3+1,0),0),0)</f>
        <v>2.34375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 (2)'!Q$3+1,0),0),0)</f>
        <v>4.1666666666666661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 (2)'!S$3+1,0),0),0)</f>
        <v>8.3333333333333321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 (2)'!U$3+1,0),0),0)</f>
        <v>2.083333333333333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 (2)'!W$3+1,0),0),0)</f>
        <v>0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 (2)'!Y$3+1,0),0),0)</f>
        <v>2.34375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 (2)'!AA$3+1,0),0),0)</f>
        <v>1.5625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 (2)'!AC$3+1,0),0),0)</f>
        <v>0.78125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 (2)'!AE$3+1,0),0),0)</f>
        <v>2.34375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 (2)'!AG$3+1,0),0),0)</f>
        <v>0</v>
      </c>
      <c r="AI416" s="41">
        <f t="shared" si="18"/>
        <v>64.583333333333329</v>
      </c>
      <c r="AJ416" s="41">
        <f t="shared" si="19"/>
        <v>64.583333333333329</v>
      </c>
      <c r="AK416" s="41">
        <f t="shared" si="20"/>
        <v>64.583333333333329</v>
      </c>
      <c r="AL416">
        <f>INDEX(Tabela1[LATITUDE],MATCH('MATRIZ CONTRATOS (2)'!A416,Tabela1[código município],0))</f>
        <v>-11.255699999999999</v>
      </c>
      <c r="AM416">
        <f>INDEX(Tabela1[LONGITUDE],MATCH('MATRIZ CONTRATOS (2)'!A416,Tabela1[código município],0))</f>
        <v>-40.943199999999997</v>
      </c>
    </row>
    <row r="417" spans="1:39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 (2)'!E$3+1,0),0),0)</f>
        <v>1.5625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 (2)'!G$3+1,0),0),0)</f>
        <v>25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 (2)'!I$3+1,0),0),0)</f>
        <v>0.78125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 (2)'!K$3+1,0),0),0)</f>
        <v>6.25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 (2)'!M$3+1,0),0),0)</f>
        <v>0.78125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 (2)'!O$3+1,0),0),0)</f>
        <v>2.34375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 (2)'!Q$3+1,0),0),0)</f>
        <v>2.083333333333333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 (2)'!S$3+1,0),0),0)</f>
        <v>6.2499999999999991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 (2)'!U$3+1,0),0),0)</f>
        <v>2.083333333333333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 (2)'!W$3+1,0),0),0)</f>
        <v>0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 (2)'!Y$3+1,0),0),0)</f>
        <v>0.78125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 (2)'!AA$3+1,0),0),0)</f>
        <v>0.78125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 (2)'!AC$3+1,0),0),0)</f>
        <v>3.125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 (2)'!AE$3+1,0),0),0)</f>
        <v>0.78125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 (2)'!AG$3+1,0),0),0)</f>
        <v>0</v>
      </c>
      <c r="AI417" s="41">
        <f t="shared" si="18"/>
        <v>52.604166666666664</v>
      </c>
      <c r="AJ417" s="41">
        <f t="shared" si="19"/>
        <v>52.604166666666664</v>
      </c>
      <c r="AK417" s="41">
        <f t="shared" si="20"/>
        <v>52.604166666666664</v>
      </c>
      <c r="AL417">
        <f>INDEX(Tabela1[LATITUDE],MATCH('MATRIZ CONTRATOS (2)'!A417,Tabela1[código município],0))</f>
        <v>-12.9672</v>
      </c>
      <c r="AM417">
        <f>INDEX(Tabela1[LONGITUDE],MATCH('MATRIZ CONTRATOS (2)'!A417,Tabela1[código município],0))</f>
        <v>-39.3919</v>
      </c>
    </row>
    <row r="418" spans="1:39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 (2)'!E$3+1,0),0),0)</f>
        <v>0.78125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 (2)'!G$3+1,0),0),0)</f>
        <v>12.5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 (2)'!I$3+1,0),0),0)</f>
        <v>1.5625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 (2)'!K$3+1,0),0),0)</f>
        <v>25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 (2)'!M$3+1,0),0),0)</f>
        <v>0.78125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 (2)'!O$3+1,0),0),0)</f>
        <v>3.125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 (2)'!Q$3+1,0),0),0)</f>
        <v>8.3333333333333321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 (2)'!S$3+1,0),0),0)</f>
        <v>2.083333333333333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 (2)'!U$3+1,0),0),0)</f>
        <v>6.2499999999999991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 (2)'!W$3+1,0),0),0)</f>
        <v>0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 (2)'!Y$3+1,0),0),0)</f>
        <v>1.5625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 (2)'!AA$3+1,0),0),0)</f>
        <v>2.34375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 (2)'!AC$3+1,0),0),0)</f>
        <v>1.5625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 (2)'!AE$3+1,0),0),0)</f>
        <v>2.34375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 (2)'!AG$3+1,0),0),0)</f>
        <v>0</v>
      </c>
      <c r="AI418" s="41">
        <f t="shared" si="18"/>
        <v>68.229166666666657</v>
      </c>
      <c r="AJ418" s="41">
        <f t="shared" si="19"/>
        <v>68.229166666666657</v>
      </c>
      <c r="AK418" s="41">
        <f t="shared" si="20"/>
        <v>68.229166666666657</v>
      </c>
      <c r="AL418">
        <f>INDEX(Tabela1[LATITUDE],MATCH('MATRIZ CONTRATOS (2)'!A418,Tabela1[código município],0))</f>
        <v>-12.956799999999999</v>
      </c>
      <c r="AM418">
        <f>INDEX(Tabela1[LONGITUDE],MATCH('MATRIZ CONTRATOS (2)'!A418,Tabela1[código município],0))</f>
        <v>-38.615299999999998</v>
      </c>
    </row>
    <row r="419" spans="1:39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 (2)'!E$3+1,0),0),0)</f>
        <v>0.78125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 (2)'!G$3+1,0),0),0)</f>
        <v>25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 (2)'!I$3+1,0),0),0)</f>
        <v>0.78125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 (2)'!K$3+1,0),0),0)</f>
        <v>18.75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 (2)'!M$3+1,0),0),0)</f>
        <v>3.125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 (2)'!O$3+1,0),0),0)</f>
        <v>0.78125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 (2)'!Q$3+1,0),0),0)</f>
        <v>2.083333333333333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 (2)'!S$3+1,0),0),0)</f>
        <v>6.2499999999999991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 (2)'!U$3+1,0),0),0)</f>
        <v>8.3333333333333321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 (2)'!W$3+1,0),0),0)</f>
        <v>0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 (2)'!Y$3+1,0),0),0)</f>
        <v>0.78125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 (2)'!AA$3+1,0),0),0)</f>
        <v>2.34375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 (2)'!AC$3+1,0),0),0)</f>
        <v>0.78125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 (2)'!AE$3+1,0),0),0)</f>
        <v>0.78125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 (2)'!AG$3+1,0),0),0)</f>
        <v>0</v>
      </c>
      <c r="AI419" s="41">
        <f t="shared" si="18"/>
        <v>70.572916666666657</v>
      </c>
      <c r="AJ419" s="41">
        <f t="shared" si="19"/>
        <v>70.572916666666657</v>
      </c>
      <c r="AK419" s="41">
        <f t="shared" si="20"/>
        <v>70.572916666666657</v>
      </c>
      <c r="AL419">
        <f>INDEX(Tabela1[LATITUDE],MATCH('MATRIZ CONTRATOS (2)'!A419,Tabela1[código município],0))</f>
        <v>-17.218299999999999</v>
      </c>
      <c r="AM419">
        <f>INDEX(Tabela1[LONGITUDE],MATCH('MATRIZ CONTRATOS (2)'!A419,Tabela1[código município],0))</f>
        <v>-40.0974</v>
      </c>
    </row>
    <row r="420" spans="1:39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 (2)'!E$3+1,0),0),0)</f>
        <v>0.78125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 (2)'!G$3+1,0),0),0)</f>
        <v>12.5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 (2)'!I$3+1,0),0),0)</f>
        <v>3.125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 (2)'!K$3+1,0),0),0)</f>
        <v>25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 (2)'!M$3+1,0),0),0)</f>
        <v>0.78125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 (2)'!O$3+1,0),0),0)</f>
        <v>1.5625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 (2)'!Q$3+1,0),0),0)</f>
        <v>8.3333333333333321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 (2)'!S$3+1,0),0),0)</f>
        <v>2.083333333333333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 (2)'!U$3+1,0),0),0)</f>
        <v>2.083333333333333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 (2)'!W$3+1,0),0),0)</f>
        <v>0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 (2)'!Y$3+1,0),0),0)</f>
        <v>3.125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 (2)'!AA$3+1,0),0),0)</f>
        <v>3.125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 (2)'!AC$3+1,0),0),0)</f>
        <v>0.78125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 (2)'!AE$3+1,0),0),0)</f>
        <v>2.34375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 (2)'!AG$3+1,0),0),0)</f>
        <v>0</v>
      </c>
      <c r="AI420" s="41">
        <f t="shared" si="18"/>
        <v>65.625</v>
      </c>
      <c r="AJ420" s="41">
        <f t="shared" si="19"/>
        <v>65.625</v>
      </c>
      <c r="AK420" s="41">
        <f t="shared" si="20"/>
        <v>65.625</v>
      </c>
      <c r="AL420">
        <f>INDEX(Tabela1[LATITUDE],MATCH('MATRIZ CONTRATOS (2)'!A420,Tabela1[código município],0))</f>
        <v>-14.861499999999999</v>
      </c>
      <c r="AM420">
        <f>INDEX(Tabela1[LONGITUDE],MATCH('MATRIZ CONTRATOS (2)'!A420,Tabela1[código município],0))</f>
        <v>-40.844200000000001</v>
      </c>
    </row>
    <row r="421" spans="1:39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 (2)'!E$3+1,0),0),0)</f>
        <v>1.5625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 (2)'!G$3+1,0),0),0)</f>
        <v>25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 (2)'!I$3+1,0),0),0)</f>
        <v>1.5625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 (2)'!K$3+1,0),0),0)</f>
        <v>25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 (2)'!M$3+1,0),0),0)</f>
        <v>3.125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 (2)'!O$3+1,0),0),0)</f>
        <v>2.34375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 (2)'!Q$3+1,0),0),0)</f>
        <v>2.083333333333333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 (2)'!S$3+1,0),0),0)</f>
        <v>6.2499999999999991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 (2)'!U$3+1,0),0),0)</f>
        <v>6.2499999999999991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 (2)'!W$3+1,0),0),0)</f>
        <v>0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 (2)'!Y$3+1,0),0),0)</f>
        <v>1.5625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 (2)'!AA$3+1,0),0),0)</f>
        <v>0.78125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 (2)'!AC$3+1,0),0),0)</f>
        <v>0.78125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 (2)'!AE$3+1,0),0),0)</f>
        <v>0.78125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 (2)'!AG$3+1,0),0),0)</f>
        <v>0</v>
      </c>
      <c r="AI421" s="41">
        <f t="shared" si="18"/>
        <v>77.083333333333329</v>
      </c>
      <c r="AJ421" s="41">
        <f t="shared" si="19"/>
        <v>77.083333333333329</v>
      </c>
      <c r="AK421" s="41">
        <f t="shared" si="20"/>
        <v>77.083333333333329</v>
      </c>
      <c r="AL421">
        <f>INDEX(Tabela1[LATITUDE],MATCH('MATRIZ CONTRATOS (2)'!A421,Tabela1[código município],0))</f>
        <v>-12.2819</v>
      </c>
      <c r="AM421">
        <f>INDEX(Tabela1[LONGITUDE],MATCH('MATRIZ CONTRATOS (2)'!A421,Tabela1[código município],0))</f>
        <v>-41.171500000000002</v>
      </c>
    </row>
    <row r="422" spans="1:39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 (2)'!E$3+1,0),0),0)</f>
        <v>0.78125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 (2)'!G$3+1,0),0),0)</f>
        <v>25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 (2)'!I$3+1,0),0),0)</f>
        <v>1.5625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 (2)'!K$3+1,0),0),0)</f>
        <v>12.5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 (2)'!M$3+1,0),0),0)</f>
        <v>2.34375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 (2)'!O$3+1,0),0),0)</f>
        <v>3.125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 (2)'!Q$3+1,0),0),0)</f>
        <v>4.1666666666666661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 (2)'!S$3+1,0),0),0)</f>
        <v>4.1666666666666661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 (2)'!U$3+1,0),0),0)</f>
        <v>4.1666666666666661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 (2)'!W$3+1,0),0),0)</f>
        <v>0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 (2)'!Y$3+1,0),0),0)</f>
        <v>0.78125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 (2)'!AA$3+1,0),0),0)</f>
        <v>2.34375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 (2)'!AC$3+1,0),0),0)</f>
        <v>1.5625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 (2)'!AE$3+1,0),0),0)</f>
        <v>0.78125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 (2)'!AG$3+1,0),0),0)</f>
        <v>0</v>
      </c>
      <c r="AI422" s="41">
        <f t="shared" si="18"/>
        <v>63.28125</v>
      </c>
      <c r="AJ422" s="41">
        <f t="shared" si="19"/>
        <v>63.28125</v>
      </c>
      <c r="AK422" s="41">
        <f t="shared" si="20"/>
        <v>63.28125</v>
      </c>
      <c r="AL422">
        <f>INDEX(Tabela1[LATITUDE],MATCH('MATRIZ CONTRATOS (2)'!A422,Tabela1[código município],0))</f>
        <v>-12.1144</v>
      </c>
      <c r="AM422">
        <f>INDEX(Tabela1[LONGITUDE],MATCH('MATRIZ CONTRATOS (2)'!A422,Tabela1[código município],0))</f>
        <v>-43.895800000000001</v>
      </c>
    </row>
    <row r="423" spans="1:39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 (2)'!E$3+1,0),0),0)</f>
        <v>0.78125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 (2)'!G$3+1,0),0),0)</f>
        <v>25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 (2)'!I$3+1,0),0),0)</f>
        <v>1.5625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 (2)'!K$3+1,0),0),0)</f>
        <v>25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 (2)'!M$3+1,0),0),0)</f>
        <v>0.78125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 (2)'!O$3+1,0),0),0)</f>
        <v>2.34375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 (2)'!Q$3+1,0),0),0)</f>
        <v>6.2499999999999991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 (2)'!S$3+1,0),0),0)</f>
        <v>8.3333333333333321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 (2)'!U$3+1,0),0),0)</f>
        <v>6.2499999999999991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 (2)'!W$3+1,0),0),0)</f>
        <v>0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 (2)'!Y$3+1,0),0),0)</f>
        <v>0.78125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 (2)'!AA$3+1,0),0),0)</f>
        <v>2.34375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 (2)'!AC$3+1,0),0),0)</f>
        <v>3.125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 (2)'!AE$3+1,0),0),0)</f>
        <v>0.78125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 (2)'!AG$3+1,0),0),0)</f>
        <v>0</v>
      </c>
      <c r="AI423" s="41">
        <f t="shared" si="18"/>
        <v>83.333333333333329</v>
      </c>
      <c r="AJ423" s="41">
        <f t="shared" si="19"/>
        <v>83.333333333333329</v>
      </c>
      <c r="AK423" s="41">
        <f t="shared" si="20"/>
        <v>83.333333333333329</v>
      </c>
      <c r="AL423">
        <f>INDEX(Tabela1[LATITUDE],MATCH('MATRIZ CONTRATOS (2)'!A423,Tabela1[código município],0))</f>
        <v>-13.690799999999999</v>
      </c>
      <c r="AM423">
        <f>INDEX(Tabela1[LONGITUDE],MATCH('MATRIZ CONTRATOS (2)'!A423,Tabela1[código município],0))</f>
        <v>-39.476199999999999</v>
      </c>
    </row>
    <row r="424" spans="1:39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 (2)'!E$3+1,0),0),0)</f>
        <v>1.5625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 (2)'!G$3+1,0),0),0)</f>
        <v>6.25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 (2)'!I$3+1,0),0),0)</f>
        <v>2.34375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 (2)'!K$3+1,0),0),0)</f>
        <v>12.5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 (2)'!M$3+1,0),0),0)</f>
        <v>1.5625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 (2)'!O$3+1,0),0),0)</f>
        <v>2.34375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 (2)'!Q$3+1,0),0),0)</f>
        <v>8.3333333333333321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 (2)'!S$3+1,0),0),0)</f>
        <v>6.2499999999999991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 (2)'!U$3+1,0),0),0)</f>
        <v>4.1666666666666661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 (2)'!W$3+1,0),0),0)</f>
        <v>0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 (2)'!Y$3+1,0),0),0)</f>
        <v>3.125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 (2)'!AA$3+1,0),0),0)</f>
        <v>0.78125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 (2)'!AC$3+1,0),0),0)</f>
        <v>1.5625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 (2)'!AE$3+1,0),0),0)</f>
        <v>0.78125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 (2)'!AG$3+1,0),0),0)</f>
        <v>0</v>
      </c>
      <c r="AI424" s="41">
        <f t="shared" si="18"/>
        <v>51.5625</v>
      </c>
      <c r="AJ424" s="41">
        <f t="shared" si="19"/>
        <v>51.5625</v>
      </c>
      <c r="AK424" s="41">
        <f t="shared" si="20"/>
        <v>51.5625</v>
      </c>
      <c r="AL424">
        <f>INDEX(Tabela1[LATITUDE],MATCH('MATRIZ CONTRATOS (2)'!A424,Tabela1[código município],0))</f>
        <v>-10.823</v>
      </c>
      <c r="AM424">
        <f>INDEX(Tabela1[LONGITUDE],MATCH('MATRIZ CONTRATOS (2)'!A424,Tabela1[código município],0))</f>
        <v>-42.724499999999999</v>
      </c>
    </row>
    <row r="425" spans="1:39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9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9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9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9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9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9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9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/>
  <pageMargins left="0.511811024" right="0.511811024" top="0.78740157499999996" bottom="0.78740157499999996" header="0.31496062000000002" footer="0.31496062000000002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338"/>
  <sheetViews>
    <sheetView topLeftCell="E1" zoomScale="55" zoomScaleNormal="55" workbookViewId="0">
      <selection activeCell="AD31" sqref="AD31"/>
    </sheetView>
  </sheetViews>
  <sheetFormatPr defaultRowHeight="14"/>
  <cols>
    <col min="1" max="1" width="10.9140625" customWidth="1"/>
    <col min="2" max="2" width="23.58203125" customWidth="1"/>
    <col min="3" max="3" width="18" customWidth="1"/>
    <col min="4" max="4" width="21.33203125" customWidth="1"/>
    <col min="5" max="5" width="16.33203125" style="2" customWidth="1"/>
    <col min="6" max="6" width="9.9140625" style="2" customWidth="1"/>
    <col min="7" max="7" width="13.9140625" style="2" customWidth="1"/>
    <col min="8" max="8" width="9.9140625" style="2" customWidth="1"/>
    <col min="9" max="9" width="13.9140625" style="2" customWidth="1"/>
    <col min="10" max="10" width="9.9140625" style="2" customWidth="1"/>
    <col min="11" max="11" width="13.9140625" style="2" customWidth="1"/>
    <col min="12" max="12" width="9.9140625" style="2" customWidth="1"/>
    <col min="13" max="13" width="13.9140625" style="2" customWidth="1"/>
    <col min="14" max="14" width="9.9140625" style="2" customWidth="1"/>
    <col min="15" max="15" width="15.4140625" style="2" customWidth="1"/>
    <col min="16" max="16" width="9.91406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9140625" style="2" customWidth="1"/>
    <col min="21" max="21" width="13.9140625" style="2" customWidth="1"/>
    <col min="22" max="22" width="9.9140625" style="2" customWidth="1"/>
    <col min="23" max="23" width="11.83203125" style="2" customWidth="1"/>
    <col min="24" max="24" width="11.4140625" style="2" customWidth="1"/>
    <col min="25" max="25" width="14.33203125" style="2" customWidth="1"/>
    <col min="26" max="26" width="10.33203125" style="2" customWidth="1"/>
    <col min="27" max="27" width="14.33203125" style="2" customWidth="1"/>
    <col min="28" max="28" width="10.33203125" style="2" customWidth="1"/>
    <col min="29" max="29" width="14.33203125" style="2" customWidth="1"/>
    <col min="30" max="30" width="10.33203125" style="2" customWidth="1"/>
    <col min="31" max="31" width="16.1640625" style="2" customWidth="1"/>
    <col min="32" max="32" width="10.33203125" style="2" customWidth="1"/>
    <col min="33" max="33" width="14.33203125" style="2" customWidth="1"/>
    <col min="34" max="34" width="10.33203125" style="2" customWidth="1"/>
    <col min="35" max="35" width="20.9140625" customWidth="1"/>
    <col min="37" max="38" width="11.4140625" customWidth="1"/>
  </cols>
  <sheetData>
    <row r="1" spans="1:38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8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8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8" s="9" customFormat="1">
      <c r="A4" s="24"/>
      <c r="B4" s="24"/>
      <c r="C4" s="24"/>
      <c r="D4" s="24"/>
      <c r="E4" s="25" t="str">
        <f>INDEX(SÍNTESE!$D$11:$D$25,MATCH('MATRIZ CONTRATOS'!E$7,SÍNTESE!$B$11:$B$25,0))</f>
        <v>RISCO</v>
      </c>
      <c r="F4" s="25"/>
      <c r="G4" s="25" t="str">
        <f>INDEX(SÍNTESE!$D$11:$D$25,MATCH('MATRIZ CONTRATOS'!G$7,SÍNTESE!$B$11:$B$25,0))</f>
        <v>OPORTUNIDADE</v>
      </c>
      <c r="H4" s="25"/>
      <c r="I4" s="25" t="str">
        <f>INDEX(SÍNTESE!$D$11:$D$25,MATCH('MATRIZ CONTRATOS'!I$7,SÍNTESE!$B$11:$B$25,0))</f>
        <v>RISCO</v>
      </c>
      <c r="J4" s="25"/>
      <c r="K4" s="25" t="str">
        <f>INDEX(SÍNTESE!$D$11:$D$25,MATCH('MATRIZ CONTRATOS'!K$7,SÍNTESE!$B$11:$B$25,0))</f>
        <v>MATERIALIDADE</v>
      </c>
      <c r="L4" s="25"/>
      <c r="M4" s="25" t="str">
        <f>INDEX(SÍNTESE!$D$11:$D$25,MATCH('MATRIZ CONTRATOS'!M$7,SÍNTESE!$B$11:$B$25,0))</f>
        <v>RISCO</v>
      </c>
      <c r="N4" s="25"/>
      <c r="O4" s="25" t="str">
        <f>INDEX(SÍNTESE!$D$11:$D$25,MATCH('MATRIZ CONTRATOS'!O$7,SÍNTESE!$B$11:$B$25,0))</f>
        <v>RISCO</v>
      </c>
      <c r="P4" s="25"/>
      <c r="Q4" s="25" t="str">
        <f>INDEX(SÍNTESE!$D$11:$D$25,MATCH('MATRIZ CONTRATOS'!Q$7,SÍNTESE!$B$11:$B$25,0))</f>
        <v>RELEVÂNCIA</v>
      </c>
      <c r="R4" s="25"/>
      <c r="S4" s="25" t="str">
        <f>INDEX(SÍNTESE!$D$11:$D$25,MATCH('MATRIZ CONTRATOS'!S$7,SÍNTESE!$B$11:$B$25,0))</f>
        <v>RELEVÂNCIA</v>
      </c>
      <c r="T4" s="25"/>
      <c r="U4" s="25" t="str">
        <f>INDEX(SÍNTESE!$D$11:$D$25,MATCH('MATRIZ CONTRATOS'!U$7,SÍNTESE!$B$11:$B$25,0))</f>
        <v>RELEVÂNCIA</v>
      </c>
      <c r="V4" s="25"/>
      <c r="W4" s="25" t="str">
        <f>INDEX(SÍNTESE!$D$11:$D$25,MATCH('MATRIZ CONTRATOS'!W$7,SÍNTESE!$B$11:$B$25,0))</f>
        <v>RELEVÂNCIA</v>
      </c>
      <c r="X4" s="25"/>
      <c r="Y4" s="25" t="str">
        <f>INDEX(SÍNTESE!$D$11:$D$25,MATCH('MATRIZ CONTRATOS'!Y$7,SÍNTESE!$B$11:$B$25,0))</f>
        <v>RISCO</v>
      </c>
      <c r="Z4" s="25"/>
      <c r="AA4" s="25" t="str">
        <f>INDEX(SÍNTESE!$D$11:$D$25,MATCH('MATRIZ CONTRATOS'!AA$7,SÍNTESE!$B$11:$B$25,0))</f>
        <v>RISCO</v>
      </c>
      <c r="AB4" s="25"/>
      <c r="AC4" s="25" t="str">
        <f>INDEX(SÍNTESE!$D$11:$D$25,MATCH('MATRIZ CONTRATOS'!AC$7,SÍNTESE!$B$11:$B$25,0))</f>
        <v>RISCO</v>
      </c>
      <c r="AD4" s="25"/>
      <c r="AE4" s="25" t="str">
        <f>INDEX(SÍNTESE!$D$11:$D$25,MATCH('MATRIZ CONTRATOS'!AE$7,SÍNTESE!$B$11:$B$25,0))</f>
        <v>RISCO</v>
      </c>
      <c r="AF4" s="25"/>
      <c r="AG4" s="25" t="str">
        <f>INDEX(SÍNTESE!$D$11:$D$25,MATCH('MATRIZ CONTRATOS'!AG$7,SÍNTESE!$B$11:$B$25,0))</f>
        <v>RISCO</v>
      </c>
      <c r="AH4" s="25"/>
    </row>
    <row r="5" spans="1:38" s="23" customFormat="1">
      <c r="A5" s="5"/>
      <c r="B5" s="5"/>
      <c r="C5" s="5"/>
      <c r="D5" s="5"/>
      <c r="E5" s="22">
        <f>INDEX(SÍNTESE!$H$11:$H$25,MATCH('MATRIZ CONTRATOS'!E$7,SÍNTESE!$B$11:$B$25,0))</f>
        <v>3.125</v>
      </c>
      <c r="F5" s="22"/>
      <c r="G5" s="22">
        <f>INDEX(SÍNTESE!$H$11:$H$25,MATCH('MATRIZ CONTRATOS'!G$7,SÍNTESE!$B$11:$B$25,0))</f>
        <v>25</v>
      </c>
      <c r="H5" s="22"/>
      <c r="I5" s="22">
        <f>INDEX(SÍNTESE!$H$11:$H$25,MATCH('MATRIZ CONTRATOS'!I$7,SÍNTESE!$B$11:$B$25,0))</f>
        <v>3.125</v>
      </c>
      <c r="J5" s="22"/>
      <c r="K5" s="22">
        <f>INDEX(SÍNTESE!$H$11:$H$25,MATCH('MATRIZ CONTRATOS'!K$7,SÍNTESE!$B$11:$B$25,0))</f>
        <v>25</v>
      </c>
      <c r="L5" s="22"/>
      <c r="M5" s="22">
        <f>INDEX(SÍNTESE!$H$11:$H$25,MATCH('MATRIZ CONTRATOS'!M$7,SÍNTESE!$B$11:$B$25,0))</f>
        <v>3.125</v>
      </c>
      <c r="N5" s="22"/>
      <c r="O5" s="22">
        <f>INDEX(SÍNTESE!$H$11:$H$25,MATCH('MATRIZ CONTRATOS'!O$7,SÍNTESE!$B$11:$B$25,0))</f>
        <v>3.125</v>
      </c>
      <c r="P5" s="22"/>
      <c r="Q5" s="22">
        <f>INDEX(SÍNTESE!$H$11:$H$25,MATCH('MATRIZ CONTRATOS'!Q$7,SÍNTESE!$B$11:$B$25,0))</f>
        <v>8.3333333333333321</v>
      </c>
      <c r="R5" s="22"/>
      <c r="S5" s="22">
        <f>INDEX(SÍNTESE!$H$11:$H$25,MATCH('MATRIZ CONTRATOS'!S$7,SÍNTESE!$B$11:$B$25,0))</f>
        <v>8.3333333333333321</v>
      </c>
      <c r="T5" s="22"/>
      <c r="U5" s="22">
        <f>INDEX(SÍNTESE!$H$11:$H$25,MATCH('MATRIZ CONTRATOS'!U$7,SÍNTESE!$B$11:$B$25,0))</f>
        <v>8.3333333333333321</v>
      </c>
      <c r="V5" s="22"/>
      <c r="W5" s="22">
        <f>INDEX(SÍNTESE!$H$11:$H$25,MATCH('MATRIZ CONTRATOS'!W$7,SÍNTESE!$B$11:$B$25,0))</f>
        <v>0</v>
      </c>
      <c r="X5" s="22"/>
      <c r="Y5" s="22">
        <f>INDEX(SÍNTESE!$H$11:$H$25,MATCH('MATRIZ CONTRATOS'!Y$7,SÍNTESE!$B$11:$B$25,0))</f>
        <v>3.125</v>
      </c>
      <c r="Z5" s="22"/>
      <c r="AA5" s="22">
        <f>INDEX(SÍNTESE!$H$11:$H$25,MATCH('MATRIZ CONTRATOS'!AA$7,SÍNTESE!$B$11:$B$25,0))</f>
        <v>3.125</v>
      </c>
      <c r="AB5" s="22"/>
      <c r="AC5" s="22">
        <f>INDEX(SÍNTESE!$H$11:$H$25,MATCH('MATRIZ CONTRATOS'!AC$7,SÍNTESE!$B$11:$B$25,0))</f>
        <v>3.125</v>
      </c>
      <c r="AD5" s="22"/>
      <c r="AE5" s="22">
        <f>INDEX(SÍNTESE!$H$11:$H$25,MATCH('MATRIZ CONTRATOS'!AE$7,SÍNTESE!$B$11:$B$25,0))</f>
        <v>3.125</v>
      </c>
      <c r="AF5" s="22"/>
      <c r="AG5" s="22">
        <f>INDEX(SÍNTESE!$H$11:$H$25,MATCH('MATRIZ CONTRATOS'!AG$7,SÍNTESE!$B$11:$B$25,0))</f>
        <v>0</v>
      </c>
      <c r="AH5" s="22"/>
    </row>
    <row r="6" spans="1:38">
      <c r="A6" s="5"/>
      <c r="B6" s="5"/>
      <c r="C6" s="5"/>
      <c r="D6" s="5"/>
      <c r="E6" s="8" t="str">
        <f>INDEX(SÍNTESE!$F$11:$F$25,MATCH('MATRIZ CONTRATOS'!E$7,SÍNTESE!$B$11:$B$25,0))</f>
        <v>SIM</v>
      </c>
      <c r="F6" s="8"/>
      <c r="G6" s="8" t="str">
        <f>INDEX(SÍNTESE!$F$11:$F$25,MATCH('MATRIZ CONTRATOS'!G$7,SÍNTESE!$B$11:$B$25,0))</f>
        <v>SIM</v>
      </c>
      <c r="H6" s="8"/>
      <c r="I6" s="8" t="str">
        <f>INDEX(SÍNTESE!$F$11:$F$25,MATCH('MATRIZ CONTRATOS'!I$7,SÍNTESE!$B$11:$B$25,0))</f>
        <v>SIM</v>
      </c>
      <c r="J6" s="8"/>
      <c r="K6" s="8" t="str">
        <f>INDEX(SÍNTESE!$F$11:$F$25,MATCH('MATRIZ CONTRATOS'!K$7,SÍNTESE!$B$11:$B$25,0))</f>
        <v>SIM</v>
      </c>
      <c r="L6" s="8"/>
      <c r="M6" s="8" t="str">
        <f>INDEX(SÍNTESE!$F$11:$F$25,MATCH('MATRIZ CONTRATOS'!M$7,SÍNTESE!$B$11:$B$25,0))</f>
        <v>SIM</v>
      </c>
      <c r="N6" s="8"/>
      <c r="O6" s="8" t="str">
        <f>INDEX(SÍNTESE!$F$11:$F$25,MATCH('MATRIZ CONTRATOS'!O$7,SÍNTESE!$B$11:$B$25,0))</f>
        <v>SIM</v>
      </c>
      <c r="P6" s="8"/>
      <c r="Q6" s="8" t="str">
        <f>INDEX(SÍNTESE!$F$11:$F$25,MATCH('MATRIZ CONTRATOS'!Q$7,SÍNTESE!$B$11:$B$25,0))</f>
        <v>SIM</v>
      </c>
      <c r="R6" s="8"/>
      <c r="S6" s="8" t="str">
        <f>INDEX(SÍNTESE!$F$11:$F$25,MATCH('MATRIZ CONTRATOS'!S$7,SÍNTESE!$B$11:$B$25,0))</f>
        <v>SIM</v>
      </c>
      <c r="T6" s="8"/>
      <c r="U6" s="8" t="str">
        <f>INDEX(SÍNTESE!$F$11:$F$25,MATCH('MATRIZ CONTRATOS'!U$7,SÍNTESE!$B$11:$B$25,0))</f>
        <v>SIM</v>
      </c>
      <c r="V6" s="8"/>
      <c r="W6" s="8" t="str">
        <f>INDEX(SÍNTESE!$F$11:$F$25,MATCH('MATRIZ CONTRATOS'!W$7,SÍNTESE!$B$11:$B$25,0))</f>
        <v>NÃO</v>
      </c>
      <c r="X6" s="8"/>
      <c r="Y6" s="8" t="str">
        <f>INDEX(SÍNTESE!$F$11:$F$25,MATCH('MATRIZ CONTRATOS'!Y$7,SÍNTESE!$B$11:$B$25,0))</f>
        <v>SIM</v>
      </c>
      <c r="Z6" s="8"/>
      <c r="AA6" s="8" t="str">
        <f>INDEX(SÍNTESE!$F$11:$F$25,MATCH('MATRIZ CONTRATOS'!AA$7,SÍNTESE!$B$11:$B$25,0))</f>
        <v>SIM</v>
      </c>
      <c r="AB6" s="8"/>
      <c r="AC6" s="8" t="str">
        <f>INDEX(SÍNTESE!$F$11:$F$25,MATCH('MATRIZ CONTRATOS'!AC$7,SÍNTESE!$B$11:$B$25,0))</f>
        <v>SIM</v>
      </c>
      <c r="AD6" s="8"/>
      <c r="AE6" s="8" t="str">
        <f>INDEX(SÍNTESE!$F$11:$F$25,MATCH('MATRIZ CONTRATOS'!AE$7,SÍNTESE!$B$11:$B$25,0))</f>
        <v>SIM</v>
      </c>
      <c r="AF6" s="8"/>
      <c r="AG6" s="8" t="str">
        <f>INDEX(SÍNTESE!$F$11:$F$25,MATCH('MATRIZ CONTRATOS'!AG$7,SÍNTESE!$B$11:$B$25,0))</f>
        <v>NÃO</v>
      </c>
      <c r="AH6" s="8"/>
    </row>
    <row r="7" spans="1:38" s="1" customFormat="1" ht="65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K7" s="3" t="s">
        <v>22</v>
      </c>
      <c r="AL7" s="3" t="s">
        <v>23</v>
      </c>
    </row>
    <row r="8" spans="1:38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CONTRATOS'!E$3+1,0),0),0)</f>
        <v>1.5625</v>
      </c>
      <c r="G8" s="40" t="str">
        <f>INDEX(INDICADORES!$D$3:$D$419,MATCH($A8,INDICADORES!$B$3:$B$419,0))</f>
        <v>4º QUARTIL</v>
      </c>
      <c r="H8" s="40">
        <f>IF($G$6="SIM",IFERROR(HLOOKUP($G8,SÍNTESE!$J$10:$M$25,'MATRIZ CONTRATOS'!G$3+1,0),0),0)</f>
        <v>25</v>
      </c>
      <c r="I8" s="40" t="str">
        <f>INDEX(INDICADORES!$E$3:$E$419,MATCH($A8,INDICADORES!$B$3:$B$419,0))</f>
        <v>1º QUARTIL</v>
      </c>
      <c r="J8" s="40">
        <f>IF($I$6="SIM",IFERROR(HLOOKUP($I8,SÍNTESE!$J$10:$M$25,'MATRIZ CONTRATOS'!I$3+1,0),0),0)</f>
        <v>0.78125</v>
      </c>
      <c r="K8" s="40" t="str">
        <f>INDEX(INDICADORES!$F$3:$F$419,MATCH($A8,INDICADORES!$B$3:$B$419,0))</f>
        <v>2º QUARTIL</v>
      </c>
      <c r="L8" s="40">
        <f>IF($K$6="SIM",IFERROR(HLOOKUP(K8,SÍNTESE!$J$10:$M$25,'MATRIZ CONTRATOS'!K$3+1,0),0),0)</f>
        <v>12.5</v>
      </c>
      <c r="M8" s="40" t="str">
        <f>INDEX(INDICADORES!$G$3:$G$419,MATCH($A8,INDICADORES!$B$3:$B$419,0))</f>
        <v>1º QUARTIL</v>
      </c>
      <c r="N8" s="40">
        <f>IF($M$6="SIM",IFERROR(HLOOKUP(M8,SÍNTESE!$J$10:$M$25,'MATRIZ CONTRATOS'!M$3+1,0),0),0)</f>
        <v>3.125</v>
      </c>
      <c r="O8" s="40" t="str">
        <f>INDEX(INDICADORES!$H$3:$H$419,MATCH($A8,INDICADORES!$B$3:$B$419,0))</f>
        <v>4º QUARTIL</v>
      </c>
      <c r="P8" s="40">
        <f>IF($O$6="SIM",IFERROR(HLOOKUP(O8,SÍNTESE!$J$10:$M$25,'MATRIZ CONTRATOS'!O$3+1,0),0),0)</f>
        <v>3.125</v>
      </c>
      <c r="Q8" s="40" t="str">
        <f>INDEX(INDICADORES!$I$3:$I$419,MATCH($A8,INDICADORES!$B$3:$B$419,0))</f>
        <v>1º QUARTIL</v>
      </c>
      <c r="R8" s="40">
        <f>IF($Q$6="SIM",IFERROR(HLOOKUP(Q8,SÍNTESE!$J$10:$M$25,'MATRIZ CONTRATOS'!Q$3+1,0),0),0)</f>
        <v>2.083333333333333</v>
      </c>
      <c r="S8" s="40" t="str">
        <f>INDEX(INDICADORES!$J$3:$J$419,MATCH($A8,INDICADORES!$B$3:$B$419,0))</f>
        <v>3º QUARTIL</v>
      </c>
      <c r="T8" s="40">
        <f>IF($S$6="SIM",IFERROR(HLOOKUP(S8,SÍNTESE!$J$10:$M$25,'MATRIZ CONTRATOS'!S$3+1,0),0),0)</f>
        <v>4.1666666666666661</v>
      </c>
      <c r="U8" s="40" t="str">
        <f>INDEX(INDICADORES!$K$3:$K$419,MATCH($A8,INDICADORES!$B$3:$B$419,0))</f>
        <v>1º QUARTIL</v>
      </c>
      <c r="V8" s="40">
        <f>IF($U$6="SIM",IFERROR(HLOOKUP(U8,SÍNTESE!$J$10:$M$25,'MATRIZ CONTRATOS'!U$3+1,0),0),0)</f>
        <v>8.3333333333333321</v>
      </c>
      <c r="W8" s="40" t="str">
        <f>INDEX(INDICADORES!$L$3:$L$419,MATCH($A8,INDICADORES!$B$3:$B$419,0))</f>
        <v>1º QUARTIL</v>
      </c>
      <c r="X8" s="40">
        <f>IF($W$6="SIM",IFERROR(HLOOKUP(W8,SÍNTESE!$J$10:$M$25,'MATRIZ CONTRATOS'!W$3+1,0),0),0)</f>
        <v>0</v>
      </c>
      <c r="Y8" s="40" t="str">
        <f>INDEX(INDICADORES!$M$3:$M$419,MATCH($A8,INDICADORES!$B$3:$B$419,0))</f>
        <v>2º QUARTIL</v>
      </c>
      <c r="Z8" s="40">
        <f>IF($Y$6="SIM",IFERROR(HLOOKUP(Y8,SÍNTESE!$J$10:$M$25,'MATRIZ CONTRATOS'!Y$3+1,0),0),0)</f>
        <v>1.5625</v>
      </c>
      <c r="AA8" s="40" t="str">
        <f>INDEX(INDICADORES!$N$3:$N$419,MATCH($A8,INDICADORES!$B$3:$B$419,0))</f>
        <v>1º QUARTIL</v>
      </c>
      <c r="AB8" s="40">
        <f>IF($AA$6="SIM",IFERROR(HLOOKUP(AA8,SÍNTESE!$J$10:$M$25,'MATRIZ CONTRATOS'!AA$3+1,0),0),0)</f>
        <v>0.78125</v>
      </c>
      <c r="AC8" s="40" t="str">
        <f>INDEX(INDICADORES!$O$3:$O$419,MATCH($A8,INDICADORES!$B$3:$B$419,0))</f>
        <v>1º QUARTIL</v>
      </c>
      <c r="AD8" s="40">
        <f>IF($AC$6="SIM",IFERROR(HLOOKUP(AC8,SÍNTESE!$J$10:$M$25,'MATRIZ CONTRATOS'!AC$3+1,0),0),0)</f>
        <v>0.78125</v>
      </c>
      <c r="AE8" s="40" t="str">
        <f>INDEX(INDICADORES!$P$3:$P$419,MATCH($A8,INDICADORES!$B$3:$B$419,0))</f>
        <v>1º QUARTIL</v>
      </c>
      <c r="AF8" s="40">
        <f>IF($AE$6="SIM",IFERROR(HLOOKUP(AE8,SÍNTESE!$J$10:$M$25,'MATRIZ CONTRATOS'!AE$3+1,0),0),0)</f>
        <v>0.78125</v>
      </c>
      <c r="AG8" s="40" t="str">
        <f>INDEX(INDICADORES!$Q$3:$Q$419,MATCH($A8,INDICADORES!$B$3:$B$419,0))</f>
        <v>2º QUARTIL</v>
      </c>
      <c r="AH8" s="40">
        <f>IF($AG$6="SIM",IFERROR(HLOOKUP(AG8,SÍNTESE!$J$10:$M$25,'MATRIZ CONTRATOS'!AG$3+1,0),0),0)</f>
        <v>0</v>
      </c>
      <c r="AI8" s="41">
        <f t="shared" ref="AI8:AI71" si="0">AH8+AF8+AD8+AB8+Z8+X8+V8+T8+R8+P8+N8+L8+J8+H8+F8</f>
        <v>64.583333333333329</v>
      </c>
      <c r="AK8">
        <f>INDEX(Tabela1[LATITUDE],MATCH('MATRIZ CONTRATOS'!A8,Tabela1[código município],0))</f>
        <v>-12.6128</v>
      </c>
      <c r="AL8">
        <f>INDEX(Tabela1[LONGITUDE],MATCH('MATRIZ CONTRATOS'!A8,Tabela1[código município],0))</f>
        <v>-38.296900000000001</v>
      </c>
    </row>
    <row r="9" spans="1:38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CONTRATOS'!E$3+1,0),0),0)</f>
        <v>3.125</v>
      </c>
      <c r="G9" s="40" t="str">
        <f>INDEX(INDICADORES!$D$3:$D$419,MATCH($A9,INDICADORES!$B$3:$B$419,0))</f>
        <v>2º QUARTIL</v>
      </c>
      <c r="H9" s="40">
        <f>IF($G$6="SIM",IFERROR(HLOOKUP($G9,SÍNTESE!$J$10:$M$25,'MATRIZ CONTRATOS'!G$3+1,0),0),0)</f>
        <v>12.5</v>
      </c>
      <c r="I9" s="40" t="str">
        <f>INDEX(INDICADORES!$E$3:$E$419,MATCH($A9,INDICADORES!$B$3:$B$419,0))</f>
        <v>2º QUARTIL</v>
      </c>
      <c r="J9" s="40">
        <f>IF($I$6="SIM",IFERROR(HLOOKUP($I9,SÍNTESE!$J$10:$M$25,'MATRIZ CONTRATOS'!I$3+1,0),0),0)</f>
        <v>1.5625</v>
      </c>
      <c r="K9" s="40" t="str">
        <f>INDEX(INDICADORES!$F$3:$F$419,MATCH($A9,INDICADORES!$B$3:$B$419,0))</f>
        <v>3º QUARTIL</v>
      </c>
      <c r="L9" s="40">
        <f>IF($K$6="SIM",IFERROR(HLOOKUP(K9,SÍNTESE!$J$10:$M$25,'MATRIZ CONTRATOS'!K$3+1,0),0),0)</f>
        <v>18.75</v>
      </c>
      <c r="M9" s="40" t="str">
        <f>INDEX(INDICADORES!$G$3:$G$419,MATCH($A9,INDICADORES!$B$3:$B$419,0))</f>
        <v>1º QUARTIL</v>
      </c>
      <c r="N9" s="40">
        <f>IF($M$6="SIM",IFERROR(HLOOKUP(M9,SÍNTESE!$J$10:$M$25,'MATRIZ CONTRATOS'!M$3+1,0),0),0)</f>
        <v>3.125</v>
      </c>
      <c r="O9" s="40" t="str">
        <f>INDEX(INDICADORES!$H$3:$H$419,MATCH($A9,INDICADORES!$B$3:$B$419,0))</f>
        <v>3º QUARTIL</v>
      </c>
      <c r="P9" s="40">
        <f>IF($O$6="SIM",IFERROR(HLOOKUP(O9,SÍNTESE!$J$10:$M$25,'MATRIZ CONTRATOS'!O$3+1,0),0),0)</f>
        <v>2.34375</v>
      </c>
      <c r="Q9" s="40" t="str">
        <f>INDEX(INDICADORES!$I$3:$I$419,MATCH($A9,INDICADORES!$B$3:$B$419,0))</f>
        <v>3º QUARTIL</v>
      </c>
      <c r="R9" s="40">
        <f>IF($Q$6="SIM",IFERROR(HLOOKUP(Q9,SÍNTESE!$J$10:$M$25,'MATRIZ CONTRATOS'!Q$3+1,0),0),0)</f>
        <v>6.2499999999999991</v>
      </c>
      <c r="S9" s="40" t="str">
        <f>INDEX(INDICADORES!$J$3:$J$419,MATCH($A9,INDICADORES!$B$3:$B$419,0))</f>
        <v>2º QUARTIL</v>
      </c>
      <c r="T9" s="40">
        <f>IF($S$6="SIM",IFERROR(HLOOKUP(S9,SÍNTESE!$J$10:$M$25,'MATRIZ CONTRATOS'!S$3+1,0),0),0)</f>
        <v>6.2499999999999991</v>
      </c>
      <c r="U9" s="40" t="str">
        <f>INDEX(INDICADORES!$K$3:$K$419,MATCH($A9,INDICADORES!$B$3:$B$419,0))</f>
        <v>2º QUARTIL</v>
      </c>
      <c r="V9" s="40">
        <f>IF($U$6="SIM",IFERROR(HLOOKUP(U9,SÍNTESE!$J$10:$M$25,'MATRIZ CONTRATOS'!U$3+1,0),0),0)</f>
        <v>6.2499999999999991</v>
      </c>
      <c r="W9" s="40" t="str">
        <f>INDEX(INDICADORES!$L$3:$L$419,MATCH($A9,INDICADORES!$B$3:$B$419,0))</f>
        <v>2º QUARTIL</v>
      </c>
      <c r="X9" s="40">
        <f>IF($W$6="SIM",IFERROR(HLOOKUP(W9,SÍNTESE!$J$10:$M$25,'MATRIZ CONTRATOS'!W$3+1,0),0),0)</f>
        <v>0</v>
      </c>
      <c r="Y9" s="40" t="str">
        <f>INDEX(INDICADORES!$M$3:$M$419,MATCH($A9,INDICADORES!$B$3:$B$419,0))</f>
        <v>1º QUARTIL</v>
      </c>
      <c r="Z9" s="40">
        <f>IF($Y$6="SIM",IFERROR(HLOOKUP(Y9,SÍNTESE!$J$10:$M$25,'MATRIZ CONTRATOS'!Y$3+1,0),0),0)</f>
        <v>0.78125</v>
      </c>
      <c r="AA9" s="40" t="str">
        <f>INDEX(INDICADORES!$N$3:$N$419,MATCH($A9,INDICADORES!$B$3:$B$419,0))</f>
        <v>3º QUARTIL</v>
      </c>
      <c r="AB9" s="40">
        <f>IF($AA$6="SIM",IFERROR(HLOOKUP(AA9,SÍNTESE!$J$10:$M$25,'MATRIZ CONTRATOS'!AA$3+1,0),0),0)</f>
        <v>2.34375</v>
      </c>
      <c r="AC9" s="40" t="str">
        <f>INDEX(INDICADORES!$O$3:$O$419,MATCH($A9,INDICADORES!$B$3:$B$419,0))</f>
        <v>2º QUARTIL</v>
      </c>
      <c r="AD9" s="40">
        <f>IF($AC$6="SIM",IFERROR(HLOOKUP(AC9,SÍNTESE!$J$10:$M$25,'MATRIZ CONTRATOS'!AC$3+1,0),0),0)</f>
        <v>1.5625</v>
      </c>
      <c r="AE9" s="40" t="str">
        <f>INDEX(INDICADORES!$P$3:$P$419,MATCH($A9,INDICADORES!$B$3:$B$419,0))</f>
        <v>1º QUARTIL</v>
      </c>
      <c r="AF9" s="40">
        <f>IF($AE$6="SIM",IFERROR(HLOOKUP(AE9,SÍNTESE!$J$10:$M$25,'MATRIZ CONTRATOS'!AE$3+1,0),0),0)</f>
        <v>0.78125</v>
      </c>
      <c r="AG9" s="40" t="str">
        <f>INDEX(INDICADORES!$Q$3:$Q$419,MATCH($A9,INDICADORES!$B$3:$B$419,0))</f>
        <v>1º QUARTIL</v>
      </c>
      <c r="AH9" s="40">
        <f>IF($AG$6="SIM",IFERROR(HLOOKUP(AG9,SÍNTESE!$J$10:$M$25,'MATRIZ CONTRATOS'!AG$3+1,0),0),0)</f>
        <v>0</v>
      </c>
      <c r="AI9" s="41">
        <f t="shared" si="0"/>
        <v>65.625</v>
      </c>
      <c r="AK9">
        <f>INDEX(Tabela1[LATITUDE],MATCH('MATRIZ CONTRATOS'!A9,Tabela1[código município],0))</f>
        <v>-12.77004</v>
      </c>
      <c r="AL9">
        <f>INDEX(Tabela1[LONGITUDE],MATCH('MATRIZ CONTRATOS'!A9,Tabela1[código município],0))</f>
        <v>-39.610509999999998</v>
      </c>
    </row>
    <row r="10" spans="1:38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CONTRATOS'!E$3+1,0),0),0)</f>
        <v>1.5625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CONTRATOS'!G$3+1,0),0),0)</f>
        <v>25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CONTRATOS'!I$3+1,0),0),0)</f>
        <v>2.34375</v>
      </c>
      <c r="K10" s="40" t="str">
        <f>INDEX(INDICADORES!$F$3:$F$419,MATCH($A10,INDICADORES!$B$3:$B$419,0))</f>
        <v>3º QUARTIL</v>
      </c>
      <c r="L10" s="40">
        <f>IF($K$6="SIM",IFERROR(HLOOKUP(K10,SÍNTESE!$J$10:$M$25,'MATRIZ CONTRATOS'!K$3+1,0),0),0)</f>
        <v>18.75</v>
      </c>
      <c r="M10" s="40" t="str">
        <f>INDEX(INDICADORES!$G$3:$G$419,MATCH($A10,INDICADORES!$B$3:$B$419,0))</f>
        <v>2º QUARTIL</v>
      </c>
      <c r="N10" s="40">
        <f>IF($M$6="SIM",IFERROR(HLOOKUP(M10,SÍNTESE!$J$10:$M$25,'MATRIZ CONTRATOS'!M$3+1,0),0),0)</f>
        <v>2.34375</v>
      </c>
      <c r="O10" s="40" t="str">
        <f>INDEX(INDICADORES!$H$3:$H$419,MATCH($A10,INDICADORES!$B$3:$B$419,0))</f>
        <v>4º QUARTIL</v>
      </c>
      <c r="P10" s="40">
        <f>IF($O$6="SIM",IFERROR(HLOOKUP(O10,SÍNTESE!$J$10:$M$25,'MATRIZ CONTRATOS'!O$3+1,0),0),0)</f>
        <v>3.125</v>
      </c>
      <c r="Q10" s="40" t="str">
        <f>INDEX(INDICADORES!$I$3:$I$419,MATCH($A10,INDICADORES!$B$3:$B$419,0))</f>
        <v>2º QUARTIL</v>
      </c>
      <c r="R10" s="40">
        <f>IF($Q$6="SIM",IFERROR(HLOOKUP(Q10,SÍNTESE!$J$10:$M$25,'MATRIZ CONTRATOS'!Q$3+1,0),0),0)</f>
        <v>4.1666666666666661</v>
      </c>
      <c r="S10" s="40" t="str">
        <f>INDEX(INDICADORES!$J$3:$J$419,MATCH($A10,INDICADORES!$B$3:$B$419,0))</f>
        <v>2º QUARTIL</v>
      </c>
      <c r="T10" s="40">
        <f>IF($S$6="SIM",IFERROR(HLOOKUP(S10,SÍNTESE!$J$10:$M$25,'MATRIZ CONTRATOS'!S$3+1,0),0),0)</f>
        <v>6.2499999999999991</v>
      </c>
      <c r="U10" s="40" t="str">
        <f>INDEX(INDICADORES!$K$3:$K$419,MATCH($A10,INDICADORES!$B$3:$B$419,0))</f>
        <v>1º QUARTIL</v>
      </c>
      <c r="V10" s="40">
        <f>IF($U$6="SIM",IFERROR(HLOOKUP(U10,SÍNTESE!$J$10:$M$25,'MATRIZ CONTRATOS'!U$3+1,0),0),0)</f>
        <v>8.3333333333333321</v>
      </c>
      <c r="W10" s="40" t="str">
        <f>INDEX(INDICADORES!$L$3:$L$419,MATCH($A10,INDICADORES!$B$3:$B$419,0))</f>
        <v>4º QUARTIL</v>
      </c>
      <c r="X10" s="40">
        <f>IF($W$6="SIM",IFERROR(HLOOKUP(W10,SÍNTESE!$J$10:$M$25,'MATRIZ CONTRATOS'!W$3+1,0),0),0)</f>
        <v>0</v>
      </c>
      <c r="Y10" s="40" t="str">
        <f>INDEX(INDICADORES!$M$3:$M$419,MATCH($A10,INDICADORES!$B$3:$B$419,0))</f>
        <v>1º QUARTIL</v>
      </c>
      <c r="Z10" s="40">
        <f>IF($Y$6="SIM",IFERROR(HLOOKUP(Y10,SÍNTESE!$J$10:$M$25,'MATRIZ CONTRATOS'!Y$3+1,0),0),0)</f>
        <v>0.78125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CONTRATOS'!AA$3+1,0),0),0)</f>
        <v>2.34375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CONTRATOS'!AC$3+1,0),0),0)</f>
        <v>0.78125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CONTRATOS'!AE$3+1,0),0),0)</f>
        <v>0.78125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CONTRATOS'!AG$3+1,0),0),0)</f>
        <v>0</v>
      </c>
      <c r="AI10" s="41">
        <f t="shared" si="0"/>
        <v>76.5625</v>
      </c>
      <c r="AK10">
        <f>INDEX(Tabela1[LATITUDE],MATCH('MATRIZ CONTRATOS'!A10,Tabela1[código município],0))</f>
        <v>-12.212020000000001</v>
      </c>
      <c r="AL10">
        <f>INDEX(Tabela1[LONGITUDE],MATCH('MATRIZ CONTRATOS'!A10,Tabela1[código município],0))</f>
        <v>-43.560690000000001</v>
      </c>
    </row>
    <row r="11" spans="1:38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CONTRATOS'!E$3+1,0),0),0)</f>
        <v>0.78125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CONTRATOS'!G$3+1,0),0),0)</f>
        <v>25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CONTRATOS'!I$3+1,0),0),0)</f>
        <v>1.5625</v>
      </c>
      <c r="K11" s="40" t="str">
        <f>INDEX(INDICADORES!$F$3:$F$419,MATCH($A11,INDICADORES!$B$3:$B$419,0))</f>
        <v>1º QUARTIL</v>
      </c>
      <c r="L11" s="40">
        <f>IF($K$6="SIM",IFERROR(HLOOKUP(K11,SÍNTESE!$J$10:$M$25,'MATRIZ CONTRATOS'!K$3+1,0),0),0)</f>
        <v>6.25</v>
      </c>
      <c r="M11" s="40" t="str">
        <f>INDEX(INDICADORES!$G$3:$G$419,MATCH($A11,INDICADORES!$B$3:$B$419,0))</f>
        <v>1º QUARTIL</v>
      </c>
      <c r="N11" s="40">
        <f>IF($M$6="SIM",IFERROR(HLOOKUP(M11,SÍNTESE!$J$10:$M$25,'MATRIZ CONTRATOS'!M$3+1,0),0),0)</f>
        <v>3.125</v>
      </c>
      <c r="O11" s="40" t="str">
        <f>INDEX(INDICADORES!$H$3:$H$419,MATCH($A11,INDICADORES!$B$3:$B$419,0))</f>
        <v>1º QUARTIL</v>
      </c>
      <c r="P11" s="40">
        <f>IF($O$6="SIM",IFERROR(HLOOKUP(O11,SÍNTESE!$J$10:$M$25,'MATRIZ CONTRATOS'!O$3+1,0),0),0)</f>
        <v>0.78125</v>
      </c>
      <c r="Q11" s="40" t="str">
        <f>INDEX(INDICADORES!$I$3:$I$419,MATCH($A11,INDICADORES!$B$3:$B$419,0))</f>
        <v>2º QUARTIL</v>
      </c>
      <c r="R11" s="40">
        <f>IF($Q$6="SIM",IFERROR(HLOOKUP(Q11,SÍNTESE!$J$10:$M$25,'MATRIZ CONTRATOS'!Q$3+1,0),0),0)</f>
        <v>4.1666666666666661</v>
      </c>
      <c r="S11" s="40" t="str">
        <f>INDEX(INDICADORES!$J$3:$J$419,MATCH($A11,INDICADORES!$B$3:$B$419,0))</f>
        <v>1º QUARTIL</v>
      </c>
      <c r="T11" s="40">
        <f>IF($S$6="SIM",IFERROR(HLOOKUP(S11,SÍNTESE!$J$10:$M$25,'MATRIZ CONTRATOS'!S$3+1,0),0),0)</f>
        <v>8.3333333333333321</v>
      </c>
      <c r="U11" s="40" t="str">
        <f>INDEX(INDICADORES!$K$3:$K$419,MATCH($A11,INDICADORES!$B$3:$B$419,0))</f>
        <v>1º QUARTIL</v>
      </c>
      <c r="V11" s="40">
        <f>IF($U$6="SIM",IFERROR(HLOOKUP(U11,SÍNTESE!$J$10:$M$25,'MATRIZ CONTRATOS'!U$3+1,0),0),0)</f>
        <v>8.3333333333333321</v>
      </c>
      <c r="W11" s="40" t="str">
        <f>INDEX(INDICADORES!$L$3:$L$419,MATCH($A11,INDICADORES!$B$3:$B$419,0))</f>
        <v>4º QUARTIL</v>
      </c>
      <c r="X11" s="40">
        <f>IF($W$6="SIM",IFERROR(HLOOKUP(W11,SÍNTESE!$J$10:$M$25,'MATRIZ CONTRATOS'!W$3+1,0),0),0)</f>
        <v>0</v>
      </c>
      <c r="Y11" s="40" t="str">
        <f>INDEX(INDICADORES!$M$3:$M$419,MATCH($A11,INDICADORES!$B$3:$B$419,0))</f>
        <v>2º QUARTIL</v>
      </c>
      <c r="Z11" s="40">
        <f>IF($Y$6="SIM",IFERROR(HLOOKUP(Y11,SÍNTESE!$J$10:$M$25,'MATRIZ CONTRATOS'!Y$3+1,0),0),0)</f>
        <v>1.5625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CONTRATOS'!AA$3+1,0),0),0)</f>
        <v>1.5625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CONTRATOS'!AC$3+1,0),0),0)</f>
        <v>3.125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CONTRATOS'!AE$3+1,0),0),0)</f>
        <v>0.78125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CONTRATOS'!AG$3+1,0),0),0)</f>
        <v>0</v>
      </c>
      <c r="AI11" s="41">
        <f t="shared" si="0"/>
        <v>65.364583333333329</v>
      </c>
      <c r="AK11">
        <f>INDEX(Tabela1[LATITUDE],MATCH('MATRIZ CONTRATOS'!A11,Tabela1[código município],0))</f>
        <v>-13.248799999999999</v>
      </c>
      <c r="AL11">
        <f>INDEX(Tabela1[LONGITUDE],MATCH('MATRIZ CONTRATOS'!A11,Tabela1[código município],0))</f>
        <v>-41.661900000000003</v>
      </c>
    </row>
    <row r="12" spans="1:38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CONTRATOS'!E$3+1,0),0),0)</f>
        <v>3.125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CONTRATOS'!G$3+1,0),0),0)</f>
        <v>25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CONTRATOS'!I$3+1,0),0),0)</f>
        <v>1.5625</v>
      </c>
      <c r="K12" s="40" t="str">
        <f>INDEX(INDICADORES!$F$3:$F$419,MATCH($A12,INDICADORES!$B$3:$B$419,0))</f>
        <v>4º QUARTIL</v>
      </c>
      <c r="L12" s="40">
        <f>IF($K$6="SIM",IFERROR(HLOOKUP(K12,SÍNTESE!$J$10:$M$25,'MATRIZ CONTRATOS'!K$3+1,0),0),0)</f>
        <v>25</v>
      </c>
      <c r="M12" s="40" t="str">
        <f>INDEX(INDICADORES!$G$3:$G$419,MATCH($A12,INDICADORES!$B$3:$B$419,0))</f>
        <v>1º QUARTIL</v>
      </c>
      <c r="N12" s="40">
        <f>IF($M$6="SIM",IFERROR(HLOOKUP(M12,SÍNTESE!$J$10:$M$25,'MATRIZ CONTRATOS'!M$3+1,0),0),0)</f>
        <v>3.125</v>
      </c>
      <c r="O12" s="40" t="str">
        <f>INDEX(INDICADORES!$H$3:$H$419,MATCH($A12,INDICADORES!$B$3:$B$419,0))</f>
        <v>2º QUARTIL</v>
      </c>
      <c r="P12" s="40">
        <f>IF($O$6="SIM",IFERROR(HLOOKUP(O12,SÍNTESE!$J$10:$M$25,'MATRIZ CONTRATOS'!O$3+1,0),0),0)</f>
        <v>1.5625</v>
      </c>
      <c r="Q12" s="40" t="str">
        <f>INDEX(INDICADORES!$I$3:$I$419,MATCH($A12,INDICADORES!$B$3:$B$419,0))</f>
        <v>2º QUARTIL</v>
      </c>
      <c r="R12" s="40">
        <f>IF($Q$6="SIM",IFERROR(HLOOKUP(Q12,SÍNTESE!$J$10:$M$25,'MATRIZ CONTRATOS'!Q$3+1,0),0),0)</f>
        <v>4.1666666666666661</v>
      </c>
      <c r="S12" s="40" t="str">
        <f>INDEX(INDICADORES!$J$3:$J$419,MATCH($A12,INDICADORES!$B$3:$B$419,0))</f>
        <v>1º QUARTIL</v>
      </c>
      <c r="T12" s="40">
        <f>IF($S$6="SIM",IFERROR(HLOOKUP(S12,SÍNTESE!$J$10:$M$25,'MATRIZ CONTRATOS'!S$3+1,0),0),0)</f>
        <v>8.3333333333333321</v>
      </c>
      <c r="U12" s="40" t="str">
        <f>INDEX(INDICADORES!$K$3:$K$419,MATCH($A12,INDICADORES!$B$3:$B$419,0))</f>
        <v>1º QUARTIL</v>
      </c>
      <c r="V12" s="40">
        <f>IF($U$6="SIM",IFERROR(HLOOKUP(U12,SÍNTESE!$J$10:$M$25,'MATRIZ CONTRATOS'!U$3+1,0),0),0)</f>
        <v>8.3333333333333321</v>
      </c>
      <c r="W12" s="40" t="str">
        <f>INDEX(INDICADORES!$L$3:$L$419,MATCH($A12,INDICADORES!$B$3:$B$419,0))</f>
        <v>1º QUARTIL</v>
      </c>
      <c r="X12" s="40">
        <f>IF($W$6="SIM",IFERROR(HLOOKUP(W12,SÍNTESE!$J$10:$M$25,'MATRIZ CONTRATOS'!W$3+1,0),0),0)</f>
        <v>0</v>
      </c>
      <c r="Y12" s="40" t="str">
        <f>INDEX(INDICADORES!$M$3:$M$419,MATCH($A12,INDICADORES!$B$3:$B$419,0))</f>
        <v>3º QUARTIL</v>
      </c>
      <c r="Z12" s="40">
        <f>IF($Y$6="SIM",IFERROR(HLOOKUP(Y12,SÍNTESE!$J$10:$M$25,'MATRIZ CONTRATOS'!Y$3+1,0),0),0)</f>
        <v>2.34375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CONTRATOS'!AA$3+1,0),0),0)</f>
        <v>3.125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CONTRATOS'!AC$3+1,0),0),0)</f>
        <v>1.5625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CONTRATOS'!AE$3+1,0),0),0)</f>
        <v>0.78125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CONTRATOS'!AG$3+1,0),0),0)</f>
        <v>0</v>
      </c>
      <c r="AI12" s="41">
        <f t="shared" si="0"/>
        <v>88.020833333333329</v>
      </c>
      <c r="AK12">
        <f>INDEX(Tabela1[LATITUDE],MATCH('MATRIZ CONTRATOS'!A12,Tabela1[código município],0))</f>
        <v>-8.7207299999999996</v>
      </c>
      <c r="AL12">
        <f>INDEX(Tabela1[LONGITUDE],MATCH('MATRIZ CONTRATOS'!A12,Tabela1[código município],0))</f>
        <v>-39.116199999999999</v>
      </c>
    </row>
    <row r="13" spans="1:38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CONTRATOS'!E$3+1,0),0),0)</f>
        <v>2.34375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CONTRATOS'!G$3+1,0),0),0)</f>
        <v>25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CONTRATOS'!I$3+1,0),0),0)</f>
        <v>2.34375</v>
      </c>
      <c r="K13" s="40" t="str">
        <f>INDEX(INDICADORES!$F$3:$F$419,MATCH($A13,INDICADORES!$B$3:$B$419,0))</f>
        <v>3º QUARTIL</v>
      </c>
      <c r="L13" s="40">
        <f>IF($K$6="SIM",IFERROR(HLOOKUP(K13,SÍNTESE!$J$10:$M$25,'MATRIZ CONTRATOS'!K$3+1,0),0),0)</f>
        <v>18.75</v>
      </c>
      <c r="M13" s="40" t="str">
        <f>INDEX(INDICADORES!$G$3:$G$419,MATCH($A13,INDICADORES!$B$3:$B$419,0))</f>
        <v>3º QUARTIL</v>
      </c>
      <c r="N13" s="40">
        <f>IF($M$6="SIM",IFERROR(HLOOKUP(M13,SÍNTESE!$J$10:$M$25,'MATRIZ CONTRATOS'!M$3+1,0),0),0)</f>
        <v>1.5625</v>
      </c>
      <c r="O13" s="40" t="str">
        <f>INDEX(INDICADORES!$H$3:$H$419,MATCH($A13,INDICADORES!$B$3:$B$419,0))</f>
        <v>2º QUARTIL</v>
      </c>
      <c r="P13" s="40">
        <f>IF($O$6="SIM",IFERROR(HLOOKUP(O13,SÍNTESE!$J$10:$M$25,'MATRIZ CONTRATOS'!O$3+1,0),0),0)</f>
        <v>1.5625</v>
      </c>
      <c r="Q13" s="40" t="str">
        <f>INDEX(INDICADORES!$I$3:$I$419,MATCH($A13,INDICADORES!$B$3:$B$419,0))</f>
        <v>1º QUARTIL</v>
      </c>
      <c r="R13" s="40">
        <f>IF($Q$6="SIM",IFERROR(HLOOKUP(Q13,SÍNTESE!$J$10:$M$25,'MATRIZ CONTRATOS'!Q$3+1,0),0),0)</f>
        <v>2.083333333333333</v>
      </c>
      <c r="S13" s="40" t="str">
        <f>INDEX(INDICADORES!$J$3:$J$419,MATCH($A13,INDICADORES!$B$3:$B$419,0))</f>
        <v>2º QUARTIL</v>
      </c>
      <c r="T13" s="40">
        <f>IF($S$6="SIM",IFERROR(HLOOKUP(S13,SÍNTESE!$J$10:$M$25,'MATRIZ CONTRATOS'!S$3+1,0),0),0)</f>
        <v>6.2499999999999991</v>
      </c>
      <c r="U13" s="40" t="str">
        <f>INDEX(INDICADORES!$K$3:$K$419,MATCH($A13,INDICADORES!$B$3:$B$419,0))</f>
        <v>1º QUARTIL</v>
      </c>
      <c r="V13" s="40">
        <f>IF($U$6="SIM",IFERROR(HLOOKUP(U13,SÍNTESE!$J$10:$M$25,'MATRIZ CONTRATOS'!U$3+1,0),0),0)</f>
        <v>8.3333333333333321</v>
      </c>
      <c r="W13" s="40" t="str">
        <f>INDEX(INDICADORES!$L$3:$L$419,MATCH($A13,INDICADORES!$B$3:$B$419,0))</f>
        <v>1º QUARTIL</v>
      </c>
      <c r="X13" s="40">
        <f>IF($W$6="SIM",IFERROR(HLOOKUP(W13,SÍNTESE!$J$10:$M$25,'MATRIZ CONTRATOS'!W$3+1,0),0),0)</f>
        <v>0</v>
      </c>
      <c r="Y13" s="40" t="str">
        <f>INDEX(INDICADORES!$M$3:$M$419,MATCH($A13,INDICADORES!$B$3:$B$419,0))</f>
        <v>3º QUARTIL</v>
      </c>
      <c r="Z13" s="40">
        <f>IF($Y$6="SIM",IFERROR(HLOOKUP(Y13,SÍNTESE!$J$10:$M$25,'MATRIZ CONTRATOS'!Y$3+1,0),0),0)</f>
        <v>2.34375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CONTRATOS'!AA$3+1,0),0),0)</f>
        <v>1.5625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CONTRATOS'!AC$3+1,0),0),0)</f>
        <v>1.5625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CONTRATOS'!AE$3+1,0),0),0)</f>
        <v>0.78125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CONTRATOS'!AG$3+1,0),0),0)</f>
        <v>0</v>
      </c>
      <c r="AI13" s="41">
        <f t="shared" si="0"/>
        <v>74.479166666666657</v>
      </c>
      <c r="AK13">
        <f>INDEX(Tabela1[LATITUDE],MATCH('MATRIZ CONTRATOS'!A13,Tabela1[código município],0))</f>
        <v>-11.657500000000001</v>
      </c>
      <c r="AL13">
        <f>INDEX(Tabela1[LONGITUDE],MATCH('MATRIZ CONTRATOS'!A13,Tabela1[código município],0))</f>
        <v>-38.0197</v>
      </c>
    </row>
    <row r="14" spans="1:38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CONTRATOS'!E$3+1,0),0),0)</f>
        <v>1.5625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CONTRATOS'!G$3+1,0),0),0)</f>
        <v>25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CONTRATOS'!I$3+1,0),0),0)</f>
        <v>3.125</v>
      </c>
      <c r="K14" s="40" t="str">
        <f>INDEX(INDICADORES!$F$3:$F$419,MATCH($A14,INDICADORES!$B$3:$B$419,0))</f>
        <v>2º QUARTIL</v>
      </c>
      <c r="L14" s="40">
        <f>IF($K$6="SIM",IFERROR(HLOOKUP(K14,SÍNTESE!$J$10:$M$25,'MATRIZ CONTRATOS'!K$3+1,0),0),0)</f>
        <v>12.5</v>
      </c>
      <c r="M14" s="40" t="str">
        <f>INDEX(INDICADORES!$G$3:$G$419,MATCH($A14,INDICADORES!$B$3:$B$419,0))</f>
        <v>4º QUARTIL</v>
      </c>
      <c r="N14" s="40">
        <f>IF($M$6="SIM",IFERROR(HLOOKUP(M14,SÍNTESE!$J$10:$M$25,'MATRIZ CONTRATOS'!M$3+1,0),0),0)</f>
        <v>0.78125</v>
      </c>
      <c r="O14" s="40" t="str">
        <f>INDEX(INDICADORES!$H$3:$H$419,MATCH($A14,INDICADORES!$B$3:$B$419,0))</f>
        <v>3º QUARTIL</v>
      </c>
      <c r="P14" s="40">
        <f>IF($O$6="SIM",IFERROR(HLOOKUP(O14,SÍNTESE!$J$10:$M$25,'MATRIZ CONTRATOS'!O$3+1,0),0),0)</f>
        <v>2.34375</v>
      </c>
      <c r="Q14" s="40" t="str">
        <f>INDEX(INDICADORES!$I$3:$I$419,MATCH($A14,INDICADORES!$B$3:$B$419,0))</f>
        <v>4º QUARTIL</v>
      </c>
      <c r="R14" s="40">
        <f>IF($Q$6="SIM",IFERROR(HLOOKUP(Q14,SÍNTESE!$J$10:$M$25,'MATRIZ CONTRATOS'!Q$3+1,0),0),0)</f>
        <v>8.3333333333333321</v>
      </c>
      <c r="S14" s="40" t="str">
        <f>INDEX(INDICADORES!$J$3:$J$419,MATCH($A14,INDICADORES!$B$3:$B$419,0))</f>
        <v>2º QUARTIL</v>
      </c>
      <c r="T14" s="40">
        <f>IF($S$6="SIM",IFERROR(HLOOKUP(S14,SÍNTESE!$J$10:$M$25,'MATRIZ CONTRATOS'!S$3+1,0),0),0)</f>
        <v>6.2499999999999991</v>
      </c>
      <c r="U14" s="40" t="str">
        <f>INDEX(INDICADORES!$K$3:$K$419,MATCH($A14,INDICADORES!$B$3:$B$419,0))</f>
        <v>4º QUARTIL</v>
      </c>
      <c r="V14" s="40">
        <f>IF($U$6="SIM",IFERROR(HLOOKUP(U14,SÍNTESE!$J$10:$M$25,'MATRIZ CONTRATOS'!U$3+1,0),0),0)</f>
        <v>2.083333333333333</v>
      </c>
      <c r="W14" s="40" t="str">
        <f>INDEX(INDICADORES!$L$3:$L$419,MATCH($A14,INDICADORES!$B$3:$B$419,0))</f>
        <v>2º QUARTIL</v>
      </c>
      <c r="X14" s="40">
        <f>IF($W$6="SIM",IFERROR(HLOOKUP(W14,SÍNTESE!$J$10:$M$25,'MATRIZ CONTRATOS'!W$3+1,0),0),0)</f>
        <v>0</v>
      </c>
      <c r="Y14" s="40" t="str">
        <f>INDEX(INDICADORES!$M$3:$M$419,MATCH($A14,INDICADORES!$B$3:$B$419,0))</f>
        <v>4º QUARTIL</v>
      </c>
      <c r="Z14" s="40">
        <f>IF($Y$6="SIM",IFERROR(HLOOKUP(Y14,SÍNTESE!$J$10:$M$25,'MATRIZ CONTRATOS'!Y$3+1,0),0),0)</f>
        <v>3.125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CONTRATOS'!AA$3+1,0),0),0)</f>
        <v>3.125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CONTRATOS'!AC$3+1,0),0),0)</f>
        <v>1.5625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CONTRATOS'!AE$3+1,0),0),0)</f>
        <v>2.34375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CONTRATOS'!AG$3+1,0),0),0)</f>
        <v>0</v>
      </c>
      <c r="AI14" s="41">
        <f t="shared" si="0"/>
        <v>72.135416666666657</v>
      </c>
      <c r="AK14">
        <f>INDEX(Tabela1[LATITUDE],MATCH('MATRIZ CONTRATOS'!A14,Tabela1[código município],0))</f>
        <v>-10.543699999999999</v>
      </c>
      <c r="AL14">
        <f>INDEX(Tabela1[LONGITUDE],MATCH('MATRIZ CONTRATOS'!A14,Tabela1[código município],0))</f>
        <v>-38.1113</v>
      </c>
    </row>
    <row r="15" spans="1:38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CONTRATOS'!E$3+1,0),0),0)</f>
        <v>2.34375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CONTRATOS'!G$3+1,0),0),0)</f>
        <v>25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CONTRATOS'!I$3+1,0),0),0)</f>
        <v>1.5625</v>
      </c>
      <c r="K15" s="40" t="str">
        <f>INDEX(INDICADORES!$F$3:$F$419,MATCH($A15,INDICADORES!$B$3:$B$419,0))</f>
        <v>3º QUARTIL</v>
      </c>
      <c r="L15" s="40">
        <f>IF($K$6="SIM",IFERROR(HLOOKUP(K15,SÍNTESE!$J$10:$M$25,'MATRIZ CONTRATOS'!K$3+1,0),0),0)</f>
        <v>18.75</v>
      </c>
      <c r="M15" s="40" t="str">
        <f>INDEX(INDICADORES!$G$3:$G$419,MATCH($A15,INDICADORES!$B$3:$B$419,0))</f>
        <v>2º QUARTIL</v>
      </c>
      <c r="N15" s="40">
        <f>IF($M$6="SIM",IFERROR(HLOOKUP(M15,SÍNTESE!$J$10:$M$25,'MATRIZ CONTRATOS'!M$3+1,0),0),0)</f>
        <v>2.34375</v>
      </c>
      <c r="O15" s="40" t="str">
        <f>INDEX(INDICADORES!$H$3:$H$419,MATCH($A15,INDICADORES!$B$3:$B$419,0))</f>
        <v>2º QUARTIL</v>
      </c>
      <c r="P15" s="40">
        <f>IF($O$6="SIM",IFERROR(HLOOKUP(O15,SÍNTESE!$J$10:$M$25,'MATRIZ CONTRATOS'!O$3+1,0),0),0)</f>
        <v>1.5625</v>
      </c>
      <c r="Q15" s="40" t="str">
        <f>INDEX(INDICADORES!$I$3:$I$419,MATCH($A15,INDICADORES!$B$3:$B$419,0))</f>
        <v>3º QUARTIL</v>
      </c>
      <c r="R15" s="40">
        <f>IF($Q$6="SIM",IFERROR(HLOOKUP(Q15,SÍNTESE!$J$10:$M$25,'MATRIZ CONTRATOS'!Q$3+1,0),0),0)</f>
        <v>6.2499999999999991</v>
      </c>
      <c r="S15" s="40" t="str">
        <f>INDEX(INDICADORES!$J$3:$J$419,MATCH($A15,INDICADORES!$B$3:$B$419,0))</f>
        <v>4º QUARTIL</v>
      </c>
      <c r="T15" s="40">
        <f>IF($S$6="SIM",IFERROR(HLOOKUP(S15,SÍNTESE!$J$10:$M$25,'MATRIZ CONTRATOS'!S$3+1,0),0),0)</f>
        <v>2.083333333333333</v>
      </c>
      <c r="U15" s="40" t="str">
        <f>INDEX(INDICADORES!$K$3:$K$419,MATCH($A15,INDICADORES!$B$3:$B$419,0))</f>
        <v>4º QUARTIL</v>
      </c>
      <c r="V15" s="40">
        <f>IF($U$6="SIM",IFERROR(HLOOKUP(U15,SÍNTESE!$J$10:$M$25,'MATRIZ CONTRATOS'!U$3+1,0),0),0)</f>
        <v>2.083333333333333</v>
      </c>
      <c r="W15" s="40" t="str">
        <f>INDEX(INDICADORES!$L$3:$L$419,MATCH($A15,INDICADORES!$B$3:$B$419,0))</f>
        <v>1º QUARTIL</v>
      </c>
      <c r="X15" s="40">
        <f>IF($W$6="SIM",IFERROR(HLOOKUP(W15,SÍNTESE!$J$10:$M$25,'MATRIZ CONTRATOS'!W$3+1,0),0),0)</f>
        <v>0</v>
      </c>
      <c r="Y15" s="40" t="str">
        <f>INDEX(INDICADORES!$M$3:$M$419,MATCH($A15,INDICADORES!$B$3:$B$419,0))</f>
        <v>2º QUARTIL</v>
      </c>
      <c r="Z15" s="40">
        <f>IF($Y$6="SIM",IFERROR(HLOOKUP(Y15,SÍNTESE!$J$10:$M$25,'MATRIZ CONTRATOS'!Y$3+1,0),0),0)</f>
        <v>1.5625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CONTRATOS'!AA$3+1,0),0),0)</f>
        <v>1.5625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CONTRATOS'!AC$3+1,0),0),0)</f>
        <v>3.125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CONTRATOS'!AE$3+1,0),0),0)</f>
        <v>0.78125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CONTRATOS'!AG$3+1,0),0),0)</f>
        <v>0</v>
      </c>
      <c r="AI15" s="41">
        <f t="shared" si="0"/>
        <v>69.010416666666657</v>
      </c>
      <c r="AK15">
        <f>INDEX(Tabela1[LATITUDE],MATCH('MATRIZ CONTRATOS'!A15,Tabela1[código município],0))</f>
        <v>-11.861800000000001</v>
      </c>
      <c r="AL15">
        <f>INDEX(Tabela1[LONGITUDE],MATCH('MATRIZ CONTRATOS'!A15,Tabela1[código município],0))</f>
        <v>-38.7639</v>
      </c>
    </row>
    <row r="16" spans="1:38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CONTRATOS'!E$3+1,0),0),0)</f>
        <v>2.34375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CONTRATOS'!G$3+1,0),0),0)</f>
        <v>25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CONTRATOS'!I$3+1,0),0),0)</f>
        <v>0.78125</v>
      </c>
      <c r="K16" s="40" t="str">
        <f>INDEX(INDICADORES!$F$3:$F$419,MATCH($A16,INDICADORES!$B$3:$B$419,0))</f>
        <v>2º QUARTIL</v>
      </c>
      <c r="L16" s="40">
        <f>IF($K$6="SIM",IFERROR(HLOOKUP(K16,SÍNTESE!$J$10:$M$25,'MATRIZ CONTRATOS'!K$3+1,0),0),0)</f>
        <v>12.5</v>
      </c>
      <c r="M16" s="40" t="str">
        <f>INDEX(INDICADORES!$G$3:$G$419,MATCH($A16,INDICADORES!$B$3:$B$419,0))</f>
        <v>2º QUARTIL</v>
      </c>
      <c r="N16" s="40">
        <f>IF($M$6="SIM",IFERROR(HLOOKUP(M16,SÍNTESE!$J$10:$M$25,'MATRIZ CONTRATOS'!M$3+1,0),0),0)</f>
        <v>2.34375</v>
      </c>
      <c r="O16" s="40" t="str">
        <f>INDEX(INDICADORES!$H$3:$H$419,MATCH($A16,INDICADORES!$B$3:$B$419,0))</f>
        <v>4º QUARTIL</v>
      </c>
      <c r="P16" s="40">
        <f>IF($O$6="SIM",IFERROR(HLOOKUP(O16,SÍNTESE!$J$10:$M$25,'MATRIZ CONTRATOS'!O$3+1,0),0),0)</f>
        <v>3.125</v>
      </c>
      <c r="Q16" s="40" t="str">
        <f>INDEX(INDICADORES!$I$3:$I$419,MATCH($A16,INDICADORES!$B$3:$B$419,0))</f>
        <v>1º QUARTIL</v>
      </c>
      <c r="R16" s="40">
        <f>IF($Q$6="SIM",IFERROR(HLOOKUP(Q16,SÍNTESE!$J$10:$M$25,'MATRIZ CONTRATOS'!Q$3+1,0),0),0)</f>
        <v>2.083333333333333</v>
      </c>
      <c r="S16" s="40" t="str">
        <f>INDEX(INDICADORES!$J$3:$J$419,MATCH($A16,INDICADORES!$B$3:$B$419,0))</f>
        <v>3º QUARTIL</v>
      </c>
      <c r="T16" s="40">
        <f>IF($S$6="SIM",IFERROR(HLOOKUP(S16,SÍNTESE!$J$10:$M$25,'MATRIZ CONTRATOS'!S$3+1,0),0),0)</f>
        <v>4.1666666666666661</v>
      </c>
      <c r="U16" s="40" t="str">
        <f>INDEX(INDICADORES!$K$3:$K$419,MATCH($A16,INDICADORES!$B$3:$B$419,0))</f>
        <v>2º QUARTIL</v>
      </c>
      <c r="V16" s="40">
        <f>IF($U$6="SIM",IFERROR(HLOOKUP(U16,SÍNTESE!$J$10:$M$25,'MATRIZ CONTRATOS'!U$3+1,0),0),0)</f>
        <v>6.2499999999999991</v>
      </c>
      <c r="W16" s="40" t="str">
        <f>INDEX(INDICADORES!$L$3:$L$419,MATCH($A16,INDICADORES!$B$3:$B$419,0))</f>
        <v>4º QUARTIL</v>
      </c>
      <c r="X16" s="40">
        <f>IF($W$6="SIM",IFERROR(HLOOKUP(W16,SÍNTESE!$J$10:$M$25,'MATRIZ CONTRATOS'!W$3+1,0),0),0)</f>
        <v>0</v>
      </c>
      <c r="Y16" s="40" t="str">
        <f>INDEX(INDICADORES!$M$3:$M$419,MATCH($A16,INDICADORES!$B$3:$B$419,0))</f>
        <v>2º QUARTIL</v>
      </c>
      <c r="Z16" s="40">
        <f>IF($Y$6="SIM",IFERROR(HLOOKUP(Y16,SÍNTESE!$J$10:$M$25,'MATRIZ CONTRATOS'!Y$3+1,0),0),0)</f>
        <v>1.5625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CONTRATOS'!AA$3+1,0),0),0)</f>
        <v>2.34375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CONTRATOS'!AC$3+1,0),0),0)</f>
        <v>0.78125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CONTRATOS'!AE$3+1,0),0),0)</f>
        <v>0.78125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CONTRATOS'!AG$3+1,0),0),0)</f>
        <v>0</v>
      </c>
      <c r="AI16" s="41">
        <f t="shared" si="0"/>
        <v>64.0625</v>
      </c>
      <c r="AK16">
        <f>INDEX(Tabela1[LATITUDE],MATCH('MATRIZ CONTRATOS'!A16,Tabela1[código município],0))</f>
        <v>-13.4215</v>
      </c>
      <c r="AL16">
        <f>INDEX(Tabela1[LONGITUDE],MATCH('MATRIZ CONTRATOS'!A16,Tabela1[código município],0))</f>
        <v>-42.135199999999998</v>
      </c>
    </row>
    <row r="17" spans="1:38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CONTRATOS'!E$3+1,0),0),0)</f>
        <v>0.78125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CONTRATOS'!G$3+1,0),0),0)</f>
        <v>12.5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CONTRATOS'!I$3+1,0),0),0)</f>
        <v>2.34375</v>
      </c>
      <c r="K17" s="40" t="str">
        <f>INDEX(INDICADORES!$F$3:$F$419,MATCH($A17,INDICADORES!$B$3:$B$419,0))</f>
        <v>2º QUARTIL</v>
      </c>
      <c r="L17" s="40">
        <f>IF($K$6="SIM",IFERROR(HLOOKUP(K17,SÍNTESE!$J$10:$M$25,'MATRIZ CONTRATOS'!K$3+1,0),0),0)</f>
        <v>12.5</v>
      </c>
      <c r="M17" s="52" t="str">
        <f>INDEX(INDICADORES!$G$3:$G$419,MATCH($A17,INDICADORES!$B$3:$B$419,0))</f>
        <v>2º QUARTIL</v>
      </c>
      <c r="N17" s="40">
        <f>IF($M$6="SIM",IFERROR(HLOOKUP(M17,SÍNTESE!$J$10:$M$25,'MATRIZ CONTRATOS'!M$3+1,0),0),0)</f>
        <v>2.34375</v>
      </c>
      <c r="O17" s="40" t="str">
        <f>INDEX(INDICADORES!$H$3:$H$419,MATCH($A17,INDICADORES!$B$3:$B$419,0))</f>
        <v>2º QUARTIL</v>
      </c>
      <c r="P17" s="40">
        <f>IF($O$6="SIM",IFERROR(HLOOKUP(O17,SÍNTESE!$J$10:$M$25,'MATRIZ CONTRATOS'!O$3+1,0),0),0)</f>
        <v>1.5625</v>
      </c>
      <c r="Q17" s="40" t="str">
        <f>INDEX(INDICADORES!$I$3:$I$419,MATCH($A17,INDICADORES!$B$3:$B$419,0))</f>
        <v>4º QUARTIL</v>
      </c>
      <c r="R17" s="40">
        <f>IF($Q$6="SIM",IFERROR(HLOOKUP(Q17,SÍNTESE!$J$10:$M$25,'MATRIZ CONTRATOS'!Q$3+1,0),0),0)</f>
        <v>8.3333333333333321</v>
      </c>
      <c r="S17" s="40" t="str">
        <f>INDEX(INDICADORES!$J$3:$J$419,MATCH($A17,INDICADORES!$B$3:$B$419,0))</f>
        <v>1º QUARTIL</v>
      </c>
      <c r="T17" s="40">
        <f>IF($S$6="SIM",IFERROR(HLOOKUP(S17,SÍNTESE!$J$10:$M$25,'MATRIZ CONTRATOS'!S$3+1,0),0),0)</f>
        <v>8.3333333333333321</v>
      </c>
      <c r="U17" s="40" t="str">
        <f>INDEX(INDICADORES!$K$3:$K$419,MATCH($A17,INDICADORES!$B$3:$B$419,0))</f>
        <v>4º QUARTIL</v>
      </c>
      <c r="V17" s="40">
        <f>IF($U$6="SIM",IFERROR(HLOOKUP(U17,SÍNTESE!$J$10:$M$25,'MATRIZ CONTRATOS'!U$3+1,0),0),0)</f>
        <v>2.083333333333333</v>
      </c>
      <c r="W17" s="40" t="str">
        <f>INDEX(INDICADORES!$L$3:$L$419,MATCH($A17,INDICADORES!$B$3:$B$419,0))</f>
        <v>4º QUARTIL</v>
      </c>
      <c r="X17" s="40">
        <f>IF($W$6="SIM",IFERROR(HLOOKUP(W17,SÍNTESE!$J$10:$M$25,'MATRIZ CONTRATOS'!W$3+1,0),0),0)</f>
        <v>0</v>
      </c>
      <c r="Y17" s="40" t="str">
        <f>INDEX(INDICADORES!$M$3:$M$419,MATCH($A17,INDICADORES!$B$3:$B$419,0))</f>
        <v>4º QUARTIL</v>
      </c>
      <c r="Z17" s="40">
        <f>IF($Y$6="SIM",IFERROR(HLOOKUP(Y17,SÍNTESE!$J$10:$M$25,'MATRIZ CONTRATOS'!Y$3+1,0),0),0)</f>
        <v>3.125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CONTRATOS'!AA$3+1,0),0),0)</f>
        <v>0.78125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CONTRATOS'!AC$3+1,0),0),0)</f>
        <v>1.5625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CONTRATOS'!AE$3+1,0),0),0)</f>
        <v>2.34375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CONTRATOS'!AG$3+1,0),0),0)</f>
        <v>0</v>
      </c>
      <c r="AI17" s="41">
        <f t="shared" si="0"/>
        <v>58.59375</v>
      </c>
      <c r="AK17">
        <f>INDEX(Tabela1[LATITUDE],MATCH('MATRIZ CONTRATOS'!A17,Tabela1[código município],0))</f>
        <v>-14.126899999999999</v>
      </c>
      <c r="AL17">
        <f>INDEX(Tabela1[LONGITUDE],MATCH('MATRIZ CONTRATOS'!A17,Tabela1[código município],0))</f>
        <v>-39.893700000000003</v>
      </c>
    </row>
    <row r="18" spans="1:38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CONTRATOS'!E$3+1,0),0),0)</f>
        <v>2.34375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CONTRATOS'!G$3+1,0),0),0)</f>
        <v>12.5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CONTRATOS'!I$3+1,0),0),0)</f>
        <v>1.5625</v>
      </c>
      <c r="K18" s="40" t="str">
        <f>INDEX(INDICADORES!$F$3:$F$419,MATCH($A18,INDICADORES!$B$3:$B$419,0))</f>
        <v>2º QUARTIL</v>
      </c>
      <c r="L18" s="40">
        <f>IF($K$6="SIM",IFERROR(HLOOKUP(K18,SÍNTESE!$J$10:$M$25,'MATRIZ CONTRATOS'!K$3+1,0),0),0)</f>
        <v>12.5</v>
      </c>
      <c r="M18" s="40" t="str">
        <f>INDEX(INDICADORES!$G$3:$G$419,MATCH($A18,INDICADORES!$B$3:$B$419,0))</f>
        <v>3º QUARTIL</v>
      </c>
      <c r="N18" s="40">
        <f>IF($M$6="SIM",IFERROR(HLOOKUP(M18,SÍNTESE!$J$10:$M$25,'MATRIZ CONTRATOS'!M$3+1,0),0),0)</f>
        <v>1.5625</v>
      </c>
      <c r="O18" s="40" t="str">
        <f>INDEX(INDICADORES!$H$3:$H$419,MATCH($A18,INDICADORES!$B$3:$B$419,0))</f>
        <v>3º QUARTIL</v>
      </c>
      <c r="P18" s="40">
        <f>IF($O$6="SIM",IFERROR(HLOOKUP(O18,SÍNTESE!$J$10:$M$25,'MATRIZ CONTRATOS'!O$3+1,0),0),0)</f>
        <v>2.34375</v>
      </c>
      <c r="Q18" s="40" t="str">
        <f>INDEX(INDICADORES!$I$3:$I$419,MATCH($A18,INDICADORES!$B$3:$B$419,0))</f>
        <v>3º QUARTIL</v>
      </c>
      <c r="R18" s="40">
        <f>IF($Q$6="SIM",IFERROR(HLOOKUP(Q18,SÍNTESE!$J$10:$M$25,'MATRIZ CONTRATOS'!Q$3+1,0),0),0)</f>
        <v>6.2499999999999991</v>
      </c>
      <c r="S18" s="40" t="str">
        <f>INDEX(INDICADORES!$J$3:$J$419,MATCH($A18,INDICADORES!$B$3:$B$419,0))</f>
        <v>4º QUARTIL</v>
      </c>
      <c r="T18" s="40">
        <f>IF($S$6="SIM",IFERROR(HLOOKUP(S18,SÍNTESE!$J$10:$M$25,'MATRIZ CONTRATOS'!S$3+1,0),0),0)</f>
        <v>2.083333333333333</v>
      </c>
      <c r="U18" s="40" t="str">
        <f>INDEX(INDICADORES!$K$3:$K$419,MATCH($A18,INDICADORES!$B$3:$B$419,0))</f>
        <v>4º QUARTIL</v>
      </c>
      <c r="V18" s="40">
        <f>IF($U$6="SIM",IFERROR(HLOOKUP(U18,SÍNTESE!$J$10:$M$25,'MATRIZ CONTRATOS'!U$3+1,0),0),0)</f>
        <v>2.083333333333333</v>
      </c>
      <c r="W18" s="40" t="str">
        <f>INDEX(INDICADORES!$L$3:$L$419,MATCH($A18,INDICADORES!$B$3:$B$419,0))</f>
        <v>3º QUARTIL</v>
      </c>
      <c r="X18" s="40">
        <f>IF($W$6="SIM",IFERROR(HLOOKUP(W18,SÍNTESE!$J$10:$M$25,'MATRIZ CONTRATOS'!W$3+1,0),0),0)</f>
        <v>0</v>
      </c>
      <c r="Y18" s="40" t="str">
        <f>INDEX(INDICADORES!$M$3:$M$419,MATCH($A18,INDICADORES!$B$3:$B$419,0))</f>
        <v>3º QUARTIL</v>
      </c>
      <c r="Z18" s="40">
        <f>IF($Y$6="SIM",IFERROR(HLOOKUP(Y18,SÍNTESE!$J$10:$M$25,'MATRIZ CONTRATOS'!Y$3+1,0),0),0)</f>
        <v>2.34375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CONTRATOS'!AA$3+1,0),0),0)</f>
        <v>2.34375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CONTRATOS'!AC$3+1,0),0),0)</f>
        <v>0.78125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CONTRATOS'!AE$3+1,0),0),0)</f>
        <v>0.78125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CONTRATOS'!AG$3+1,0),0),0)</f>
        <v>0</v>
      </c>
      <c r="AI18" s="41">
        <f t="shared" si="0"/>
        <v>49.479166666666664</v>
      </c>
      <c r="AK18">
        <f>INDEX(Tabela1[LATITUDE],MATCH('MATRIZ CONTRATOS'!A18,Tabela1[código município],0))</f>
        <v>-12.1335</v>
      </c>
      <c r="AL18">
        <f>INDEX(Tabela1[LONGITUDE],MATCH('MATRIZ CONTRATOS'!A18,Tabela1[código município],0))</f>
        <v>-38.4208</v>
      </c>
    </row>
    <row r="19" spans="1:38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CONTRATOS'!E$3+1,0),0),0)</f>
        <v>0.78125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CONTRATOS'!G$3+1,0),0),0)</f>
        <v>12.5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CONTRATOS'!I$3+1,0),0),0)</f>
        <v>2.34375</v>
      </c>
      <c r="K19" s="40" t="str">
        <f>INDEX(INDICADORES!$F$3:$F$419,MATCH($A19,INDICADORES!$B$3:$B$419,0))</f>
        <v>3º QUARTIL</v>
      </c>
      <c r="L19" s="40">
        <f>IF($K$6="SIM",IFERROR(HLOOKUP(K19,SÍNTESE!$J$10:$M$25,'MATRIZ CONTRATOS'!K$3+1,0),0),0)</f>
        <v>18.75</v>
      </c>
      <c r="M19" s="40" t="str">
        <f>INDEX(INDICADORES!$G$3:$G$419,MATCH($A19,INDICADORES!$B$3:$B$419,0))</f>
        <v>3º QUARTIL</v>
      </c>
      <c r="N19" s="40">
        <f>IF($M$6="SIM",IFERROR(HLOOKUP(M19,SÍNTESE!$J$10:$M$25,'MATRIZ CONTRATOS'!M$3+1,0),0),0)</f>
        <v>1.5625</v>
      </c>
      <c r="O19" s="40" t="str">
        <f>INDEX(INDICADORES!$H$3:$H$419,MATCH($A19,INDICADORES!$B$3:$B$419,0))</f>
        <v>1º QUARTIL</v>
      </c>
      <c r="P19" s="40">
        <f>IF($O$6="SIM",IFERROR(HLOOKUP(O19,SÍNTESE!$J$10:$M$25,'MATRIZ CONTRATOS'!O$3+1,0),0),0)</f>
        <v>0.78125</v>
      </c>
      <c r="Q19" s="40" t="str">
        <f>INDEX(INDICADORES!$I$3:$I$419,MATCH($A19,INDICADORES!$B$3:$B$419,0))</f>
        <v>2º QUARTIL</v>
      </c>
      <c r="R19" s="40">
        <f>IF($Q$6="SIM",IFERROR(HLOOKUP(Q19,SÍNTESE!$J$10:$M$25,'MATRIZ CONTRATOS'!Q$3+1,0),0),0)</f>
        <v>4.1666666666666661</v>
      </c>
      <c r="S19" s="40" t="str">
        <f>INDEX(INDICADORES!$J$3:$J$419,MATCH($A19,INDICADORES!$B$3:$B$419,0))</f>
        <v>4º QUARTIL</v>
      </c>
      <c r="T19" s="40">
        <f>IF($S$6="SIM",IFERROR(HLOOKUP(S19,SÍNTESE!$J$10:$M$25,'MATRIZ CONTRATOS'!S$3+1,0),0),0)</f>
        <v>2.083333333333333</v>
      </c>
      <c r="U19" s="40" t="str">
        <f>INDEX(INDICADORES!$K$3:$K$419,MATCH($A19,INDICADORES!$B$3:$B$419,0))</f>
        <v>4º QUARTIL</v>
      </c>
      <c r="V19" s="40">
        <f>IF($U$6="SIM",IFERROR(HLOOKUP(U19,SÍNTESE!$J$10:$M$25,'MATRIZ CONTRATOS'!U$3+1,0),0),0)</f>
        <v>2.083333333333333</v>
      </c>
      <c r="W19" s="40" t="str">
        <f>INDEX(INDICADORES!$L$3:$L$419,MATCH($A19,INDICADORES!$B$3:$B$419,0))</f>
        <v>3º QUARTIL</v>
      </c>
      <c r="X19" s="40">
        <f>IF($W$6="SIM",IFERROR(HLOOKUP(W19,SÍNTESE!$J$10:$M$25,'MATRIZ CONTRATOS'!W$3+1,0),0),0)</f>
        <v>0</v>
      </c>
      <c r="Y19" s="40" t="str">
        <f>INDEX(INDICADORES!$M$3:$M$419,MATCH($A19,INDICADORES!$B$3:$B$419,0))</f>
        <v>2º QUARTIL</v>
      </c>
      <c r="Z19" s="40">
        <f>IF($Y$6="SIM",IFERROR(HLOOKUP(Y19,SÍNTESE!$J$10:$M$25,'MATRIZ CONTRATOS'!Y$3+1,0),0),0)</f>
        <v>1.5625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CONTRATOS'!AA$3+1,0),0),0)</f>
        <v>0.78125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CONTRATOS'!AC$3+1,0),0),0)</f>
        <v>0.78125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CONTRATOS'!AE$3+1,0),0),0)</f>
        <v>0.78125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CONTRATOS'!AG$3+1,0),0),0)</f>
        <v>0</v>
      </c>
      <c r="AI19" s="41">
        <f t="shared" si="0"/>
        <v>48.958333333333329</v>
      </c>
      <c r="AK19">
        <f>INDEX(Tabela1[LATITUDE],MATCH('MATRIZ CONTRATOS'!A19,Tabela1[código município],0))</f>
        <v>-17.519500000000001</v>
      </c>
      <c r="AL19">
        <f>INDEX(Tabela1[LONGITUDE],MATCH('MATRIZ CONTRATOS'!A19,Tabela1[código município],0))</f>
        <v>-39.203600000000002</v>
      </c>
    </row>
    <row r="20" spans="1:38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CONTRATOS'!E$3+1,0),0),0)</f>
        <v>3.125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CONTRATOS'!G$3+1,0),0),0)</f>
        <v>18.75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CONTRATOS'!I$3+1,0),0),0)</f>
        <v>1.5625</v>
      </c>
      <c r="K20" s="40" t="str">
        <f>INDEX(INDICADORES!$F$3:$F$419,MATCH($A20,INDICADORES!$B$3:$B$419,0))</f>
        <v>2º QUARTIL</v>
      </c>
      <c r="L20" s="40">
        <f>IF($K$6="SIM",IFERROR(HLOOKUP(K20,SÍNTESE!$J$10:$M$25,'MATRIZ CONTRATOS'!K$3+1,0),0),0)</f>
        <v>12.5</v>
      </c>
      <c r="M20" s="40" t="str">
        <f>INDEX(INDICADORES!$G$3:$G$419,MATCH($A20,INDICADORES!$B$3:$B$419,0))</f>
        <v>1º QUARTIL</v>
      </c>
      <c r="N20" s="40">
        <f>IF($M$6="SIM",IFERROR(HLOOKUP(M20,SÍNTESE!$J$10:$M$25,'MATRIZ CONTRATOS'!M$3+1,0),0),0)</f>
        <v>3.125</v>
      </c>
      <c r="O20" s="40" t="str">
        <f>INDEX(INDICADORES!$H$3:$H$419,MATCH($A20,INDICADORES!$B$3:$B$419,0))</f>
        <v>4º QUARTIL</v>
      </c>
      <c r="P20" s="40">
        <f>IF($O$6="SIM",IFERROR(HLOOKUP(O20,SÍNTESE!$J$10:$M$25,'MATRIZ CONTRATOS'!O$3+1,0),0),0)</f>
        <v>3.125</v>
      </c>
      <c r="Q20" s="40" t="str">
        <f>INDEX(INDICADORES!$I$3:$I$419,MATCH($A20,INDICADORES!$B$3:$B$419,0))</f>
        <v>3º QUARTIL</v>
      </c>
      <c r="R20" s="40">
        <f>IF($Q$6="SIM",IFERROR(HLOOKUP(Q20,SÍNTESE!$J$10:$M$25,'MATRIZ CONTRATOS'!Q$3+1,0),0),0)</f>
        <v>6.2499999999999991</v>
      </c>
      <c r="S20" s="40" t="str">
        <f>INDEX(INDICADORES!$J$3:$J$419,MATCH($A20,INDICADORES!$B$3:$B$419,0))</f>
        <v>1º QUARTIL</v>
      </c>
      <c r="T20" s="40">
        <f>IF($S$6="SIM",IFERROR(HLOOKUP(S20,SÍNTESE!$J$10:$M$25,'MATRIZ CONTRATOS'!S$3+1,0),0),0)</f>
        <v>8.3333333333333321</v>
      </c>
      <c r="U20" s="40" t="str">
        <f>INDEX(INDICADORES!$K$3:$K$419,MATCH($A20,INDICADORES!$B$3:$B$419,0))</f>
        <v>2º QUARTIL</v>
      </c>
      <c r="V20" s="40">
        <f>IF($U$6="SIM",IFERROR(HLOOKUP(U20,SÍNTESE!$J$10:$M$25,'MATRIZ CONTRATOS'!U$3+1,0),0),0)</f>
        <v>6.2499999999999991</v>
      </c>
      <c r="W20" s="40" t="str">
        <f>INDEX(INDICADORES!$L$3:$L$419,MATCH($A20,INDICADORES!$B$3:$B$419,0))</f>
        <v>1º QUARTIL</v>
      </c>
      <c r="X20" s="40">
        <f>IF($W$6="SIM",IFERROR(HLOOKUP(W20,SÍNTESE!$J$10:$M$25,'MATRIZ CONTRATOS'!W$3+1,0),0),0)</f>
        <v>0</v>
      </c>
      <c r="Y20" s="40" t="str">
        <f>INDEX(INDICADORES!$M$3:$M$419,MATCH($A20,INDICADORES!$B$3:$B$419,0))</f>
        <v>3º QUARTIL</v>
      </c>
      <c r="Z20" s="40">
        <f>IF($Y$6="SIM",IFERROR(HLOOKUP(Y20,SÍNTESE!$J$10:$M$25,'MATRIZ CONTRATOS'!Y$3+1,0),0),0)</f>
        <v>2.34375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CONTRATOS'!AA$3+1,0),0),0)</f>
        <v>3.125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CONTRATOS'!AC$3+1,0),0),0)</f>
        <v>3.125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CONTRATOS'!AE$3+1,0),0),0)</f>
        <v>0.78125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CONTRATOS'!AG$3+1,0),0),0)</f>
        <v>0</v>
      </c>
      <c r="AI20" s="41">
        <f t="shared" si="0"/>
        <v>72.395833333333329</v>
      </c>
      <c r="AK20">
        <f>INDEX(Tabela1[LATITUDE],MATCH('MATRIZ CONTRATOS'!A20,Tabela1[código município],0))</f>
        <v>-14.7089</v>
      </c>
      <c r="AL20">
        <f>INDEX(Tabela1[LONGITUDE],MATCH('MATRIZ CONTRATOS'!A20,Tabela1[código município],0))</f>
        <v>-39.641500000000001</v>
      </c>
    </row>
    <row r="21" spans="1:38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CONTRATOS'!E$3+1,0),0),0)</f>
        <v>1.5625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CONTRATOS'!G$3+1,0),0),0)</f>
        <v>25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CONTRATOS'!I$3+1,0),0),0)</f>
        <v>1.5625</v>
      </c>
      <c r="K21" s="40" t="str">
        <f>INDEX(INDICADORES!$F$3:$F$419,MATCH($A21,INDICADORES!$B$3:$B$419,0))</f>
        <v>3º QUARTIL</v>
      </c>
      <c r="L21" s="40">
        <f>IF($K$6="SIM",IFERROR(HLOOKUP(K21,SÍNTESE!$J$10:$M$25,'MATRIZ CONTRATOS'!K$3+1,0),0),0)</f>
        <v>18.75</v>
      </c>
      <c r="M21" s="40" t="str">
        <f>INDEX(INDICADORES!$G$3:$G$419,MATCH($A21,INDICADORES!$B$3:$B$419,0))</f>
        <v>2º QUARTIL</v>
      </c>
      <c r="N21" s="40">
        <f>IF($M$6="SIM",IFERROR(HLOOKUP(M21,SÍNTESE!$J$10:$M$25,'MATRIZ CONTRATOS'!M$3+1,0),0),0)</f>
        <v>2.34375</v>
      </c>
      <c r="O21" s="40" t="str">
        <f>INDEX(INDICADORES!$H$3:$H$419,MATCH($A21,INDICADORES!$B$3:$B$419,0))</f>
        <v>2º QUARTIL</v>
      </c>
      <c r="P21" s="40">
        <f>IF($O$6="SIM",IFERROR(HLOOKUP(O21,SÍNTESE!$J$10:$M$25,'MATRIZ CONTRATOS'!O$3+1,0),0),0)</f>
        <v>1.5625</v>
      </c>
      <c r="Q21" s="40" t="str">
        <f>INDEX(INDICADORES!$I$3:$I$419,MATCH($A21,INDICADORES!$B$3:$B$419,0))</f>
        <v>2º QUARTIL</v>
      </c>
      <c r="R21" s="40">
        <f>IF($Q$6="SIM",IFERROR(HLOOKUP(Q21,SÍNTESE!$J$10:$M$25,'MATRIZ CONTRATOS'!Q$3+1,0),0),0)</f>
        <v>4.1666666666666661</v>
      </c>
      <c r="S21" s="40" t="str">
        <f>INDEX(INDICADORES!$J$3:$J$419,MATCH($A21,INDICADORES!$B$3:$B$419,0))</f>
        <v>1º QUARTIL</v>
      </c>
      <c r="T21" s="40">
        <f>IF($S$6="SIM",IFERROR(HLOOKUP(S21,SÍNTESE!$J$10:$M$25,'MATRIZ CONTRATOS'!S$3+1,0),0),0)</f>
        <v>8.3333333333333321</v>
      </c>
      <c r="U21" s="40" t="str">
        <f>INDEX(INDICADORES!$K$3:$K$419,MATCH($A21,INDICADORES!$B$3:$B$419,0))</f>
        <v>4º QUARTIL</v>
      </c>
      <c r="V21" s="40">
        <f>IF($U$6="SIM",IFERROR(HLOOKUP(U21,SÍNTESE!$J$10:$M$25,'MATRIZ CONTRATOS'!U$3+1,0),0),0)</f>
        <v>2.083333333333333</v>
      </c>
      <c r="W21" s="40" t="str">
        <f>INDEX(INDICADORES!$L$3:$L$419,MATCH($A21,INDICADORES!$B$3:$B$419,0))</f>
        <v>3º QUARTIL</v>
      </c>
      <c r="X21" s="40">
        <f>IF($W$6="SIM",IFERROR(HLOOKUP(W21,SÍNTESE!$J$10:$M$25,'MATRIZ CONTRATOS'!W$3+1,0),0),0)</f>
        <v>0</v>
      </c>
      <c r="Y21" s="40" t="str">
        <f>INDEX(INDICADORES!$M$3:$M$419,MATCH($A21,INDICADORES!$B$3:$B$419,0))</f>
        <v>2º QUARTIL</v>
      </c>
      <c r="Z21" s="40">
        <f>IF($Y$6="SIM",IFERROR(HLOOKUP(Y21,SÍNTESE!$J$10:$M$25,'MATRIZ CONTRATOS'!Y$3+1,0),0),0)</f>
        <v>1.5625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CONTRATOS'!AA$3+1,0),0),0)</f>
        <v>0.78125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CONTRATOS'!AC$3+1,0),0),0)</f>
        <v>0.78125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CONTRATOS'!AE$3+1,0),0),0)</f>
        <v>2.34375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CONTRATOS'!AG$3+1,0),0),0)</f>
        <v>0</v>
      </c>
      <c r="AI21" s="41">
        <f t="shared" si="0"/>
        <v>70.833333333333329</v>
      </c>
      <c r="AK21">
        <f>INDEX(Tabela1[LATITUDE],MATCH('MATRIZ CONTRATOS'!A21,Tabela1[código município],0))</f>
        <v>-13.0215</v>
      </c>
      <c r="AL21">
        <f>INDEX(Tabela1[LONGITUDE],MATCH('MATRIZ CONTRATOS'!A21,Tabela1[código município],0))</f>
        <v>-39.601999999999997</v>
      </c>
    </row>
    <row r="22" spans="1:38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CONTRATOS'!E$3+1,0),0),0)</f>
        <v>0.78125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CONTRATOS'!G$3+1,0),0),0)</f>
        <v>25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CONTRATOS'!I$3+1,0),0),0)</f>
        <v>0.78125</v>
      </c>
      <c r="K22" s="40" t="str">
        <f>INDEX(INDICADORES!$F$3:$F$419,MATCH($A22,INDICADORES!$B$3:$B$419,0))</f>
        <v>1º QUARTIL</v>
      </c>
      <c r="L22" s="40">
        <f>IF($K$6="SIM",IFERROR(HLOOKUP(K22,SÍNTESE!$J$10:$M$25,'MATRIZ CONTRATOS'!K$3+1,0),0),0)</f>
        <v>6.25</v>
      </c>
      <c r="M22" s="40" t="str">
        <f>INDEX(INDICADORES!$G$3:$G$419,MATCH($A22,INDICADORES!$B$3:$B$419,0))</f>
        <v>3º QUARTIL</v>
      </c>
      <c r="N22" s="40">
        <f>IF($M$6="SIM",IFERROR(HLOOKUP(M22,SÍNTESE!$J$10:$M$25,'MATRIZ CONTRATOS'!M$3+1,0),0),0)</f>
        <v>1.5625</v>
      </c>
      <c r="O22" s="40" t="str">
        <f>INDEX(INDICADORES!$H$3:$H$419,MATCH($A22,INDICADORES!$B$3:$B$419,0))</f>
        <v>1º QUARTIL</v>
      </c>
      <c r="P22" s="40">
        <f>IF($O$6="SIM",IFERROR(HLOOKUP(O22,SÍNTESE!$J$10:$M$25,'MATRIZ CONTRATOS'!O$3+1,0),0),0)</f>
        <v>0.78125</v>
      </c>
      <c r="Q22" s="40" t="str">
        <f>INDEX(INDICADORES!$I$3:$I$419,MATCH($A22,INDICADORES!$B$3:$B$419,0))</f>
        <v>2º QUARTIL</v>
      </c>
      <c r="R22" s="40">
        <f>IF($Q$6="SIM",IFERROR(HLOOKUP(Q22,SÍNTESE!$J$10:$M$25,'MATRIZ CONTRATOS'!Q$3+1,0),0),0)</f>
        <v>4.1666666666666661</v>
      </c>
      <c r="S22" s="40" t="str">
        <f>INDEX(INDICADORES!$J$3:$J$419,MATCH($A22,INDICADORES!$B$3:$B$419,0))</f>
        <v>1º QUARTIL</v>
      </c>
      <c r="T22" s="40">
        <f>IF($S$6="SIM",IFERROR(HLOOKUP(S22,SÍNTESE!$J$10:$M$25,'MATRIZ CONTRATOS'!S$3+1,0),0),0)</f>
        <v>8.3333333333333321</v>
      </c>
      <c r="U22" s="40" t="str">
        <f>INDEX(INDICADORES!$K$3:$K$419,MATCH($A22,INDICADORES!$B$3:$B$419,0))</f>
        <v>1º QUARTIL</v>
      </c>
      <c r="V22" s="40">
        <f>IF($U$6="SIM",IFERROR(HLOOKUP(U22,SÍNTESE!$J$10:$M$25,'MATRIZ CONTRATOS'!U$3+1,0),0),0)</f>
        <v>8.3333333333333321</v>
      </c>
      <c r="W22" s="40" t="str">
        <f>INDEX(INDICADORES!$L$3:$L$419,MATCH($A22,INDICADORES!$B$3:$B$419,0))</f>
        <v>3º QUARTIL</v>
      </c>
      <c r="X22" s="40">
        <f>IF($W$6="SIM",IFERROR(HLOOKUP(W22,SÍNTESE!$J$10:$M$25,'MATRIZ CONTRATOS'!W$3+1,0),0),0)</f>
        <v>0</v>
      </c>
      <c r="Y22" s="40" t="str">
        <f>INDEX(INDICADORES!$M$3:$M$419,MATCH($A22,INDICADORES!$B$3:$B$419,0))</f>
        <v>1º QUARTIL</v>
      </c>
      <c r="Z22" s="40">
        <f>IF($Y$6="SIM",IFERROR(HLOOKUP(Y22,SÍNTESE!$J$10:$M$25,'MATRIZ CONTRATOS'!Y$3+1,0),0),0)</f>
        <v>0.78125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CONTRATOS'!AA$3+1,0),0),0)</f>
        <v>0.78125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CONTRATOS'!AC$3+1,0),0),0)</f>
        <v>1.5625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CONTRATOS'!AE$3+1,0),0),0)</f>
        <v>0.78125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CONTRATOS'!AG$3+1,0),0),0)</f>
        <v>0</v>
      </c>
      <c r="AI22" s="41">
        <f t="shared" si="0"/>
        <v>59.895833333333329</v>
      </c>
      <c r="AK22">
        <f>INDEX(Tabela1[LATITUDE],MATCH('MATRIZ CONTRATOS'!A22,Tabela1[código município],0))</f>
        <v>-12.391400000000001</v>
      </c>
      <c r="AL22">
        <f>INDEX(Tabela1[LONGITUDE],MATCH('MATRIZ CONTRATOS'!A22,Tabela1[código município],0))</f>
        <v>-38.756300000000003</v>
      </c>
    </row>
    <row r="23" spans="1:38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CONTRATOS'!E$3+1,0),0),0)</f>
        <v>2.34375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CONTRATOS'!G$3+1,0),0),0)</f>
        <v>12.5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CONTRATOS'!I$3+1,0),0),0)</f>
        <v>1.5625</v>
      </c>
      <c r="K23" s="40" t="str">
        <f>INDEX(INDICADORES!$F$3:$F$419,MATCH($A23,INDICADORES!$B$3:$B$419,0))</f>
        <v>2º QUARTIL</v>
      </c>
      <c r="L23" s="40">
        <f>IF($K$6="SIM",IFERROR(HLOOKUP(K23,SÍNTESE!$J$10:$M$25,'MATRIZ CONTRATOS'!K$3+1,0),0),0)</f>
        <v>12.5</v>
      </c>
      <c r="M23" s="40" t="str">
        <f>INDEX(INDICADORES!$G$3:$G$419,MATCH($A23,INDICADORES!$B$3:$B$419,0))</f>
        <v>3º QUARTIL</v>
      </c>
      <c r="N23" s="40">
        <f>IF($M$6="SIM",IFERROR(HLOOKUP(M23,SÍNTESE!$J$10:$M$25,'MATRIZ CONTRATOS'!M$3+1,0),0),0)</f>
        <v>1.5625</v>
      </c>
      <c r="O23" s="40" t="str">
        <f>INDEX(INDICADORES!$H$3:$H$419,MATCH($A23,INDICADORES!$B$3:$B$419,0))</f>
        <v>4º QUARTIL</v>
      </c>
      <c r="P23" s="40">
        <f>IF($O$6="SIM",IFERROR(HLOOKUP(O23,SÍNTESE!$J$10:$M$25,'MATRIZ CONTRATOS'!O$3+1,0),0),0)</f>
        <v>3.125</v>
      </c>
      <c r="Q23" s="40" t="str">
        <f>INDEX(INDICADORES!$I$3:$I$419,MATCH($A23,INDICADORES!$B$3:$B$419,0))</f>
        <v>2º QUARTIL</v>
      </c>
      <c r="R23" s="40">
        <f>IF($Q$6="SIM",IFERROR(HLOOKUP(Q23,SÍNTESE!$J$10:$M$25,'MATRIZ CONTRATOS'!Q$3+1,0),0),0)</f>
        <v>4.1666666666666661</v>
      </c>
      <c r="S23" s="40" t="str">
        <f>INDEX(INDICADORES!$J$3:$J$419,MATCH($A23,INDICADORES!$B$3:$B$419,0))</f>
        <v>2º QUARTIL</v>
      </c>
      <c r="T23" s="40">
        <f>IF($S$6="SIM",IFERROR(HLOOKUP(S23,SÍNTESE!$J$10:$M$25,'MATRIZ CONTRATOS'!S$3+1,0),0),0)</f>
        <v>6.2499999999999991</v>
      </c>
      <c r="U23" s="40" t="str">
        <f>INDEX(INDICADORES!$K$3:$K$419,MATCH($A23,INDICADORES!$B$3:$B$419,0))</f>
        <v>1º QUARTIL</v>
      </c>
      <c r="V23" s="40">
        <f>IF($U$6="SIM",IFERROR(HLOOKUP(U23,SÍNTESE!$J$10:$M$25,'MATRIZ CONTRATOS'!U$3+1,0),0),0)</f>
        <v>8.3333333333333321</v>
      </c>
      <c r="W23" s="40" t="str">
        <f>INDEX(INDICADORES!$L$3:$L$419,MATCH($A23,INDICADORES!$B$3:$B$419,0))</f>
        <v>4º QUARTIL</v>
      </c>
      <c r="X23" s="40">
        <f>IF($W$6="SIM",IFERROR(HLOOKUP(W23,SÍNTESE!$J$10:$M$25,'MATRIZ CONTRATOS'!W$3+1,0),0),0)</f>
        <v>0</v>
      </c>
      <c r="Y23" s="40" t="str">
        <f>INDEX(INDICADORES!$M$3:$M$419,MATCH($A23,INDICADORES!$B$3:$B$419,0))</f>
        <v>2º QUARTIL</v>
      </c>
      <c r="Z23" s="40">
        <f>IF($Y$6="SIM",IFERROR(HLOOKUP(Y23,SÍNTESE!$J$10:$M$25,'MATRIZ CONTRATOS'!Y$3+1,0),0),0)</f>
        <v>1.5625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CONTRATOS'!AA$3+1,0),0),0)</f>
        <v>3.125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CONTRATOS'!AC$3+1,0),0),0)</f>
        <v>0.78125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CONTRATOS'!AE$3+1,0),0),0)</f>
        <v>0.78125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CONTRATOS'!AG$3+1,0),0),0)</f>
        <v>0</v>
      </c>
      <c r="AI23" s="41">
        <f t="shared" si="0"/>
        <v>58.59375</v>
      </c>
      <c r="AK23">
        <f>INDEX(Tabela1[LATITUDE],MATCH('MATRIZ CONTRATOS'!A23,Tabela1[código município],0))</f>
        <v>-11.4429</v>
      </c>
      <c r="AL23">
        <f>INDEX(Tabela1[LONGITUDE],MATCH('MATRIZ CONTRATOS'!A23,Tabela1[código município],0))</f>
        <v>-41.439</v>
      </c>
    </row>
    <row r="24" spans="1:38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CONTRATOS'!E$3+1,0),0),0)</f>
        <v>1.5625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CONTRATOS'!G$3+1,0),0),0)</f>
        <v>6.25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CONTRATOS'!I$3+1,0),0),0)</f>
        <v>0.78125</v>
      </c>
      <c r="K24" s="40" t="str">
        <f>INDEX(INDICADORES!$F$3:$F$419,MATCH($A24,INDICADORES!$B$3:$B$419,0))</f>
        <v>1º QUARTIL</v>
      </c>
      <c r="L24" s="40">
        <f>IF($K$6="SIM",IFERROR(HLOOKUP(K24,SÍNTESE!$J$10:$M$25,'MATRIZ CONTRATOS'!K$3+1,0),0),0)</f>
        <v>6.25</v>
      </c>
      <c r="M24" s="40" t="str">
        <f>INDEX(INDICADORES!$G$3:$G$419,MATCH($A24,INDICADORES!$B$3:$B$419,0))</f>
        <v>2º QUARTIL</v>
      </c>
      <c r="N24" s="40">
        <f>IF($M$6="SIM",IFERROR(HLOOKUP(M24,SÍNTESE!$J$10:$M$25,'MATRIZ CONTRATOS'!M$3+1,0),0),0)</f>
        <v>2.34375</v>
      </c>
      <c r="O24" s="40" t="str">
        <f>INDEX(INDICADORES!$H$3:$H$419,MATCH($A24,INDICADORES!$B$3:$B$419,0))</f>
        <v>1º QUARTIL</v>
      </c>
      <c r="P24" s="40">
        <f>IF($O$6="SIM",IFERROR(HLOOKUP(O24,SÍNTESE!$J$10:$M$25,'MATRIZ CONTRATOS'!O$3+1,0),0),0)</f>
        <v>0.78125</v>
      </c>
      <c r="Q24" s="40" t="str">
        <f>INDEX(INDICADORES!$I$3:$I$419,MATCH($A24,INDICADORES!$B$3:$B$419,0))</f>
        <v>2º QUARTIL</v>
      </c>
      <c r="R24" s="40">
        <f>IF($Q$6="SIM",IFERROR(HLOOKUP(Q24,SÍNTESE!$J$10:$M$25,'MATRIZ CONTRATOS'!Q$3+1,0),0),0)</f>
        <v>4.1666666666666661</v>
      </c>
      <c r="S24" s="40" t="str">
        <f>INDEX(INDICADORES!$J$3:$J$419,MATCH($A24,INDICADORES!$B$3:$B$419,0))</f>
        <v>4º QUARTIL</v>
      </c>
      <c r="T24" s="40">
        <f>IF($S$6="SIM",IFERROR(HLOOKUP(S24,SÍNTESE!$J$10:$M$25,'MATRIZ CONTRATOS'!S$3+1,0),0),0)</f>
        <v>2.083333333333333</v>
      </c>
      <c r="U24" s="40" t="str">
        <f>INDEX(INDICADORES!$K$3:$K$419,MATCH($A24,INDICADORES!$B$3:$B$419,0))</f>
        <v>4º QUARTIL</v>
      </c>
      <c r="V24" s="40">
        <f>IF($U$6="SIM",IFERROR(HLOOKUP(U24,SÍNTESE!$J$10:$M$25,'MATRIZ CONTRATOS'!U$3+1,0),0),0)</f>
        <v>2.083333333333333</v>
      </c>
      <c r="W24" s="40" t="str">
        <f>INDEX(INDICADORES!$L$3:$L$419,MATCH($A24,INDICADORES!$B$3:$B$419,0))</f>
        <v>2º QUARTIL</v>
      </c>
      <c r="X24" s="40">
        <f>IF($W$6="SIM",IFERROR(HLOOKUP(W24,SÍNTESE!$J$10:$M$25,'MATRIZ CONTRATOS'!W$3+1,0),0),0)</f>
        <v>0</v>
      </c>
      <c r="Y24" s="40" t="str">
        <f>INDEX(INDICADORES!$M$3:$M$419,MATCH($A24,INDICADORES!$B$3:$B$419,0))</f>
        <v>1º QUARTIL</v>
      </c>
      <c r="Z24" s="40">
        <f>IF($Y$6="SIM",IFERROR(HLOOKUP(Y24,SÍNTESE!$J$10:$M$25,'MATRIZ CONTRATOS'!Y$3+1,0),0),0)</f>
        <v>0.78125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CONTRATOS'!AA$3+1,0),0),0)</f>
        <v>0.78125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CONTRATOS'!AC$3+1,0),0),0)</f>
        <v>0.78125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CONTRATOS'!AE$3+1,0),0),0)</f>
        <v>0.78125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CONTRATOS'!AG$3+1,0),0),0)</f>
        <v>0</v>
      </c>
      <c r="AI24" s="41">
        <f t="shared" si="0"/>
        <v>29.427083333333332</v>
      </c>
      <c r="AK24">
        <f>INDEX(Tabela1[LATITUDE],MATCH('MATRIZ CONTRATOS'!A24,Tabela1[código município],0))</f>
        <v>-14.6151</v>
      </c>
      <c r="AL24">
        <f>INDEX(Tabela1[LONGITUDE],MATCH('MATRIZ CONTRATOS'!A24,Tabela1[código município],0))</f>
        <v>-41.135599999999997</v>
      </c>
    </row>
    <row r="25" spans="1:38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CONTRATOS'!E$3+1,0),0),0)</f>
        <v>3.125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CONTRATOS'!G$3+1,0),0),0)</f>
        <v>12.5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CONTRATOS'!I$3+1,0),0),0)</f>
        <v>0.78125</v>
      </c>
      <c r="K25" s="40" t="str">
        <f>INDEX(INDICADORES!$F$3:$F$419,MATCH($A25,INDICADORES!$B$3:$B$419,0))</f>
        <v>2º QUARTIL</v>
      </c>
      <c r="L25" s="40">
        <f>IF($K$6="SIM",IFERROR(HLOOKUP(K25,SÍNTESE!$J$10:$M$25,'MATRIZ CONTRATOS'!K$3+1,0),0),0)</f>
        <v>12.5</v>
      </c>
      <c r="M25" s="40" t="str">
        <f>INDEX(INDICADORES!$G$3:$G$419,MATCH($A25,INDICADORES!$B$3:$B$419,0))</f>
        <v>1º QUARTIL</v>
      </c>
      <c r="N25" s="40">
        <f>IF($M$6="SIM",IFERROR(HLOOKUP(M25,SÍNTESE!$J$10:$M$25,'MATRIZ CONTRATOS'!M$3+1,0),0),0)</f>
        <v>3.125</v>
      </c>
      <c r="O25" s="40" t="str">
        <f>INDEX(INDICADORES!$H$3:$H$419,MATCH($A25,INDICADORES!$B$3:$B$419,0))</f>
        <v>3º QUARTIL</v>
      </c>
      <c r="P25" s="40">
        <f>IF($O$6="SIM",IFERROR(HLOOKUP(O25,SÍNTESE!$J$10:$M$25,'MATRIZ CONTRATOS'!O$3+1,0),0),0)</f>
        <v>2.34375</v>
      </c>
      <c r="Q25" s="40" t="str">
        <f>INDEX(INDICADORES!$I$3:$I$419,MATCH($A25,INDICADORES!$B$3:$B$419,0))</f>
        <v>2º QUARTIL</v>
      </c>
      <c r="R25" s="40">
        <f>IF($Q$6="SIM",IFERROR(HLOOKUP(Q25,SÍNTESE!$J$10:$M$25,'MATRIZ CONTRATOS'!Q$3+1,0),0),0)</f>
        <v>4.1666666666666661</v>
      </c>
      <c r="S25" s="40" t="str">
        <f>INDEX(INDICADORES!$J$3:$J$419,MATCH($A25,INDICADORES!$B$3:$B$419,0))</f>
        <v>2º QUARTIL</v>
      </c>
      <c r="T25" s="40">
        <f>IF($S$6="SIM",IFERROR(HLOOKUP(S25,SÍNTESE!$J$10:$M$25,'MATRIZ CONTRATOS'!S$3+1,0),0),0)</f>
        <v>6.2499999999999991</v>
      </c>
      <c r="U25" s="40" t="str">
        <f>INDEX(INDICADORES!$K$3:$K$419,MATCH($A25,INDICADORES!$B$3:$B$419,0))</f>
        <v>2º QUARTIL</v>
      </c>
      <c r="V25" s="40">
        <f>IF($U$6="SIM",IFERROR(HLOOKUP(U25,SÍNTESE!$J$10:$M$25,'MATRIZ CONTRATOS'!U$3+1,0),0),0)</f>
        <v>6.2499999999999991</v>
      </c>
      <c r="W25" s="40" t="str">
        <f>INDEX(INDICADORES!$L$3:$L$419,MATCH($A25,INDICADORES!$B$3:$B$419,0))</f>
        <v>4º QUARTIL</v>
      </c>
      <c r="X25" s="40">
        <f>IF($W$6="SIM",IFERROR(HLOOKUP(W25,SÍNTESE!$J$10:$M$25,'MATRIZ CONTRATOS'!W$3+1,0),0),0)</f>
        <v>0</v>
      </c>
      <c r="Y25" s="40" t="str">
        <f>INDEX(INDICADORES!$M$3:$M$419,MATCH($A25,INDICADORES!$B$3:$B$419,0))</f>
        <v>2º QUARTIL</v>
      </c>
      <c r="Z25" s="40">
        <f>IF($Y$6="SIM",IFERROR(HLOOKUP(Y25,SÍNTESE!$J$10:$M$25,'MATRIZ CONTRATOS'!Y$3+1,0),0),0)</f>
        <v>1.5625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CONTRATOS'!AA$3+1,0),0),0)</f>
        <v>2.34375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CONTRATOS'!AC$3+1,0),0),0)</f>
        <v>0.78125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CONTRATOS'!AE$3+1,0),0),0)</f>
        <v>2.34375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CONTRATOS'!AG$3+1,0),0),0)</f>
        <v>0</v>
      </c>
      <c r="AI25" s="41">
        <f t="shared" si="0"/>
        <v>58.072916666666664</v>
      </c>
      <c r="AK25">
        <f>INDEX(Tabela1[LATITUDE],MATCH('MATRIZ CONTRATOS'!A25,Tabela1[código município],0))</f>
        <v>-12.8049</v>
      </c>
      <c r="AL25">
        <f>INDEX(Tabela1[LONGITUDE],MATCH('MATRIZ CONTRATOS'!A25,Tabela1[código município],0))</f>
        <v>-41.329700000000003</v>
      </c>
    </row>
    <row r="26" spans="1:38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CONTRATOS'!E$3+1,0),0),0)</f>
        <v>2.34375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CONTRATOS'!G$3+1,0),0),0)</f>
        <v>25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CONTRATOS'!I$3+1,0),0),0)</f>
        <v>0.78125</v>
      </c>
      <c r="K26" s="40" t="str">
        <f>INDEX(INDICADORES!$F$3:$F$419,MATCH($A26,INDICADORES!$B$3:$B$419,0))</f>
        <v>3º QUARTIL</v>
      </c>
      <c r="L26" s="40">
        <f>IF($K$6="SIM",IFERROR(HLOOKUP(K26,SÍNTESE!$J$10:$M$25,'MATRIZ CONTRATOS'!K$3+1,0),0),0)</f>
        <v>18.75</v>
      </c>
      <c r="M26" s="40" t="str">
        <f>INDEX(INDICADORES!$G$3:$G$419,MATCH($A26,INDICADORES!$B$3:$B$419,0))</f>
        <v>1º QUARTIL</v>
      </c>
      <c r="N26" s="40">
        <f>IF($M$6="SIM",IFERROR(HLOOKUP(M26,SÍNTESE!$J$10:$M$25,'MATRIZ CONTRATOS'!M$3+1,0),0),0)</f>
        <v>3.125</v>
      </c>
      <c r="O26" s="40" t="str">
        <f>INDEX(INDICADORES!$H$3:$H$419,MATCH($A26,INDICADORES!$B$3:$B$419,0))</f>
        <v>3º QUARTIL</v>
      </c>
      <c r="P26" s="40">
        <f>IF($O$6="SIM",IFERROR(HLOOKUP(O26,SÍNTESE!$J$10:$M$25,'MATRIZ CONTRATOS'!O$3+1,0),0),0)</f>
        <v>2.34375</v>
      </c>
      <c r="Q26" s="40" t="str">
        <f>INDEX(INDICADORES!$I$3:$I$419,MATCH($A26,INDICADORES!$B$3:$B$419,0))</f>
        <v>2º QUARTIL</v>
      </c>
      <c r="R26" s="40">
        <f>IF($Q$6="SIM",IFERROR(HLOOKUP(Q26,SÍNTESE!$J$10:$M$25,'MATRIZ CONTRATOS'!Q$3+1,0),0),0)</f>
        <v>4.1666666666666661</v>
      </c>
      <c r="S26" s="40" t="str">
        <f>INDEX(INDICADORES!$J$3:$J$419,MATCH($A26,INDICADORES!$B$3:$B$419,0))</f>
        <v>3º QUARTIL</v>
      </c>
      <c r="T26" s="40">
        <f>IF($S$6="SIM",IFERROR(HLOOKUP(S26,SÍNTESE!$J$10:$M$25,'MATRIZ CONTRATOS'!S$3+1,0),0),0)</f>
        <v>4.1666666666666661</v>
      </c>
      <c r="U26" s="40" t="str">
        <f>INDEX(INDICADORES!$K$3:$K$419,MATCH($A26,INDICADORES!$B$3:$B$419,0))</f>
        <v>2º QUARTIL</v>
      </c>
      <c r="V26" s="40">
        <f>IF($U$6="SIM",IFERROR(HLOOKUP(U26,SÍNTESE!$J$10:$M$25,'MATRIZ CONTRATOS'!U$3+1,0),0),0)</f>
        <v>6.2499999999999991</v>
      </c>
      <c r="W26" s="40" t="str">
        <f>INDEX(INDICADORES!$L$3:$L$419,MATCH($A26,INDICADORES!$B$3:$B$419,0))</f>
        <v>4º QUARTIL</v>
      </c>
      <c r="X26" s="40">
        <f>IF($W$6="SIM",IFERROR(HLOOKUP(W26,SÍNTESE!$J$10:$M$25,'MATRIZ CONTRATOS'!W$3+1,0),0),0)</f>
        <v>0</v>
      </c>
      <c r="Y26" s="40" t="str">
        <f>INDEX(INDICADORES!$M$3:$M$419,MATCH($A26,INDICADORES!$B$3:$B$419,0))</f>
        <v>2º QUARTIL</v>
      </c>
      <c r="Z26" s="40">
        <f>IF($Y$6="SIM",IFERROR(HLOOKUP(Y26,SÍNTESE!$J$10:$M$25,'MATRIZ CONTRATOS'!Y$3+1,0),0),0)</f>
        <v>1.5625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CONTRATOS'!AA$3+1,0),0),0)</f>
        <v>1.5625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CONTRATOS'!AC$3+1,0),0),0)</f>
        <v>1.5625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CONTRATOS'!AE$3+1,0),0),0)</f>
        <v>0.78125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CONTRATOS'!AG$3+1,0),0),0)</f>
        <v>0</v>
      </c>
      <c r="AI26" s="41">
        <f t="shared" si="0"/>
        <v>72.395833333333329</v>
      </c>
      <c r="AK26">
        <f>INDEX(Tabela1[LATITUDE],MATCH('MATRIZ CONTRATOS'!A26,Tabela1[código município],0))</f>
        <v>-10.3482</v>
      </c>
      <c r="AL26">
        <f>INDEX(Tabela1[LONGITUDE],MATCH('MATRIZ CONTRATOS'!A26,Tabela1[código município],0))</f>
        <v>-39.839100000000002</v>
      </c>
    </row>
    <row r="27" spans="1:38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CONTRATOS'!E$3+1,0),0),0)</f>
        <v>0.78125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CONTRATOS'!G$3+1,0),0),0)</f>
        <v>6.25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CONTRATOS'!I$3+1,0),0),0)</f>
        <v>2.34375</v>
      </c>
      <c r="K27" s="40" t="str">
        <f>INDEX(INDICADORES!$F$3:$F$419,MATCH($A27,INDICADORES!$B$3:$B$419,0))</f>
        <v>4º QUARTIL</v>
      </c>
      <c r="L27" s="40">
        <f>IF($K$6="SIM",IFERROR(HLOOKUP(K27,SÍNTESE!$J$10:$M$25,'MATRIZ CONTRATOS'!K$3+1,0),0),0)</f>
        <v>25</v>
      </c>
      <c r="M27" s="40" t="str">
        <f>INDEX(INDICADORES!$G$3:$G$419,MATCH($A27,INDICADORES!$B$3:$B$419,0))</f>
        <v>2º QUARTIL</v>
      </c>
      <c r="N27" s="40">
        <f>IF($M$6="SIM",IFERROR(HLOOKUP(M27,SÍNTESE!$J$10:$M$25,'MATRIZ CONTRATOS'!M$3+1,0),0),0)</f>
        <v>2.34375</v>
      </c>
      <c r="O27" s="40" t="str">
        <f>INDEX(INDICADORES!$H$3:$H$419,MATCH($A27,INDICADORES!$B$3:$B$419,0))</f>
        <v>1º QUARTIL</v>
      </c>
      <c r="P27" s="40">
        <f>IF($O$6="SIM",IFERROR(HLOOKUP(O27,SÍNTESE!$J$10:$M$25,'MATRIZ CONTRATOS'!O$3+1,0),0),0)</f>
        <v>0.78125</v>
      </c>
      <c r="Q27" s="40" t="str">
        <f>INDEX(INDICADORES!$I$3:$I$419,MATCH($A27,INDICADORES!$B$3:$B$419,0))</f>
        <v>1º QUARTIL</v>
      </c>
      <c r="R27" s="40">
        <f>IF($Q$6="SIM",IFERROR(HLOOKUP(Q27,SÍNTESE!$J$10:$M$25,'MATRIZ CONTRATOS'!Q$3+1,0),0),0)</f>
        <v>2.083333333333333</v>
      </c>
      <c r="S27" s="40" t="str">
        <f>INDEX(INDICADORES!$J$3:$J$419,MATCH($A27,INDICADORES!$B$3:$B$419,0))</f>
        <v>1º QUARTIL</v>
      </c>
      <c r="T27" s="40">
        <f>IF($S$6="SIM",IFERROR(HLOOKUP(S27,SÍNTESE!$J$10:$M$25,'MATRIZ CONTRATOS'!S$3+1,0),0),0)</f>
        <v>8.3333333333333321</v>
      </c>
      <c r="U27" s="40" t="str">
        <f>INDEX(INDICADORES!$K$3:$K$419,MATCH($A27,INDICADORES!$B$3:$B$419,0))</f>
        <v>2º QUARTIL</v>
      </c>
      <c r="V27" s="40">
        <f>IF($U$6="SIM",IFERROR(HLOOKUP(U27,SÍNTESE!$J$10:$M$25,'MATRIZ CONTRATOS'!U$3+1,0),0),0)</f>
        <v>6.2499999999999991</v>
      </c>
      <c r="W27" s="40" t="str">
        <f>INDEX(INDICADORES!$L$3:$L$419,MATCH($A27,INDICADORES!$B$3:$B$419,0))</f>
        <v>1º QUARTIL</v>
      </c>
      <c r="X27" s="40">
        <f>IF($W$6="SIM",IFERROR(HLOOKUP(W27,SÍNTESE!$J$10:$M$25,'MATRIZ CONTRATOS'!W$3+1,0),0),0)</f>
        <v>0</v>
      </c>
      <c r="Y27" s="40" t="str">
        <f>INDEX(INDICADORES!$M$3:$M$419,MATCH($A27,INDICADORES!$B$3:$B$419,0))</f>
        <v>2º QUARTIL</v>
      </c>
      <c r="Z27" s="40">
        <f>IF($Y$6="SIM",IFERROR(HLOOKUP(Y27,SÍNTESE!$J$10:$M$25,'MATRIZ CONTRATOS'!Y$3+1,0),0),0)</f>
        <v>1.5625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CONTRATOS'!AA$3+1,0),0),0)</f>
        <v>2.34375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CONTRATOS'!AC$3+1,0),0),0)</f>
        <v>3.125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CONTRATOS'!AE$3+1,0),0),0)</f>
        <v>0.78125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CONTRATOS'!AG$3+1,0),0),0)</f>
        <v>0</v>
      </c>
      <c r="AI27" s="41">
        <f t="shared" si="0"/>
        <v>61.979166666666664</v>
      </c>
      <c r="AK27">
        <f>INDEX(Tabela1[LATITUDE],MATCH('MATRIZ CONTRATOS'!A27,Tabela1[código município],0))</f>
        <v>-12.0063</v>
      </c>
      <c r="AL27">
        <f>INDEX(Tabela1[LONGITUDE],MATCH('MATRIZ CONTRATOS'!A27,Tabela1[código município],0))</f>
        <v>-44.700299999999999</v>
      </c>
    </row>
    <row r="28" spans="1:38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CONTRATOS'!E$3+1,0),0),0)</f>
        <v>2.34375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CONTRATOS'!G$3+1,0),0),0)</f>
        <v>25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CONTRATOS'!I$3+1,0),0),0)</f>
        <v>1.5625</v>
      </c>
      <c r="K28" s="40" t="str">
        <f>INDEX(INDICADORES!$F$3:$F$419,MATCH($A28,INDICADORES!$B$3:$B$419,0))</f>
        <v>2º QUARTIL</v>
      </c>
      <c r="L28" s="40">
        <f>IF($K$6="SIM",IFERROR(HLOOKUP(K28,SÍNTESE!$J$10:$M$25,'MATRIZ CONTRATOS'!K$3+1,0),0),0)</f>
        <v>12.5</v>
      </c>
      <c r="M28" s="40" t="str">
        <f>INDEX(INDICADORES!$G$3:$G$419,MATCH($A28,INDICADORES!$B$3:$B$419,0))</f>
        <v>1º QUARTIL</v>
      </c>
      <c r="N28" s="40">
        <f>IF($M$6="SIM",IFERROR(HLOOKUP(M28,SÍNTESE!$J$10:$M$25,'MATRIZ CONTRATOS'!M$3+1,0),0),0)</f>
        <v>3.125</v>
      </c>
      <c r="O28" s="40" t="str">
        <f>INDEX(INDICADORES!$H$3:$H$419,MATCH($A28,INDICADORES!$B$3:$B$419,0))</f>
        <v>3º QUARTIL</v>
      </c>
      <c r="P28" s="40">
        <f>IF($O$6="SIM",IFERROR(HLOOKUP(O28,SÍNTESE!$J$10:$M$25,'MATRIZ CONTRATOS'!O$3+1,0),0),0)</f>
        <v>2.34375</v>
      </c>
      <c r="Q28" s="40" t="str">
        <f>INDEX(INDICADORES!$I$3:$I$419,MATCH($A28,INDICADORES!$B$3:$B$419,0))</f>
        <v>2º QUARTIL</v>
      </c>
      <c r="R28" s="40">
        <f>IF($Q$6="SIM",IFERROR(HLOOKUP(Q28,SÍNTESE!$J$10:$M$25,'MATRIZ CONTRATOS'!Q$3+1,0),0),0)</f>
        <v>4.1666666666666661</v>
      </c>
      <c r="S28" s="40" t="str">
        <f>INDEX(INDICADORES!$J$3:$J$419,MATCH($A28,INDICADORES!$B$3:$B$419,0))</f>
        <v>3º QUARTIL</v>
      </c>
      <c r="T28" s="40">
        <f>IF($S$6="SIM",IFERROR(HLOOKUP(S28,SÍNTESE!$J$10:$M$25,'MATRIZ CONTRATOS'!S$3+1,0),0),0)</f>
        <v>4.1666666666666661</v>
      </c>
      <c r="U28" s="40" t="str">
        <f>INDEX(INDICADORES!$K$3:$K$419,MATCH($A28,INDICADORES!$B$3:$B$419,0))</f>
        <v>1º QUARTIL</v>
      </c>
      <c r="V28" s="40">
        <f>IF($U$6="SIM",IFERROR(HLOOKUP(U28,SÍNTESE!$J$10:$M$25,'MATRIZ CONTRATOS'!U$3+1,0),0),0)</f>
        <v>8.3333333333333321</v>
      </c>
      <c r="W28" s="40" t="str">
        <f>INDEX(INDICADORES!$L$3:$L$419,MATCH($A28,INDICADORES!$B$3:$B$419,0))</f>
        <v>3º QUARTIL</v>
      </c>
      <c r="X28" s="40">
        <f>IF($W$6="SIM",IFERROR(HLOOKUP(W28,SÍNTESE!$J$10:$M$25,'MATRIZ CONTRATOS'!W$3+1,0),0),0)</f>
        <v>0</v>
      </c>
      <c r="Y28" s="40" t="str">
        <f>INDEX(INDICADORES!$M$3:$M$419,MATCH($A28,INDICADORES!$B$3:$B$419,0))</f>
        <v>1º QUARTIL</v>
      </c>
      <c r="Z28" s="40">
        <f>IF($Y$6="SIM",IFERROR(HLOOKUP(Y28,SÍNTESE!$J$10:$M$25,'MATRIZ CONTRATOS'!Y$3+1,0),0),0)</f>
        <v>0.78125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CONTRATOS'!AA$3+1,0),0),0)</f>
        <v>2.34375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CONTRATOS'!AC$3+1,0),0),0)</f>
        <v>1.5625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CONTRATOS'!AE$3+1,0),0),0)</f>
        <v>0.78125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CONTRATOS'!AG$3+1,0),0),0)</f>
        <v>0</v>
      </c>
      <c r="AI28" s="41">
        <f t="shared" si="0"/>
        <v>69.010416666666657</v>
      </c>
      <c r="AK28">
        <f>INDEX(Tabela1[LATITUDE],MATCH('MATRIZ CONTRATOS'!A28,Tabela1[código município],0))</f>
        <v>-12.1462</v>
      </c>
      <c r="AL28">
        <f>INDEX(Tabela1[LONGITUDE],MATCH('MATRIZ CONTRATOS'!A28,Tabela1[código município],0))</f>
        <v>-39.246200000000002</v>
      </c>
    </row>
    <row r="29" spans="1:38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CONTRATOS'!E$3+1,0),0),0)</f>
        <v>3.125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CONTRATOS'!G$3+1,0),0),0)</f>
        <v>25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CONTRATOS'!I$3+1,0),0),0)</f>
        <v>3.125</v>
      </c>
      <c r="K29" s="40" t="str">
        <f>INDEX(INDICADORES!$F$3:$F$419,MATCH($A29,INDICADORES!$B$3:$B$419,0))</f>
        <v>4º QUARTIL</v>
      </c>
      <c r="L29" s="40">
        <f>IF($K$6="SIM",IFERROR(HLOOKUP(K29,SÍNTESE!$J$10:$M$25,'MATRIZ CONTRATOS'!K$3+1,0),0),0)</f>
        <v>25</v>
      </c>
      <c r="M29" s="40" t="str">
        <f>INDEX(INDICADORES!$G$3:$G$419,MATCH($A29,INDICADORES!$B$3:$B$419,0))</f>
        <v>2º QUARTIL</v>
      </c>
      <c r="N29" s="40">
        <f>IF($M$6="SIM",IFERROR(HLOOKUP(M29,SÍNTESE!$J$10:$M$25,'MATRIZ CONTRATOS'!M$3+1,0),0),0)</f>
        <v>2.34375</v>
      </c>
      <c r="O29" s="40" t="str">
        <f>INDEX(INDICADORES!$H$3:$H$419,MATCH($A29,INDICADORES!$B$3:$B$419,0))</f>
        <v>3º QUARTIL</v>
      </c>
      <c r="P29" s="40">
        <f>IF($O$6="SIM",IFERROR(HLOOKUP(O29,SÍNTESE!$J$10:$M$25,'MATRIZ CONTRATOS'!O$3+1,0),0),0)</f>
        <v>2.34375</v>
      </c>
      <c r="Q29" s="40" t="str">
        <f>INDEX(INDICADORES!$I$3:$I$419,MATCH($A29,INDICADORES!$B$3:$B$419,0))</f>
        <v>1º QUARTIL</v>
      </c>
      <c r="R29" s="40">
        <f>IF($Q$6="SIM",IFERROR(HLOOKUP(Q29,SÍNTESE!$J$10:$M$25,'MATRIZ CONTRATOS'!Q$3+1,0),0),0)</f>
        <v>2.083333333333333</v>
      </c>
      <c r="S29" s="40" t="str">
        <f>INDEX(INDICADORES!$J$3:$J$419,MATCH($A29,INDICADORES!$B$3:$B$419,0))</f>
        <v>1º QUARTIL</v>
      </c>
      <c r="T29" s="40">
        <f>IF($S$6="SIM",IFERROR(HLOOKUP(S29,SÍNTESE!$J$10:$M$25,'MATRIZ CONTRATOS'!S$3+1,0),0),0)</f>
        <v>8.3333333333333321</v>
      </c>
      <c r="U29" s="40" t="str">
        <f>INDEX(INDICADORES!$K$3:$K$419,MATCH($A29,INDICADORES!$B$3:$B$419,0))</f>
        <v>2º QUARTIL</v>
      </c>
      <c r="V29" s="40">
        <f>IF($U$6="SIM",IFERROR(HLOOKUP(U29,SÍNTESE!$J$10:$M$25,'MATRIZ CONTRATOS'!U$3+1,0),0),0)</f>
        <v>6.2499999999999991</v>
      </c>
      <c r="W29" s="40" t="str">
        <f>INDEX(INDICADORES!$L$3:$L$419,MATCH($A29,INDICADORES!$B$3:$B$419,0))</f>
        <v>1º QUARTIL</v>
      </c>
      <c r="X29" s="40">
        <f>IF($W$6="SIM",IFERROR(HLOOKUP(W29,SÍNTESE!$J$10:$M$25,'MATRIZ CONTRATOS'!W$3+1,0),0),0)</f>
        <v>0</v>
      </c>
      <c r="Y29" s="40" t="str">
        <f>INDEX(INDICADORES!$M$3:$M$419,MATCH($A29,INDICADORES!$B$3:$B$419,0))</f>
        <v>2º QUARTIL</v>
      </c>
      <c r="Z29" s="40">
        <f>IF($Y$6="SIM",IFERROR(HLOOKUP(Y29,SÍNTESE!$J$10:$M$25,'MATRIZ CONTRATOS'!Y$3+1,0),0),0)</f>
        <v>1.5625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CONTRATOS'!AA$3+1,0),0),0)</f>
        <v>2.34375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CONTRATOS'!AC$3+1,0),0),0)</f>
        <v>1.5625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CONTRATOS'!AE$3+1,0),0),0)</f>
        <v>0.78125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CONTRATOS'!AG$3+1,0),0),0)</f>
        <v>0</v>
      </c>
      <c r="AI29" s="41">
        <f t="shared" si="0"/>
        <v>83.854166666666657</v>
      </c>
      <c r="AK29">
        <f>INDEX(Tabela1[LATITUDE],MATCH('MATRIZ CONTRATOS'!A29,Tabela1[código município],0))</f>
        <v>-10.3856</v>
      </c>
      <c r="AL29">
        <f>INDEX(Tabela1[LONGITUDE],MATCH('MATRIZ CONTRATOS'!A29,Tabela1[código município],0))</f>
        <v>-38.3401</v>
      </c>
    </row>
    <row r="30" spans="1:38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CONTRATOS'!E$3+1,0),0),0)</f>
        <v>2.34375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CONTRATOS'!G$3+1,0),0),0)</f>
        <v>12.5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CONTRATOS'!I$3+1,0),0),0)</f>
        <v>2.34375</v>
      </c>
      <c r="K30" s="40" t="str">
        <f>INDEX(INDICADORES!$F$3:$F$419,MATCH($A30,INDICADORES!$B$3:$B$419,0))</f>
        <v>4º QUARTIL</v>
      </c>
      <c r="L30" s="40">
        <f>IF($K$6="SIM",IFERROR(HLOOKUP(K30,SÍNTESE!$J$10:$M$25,'MATRIZ CONTRATOS'!K$3+1,0),0),0)</f>
        <v>25</v>
      </c>
      <c r="M30" s="40" t="str">
        <f>INDEX(INDICADORES!$G$3:$G$419,MATCH($A30,INDICADORES!$B$3:$B$419,0))</f>
        <v>3º QUARTIL</v>
      </c>
      <c r="N30" s="40">
        <f>IF($M$6="SIM",IFERROR(HLOOKUP(M30,SÍNTESE!$J$10:$M$25,'MATRIZ CONTRATOS'!M$3+1,0),0),0)</f>
        <v>1.5625</v>
      </c>
      <c r="O30" s="40" t="str">
        <f>INDEX(INDICADORES!$H$3:$H$419,MATCH($A30,INDICADORES!$B$3:$B$419,0))</f>
        <v>2º QUARTIL</v>
      </c>
      <c r="P30" s="40">
        <f>IF($O$6="SIM",IFERROR(HLOOKUP(O30,SÍNTESE!$J$10:$M$25,'MATRIZ CONTRATOS'!O$3+1,0),0),0)</f>
        <v>1.5625</v>
      </c>
      <c r="Q30" s="40" t="str">
        <f>INDEX(INDICADORES!$I$3:$I$419,MATCH($A30,INDICADORES!$B$3:$B$419,0))</f>
        <v>2º QUARTIL</v>
      </c>
      <c r="R30" s="40">
        <f>IF($Q$6="SIM",IFERROR(HLOOKUP(Q30,SÍNTESE!$J$10:$M$25,'MATRIZ CONTRATOS'!Q$3+1,0),0),0)</f>
        <v>4.1666666666666661</v>
      </c>
      <c r="S30" s="40" t="str">
        <f>INDEX(INDICADORES!$J$3:$J$419,MATCH($A30,INDICADORES!$B$3:$B$419,0))</f>
        <v>1º QUARTIL</v>
      </c>
      <c r="T30" s="40">
        <f>IF($S$6="SIM",IFERROR(HLOOKUP(S30,SÍNTESE!$J$10:$M$25,'MATRIZ CONTRATOS'!S$3+1,0),0),0)</f>
        <v>8.3333333333333321</v>
      </c>
      <c r="U30" s="40" t="str">
        <f>INDEX(INDICADORES!$K$3:$K$419,MATCH($A30,INDICADORES!$B$3:$B$419,0))</f>
        <v>2º QUARTIL</v>
      </c>
      <c r="V30" s="40">
        <f>IF($U$6="SIM",IFERROR(HLOOKUP(U30,SÍNTESE!$J$10:$M$25,'MATRIZ CONTRATOS'!U$3+1,0),0),0)</f>
        <v>6.2499999999999991</v>
      </c>
      <c r="W30" s="40" t="str">
        <f>INDEX(INDICADORES!$L$3:$L$419,MATCH($A30,INDICADORES!$B$3:$B$419,0))</f>
        <v>1º QUARTIL</v>
      </c>
      <c r="X30" s="40">
        <f>IF($W$6="SIM",IFERROR(HLOOKUP(W30,SÍNTESE!$J$10:$M$25,'MATRIZ CONTRATOS'!W$3+1,0),0),0)</f>
        <v>0</v>
      </c>
      <c r="Y30" s="40" t="str">
        <f>INDEX(INDICADORES!$M$3:$M$419,MATCH($A30,INDICADORES!$B$3:$B$419,0))</f>
        <v>4º QUARTIL</v>
      </c>
      <c r="Z30" s="40">
        <f>IF($Y$6="SIM",IFERROR(HLOOKUP(Y30,SÍNTESE!$J$10:$M$25,'MATRIZ CONTRATOS'!Y$3+1,0),0),0)</f>
        <v>3.125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CONTRATOS'!AA$3+1,0),0),0)</f>
        <v>0.78125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CONTRATOS'!AC$3+1,0),0),0)</f>
        <v>0.78125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CONTRATOS'!AE$3+1,0),0),0)</f>
        <v>2.34375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CONTRATOS'!AG$3+1,0),0),0)</f>
        <v>0</v>
      </c>
      <c r="AI30" s="41">
        <f t="shared" si="0"/>
        <v>71.09375</v>
      </c>
      <c r="AK30">
        <f>INDEX(Tabela1[LATITUDE],MATCH('MATRIZ CONTRATOS'!A30,Tabela1[código município],0))</f>
        <v>-12.4335</v>
      </c>
      <c r="AL30">
        <f>INDEX(Tabela1[LONGITUDE],MATCH('MATRIZ CONTRATOS'!A30,Tabela1[código município],0))</f>
        <v>-39.117600000000003</v>
      </c>
    </row>
    <row r="31" spans="1:38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CONTRATOS'!E$3+1,0),0),0)</f>
        <v>1.5625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CONTRATOS'!G$3+1,0),0),0)</f>
        <v>18.75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CONTRATOS'!I$3+1,0),0),0)</f>
        <v>1.5625</v>
      </c>
      <c r="K31" s="40" t="str">
        <f>INDEX(INDICADORES!$F$3:$F$419,MATCH($A31,INDICADORES!$B$3:$B$419,0))</f>
        <v>2º QUARTIL</v>
      </c>
      <c r="L31" s="40">
        <f>IF($K$6="SIM",IFERROR(HLOOKUP(K31,SÍNTESE!$J$10:$M$25,'MATRIZ CONTRATOS'!K$3+1,0),0),0)</f>
        <v>12.5</v>
      </c>
      <c r="M31" s="40" t="str">
        <f>INDEX(INDICADORES!$G$3:$G$419,MATCH($A31,INDICADORES!$B$3:$B$419,0))</f>
        <v>2º QUARTIL</v>
      </c>
      <c r="N31" s="40">
        <f>IF($M$6="SIM",IFERROR(HLOOKUP(M31,SÍNTESE!$J$10:$M$25,'MATRIZ CONTRATOS'!M$3+1,0),0),0)</f>
        <v>2.34375</v>
      </c>
      <c r="O31" s="40" t="str">
        <f>INDEX(INDICADORES!$H$3:$H$419,MATCH($A31,INDICADORES!$B$3:$B$419,0))</f>
        <v>3º QUARTIL</v>
      </c>
      <c r="P31" s="40">
        <f>IF($O$6="SIM",IFERROR(HLOOKUP(O31,SÍNTESE!$J$10:$M$25,'MATRIZ CONTRATOS'!O$3+1,0),0),0)</f>
        <v>2.34375</v>
      </c>
      <c r="Q31" s="40" t="str">
        <f>INDEX(INDICADORES!$I$3:$I$419,MATCH($A31,INDICADORES!$B$3:$B$419,0))</f>
        <v>2º QUARTIL</v>
      </c>
      <c r="R31" s="40">
        <f>IF($Q$6="SIM",IFERROR(HLOOKUP(Q31,SÍNTESE!$J$10:$M$25,'MATRIZ CONTRATOS'!Q$3+1,0),0),0)</f>
        <v>4.1666666666666661</v>
      </c>
      <c r="S31" s="40" t="str">
        <f>INDEX(INDICADORES!$J$3:$J$419,MATCH($A31,INDICADORES!$B$3:$B$419,0))</f>
        <v>2º QUARTIL</v>
      </c>
      <c r="T31" s="40">
        <f>IF($S$6="SIM",IFERROR(HLOOKUP(S31,SÍNTESE!$J$10:$M$25,'MATRIZ CONTRATOS'!S$3+1,0),0),0)</f>
        <v>6.2499999999999991</v>
      </c>
      <c r="U31" s="40" t="str">
        <f>INDEX(INDICADORES!$K$3:$K$419,MATCH($A31,INDICADORES!$B$3:$B$419,0))</f>
        <v>3º QUARTIL</v>
      </c>
      <c r="V31" s="40">
        <f>IF($U$6="SIM",IFERROR(HLOOKUP(U31,SÍNTESE!$J$10:$M$25,'MATRIZ CONTRATOS'!U$3+1,0),0),0)</f>
        <v>4.1666666666666661</v>
      </c>
      <c r="W31" s="40" t="str">
        <f>INDEX(INDICADORES!$L$3:$L$419,MATCH($A31,INDICADORES!$B$3:$B$419,0))</f>
        <v>3º QUARTIL</v>
      </c>
      <c r="X31" s="40">
        <f>IF($W$6="SIM",IFERROR(HLOOKUP(W31,SÍNTESE!$J$10:$M$25,'MATRIZ CONTRATOS'!W$3+1,0),0),0)</f>
        <v>0</v>
      </c>
      <c r="Y31" s="40" t="str">
        <f>INDEX(INDICADORES!$M$3:$M$419,MATCH($A31,INDICADORES!$B$3:$B$419,0))</f>
        <v>1º QUARTIL</v>
      </c>
      <c r="Z31" s="40">
        <f>IF($Y$6="SIM",IFERROR(HLOOKUP(Y31,SÍNTESE!$J$10:$M$25,'MATRIZ CONTRATOS'!Y$3+1,0),0),0)</f>
        <v>0.78125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CONTRATOS'!AA$3+1,0),0),0)</f>
        <v>0.78125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CONTRATOS'!AC$3+1,0),0),0)</f>
        <v>0.78125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CONTRATOS'!AE$3+1,0),0),0)</f>
        <v>0.78125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CONTRATOS'!AG$3+1,0),0),0)</f>
        <v>0</v>
      </c>
      <c r="AI31" s="41">
        <f t="shared" si="0"/>
        <v>56.770833333333329</v>
      </c>
      <c r="AK31">
        <f>INDEX(Tabela1[LATITUDE],MATCH('MATRIZ CONTRATOS'!A31,Tabela1[código município],0))</f>
        <v>-10.576700000000001</v>
      </c>
      <c r="AL31">
        <f>INDEX(Tabela1[LONGITUDE],MATCH('MATRIZ CONTRATOS'!A31,Tabela1[código município],0))</f>
        <v>-40.278500000000001</v>
      </c>
    </row>
    <row r="32" spans="1:38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CONTRATOS'!E$3+1,0),0),0)</f>
        <v>3.125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CONTRATOS'!G$3+1,0),0),0)</f>
        <v>6.25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CONTRATOS'!I$3+1,0),0),0)</f>
        <v>0.78125</v>
      </c>
      <c r="K32" s="40" t="str">
        <f>INDEX(INDICADORES!$F$3:$F$419,MATCH($A32,INDICADORES!$B$3:$B$419,0))</f>
        <v>3º QUARTIL</v>
      </c>
      <c r="L32" s="40">
        <f>IF($K$6="SIM",IFERROR(HLOOKUP(K32,SÍNTESE!$J$10:$M$25,'MATRIZ CONTRATOS'!K$3+1,0),0),0)</f>
        <v>18.75</v>
      </c>
      <c r="M32" s="40" t="str">
        <f>INDEX(INDICADORES!$G$3:$G$419,MATCH($A32,INDICADORES!$B$3:$B$419,0))</f>
        <v>4º QUARTIL</v>
      </c>
      <c r="N32" s="40">
        <f>IF($M$6="SIM",IFERROR(HLOOKUP(M32,SÍNTESE!$J$10:$M$25,'MATRIZ CONTRATOS'!M$3+1,0),0),0)</f>
        <v>0.78125</v>
      </c>
      <c r="O32" s="40" t="str">
        <f>INDEX(INDICADORES!$H$3:$H$419,MATCH($A32,INDICADORES!$B$3:$B$419,0))</f>
        <v>4º QUARTIL</v>
      </c>
      <c r="P32" s="40">
        <f>IF($O$6="SIM",IFERROR(HLOOKUP(O32,SÍNTESE!$J$10:$M$25,'MATRIZ CONTRATOS'!O$3+1,0),0),0)</f>
        <v>3.125</v>
      </c>
      <c r="Q32" s="40" t="str">
        <f>INDEX(INDICADORES!$I$3:$I$419,MATCH($A32,INDICADORES!$B$3:$B$419,0))</f>
        <v>4º QUARTIL</v>
      </c>
      <c r="R32" s="40">
        <f>IF($Q$6="SIM",IFERROR(HLOOKUP(Q32,SÍNTESE!$J$10:$M$25,'MATRIZ CONTRATOS'!Q$3+1,0),0),0)</f>
        <v>8.3333333333333321</v>
      </c>
      <c r="S32" s="40" t="str">
        <f>INDEX(INDICADORES!$J$3:$J$419,MATCH($A32,INDICADORES!$B$3:$B$419,0))</f>
        <v>2º QUARTIL</v>
      </c>
      <c r="T32" s="40">
        <f>IF($S$6="SIM",IFERROR(HLOOKUP(S32,SÍNTESE!$J$10:$M$25,'MATRIZ CONTRATOS'!S$3+1,0),0),0)</f>
        <v>6.2499999999999991</v>
      </c>
      <c r="U32" s="40" t="str">
        <f>INDEX(INDICADORES!$K$3:$K$419,MATCH($A32,INDICADORES!$B$3:$B$419,0))</f>
        <v>4º QUARTIL</v>
      </c>
      <c r="V32" s="40">
        <f>IF($U$6="SIM",IFERROR(HLOOKUP(U32,SÍNTESE!$J$10:$M$25,'MATRIZ CONTRATOS'!U$3+1,0),0),0)</f>
        <v>2.083333333333333</v>
      </c>
      <c r="W32" s="40" t="str">
        <f>INDEX(INDICADORES!$L$3:$L$419,MATCH($A32,INDICADORES!$B$3:$B$419,0))</f>
        <v>2º QUARTIL</v>
      </c>
      <c r="X32" s="40">
        <f>IF($W$6="SIM",IFERROR(HLOOKUP(W32,SÍNTESE!$J$10:$M$25,'MATRIZ CONTRATOS'!W$3+1,0),0),0)</f>
        <v>0</v>
      </c>
      <c r="Y32" s="40" t="str">
        <f>INDEX(INDICADORES!$M$3:$M$419,MATCH($A32,INDICADORES!$B$3:$B$419,0))</f>
        <v>3º QUARTIL</v>
      </c>
      <c r="Z32" s="40">
        <f>IF($Y$6="SIM",IFERROR(HLOOKUP(Y32,SÍNTESE!$J$10:$M$25,'MATRIZ CONTRATOS'!Y$3+1,0),0),0)</f>
        <v>2.34375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CONTRATOS'!AA$3+1,0),0),0)</f>
        <v>3.125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CONTRATOS'!AC$3+1,0),0),0)</f>
        <v>1.5625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CONTRATOS'!AE$3+1,0),0),0)</f>
        <v>2.34375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CONTRATOS'!AG$3+1,0),0),0)</f>
        <v>0</v>
      </c>
      <c r="AI32" s="41">
        <f t="shared" si="0"/>
        <v>58.854166666666664</v>
      </c>
      <c r="AK32">
        <f>INDEX(Tabela1[LATITUDE],MATCH('MATRIZ CONTRATOS'!A32,Tabela1[código município],0))</f>
        <v>-11.6577</v>
      </c>
      <c r="AL32">
        <f>INDEX(Tabela1[LONGITUDE],MATCH('MATRIZ CONTRATOS'!A32,Tabela1[código município],0))</f>
        <v>-38.081400000000002</v>
      </c>
    </row>
    <row r="33" spans="1:38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CONTRATOS'!E$3+1,0),0),0)</f>
        <v>2.34375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CONTRATOS'!G$3+1,0),0),0)</f>
        <v>25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CONTRATOS'!I$3+1,0),0),0)</f>
        <v>0.78125</v>
      </c>
      <c r="K33" s="40" t="str">
        <f>INDEX(INDICADORES!$F$3:$F$419,MATCH($A33,INDICADORES!$B$3:$B$419,0))</f>
        <v>1º QUARTIL</v>
      </c>
      <c r="L33" s="40">
        <f>IF($K$6="SIM",IFERROR(HLOOKUP(K33,SÍNTESE!$J$10:$M$25,'MATRIZ CONTRATOS'!K$3+1,0),0),0)</f>
        <v>6.25</v>
      </c>
      <c r="M33" s="40" t="str">
        <f>INDEX(INDICADORES!$G$3:$G$419,MATCH($A33,INDICADORES!$B$3:$B$419,0))</f>
        <v>1º QUARTIL</v>
      </c>
      <c r="N33" s="40">
        <f>IF($M$6="SIM",IFERROR(HLOOKUP(M33,SÍNTESE!$J$10:$M$25,'MATRIZ CONTRATOS'!M$3+1,0),0),0)</f>
        <v>3.125</v>
      </c>
      <c r="O33" s="40" t="str">
        <f>INDEX(INDICADORES!$H$3:$H$419,MATCH($A33,INDICADORES!$B$3:$B$419,0))</f>
        <v>4º QUARTIL</v>
      </c>
      <c r="P33" s="40">
        <f>IF($O$6="SIM",IFERROR(HLOOKUP(O33,SÍNTESE!$J$10:$M$25,'MATRIZ CONTRATOS'!O$3+1,0),0),0)</f>
        <v>3.125</v>
      </c>
      <c r="Q33" s="40" t="str">
        <f>INDEX(INDICADORES!$I$3:$I$419,MATCH($A33,INDICADORES!$B$3:$B$419,0))</f>
        <v>1º QUARTIL</v>
      </c>
      <c r="R33" s="40">
        <f>IF($Q$6="SIM",IFERROR(HLOOKUP(Q33,SÍNTESE!$J$10:$M$25,'MATRIZ CONTRATOS'!Q$3+1,0),0),0)</f>
        <v>2.083333333333333</v>
      </c>
      <c r="S33" s="40" t="str">
        <f>INDEX(INDICADORES!$J$3:$J$419,MATCH($A33,INDICADORES!$B$3:$B$419,0))</f>
        <v>1º QUARTIL</v>
      </c>
      <c r="T33" s="40">
        <f>IF($S$6="SIM",IFERROR(HLOOKUP(S33,SÍNTESE!$J$10:$M$25,'MATRIZ CONTRATOS'!S$3+1,0),0),0)</f>
        <v>8.3333333333333321</v>
      </c>
      <c r="U33" s="40" t="str">
        <f>INDEX(INDICADORES!$K$3:$K$419,MATCH($A33,INDICADORES!$B$3:$B$419,0))</f>
        <v>1º QUARTIL</v>
      </c>
      <c r="V33" s="40">
        <f>IF($U$6="SIM",IFERROR(HLOOKUP(U33,SÍNTESE!$J$10:$M$25,'MATRIZ CONTRATOS'!U$3+1,0),0),0)</f>
        <v>8.3333333333333321</v>
      </c>
      <c r="W33" s="40" t="str">
        <f>INDEX(INDICADORES!$L$3:$L$419,MATCH($A33,INDICADORES!$B$3:$B$419,0))</f>
        <v>3º QUARTIL</v>
      </c>
      <c r="X33" s="40">
        <f>IF($W$6="SIM",IFERROR(HLOOKUP(W33,SÍNTESE!$J$10:$M$25,'MATRIZ CONTRATOS'!W$3+1,0),0),0)</f>
        <v>0</v>
      </c>
      <c r="Y33" s="40" t="str">
        <f>INDEX(INDICADORES!$M$3:$M$419,MATCH($A33,INDICADORES!$B$3:$B$419,0))</f>
        <v>1º QUARTIL</v>
      </c>
      <c r="Z33" s="40">
        <f>IF($Y$6="SIM",IFERROR(HLOOKUP(Y33,SÍNTESE!$J$10:$M$25,'MATRIZ CONTRATOS'!Y$3+1,0),0),0)</f>
        <v>0.78125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CONTRATOS'!AA$3+1,0),0),0)</f>
        <v>2.34375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CONTRATOS'!AC$3+1,0),0),0)</f>
        <v>1.5625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CONTRATOS'!AE$3+1,0),0),0)</f>
        <v>0.78125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CONTRATOS'!AG$3+1,0),0),0)</f>
        <v>0</v>
      </c>
      <c r="AI33" s="41">
        <f t="shared" si="0"/>
        <v>64.84375</v>
      </c>
      <c r="AK33">
        <f>INDEX(Tabela1[LATITUDE],MATCH('MATRIZ CONTRATOS'!A33,Tabela1[código município],0))</f>
        <v>-13.854200000000001</v>
      </c>
      <c r="AL33">
        <f>INDEX(Tabela1[LONGITUDE],MATCH('MATRIZ CONTRATOS'!A33,Tabela1[código município],0))</f>
        <v>-39.750100000000003</v>
      </c>
    </row>
    <row r="34" spans="1:38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CONTRATOS'!E$3+1,0),0),0)</f>
        <v>3.125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CONTRATOS'!G$3+1,0),0),0)</f>
        <v>25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CONTRATOS'!I$3+1,0),0),0)</f>
        <v>0.78125</v>
      </c>
      <c r="K34" s="40" t="str">
        <f>INDEX(INDICADORES!$F$3:$F$419,MATCH($A34,INDICADORES!$B$3:$B$419,0))</f>
        <v>3º QUARTIL</v>
      </c>
      <c r="L34" s="40">
        <f>IF($K$6="SIM",IFERROR(HLOOKUP(K34,SÍNTESE!$J$10:$M$25,'MATRIZ CONTRATOS'!K$3+1,0),0),0)</f>
        <v>18.75</v>
      </c>
      <c r="M34" s="40" t="str">
        <f>INDEX(INDICADORES!$G$3:$G$419,MATCH($A34,INDICADORES!$B$3:$B$419,0))</f>
        <v>2º QUARTIL</v>
      </c>
      <c r="N34" s="40">
        <f>IF($M$6="SIM",IFERROR(HLOOKUP(M34,SÍNTESE!$J$10:$M$25,'MATRIZ CONTRATOS'!M$3+1,0),0),0)</f>
        <v>2.34375</v>
      </c>
      <c r="O34" s="40" t="str">
        <f>INDEX(INDICADORES!$H$3:$H$419,MATCH($A34,INDICADORES!$B$3:$B$419,0))</f>
        <v>2º QUARTIL</v>
      </c>
      <c r="P34" s="40">
        <f>IF($O$6="SIM",IFERROR(HLOOKUP(O34,SÍNTESE!$J$10:$M$25,'MATRIZ CONTRATOS'!O$3+1,0),0),0)</f>
        <v>1.5625</v>
      </c>
      <c r="Q34" s="40" t="str">
        <f>INDEX(INDICADORES!$I$3:$I$419,MATCH($A34,INDICADORES!$B$3:$B$419,0))</f>
        <v>1º QUARTIL</v>
      </c>
      <c r="R34" s="40">
        <f>IF($Q$6="SIM",IFERROR(HLOOKUP(Q34,SÍNTESE!$J$10:$M$25,'MATRIZ CONTRATOS'!Q$3+1,0),0),0)</f>
        <v>2.083333333333333</v>
      </c>
      <c r="S34" s="40" t="str">
        <f>INDEX(INDICADORES!$J$3:$J$419,MATCH($A34,INDICADORES!$B$3:$B$419,0))</f>
        <v>2º QUARTIL</v>
      </c>
      <c r="T34" s="40">
        <f>IF($S$6="SIM",IFERROR(HLOOKUP(S34,SÍNTESE!$J$10:$M$25,'MATRIZ CONTRATOS'!S$3+1,0),0),0)</f>
        <v>6.2499999999999991</v>
      </c>
      <c r="U34" s="40" t="str">
        <f>INDEX(INDICADORES!$K$3:$K$419,MATCH($A34,INDICADORES!$B$3:$B$419,0))</f>
        <v>3º QUARTIL</v>
      </c>
      <c r="V34" s="40">
        <f>IF($U$6="SIM",IFERROR(HLOOKUP(U34,SÍNTESE!$J$10:$M$25,'MATRIZ CONTRATOS'!U$3+1,0),0),0)</f>
        <v>4.1666666666666661</v>
      </c>
      <c r="W34" s="40" t="str">
        <f>INDEX(INDICADORES!$L$3:$L$419,MATCH($A34,INDICADORES!$B$3:$B$419,0))</f>
        <v>2º QUARTIL</v>
      </c>
      <c r="X34" s="40">
        <f>IF($W$6="SIM",IFERROR(HLOOKUP(W34,SÍNTESE!$J$10:$M$25,'MATRIZ CONTRATOS'!W$3+1,0),0),0)</f>
        <v>0</v>
      </c>
      <c r="Y34" s="40" t="str">
        <f>INDEX(INDICADORES!$M$3:$M$419,MATCH($A34,INDICADORES!$B$3:$B$419,0))</f>
        <v>1º QUARTIL</v>
      </c>
      <c r="Z34" s="40">
        <f>IF($Y$6="SIM",IFERROR(HLOOKUP(Y34,SÍNTESE!$J$10:$M$25,'MATRIZ CONTRATOS'!Y$3+1,0),0),0)</f>
        <v>0.78125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CONTRATOS'!AA$3+1,0),0),0)</f>
        <v>1.5625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CONTRATOS'!AC$3+1,0),0),0)</f>
        <v>0.78125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CONTRATOS'!AE$3+1,0),0),0)</f>
        <v>0.78125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CONTRATOS'!AG$3+1,0),0),0)</f>
        <v>0</v>
      </c>
      <c r="AI34" s="41">
        <f t="shared" si="0"/>
        <v>67.96875</v>
      </c>
      <c r="AK34">
        <f>INDEX(Tabela1[LATITUDE],MATCH('MATRIZ CONTRATOS'!A34,Tabela1[código município],0))</f>
        <v>-14.428000000000001</v>
      </c>
      <c r="AL34">
        <f>INDEX(Tabela1[LONGITUDE],MATCH('MATRIZ CONTRATOS'!A34,Tabela1[código município],0))</f>
        <v>-41.464799999999997</v>
      </c>
    </row>
    <row r="35" spans="1:38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CONTRATOS'!E$3+1,0),0),0)</f>
        <v>0.78125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CONTRATOS'!G$3+1,0),0),0)</f>
        <v>25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CONTRATOS'!I$3+1,0),0),0)</f>
        <v>1.5625</v>
      </c>
      <c r="K35" s="40" t="str">
        <f>INDEX(INDICADORES!$F$3:$F$419,MATCH($A35,INDICADORES!$B$3:$B$419,0))</f>
        <v>2º QUARTIL</v>
      </c>
      <c r="L35" s="40">
        <f>IF($K$6="SIM",IFERROR(HLOOKUP(K35,SÍNTESE!$J$10:$M$25,'MATRIZ CONTRATOS'!K$3+1,0),0),0)</f>
        <v>12.5</v>
      </c>
      <c r="M35" s="40" t="str">
        <f>INDEX(INDICADORES!$G$3:$G$419,MATCH($A35,INDICADORES!$B$3:$B$419,0))</f>
        <v>2º QUARTIL</v>
      </c>
      <c r="N35" s="40">
        <f>IF($M$6="SIM",IFERROR(HLOOKUP(M35,SÍNTESE!$J$10:$M$25,'MATRIZ CONTRATOS'!M$3+1,0),0),0)</f>
        <v>2.34375</v>
      </c>
      <c r="O35" s="40" t="str">
        <f>INDEX(INDICADORES!$H$3:$H$419,MATCH($A35,INDICADORES!$B$3:$B$419,0))</f>
        <v>1º QUARTIL</v>
      </c>
      <c r="P35" s="40">
        <f>IF($O$6="SIM",IFERROR(HLOOKUP(O35,SÍNTESE!$J$10:$M$25,'MATRIZ CONTRATOS'!O$3+1,0),0),0)</f>
        <v>0.78125</v>
      </c>
      <c r="Q35" s="40" t="str">
        <f>INDEX(INDICADORES!$I$3:$I$419,MATCH($A35,INDICADORES!$B$3:$B$419,0))</f>
        <v>1º QUARTIL</v>
      </c>
      <c r="R35" s="40">
        <f>IF($Q$6="SIM",IFERROR(HLOOKUP(Q35,SÍNTESE!$J$10:$M$25,'MATRIZ CONTRATOS'!Q$3+1,0),0),0)</f>
        <v>2.083333333333333</v>
      </c>
      <c r="S35" s="40" t="str">
        <f>INDEX(INDICADORES!$J$3:$J$419,MATCH($A35,INDICADORES!$B$3:$B$419,0))</f>
        <v>1º QUARTIL</v>
      </c>
      <c r="T35" s="40">
        <f>IF($S$6="SIM",IFERROR(HLOOKUP(S35,SÍNTESE!$J$10:$M$25,'MATRIZ CONTRATOS'!S$3+1,0),0),0)</f>
        <v>8.3333333333333321</v>
      </c>
      <c r="U35" s="40" t="str">
        <f>INDEX(INDICADORES!$K$3:$K$419,MATCH($A35,INDICADORES!$B$3:$B$419,0))</f>
        <v>3º QUARTIL</v>
      </c>
      <c r="V35" s="40">
        <f>IF($U$6="SIM",IFERROR(HLOOKUP(U35,SÍNTESE!$J$10:$M$25,'MATRIZ CONTRATOS'!U$3+1,0),0),0)</f>
        <v>4.1666666666666661</v>
      </c>
      <c r="W35" s="40" t="str">
        <f>INDEX(INDICADORES!$L$3:$L$419,MATCH($A35,INDICADORES!$B$3:$B$419,0))</f>
        <v>1º QUARTIL</v>
      </c>
      <c r="X35" s="40">
        <f>IF($W$6="SIM",IFERROR(HLOOKUP(W35,SÍNTESE!$J$10:$M$25,'MATRIZ CONTRATOS'!W$3+1,0),0),0)</f>
        <v>0</v>
      </c>
      <c r="Y35" s="40" t="str">
        <f>INDEX(INDICADORES!$M$3:$M$419,MATCH($A35,INDICADORES!$B$3:$B$419,0))</f>
        <v>2º QUARTIL</v>
      </c>
      <c r="Z35" s="40">
        <f>IF($Y$6="SIM",IFERROR(HLOOKUP(Y35,SÍNTESE!$J$10:$M$25,'MATRIZ CONTRATOS'!Y$3+1,0),0),0)</f>
        <v>1.5625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CONTRATOS'!AA$3+1,0),0),0)</f>
        <v>0.78125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CONTRATOS'!AC$3+1,0),0),0)</f>
        <v>0.78125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CONTRATOS'!AE$3+1,0),0),0)</f>
        <v>0.78125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CONTRATOS'!AG$3+1,0),0),0)</f>
        <v>0</v>
      </c>
      <c r="AI35" s="41">
        <f t="shared" si="0"/>
        <v>61.458333333333329</v>
      </c>
      <c r="AK35">
        <f>INDEX(Tabela1[LATITUDE],MATCH('MATRIZ CONTRATOS'!A35,Tabela1[código município],0))</f>
        <v>-12.22</v>
      </c>
      <c r="AL35">
        <f>INDEX(Tabela1[LONGITUDE],MATCH('MATRIZ CONTRATOS'!A35,Tabela1[código município],0))</f>
        <v>-38.2027</v>
      </c>
    </row>
    <row r="36" spans="1:38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CONTRATOS'!E$3+1,0),0),0)</f>
        <v>0.78125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CONTRATOS'!G$3+1,0),0),0)</f>
        <v>6.25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CONTRATOS'!I$3+1,0),0),0)</f>
        <v>2.34375</v>
      </c>
      <c r="K36" s="40" t="str">
        <f>INDEX(INDICADORES!$F$3:$F$419,MATCH($A36,INDICADORES!$B$3:$B$419,0))</f>
        <v>4º QUARTIL</v>
      </c>
      <c r="L36" s="40">
        <f>IF($K$6="SIM",IFERROR(HLOOKUP(K36,SÍNTESE!$J$10:$M$25,'MATRIZ CONTRATOS'!K$3+1,0),0),0)</f>
        <v>25</v>
      </c>
      <c r="M36" s="40" t="str">
        <f>INDEX(INDICADORES!$G$3:$G$419,MATCH($A36,INDICADORES!$B$3:$B$419,0))</f>
        <v>1º QUARTIL</v>
      </c>
      <c r="N36" s="40">
        <f>IF($M$6="SIM",IFERROR(HLOOKUP(M36,SÍNTESE!$J$10:$M$25,'MATRIZ CONTRATOS'!M$3+1,0),0),0)</f>
        <v>3.125</v>
      </c>
      <c r="O36" s="40" t="str">
        <f>INDEX(INDICADORES!$H$3:$H$419,MATCH($A36,INDICADORES!$B$3:$B$419,0))</f>
        <v>4º QUARTIL</v>
      </c>
      <c r="P36" s="40">
        <f>IF($O$6="SIM",IFERROR(HLOOKUP(O36,SÍNTESE!$J$10:$M$25,'MATRIZ CONTRATOS'!O$3+1,0),0),0)</f>
        <v>3.125</v>
      </c>
      <c r="Q36" s="40" t="str">
        <f>INDEX(INDICADORES!$I$3:$I$419,MATCH($A36,INDICADORES!$B$3:$B$419,0))</f>
        <v>2º QUARTIL</v>
      </c>
      <c r="R36" s="40">
        <f>IF($Q$6="SIM",IFERROR(HLOOKUP(Q36,SÍNTESE!$J$10:$M$25,'MATRIZ CONTRATOS'!Q$3+1,0),0),0)</f>
        <v>4.1666666666666661</v>
      </c>
      <c r="S36" s="40" t="str">
        <f>INDEX(INDICADORES!$J$3:$J$419,MATCH($A36,INDICADORES!$B$3:$B$419,0))</f>
        <v>2º QUARTIL</v>
      </c>
      <c r="T36" s="40">
        <f>IF($S$6="SIM",IFERROR(HLOOKUP(S36,SÍNTESE!$J$10:$M$25,'MATRIZ CONTRATOS'!S$3+1,0),0),0)</f>
        <v>6.2499999999999991</v>
      </c>
      <c r="U36" s="40" t="str">
        <f>INDEX(INDICADORES!$K$3:$K$419,MATCH($A36,INDICADORES!$B$3:$B$419,0))</f>
        <v>2º QUARTIL</v>
      </c>
      <c r="V36" s="40">
        <f>IF($U$6="SIM",IFERROR(HLOOKUP(U36,SÍNTESE!$J$10:$M$25,'MATRIZ CONTRATOS'!U$3+1,0),0),0)</f>
        <v>6.2499999999999991</v>
      </c>
      <c r="W36" s="40" t="str">
        <f>INDEX(INDICADORES!$L$3:$L$419,MATCH($A36,INDICADORES!$B$3:$B$419,0))</f>
        <v>1º QUARTIL</v>
      </c>
      <c r="X36" s="40">
        <f>IF($W$6="SIM",IFERROR(HLOOKUP(W36,SÍNTESE!$J$10:$M$25,'MATRIZ CONTRATOS'!W$3+1,0),0),0)</f>
        <v>0</v>
      </c>
      <c r="Y36" s="40" t="str">
        <f>INDEX(INDICADORES!$M$3:$M$419,MATCH($A36,INDICADORES!$B$3:$B$419,0))</f>
        <v>3º QUARTIL</v>
      </c>
      <c r="Z36" s="40">
        <f>IF($Y$6="SIM",IFERROR(HLOOKUP(Y36,SÍNTESE!$J$10:$M$25,'MATRIZ CONTRATOS'!Y$3+1,0),0),0)</f>
        <v>2.34375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CONTRATOS'!AA$3+1,0),0),0)</f>
        <v>3.125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CONTRATOS'!AC$3+1,0),0),0)</f>
        <v>1.5625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CONTRATOS'!AE$3+1,0),0),0)</f>
        <v>0.78125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CONTRATOS'!AG$3+1,0),0),0)</f>
        <v>0</v>
      </c>
      <c r="AI36" s="41">
        <f t="shared" si="0"/>
        <v>65.104166666666657</v>
      </c>
      <c r="AK36">
        <f>INDEX(Tabela1[LATITUDE],MATCH('MATRIZ CONTRATOS'!A36,Tabela1[código município],0))</f>
        <v>-11.3253</v>
      </c>
      <c r="AL36">
        <f>INDEX(Tabela1[LONGITUDE],MATCH('MATRIZ CONTRATOS'!A36,Tabela1[código município],0))</f>
        <v>-38.958399999999997</v>
      </c>
    </row>
    <row r="37" spans="1:38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CONTRATOS'!E$3+1,0),0),0)</f>
        <v>0.78125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CONTRATOS'!G$3+1,0),0),0)</f>
        <v>25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CONTRATOS'!I$3+1,0),0),0)</f>
        <v>1.5625</v>
      </c>
      <c r="K37" s="40" t="str">
        <f>INDEX(INDICADORES!$F$3:$F$419,MATCH($A37,INDICADORES!$B$3:$B$419,0))</f>
        <v>2º QUARTIL</v>
      </c>
      <c r="L37" s="40">
        <f>IF($K$6="SIM",IFERROR(HLOOKUP(K37,SÍNTESE!$J$10:$M$25,'MATRIZ CONTRATOS'!K$3+1,0),0),0)</f>
        <v>12.5</v>
      </c>
      <c r="M37" s="40" t="str">
        <f>INDEX(INDICADORES!$G$3:$G$419,MATCH($A37,INDICADORES!$B$3:$B$419,0))</f>
        <v>2º QUARTIL</v>
      </c>
      <c r="N37" s="40">
        <f>IF($M$6="SIM",IFERROR(HLOOKUP(M37,SÍNTESE!$J$10:$M$25,'MATRIZ CONTRATOS'!M$3+1,0),0),0)</f>
        <v>2.34375</v>
      </c>
      <c r="O37" s="40" t="str">
        <f>INDEX(INDICADORES!$H$3:$H$419,MATCH($A37,INDICADORES!$B$3:$B$419,0))</f>
        <v>4º QUARTIL</v>
      </c>
      <c r="P37" s="40">
        <f>IF($O$6="SIM",IFERROR(HLOOKUP(O37,SÍNTESE!$J$10:$M$25,'MATRIZ CONTRATOS'!O$3+1,0),0),0)</f>
        <v>3.125</v>
      </c>
      <c r="Q37" s="40" t="str">
        <f>INDEX(INDICADORES!$I$3:$I$419,MATCH($A37,INDICADORES!$B$3:$B$419,0))</f>
        <v>2º QUARTIL</v>
      </c>
      <c r="R37" s="40">
        <f>IF($Q$6="SIM",IFERROR(HLOOKUP(Q37,SÍNTESE!$J$10:$M$25,'MATRIZ CONTRATOS'!Q$3+1,0),0),0)</f>
        <v>4.1666666666666661</v>
      </c>
      <c r="S37" s="40" t="str">
        <f>INDEX(INDICADORES!$J$3:$J$419,MATCH($A37,INDICADORES!$B$3:$B$419,0))</f>
        <v>2º QUARTIL</v>
      </c>
      <c r="T37" s="40">
        <f>IF($S$6="SIM",IFERROR(HLOOKUP(S37,SÍNTESE!$J$10:$M$25,'MATRIZ CONTRATOS'!S$3+1,0),0),0)</f>
        <v>6.2499999999999991</v>
      </c>
      <c r="U37" s="40" t="str">
        <f>INDEX(INDICADORES!$K$3:$K$419,MATCH($A37,INDICADORES!$B$3:$B$419,0))</f>
        <v>3º QUARTIL</v>
      </c>
      <c r="V37" s="40">
        <f>IF($U$6="SIM",IFERROR(HLOOKUP(U37,SÍNTESE!$J$10:$M$25,'MATRIZ CONTRATOS'!U$3+1,0),0),0)</f>
        <v>4.1666666666666661</v>
      </c>
      <c r="W37" s="40" t="str">
        <f>INDEX(INDICADORES!$L$3:$L$419,MATCH($A37,INDICADORES!$B$3:$B$419,0))</f>
        <v>4º QUARTIL</v>
      </c>
      <c r="X37" s="40">
        <f>IF($W$6="SIM",IFERROR(HLOOKUP(W37,SÍNTESE!$J$10:$M$25,'MATRIZ CONTRATOS'!W$3+1,0),0),0)</f>
        <v>0</v>
      </c>
      <c r="Y37" s="40" t="str">
        <f>INDEX(INDICADORES!$M$3:$M$419,MATCH($A37,INDICADORES!$B$3:$B$419,0))</f>
        <v>2º QUARTIL</v>
      </c>
      <c r="Z37" s="40">
        <f>IF($Y$6="SIM",IFERROR(HLOOKUP(Y37,SÍNTESE!$J$10:$M$25,'MATRIZ CONTRATOS'!Y$3+1,0),0),0)</f>
        <v>1.5625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CONTRATOS'!AA$3+1,0),0),0)</f>
        <v>2.34375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CONTRATOS'!AC$3+1,0),0),0)</f>
        <v>0.78125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CONTRATOS'!AE$3+1,0),0),0)</f>
        <v>0.78125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CONTRATOS'!AG$3+1,0),0),0)</f>
        <v>0</v>
      </c>
      <c r="AI37" s="41">
        <f t="shared" si="0"/>
        <v>65.364583333333329</v>
      </c>
      <c r="AK37">
        <f>INDEX(Tabela1[LATITUDE],MATCH('MATRIZ CONTRATOS'!A37,Tabela1[código município],0))</f>
        <v>-12.0884</v>
      </c>
      <c r="AL37">
        <f>INDEX(Tabela1[LONGITUDE],MATCH('MATRIZ CONTRATOS'!A37,Tabela1[código município],0))</f>
        <v>-38.496899999999997</v>
      </c>
    </row>
    <row r="38" spans="1:38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CONTRATOS'!E$3+1,0),0),0)</f>
        <v>2.34375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CONTRATOS'!G$3+1,0),0),0)</f>
        <v>25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CONTRATOS'!I$3+1,0),0),0)</f>
        <v>1.5625</v>
      </c>
      <c r="K38" s="40" t="str">
        <f>INDEX(INDICADORES!$F$3:$F$419,MATCH($A38,INDICADORES!$B$3:$B$419,0))</f>
        <v>2º QUARTIL</v>
      </c>
      <c r="L38" s="40">
        <f>IF($K$6="SIM",IFERROR(HLOOKUP(K38,SÍNTESE!$J$10:$M$25,'MATRIZ CONTRATOS'!K$3+1,0),0),0)</f>
        <v>12.5</v>
      </c>
      <c r="M38" s="40" t="str">
        <f>INDEX(INDICADORES!$G$3:$G$419,MATCH($A38,INDICADORES!$B$3:$B$419,0))</f>
        <v>4º QUARTIL</v>
      </c>
      <c r="N38" s="40">
        <f>IF($M$6="SIM",IFERROR(HLOOKUP(M38,SÍNTESE!$J$10:$M$25,'MATRIZ CONTRATOS'!M$3+1,0),0),0)</f>
        <v>0.78125</v>
      </c>
      <c r="O38" s="40" t="str">
        <f>INDEX(INDICADORES!$H$3:$H$419,MATCH($A38,INDICADORES!$B$3:$B$419,0))</f>
        <v>2º QUARTIL</v>
      </c>
      <c r="P38" s="40">
        <f>IF($O$6="SIM",IFERROR(HLOOKUP(O38,SÍNTESE!$J$10:$M$25,'MATRIZ CONTRATOS'!O$3+1,0),0),0)</f>
        <v>1.5625</v>
      </c>
      <c r="Q38" s="40" t="str">
        <f>INDEX(INDICADORES!$I$3:$I$419,MATCH($A38,INDICADORES!$B$3:$B$419,0))</f>
        <v>3º QUARTIL</v>
      </c>
      <c r="R38" s="40">
        <f>IF($Q$6="SIM",IFERROR(HLOOKUP(Q38,SÍNTESE!$J$10:$M$25,'MATRIZ CONTRATOS'!Q$3+1,0),0),0)</f>
        <v>6.2499999999999991</v>
      </c>
      <c r="S38" s="40" t="str">
        <f>INDEX(INDICADORES!$J$3:$J$419,MATCH($A38,INDICADORES!$B$3:$B$419,0))</f>
        <v>2º QUARTIL</v>
      </c>
      <c r="T38" s="40">
        <f>IF($S$6="SIM",IFERROR(HLOOKUP(S38,SÍNTESE!$J$10:$M$25,'MATRIZ CONTRATOS'!S$3+1,0),0),0)</f>
        <v>6.2499999999999991</v>
      </c>
      <c r="U38" s="40" t="str">
        <f>INDEX(INDICADORES!$K$3:$K$419,MATCH($A38,INDICADORES!$B$3:$B$419,0))</f>
        <v>2º QUARTIL</v>
      </c>
      <c r="V38" s="40">
        <f>IF($U$6="SIM",IFERROR(HLOOKUP(U38,SÍNTESE!$J$10:$M$25,'MATRIZ CONTRATOS'!U$3+1,0),0),0)</f>
        <v>6.2499999999999991</v>
      </c>
      <c r="W38" s="40" t="str">
        <f>INDEX(INDICADORES!$L$3:$L$419,MATCH($A38,INDICADORES!$B$3:$B$419,0))</f>
        <v>3º QUARTIL</v>
      </c>
      <c r="X38" s="40">
        <f>IF($W$6="SIM",IFERROR(HLOOKUP(W38,SÍNTESE!$J$10:$M$25,'MATRIZ CONTRATOS'!W$3+1,0),0),0)</f>
        <v>0</v>
      </c>
      <c r="Y38" s="40" t="str">
        <f>INDEX(INDICADORES!$M$3:$M$419,MATCH($A38,INDICADORES!$B$3:$B$419,0))</f>
        <v>4º QUARTIL</v>
      </c>
      <c r="Z38" s="40">
        <f>IF($Y$6="SIM",IFERROR(HLOOKUP(Y38,SÍNTESE!$J$10:$M$25,'MATRIZ CONTRATOS'!Y$3+1,0),0),0)</f>
        <v>3.125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CONTRATOS'!AA$3+1,0),0),0)</f>
        <v>1.5625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CONTRATOS'!AC$3+1,0),0),0)</f>
        <v>1.5625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CONTRATOS'!AE$3+1,0),0),0)</f>
        <v>2.34375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CONTRATOS'!AG$3+1,0),0),0)</f>
        <v>0</v>
      </c>
      <c r="AI38" s="41">
        <f t="shared" si="0"/>
        <v>71.09375</v>
      </c>
      <c r="AK38">
        <f>INDEX(Tabela1[LATITUDE],MATCH('MATRIZ CONTRATOS'!A38,Tabela1[código município],0))</f>
        <v>-15.2651</v>
      </c>
      <c r="AL38">
        <f>INDEX(Tabela1[LONGITUDE],MATCH('MATRIZ CONTRATOS'!A38,Tabela1[código município],0))</f>
        <v>-39.418999999999997</v>
      </c>
    </row>
    <row r="39" spans="1:38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CONTRATOS'!E$3+1,0),0),0)</f>
        <v>0.78125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CONTRATOS'!G$3+1,0),0),0)</f>
        <v>25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CONTRATOS'!I$3+1,0),0),0)</f>
        <v>0.78125</v>
      </c>
      <c r="K39" s="40" t="str">
        <f>INDEX(INDICADORES!$F$3:$F$419,MATCH($A39,INDICADORES!$B$3:$B$419,0))</f>
        <v>1º QUARTIL</v>
      </c>
      <c r="L39" s="40">
        <f>IF($K$6="SIM",IFERROR(HLOOKUP(K39,SÍNTESE!$J$10:$M$25,'MATRIZ CONTRATOS'!K$3+1,0),0),0)</f>
        <v>6.25</v>
      </c>
      <c r="M39" s="40" t="str">
        <f>INDEX(INDICADORES!$G$3:$G$419,MATCH($A39,INDICADORES!$B$3:$B$419,0))</f>
        <v>4º QUARTIL</v>
      </c>
      <c r="N39" s="40">
        <f>IF($M$6="SIM",IFERROR(HLOOKUP(M39,SÍNTESE!$J$10:$M$25,'MATRIZ CONTRATOS'!M$3+1,0),0),0)</f>
        <v>0.78125</v>
      </c>
      <c r="O39" s="40" t="str">
        <f>INDEX(INDICADORES!$H$3:$H$419,MATCH($A39,INDICADORES!$B$3:$B$419,0))</f>
        <v>1º QUARTIL</v>
      </c>
      <c r="P39" s="40">
        <f>IF($O$6="SIM",IFERROR(HLOOKUP(O39,SÍNTESE!$J$10:$M$25,'MATRIZ CONTRATOS'!O$3+1,0),0),0)</f>
        <v>0.78125</v>
      </c>
      <c r="Q39" s="40" t="str">
        <f>INDEX(INDICADORES!$I$3:$I$419,MATCH($A39,INDICADORES!$B$3:$B$419,0))</f>
        <v>2º QUARTIL</v>
      </c>
      <c r="R39" s="40">
        <f>IF($Q$6="SIM",IFERROR(HLOOKUP(Q39,SÍNTESE!$J$10:$M$25,'MATRIZ CONTRATOS'!Q$3+1,0),0),0)</f>
        <v>4.1666666666666661</v>
      </c>
      <c r="S39" s="40" t="str">
        <f>INDEX(INDICADORES!$J$3:$J$419,MATCH($A39,INDICADORES!$B$3:$B$419,0))</f>
        <v>2º QUARTIL</v>
      </c>
      <c r="T39" s="40">
        <f>IF($S$6="SIM",IFERROR(HLOOKUP(S39,SÍNTESE!$J$10:$M$25,'MATRIZ CONTRATOS'!S$3+1,0),0),0)</f>
        <v>6.2499999999999991</v>
      </c>
      <c r="U39" s="40" t="str">
        <f>INDEX(INDICADORES!$K$3:$K$419,MATCH($A39,INDICADORES!$B$3:$B$419,0))</f>
        <v>3º QUARTIL</v>
      </c>
      <c r="V39" s="40">
        <f>IF($U$6="SIM",IFERROR(HLOOKUP(U39,SÍNTESE!$J$10:$M$25,'MATRIZ CONTRATOS'!U$3+1,0),0),0)</f>
        <v>4.1666666666666661</v>
      </c>
      <c r="W39" s="40" t="str">
        <f>INDEX(INDICADORES!$L$3:$L$419,MATCH($A39,INDICADORES!$B$3:$B$419,0))</f>
        <v>4º QUARTIL</v>
      </c>
      <c r="X39" s="40">
        <f>IF($W$6="SIM",IFERROR(HLOOKUP(W39,SÍNTESE!$J$10:$M$25,'MATRIZ CONTRATOS'!W$3+1,0),0),0)</f>
        <v>0</v>
      </c>
      <c r="Y39" s="40" t="str">
        <f>INDEX(INDICADORES!$M$3:$M$419,MATCH($A39,INDICADORES!$B$3:$B$419,0))</f>
        <v>3º QUARTIL</v>
      </c>
      <c r="Z39" s="40">
        <f>IF($Y$6="SIM",IFERROR(HLOOKUP(Y39,SÍNTESE!$J$10:$M$25,'MATRIZ CONTRATOS'!Y$3+1,0),0),0)</f>
        <v>2.34375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CONTRATOS'!AA$3+1,0),0),0)</f>
        <v>1.5625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CONTRATOS'!AC$3+1,0),0),0)</f>
        <v>1.5625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CONTRATOS'!AE$3+1,0),0),0)</f>
        <v>0.78125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CONTRATOS'!AG$3+1,0),0),0)</f>
        <v>0</v>
      </c>
      <c r="AI39" s="41">
        <f t="shared" si="0"/>
        <v>55.208333333333329</v>
      </c>
      <c r="AK39">
        <f>INDEX(Tabela1[LATITUDE],MATCH('MATRIZ CONTRATOS'!A39,Tabela1[código município],0))</f>
        <v>-13.0716</v>
      </c>
      <c r="AL39">
        <f>INDEX(Tabela1[LONGITUDE],MATCH('MATRIZ CONTRATOS'!A39,Tabela1[código município],0))</f>
        <v>-39.003799999999998</v>
      </c>
    </row>
    <row r="40" spans="1:38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CONTRATOS'!E$3+1,0),0),0)</f>
        <v>1.5625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CONTRATOS'!G$3+1,0),0),0)</f>
        <v>6.25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CONTRATOS'!I$3+1,0),0),0)</f>
        <v>2.34375</v>
      </c>
      <c r="K40" s="40" t="str">
        <f>INDEX(INDICADORES!$F$3:$F$419,MATCH($A40,INDICADORES!$B$3:$B$419,0))</f>
        <v>2º QUARTIL</v>
      </c>
      <c r="L40" s="40">
        <f>IF($K$6="SIM",IFERROR(HLOOKUP(K40,SÍNTESE!$J$10:$M$25,'MATRIZ CONTRATOS'!K$3+1,0),0),0)</f>
        <v>12.5</v>
      </c>
      <c r="M40" s="40" t="str">
        <f>INDEX(INDICADORES!$G$3:$G$419,MATCH($A40,INDICADORES!$B$3:$B$419,0))</f>
        <v>2º QUARTIL</v>
      </c>
      <c r="N40" s="40">
        <f>IF($M$6="SIM",IFERROR(HLOOKUP(M40,SÍNTESE!$J$10:$M$25,'MATRIZ CONTRATOS'!M$3+1,0),0),0)</f>
        <v>2.34375</v>
      </c>
      <c r="O40" s="40" t="str">
        <f>INDEX(INDICADORES!$H$3:$H$419,MATCH($A40,INDICADORES!$B$3:$B$419,0))</f>
        <v>3º QUARTIL</v>
      </c>
      <c r="P40" s="40">
        <f>IF($O$6="SIM",IFERROR(HLOOKUP(O40,SÍNTESE!$J$10:$M$25,'MATRIZ CONTRATOS'!O$3+1,0),0),0)</f>
        <v>2.34375</v>
      </c>
      <c r="Q40" s="40" t="str">
        <f>INDEX(INDICADORES!$I$3:$I$419,MATCH($A40,INDICADORES!$B$3:$B$419,0))</f>
        <v>4º QUARTIL</v>
      </c>
      <c r="R40" s="40">
        <f>IF($Q$6="SIM",IFERROR(HLOOKUP(Q40,SÍNTESE!$J$10:$M$25,'MATRIZ CONTRATOS'!Q$3+1,0),0),0)</f>
        <v>8.3333333333333321</v>
      </c>
      <c r="S40" s="40" t="str">
        <f>INDEX(INDICADORES!$J$3:$J$419,MATCH($A40,INDICADORES!$B$3:$B$419,0))</f>
        <v>2º QUARTIL</v>
      </c>
      <c r="T40" s="40">
        <f>IF($S$6="SIM",IFERROR(HLOOKUP(S40,SÍNTESE!$J$10:$M$25,'MATRIZ CONTRATOS'!S$3+1,0),0),0)</f>
        <v>6.2499999999999991</v>
      </c>
      <c r="U40" s="40" t="str">
        <f>INDEX(INDICADORES!$K$3:$K$419,MATCH($A40,INDICADORES!$B$3:$B$419,0))</f>
        <v>4º QUARTIL</v>
      </c>
      <c r="V40" s="40">
        <f>IF($U$6="SIM",IFERROR(HLOOKUP(U40,SÍNTESE!$J$10:$M$25,'MATRIZ CONTRATOS'!U$3+1,0),0),0)</f>
        <v>2.083333333333333</v>
      </c>
      <c r="W40" s="40" t="str">
        <f>INDEX(INDICADORES!$L$3:$L$419,MATCH($A40,INDICADORES!$B$3:$B$419,0))</f>
        <v>1º QUARTIL</v>
      </c>
      <c r="X40" s="40">
        <f>IF($W$6="SIM",IFERROR(HLOOKUP(W40,SÍNTESE!$J$10:$M$25,'MATRIZ CONTRATOS'!W$3+1,0),0),0)</f>
        <v>0</v>
      </c>
      <c r="Y40" s="40" t="str">
        <f>INDEX(INDICADORES!$M$3:$M$419,MATCH($A40,INDICADORES!$B$3:$B$419,0))</f>
        <v>4º QUARTIL</v>
      </c>
      <c r="Z40" s="40">
        <f>IF($Y$6="SIM",IFERROR(HLOOKUP(Y40,SÍNTESE!$J$10:$M$25,'MATRIZ CONTRATOS'!Y$3+1,0),0),0)</f>
        <v>3.125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CONTRATOS'!AA$3+1,0),0),0)</f>
        <v>2.34375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CONTRATOS'!AC$3+1,0),0),0)</f>
        <v>0.78125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CONTRATOS'!AE$3+1,0),0),0)</f>
        <v>3.125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CONTRATOS'!AG$3+1,0),0),0)</f>
        <v>0</v>
      </c>
      <c r="AI40" s="41">
        <f t="shared" si="0"/>
        <v>53.385416666666664</v>
      </c>
      <c r="AK40">
        <f>INDEX(Tabela1[LATITUDE],MATCH('MATRIZ CONTRATOS'!A40,Tabela1[código município],0))</f>
        <v>-14.321</v>
      </c>
      <c r="AL40">
        <f>INDEX(Tabela1[LONGITUDE],MATCH('MATRIZ CONTRATOS'!A40,Tabela1[código município],0))</f>
        <v>-39.329000000000001</v>
      </c>
    </row>
    <row r="41" spans="1:38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CONTRATOS'!E$3+1,0),0),0)</f>
        <v>0.78125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CONTRATOS'!G$3+1,0),0),0)</f>
        <v>25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CONTRATOS'!I$3+1,0),0),0)</f>
        <v>1.5625</v>
      </c>
      <c r="K41" s="40" t="str">
        <f>INDEX(INDICADORES!$F$3:$F$419,MATCH($A41,INDICADORES!$B$3:$B$419,0))</f>
        <v>4º QUARTIL</v>
      </c>
      <c r="L41" s="40">
        <f>IF($K$6="SIM",IFERROR(HLOOKUP(K41,SÍNTESE!$J$10:$M$25,'MATRIZ CONTRATOS'!K$3+1,0),0),0)</f>
        <v>25</v>
      </c>
      <c r="M41" s="40" t="str">
        <f>INDEX(INDICADORES!$G$3:$G$419,MATCH($A41,INDICADORES!$B$3:$B$419,0))</f>
        <v>2º QUARTIL</v>
      </c>
      <c r="N41" s="40">
        <f>IF($M$6="SIM",IFERROR(HLOOKUP(M41,SÍNTESE!$J$10:$M$25,'MATRIZ CONTRATOS'!M$3+1,0),0),0)</f>
        <v>2.34375</v>
      </c>
      <c r="O41" s="40" t="str">
        <f>INDEX(INDICADORES!$H$3:$H$419,MATCH($A41,INDICADORES!$B$3:$B$419,0))</f>
        <v>2º QUARTIL</v>
      </c>
      <c r="P41" s="40">
        <f>IF($O$6="SIM",IFERROR(HLOOKUP(O41,SÍNTESE!$J$10:$M$25,'MATRIZ CONTRATOS'!O$3+1,0),0),0)</f>
        <v>1.5625</v>
      </c>
      <c r="Q41" s="40" t="str">
        <f>INDEX(INDICADORES!$I$3:$I$419,MATCH($A41,INDICADORES!$B$3:$B$419,0))</f>
        <v>3º QUARTIL</v>
      </c>
      <c r="R41" s="40">
        <f>IF($Q$6="SIM",IFERROR(HLOOKUP(Q41,SÍNTESE!$J$10:$M$25,'MATRIZ CONTRATOS'!Q$3+1,0),0),0)</f>
        <v>6.2499999999999991</v>
      </c>
      <c r="S41" s="40" t="str">
        <f>INDEX(INDICADORES!$J$3:$J$419,MATCH($A41,INDICADORES!$B$3:$B$419,0))</f>
        <v>1º QUARTIL</v>
      </c>
      <c r="T41" s="40">
        <f>IF($S$6="SIM",IFERROR(HLOOKUP(S41,SÍNTESE!$J$10:$M$25,'MATRIZ CONTRATOS'!S$3+1,0),0),0)</f>
        <v>8.3333333333333321</v>
      </c>
      <c r="U41" s="40" t="str">
        <f>INDEX(INDICADORES!$K$3:$K$419,MATCH($A41,INDICADORES!$B$3:$B$419,0))</f>
        <v>2º QUARTIL</v>
      </c>
      <c r="V41" s="40">
        <f>IF($U$6="SIM",IFERROR(HLOOKUP(U41,SÍNTESE!$J$10:$M$25,'MATRIZ CONTRATOS'!U$3+1,0),0),0)</f>
        <v>6.2499999999999991</v>
      </c>
      <c r="W41" s="40" t="str">
        <f>INDEX(INDICADORES!$L$3:$L$419,MATCH($A41,INDICADORES!$B$3:$B$419,0))</f>
        <v>2º QUARTIL</v>
      </c>
      <c r="X41" s="40">
        <f>IF($W$6="SIM",IFERROR(HLOOKUP(W41,SÍNTESE!$J$10:$M$25,'MATRIZ CONTRATOS'!W$3+1,0),0),0)</f>
        <v>0</v>
      </c>
      <c r="Y41" s="40" t="str">
        <f>INDEX(INDICADORES!$M$3:$M$419,MATCH($A41,INDICADORES!$B$3:$B$419,0))</f>
        <v>2º QUARTIL</v>
      </c>
      <c r="Z41" s="40">
        <f>IF($Y$6="SIM",IFERROR(HLOOKUP(Y41,SÍNTESE!$J$10:$M$25,'MATRIZ CONTRATOS'!Y$3+1,0),0),0)</f>
        <v>1.5625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CONTRATOS'!AA$3+1,0),0),0)</f>
        <v>0.78125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CONTRATOS'!AC$3+1,0),0),0)</f>
        <v>1.5625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CONTRATOS'!AE$3+1,0),0),0)</f>
        <v>0.78125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CONTRATOS'!AG$3+1,0),0),0)</f>
        <v>0</v>
      </c>
      <c r="AI41" s="41">
        <f t="shared" si="0"/>
        <v>81.770833333333329</v>
      </c>
      <c r="AK41">
        <f>INDEX(Tabela1[LATITUDE],MATCH('MATRIZ CONTRATOS'!A41,Tabela1[código município],0))</f>
        <v>-12.301600000000001</v>
      </c>
      <c r="AL41">
        <f>INDEX(Tabela1[LONGITUDE],MATCH('MATRIZ CONTRATOS'!A41,Tabela1[código município],0))</f>
        <v>-44.538800000000002</v>
      </c>
    </row>
    <row r="42" spans="1:38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CONTRATOS'!E$3+1,0),0),0)</f>
        <v>3.125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CONTRATOS'!G$3+1,0),0),0)</f>
        <v>12.5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CONTRATOS'!I$3+1,0),0),0)</f>
        <v>1.5625</v>
      </c>
      <c r="K42" s="40" t="str">
        <f>INDEX(INDICADORES!$F$3:$F$419,MATCH($A42,INDICADORES!$B$3:$B$419,0))</f>
        <v>4º QUARTIL</v>
      </c>
      <c r="L42" s="40">
        <f>IF($K$6="SIM",IFERROR(HLOOKUP(K42,SÍNTESE!$J$10:$M$25,'MATRIZ CONTRATOS'!K$3+1,0),0),0)</f>
        <v>25</v>
      </c>
      <c r="M42" s="40" t="str">
        <f>INDEX(INDICADORES!$G$3:$G$419,MATCH($A42,INDICADORES!$B$3:$B$419,0))</f>
        <v>4º QUARTIL</v>
      </c>
      <c r="N42" s="40">
        <f>IF($M$6="SIM",IFERROR(HLOOKUP(M42,SÍNTESE!$J$10:$M$25,'MATRIZ CONTRATOS'!M$3+1,0),0),0)</f>
        <v>0.78125</v>
      </c>
      <c r="O42" s="40" t="str">
        <f>INDEX(INDICADORES!$H$3:$H$419,MATCH($A42,INDICADORES!$B$3:$B$419,0))</f>
        <v>1º QUARTIL</v>
      </c>
      <c r="P42" s="40">
        <f>IF($O$6="SIM",IFERROR(HLOOKUP(O42,SÍNTESE!$J$10:$M$25,'MATRIZ CONTRATOS'!O$3+1,0),0),0)</f>
        <v>0.78125</v>
      </c>
      <c r="Q42" s="40" t="str">
        <f>INDEX(INDICADORES!$I$3:$I$419,MATCH($A42,INDICADORES!$B$3:$B$419,0))</f>
        <v>4º QUARTIL</v>
      </c>
      <c r="R42" s="40">
        <f>IF($Q$6="SIM",IFERROR(HLOOKUP(Q42,SÍNTESE!$J$10:$M$25,'MATRIZ CONTRATOS'!Q$3+1,0),0),0)</f>
        <v>8.3333333333333321</v>
      </c>
      <c r="S42" s="40" t="str">
        <f>INDEX(INDICADORES!$J$3:$J$419,MATCH($A42,INDICADORES!$B$3:$B$419,0))</f>
        <v>2º QUARTIL</v>
      </c>
      <c r="T42" s="40">
        <f>IF($S$6="SIM",IFERROR(HLOOKUP(S42,SÍNTESE!$J$10:$M$25,'MATRIZ CONTRATOS'!S$3+1,0),0),0)</f>
        <v>6.2499999999999991</v>
      </c>
      <c r="U42" s="40" t="str">
        <f>INDEX(INDICADORES!$K$3:$K$419,MATCH($A42,INDICADORES!$B$3:$B$419,0))</f>
        <v>3º QUARTIL</v>
      </c>
      <c r="V42" s="40">
        <f>IF($U$6="SIM",IFERROR(HLOOKUP(U42,SÍNTESE!$J$10:$M$25,'MATRIZ CONTRATOS'!U$3+1,0),0),0)</f>
        <v>4.1666666666666661</v>
      </c>
      <c r="W42" s="40" t="str">
        <f>INDEX(INDICADORES!$L$3:$L$419,MATCH($A42,INDICADORES!$B$3:$B$419,0))</f>
        <v>1º QUARTIL</v>
      </c>
      <c r="X42" s="40">
        <f>IF($W$6="SIM",IFERROR(HLOOKUP(W42,SÍNTESE!$J$10:$M$25,'MATRIZ CONTRATOS'!W$3+1,0),0),0)</f>
        <v>0</v>
      </c>
      <c r="Y42" s="40" t="str">
        <f>INDEX(INDICADORES!$M$3:$M$419,MATCH($A42,INDICADORES!$B$3:$B$419,0))</f>
        <v>3º QUARTIL</v>
      </c>
      <c r="Z42" s="40">
        <f>IF($Y$6="SIM",IFERROR(HLOOKUP(Y42,SÍNTESE!$J$10:$M$25,'MATRIZ CONTRATOS'!Y$3+1,0),0),0)</f>
        <v>2.34375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CONTRATOS'!AA$3+1,0),0),0)</f>
        <v>3.125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CONTRATOS'!AC$3+1,0),0),0)</f>
        <v>1.5625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CONTRATOS'!AE$3+1,0),0),0)</f>
        <v>0.78125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CONTRATOS'!AG$3+1,0),0),0)</f>
        <v>0</v>
      </c>
      <c r="AI42" s="41">
        <f t="shared" si="0"/>
        <v>70.3125</v>
      </c>
      <c r="AK42">
        <f>INDEX(Tabela1[LATITUDE],MATCH('MATRIZ CONTRATOS'!A42,Tabela1[código município],0))</f>
        <v>-11.9519</v>
      </c>
      <c r="AL42">
        <f>INDEX(Tabela1[LONGITUDE],MATCH('MATRIZ CONTRATOS'!A42,Tabela1[código município],0))</f>
        <v>-40.168999999999997</v>
      </c>
    </row>
    <row r="43" spans="1:38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CONTRATOS'!E$3+1,0),0),0)</f>
        <v>3.125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CONTRATOS'!G$3+1,0),0),0)</f>
        <v>25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CONTRATOS'!I$3+1,0),0),0)</f>
        <v>0.78125</v>
      </c>
      <c r="K43" s="40" t="str">
        <f>INDEX(INDICADORES!$F$3:$F$419,MATCH($A43,INDICADORES!$B$3:$B$419,0))</f>
        <v>3º QUARTIL</v>
      </c>
      <c r="L43" s="40">
        <f>IF($K$6="SIM",IFERROR(HLOOKUP(K43,SÍNTESE!$J$10:$M$25,'MATRIZ CONTRATOS'!K$3+1,0),0),0)</f>
        <v>18.75</v>
      </c>
      <c r="M43" s="40" t="str">
        <f>INDEX(INDICADORES!$G$3:$G$419,MATCH($A43,INDICADORES!$B$3:$B$419,0))</f>
        <v>4º QUARTIL</v>
      </c>
      <c r="N43" s="40">
        <f>IF($M$6="SIM",IFERROR(HLOOKUP(M43,SÍNTESE!$J$10:$M$25,'MATRIZ CONTRATOS'!M$3+1,0),0),0)</f>
        <v>0.78125</v>
      </c>
      <c r="O43" s="40" t="str">
        <f>INDEX(INDICADORES!$H$3:$H$419,MATCH($A43,INDICADORES!$B$3:$B$419,0))</f>
        <v>3º QUARTIL</v>
      </c>
      <c r="P43" s="40">
        <f>IF($O$6="SIM",IFERROR(HLOOKUP(O43,SÍNTESE!$J$10:$M$25,'MATRIZ CONTRATOS'!O$3+1,0),0),0)</f>
        <v>2.34375</v>
      </c>
      <c r="Q43" s="40" t="str">
        <f>INDEX(INDICADORES!$I$3:$I$419,MATCH($A43,INDICADORES!$B$3:$B$419,0))</f>
        <v>2º QUARTIL</v>
      </c>
      <c r="R43" s="40">
        <f>IF($Q$6="SIM",IFERROR(HLOOKUP(Q43,SÍNTESE!$J$10:$M$25,'MATRIZ CONTRATOS'!Q$3+1,0),0),0)</f>
        <v>4.1666666666666661</v>
      </c>
      <c r="S43" s="40" t="str">
        <f>INDEX(INDICADORES!$J$3:$J$419,MATCH($A43,INDICADORES!$B$3:$B$419,0))</f>
        <v>1º QUARTIL</v>
      </c>
      <c r="T43" s="40">
        <f>IF($S$6="SIM",IFERROR(HLOOKUP(S43,SÍNTESE!$J$10:$M$25,'MATRIZ CONTRATOS'!S$3+1,0),0),0)</f>
        <v>8.3333333333333321</v>
      </c>
      <c r="U43" s="40" t="str">
        <f>INDEX(INDICADORES!$K$3:$K$419,MATCH($A43,INDICADORES!$B$3:$B$419,0))</f>
        <v>2º QUARTIL</v>
      </c>
      <c r="V43" s="40">
        <f>IF($U$6="SIM",IFERROR(HLOOKUP(U43,SÍNTESE!$J$10:$M$25,'MATRIZ CONTRATOS'!U$3+1,0),0),0)</f>
        <v>6.2499999999999991</v>
      </c>
      <c r="W43" s="40" t="str">
        <f>INDEX(INDICADORES!$L$3:$L$419,MATCH($A43,INDICADORES!$B$3:$B$419,0))</f>
        <v>3º QUARTIL</v>
      </c>
      <c r="X43" s="40">
        <f>IF($W$6="SIM",IFERROR(HLOOKUP(W43,SÍNTESE!$J$10:$M$25,'MATRIZ CONTRATOS'!W$3+1,0),0),0)</f>
        <v>0</v>
      </c>
      <c r="Y43" s="40" t="str">
        <f>INDEX(INDICADORES!$M$3:$M$419,MATCH($A43,INDICADORES!$B$3:$B$419,0))</f>
        <v>4º QUARTIL</v>
      </c>
      <c r="Z43" s="40">
        <f>IF($Y$6="SIM",IFERROR(HLOOKUP(Y43,SÍNTESE!$J$10:$M$25,'MATRIZ CONTRATOS'!Y$3+1,0),0),0)</f>
        <v>3.125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CONTRATOS'!AA$3+1,0),0),0)</f>
        <v>3.125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CONTRATOS'!AC$3+1,0),0),0)</f>
        <v>1.5625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CONTRATOS'!AE$3+1,0),0),0)</f>
        <v>0.78125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CONTRATOS'!AG$3+1,0),0),0)</f>
        <v>0</v>
      </c>
      <c r="AI43" s="41">
        <f t="shared" si="0"/>
        <v>78.125</v>
      </c>
      <c r="AK43">
        <f>INDEX(Tabela1[LATITUDE],MATCH('MATRIZ CONTRATOS'!A43,Tabela1[código município],0))</f>
        <v>-10.578799999999999</v>
      </c>
      <c r="AL43">
        <f>INDEX(Tabela1[LONGITUDE],MATCH('MATRIZ CONTRATOS'!A43,Tabela1[código município],0))</f>
        <v>-38.621200000000002</v>
      </c>
    </row>
    <row r="44" spans="1:38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CONTRATOS'!E$3+1,0),0),0)</f>
        <v>1.5625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CONTRATOS'!G$3+1,0),0),0)</f>
        <v>25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CONTRATOS'!I$3+1,0),0),0)</f>
        <v>0.78125</v>
      </c>
      <c r="K44" s="40" t="str">
        <f>INDEX(INDICADORES!$F$3:$F$419,MATCH($A44,INDICADORES!$B$3:$B$419,0))</f>
        <v>1º QUARTIL</v>
      </c>
      <c r="L44" s="40">
        <f>IF($K$6="SIM",IFERROR(HLOOKUP(K44,SÍNTESE!$J$10:$M$25,'MATRIZ CONTRATOS'!K$3+1,0),0),0)</f>
        <v>6.25</v>
      </c>
      <c r="M44" s="40" t="str">
        <f>INDEX(INDICADORES!$G$3:$G$419,MATCH($A44,INDICADORES!$B$3:$B$419,0))</f>
        <v>2º QUARTIL</v>
      </c>
      <c r="N44" s="40">
        <f>IF($M$6="SIM",IFERROR(HLOOKUP(M44,SÍNTESE!$J$10:$M$25,'MATRIZ CONTRATOS'!M$3+1,0),0),0)</f>
        <v>2.34375</v>
      </c>
      <c r="O44" s="40" t="str">
        <f>INDEX(INDICADORES!$H$3:$H$419,MATCH($A44,INDICADORES!$B$3:$B$419,0))</f>
        <v>1º QUARTIL</v>
      </c>
      <c r="P44" s="40">
        <f>IF($O$6="SIM",IFERROR(HLOOKUP(O44,SÍNTESE!$J$10:$M$25,'MATRIZ CONTRATOS'!O$3+1,0),0),0)</f>
        <v>0.78125</v>
      </c>
      <c r="Q44" s="40" t="str">
        <f>INDEX(INDICADORES!$I$3:$I$419,MATCH($A44,INDICADORES!$B$3:$B$419,0))</f>
        <v>1º QUARTIL</v>
      </c>
      <c r="R44" s="40">
        <f>IF($Q$6="SIM",IFERROR(HLOOKUP(Q44,SÍNTESE!$J$10:$M$25,'MATRIZ CONTRATOS'!Q$3+1,0),0),0)</f>
        <v>2.083333333333333</v>
      </c>
      <c r="S44" s="40" t="str">
        <f>INDEX(INDICADORES!$J$3:$J$419,MATCH($A44,INDICADORES!$B$3:$B$419,0))</f>
        <v>4º QUARTIL</v>
      </c>
      <c r="T44" s="40">
        <f>IF($S$6="SIM",IFERROR(HLOOKUP(S44,SÍNTESE!$J$10:$M$25,'MATRIZ CONTRATOS'!S$3+1,0),0),0)</f>
        <v>2.083333333333333</v>
      </c>
      <c r="U44" s="40" t="str">
        <f>INDEX(INDICADORES!$K$3:$K$419,MATCH($A44,INDICADORES!$B$3:$B$419,0))</f>
        <v>4º QUARTIL</v>
      </c>
      <c r="V44" s="40">
        <f>IF($U$6="SIM",IFERROR(HLOOKUP(U44,SÍNTESE!$J$10:$M$25,'MATRIZ CONTRATOS'!U$3+1,0),0),0)</f>
        <v>2.083333333333333</v>
      </c>
      <c r="W44" s="40" t="str">
        <f>INDEX(INDICADORES!$L$3:$L$419,MATCH($A44,INDICADORES!$B$3:$B$419,0))</f>
        <v>4º QUARTIL</v>
      </c>
      <c r="X44" s="40">
        <f>IF($W$6="SIM",IFERROR(HLOOKUP(W44,SÍNTESE!$J$10:$M$25,'MATRIZ CONTRATOS'!W$3+1,0),0),0)</f>
        <v>0</v>
      </c>
      <c r="Y44" s="40" t="str">
        <f>INDEX(INDICADORES!$M$3:$M$419,MATCH($A44,INDICADORES!$B$3:$B$419,0))</f>
        <v>1º QUARTIL</v>
      </c>
      <c r="Z44" s="40">
        <f>IF($Y$6="SIM",IFERROR(HLOOKUP(Y44,SÍNTESE!$J$10:$M$25,'MATRIZ CONTRATOS'!Y$3+1,0),0),0)</f>
        <v>0.78125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CONTRATOS'!AA$3+1,0),0),0)</f>
        <v>0.78125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CONTRATOS'!AC$3+1,0),0),0)</f>
        <v>0.78125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CONTRATOS'!AE$3+1,0),0),0)</f>
        <v>0.78125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CONTRATOS'!AG$3+1,0),0),0)</f>
        <v>0</v>
      </c>
      <c r="AI44" s="41">
        <f t="shared" si="0"/>
        <v>46.09375</v>
      </c>
      <c r="AK44">
        <f>INDEX(Tabela1[LATITUDE],MATCH('MATRIZ CONTRATOS'!A44,Tabela1[código município],0))</f>
        <v>-11.085900000000001</v>
      </c>
      <c r="AL44">
        <f>INDEX(Tabela1[LONGITUDE],MATCH('MATRIZ CONTRATOS'!A44,Tabela1[código município],0))</f>
        <v>-43.145899999999997</v>
      </c>
    </row>
    <row r="45" spans="1:38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CONTRATOS'!E$3+1,0),0),0)</f>
        <v>1.5625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CONTRATOS'!G$3+1,0),0),0)</f>
        <v>25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CONTRATOS'!I$3+1,0),0),0)</f>
        <v>3.125</v>
      </c>
      <c r="K45" s="40" t="str">
        <f>INDEX(INDICADORES!$F$3:$F$419,MATCH($A45,INDICADORES!$B$3:$B$419,0))</f>
        <v>3º QUARTIL</v>
      </c>
      <c r="L45" s="40">
        <f>IF($K$6="SIM",IFERROR(HLOOKUP(K45,SÍNTESE!$J$10:$M$25,'MATRIZ CONTRATOS'!K$3+1,0),0),0)</f>
        <v>18.75</v>
      </c>
      <c r="M45" s="40" t="str">
        <f>INDEX(INDICADORES!$G$3:$G$419,MATCH($A45,INDICADORES!$B$3:$B$419,0))</f>
        <v>4º QUARTIL</v>
      </c>
      <c r="N45" s="40">
        <f>IF($M$6="SIM",IFERROR(HLOOKUP(M45,SÍNTESE!$J$10:$M$25,'MATRIZ CONTRATOS'!M$3+1,0),0),0)</f>
        <v>0.78125</v>
      </c>
      <c r="O45" s="40" t="str">
        <f>INDEX(INDICADORES!$H$3:$H$419,MATCH($A45,INDICADORES!$B$3:$B$419,0))</f>
        <v>4º QUARTIL</v>
      </c>
      <c r="P45" s="40">
        <f>IF($O$6="SIM",IFERROR(HLOOKUP(O45,SÍNTESE!$J$10:$M$25,'MATRIZ CONTRATOS'!O$3+1,0),0),0)</f>
        <v>3.125</v>
      </c>
      <c r="Q45" s="40" t="str">
        <f>INDEX(INDICADORES!$I$3:$I$419,MATCH($A45,INDICADORES!$B$3:$B$419,0))</f>
        <v>4º QUARTIL</v>
      </c>
      <c r="R45" s="40">
        <f>IF($Q$6="SIM",IFERROR(HLOOKUP(Q45,SÍNTESE!$J$10:$M$25,'MATRIZ CONTRATOS'!Q$3+1,0),0),0)</f>
        <v>8.3333333333333321</v>
      </c>
      <c r="S45" s="40" t="str">
        <f>INDEX(INDICADORES!$J$3:$J$419,MATCH($A45,INDICADORES!$B$3:$B$419,0))</f>
        <v>2º QUARTIL</v>
      </c>
      <c r="T45" s="40">
        <f>IF($S$6="SIM",IFERROR(HLOOKUP(S45,SÍNTESE!$J$10:$M$25,'MATRIZ CONTRATOS'!S$3+1,0),0),0)</f>
        <v>6.2499999999999991</v>
      </c>
      <c r="U45" s="40" t="str">
        <f>INDEX(INDICADORES!$K$3:$K$419,MATCH($A45,INDICADORES!$B$3:$B$419,0))</f>
        <v>4º QUARTIL</v>
      </c>
      <c r="V45" s="40">
        <f>IF($U$6="SIM",IFERROR(HLOOKUP(U45,SÍNTESE!$J$10:$M$25,'MATRIZ CONTRATOS'!U$3+1,0),0),0)</f>
        <v>2.083333333333333</v>
      </c>
      <c r="W45" s="40" t="str">
        <f>INDEX(INDICADORES!$L$3:$L$419,MATCH($A45,INDICADORES!$B$3:$B$419,0))</f>
        <v>1º QUARTIL</v>
      </c>
      <c r="X45" s="40">
        <f>IF($W$6="SIM",IFERROR(HLOOKUP(W45,SÍNTESE!$J$10:$M$25,'MATRIZ CONTRATOS'!W$3+1,0),0),0)</f>
        <v>0</v>
      </c>
      <c r="Y45" s="40" t="str">
        <f>INDEX(INDICADORES!$M$3:$M$419,MATCH($A45,INDICADORES!$B$3:$B$419,0))</f>
        <v>4º QUARTIL</v>
      </c>
      <c r="Z45" s="40">
        <f>IF($Y$6="SIM",IFERROR(HLOOKUP(Y45,SÍNTESE!$J$10:$M$25,'MATRIZ CONTRATOS'!Y$3+1,0),0),0)</f>
        <v>3.125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CONTRATOS'!AA$3+1,0),0),0)</f>
        <v>3.125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CONTRATOS'!AC$3+1,0),0),0)</f>
        <v>1.5625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CONTRATOS'!AE$3+1,0),0),0)</f>
        <v>2.34375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CONTRATOS'!AG$3+1,0),0),0)</f>
        <v>0</v>
      </c>
      <c r="AI45" s="41">
        <f t="shared" si="0"/>
        <v>79.166666666666657</v>
      </c>
      <c r="AK45">
        <f>INDEX(Tabela1[LATITUDE],MATCH('MATRIZ CONTRATOS'!A45,Tabela1[código município],0))</f>
        <v>-13.623699999999999</v>
      </c>
      <c r="AL45">
        <f>INDEX(Tabela1[LONGITUDE],MATCH('MATRIZ CONTRATOS'!A45,Tabela1[código município],0))</f>
        <v>-41.334699999999998</v>
      </c>
    </row>
    <row r="46" spans="1:38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CONTRATOS'!E$3+1,0),0),0)</f>
        <v>2.34375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CONTRATOS'!G$3+1,0),0),0)</f>
        <v>25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CONTRATOS'!I$3+1,0),0),0)</f>
        <v>0.78125</v>
      </c>
      <c r="K46" s="40" t="str">
        <f>INDEX(INDICADORES!$F$3:$F$419,MATCH($A46,INDICADORES!$B$3:$B$419,0))</f>
        <v>1º QUARTIL</v>
      </c>
      <c r="L46" s="40">
        <f>IF($K$6="SIM",IFERROR(HLOOKUP(K46,SÍNTESE!$J$10:$M$25,'MATRIZ CONTRATOS'!K$3+1,0),0),0)</f>
        <v>6.25</v>
      </c>
      <c r="M46" s="40" t="str">
        <f>INDEX(INDICADORES!$G$3:$G$419,MATCH($A46,INDICADORES!$B$3:$B$419,0))</f>
        <v>3º QUARTIL</v>
      </c>
      <c r="N46" s="40">
        <f>IF($M$6="SIM",IFERROR(HLOOKUP(M46,SÍNTESE!$J$10:$M$25,'MATRIZ CONTRATOS'!M$3+1,0),0),0)</f>
        <v>1.5625</v>
      </c>
      <c r="O46" s="40" t="str">
        <f>INDEX(INDICADORES!$H$3:$H$419,MATCH($A46,INDICADORES!$B$3:$B$419,0))</f>
        <v>2º QUARTIL</v>
      </c>
      <c r="P46" s="40">
        <f>IF($O$6="SIM",IFERROR(HLOOKUP(O46,SÍNTESE!$J$10:$M$25,'MATRIZ CONTRATOS'!O$3+1,0),0),0)</f>
        <v>1.5625</v>
      </c>
      <c r="Q46" s="40" t="str">
        <f>INDEX(INDICADORES!$I$3:$I$419,MATCH($A46,INDICADORES!$B$3:$B$419,0))</f>
        <v>2º QUARTIL</v>
      </c>
      <c r="R46" s="40">
        <f>IF($Q$6="SIM",IFERROR(HLOOKUP(Q46,SÍNTESE!$J$10:$M$25,'MATRIZ CONTRATOS'!Q$3+1,0),0),0)</f>
        <v>4.1666666666666661</v>
      </c>
      <c r="S46" s="40" t="str">
        <f>INDEX(INDICADORES!$J$3:$J$419,MATCH($A46,INDICADORES!$B$3:$B$419,0))</f>
        <v>4º QUARTIL</v>
      </c>
      <c r="T46" s="40">
        <f>IF($S$6="SIM",IFERROR(HLOOKUP(S46,SÍNTESE!$J$10:$M$25,'MATRIZ CONTRATOS'!S$3+1,0),0),0)</f>
        <v>2.083333333333333</v>
      </c>
      <c r="U46" s="40" t="str">
        <f>INDEX(INDICADORES!$K$3:$K$419,MATCH($A46,INDICADORES!$B$3:$B$419,0))</f>
        <v>1º QUARTIL</v>
      </c>
      <c r="V46" s="40">
        <f>IF($U$6="SIM",IFERROR(HLOOKUP(U46,SÍNTESE!$J$10:$M$25,'MATRIZ CONTRATOS'!U$3+1,0),0),0)</f>
        <v>8.3333333333333321</v>
      </c>
      <c r="W46" s="40" t="str">
        <f>INDEX(INDICADORES!$L$3:$L$419,MATCH($A46,INDICADORES!$B$3:$B$419,0))</f>
        <v>3º QUARTIL</v>
      </c>
      <c r="X46" s="40">
        <f>IF($W$6="SIM",IFERROR(HLOOKUP(W46,SÍNTESE!$J$10:$M$25,'MATRIZ CONTRATOS'!W$3+1,0),0),0)</f>
        <v>0</v>
      </c>
      <c r="Y46" s="40" t="str">
        <f>INDEX(INDICADORES!$M$3:$M$419,MATCH($A46,INDICADORES!$B$3:$B$419,0))</f>
        <v>4º QUARTIL</v>
      </c>
      <c r="Z46" s="40">
        <f>IF($Y$6="SIM",IFERROR(HLOOKUP(Y46,SÍNTESE!$J$10:$M$25,'MATRIZ CONTRATOS'!Y$3+1,0),0),0)</f>
        <v>3.125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CONTRATOS'!AA$3+1,0),0),0)</f>
        <v>3.125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CONTRATOS'!AC$3+1,0),0),0)</f>
        <v>0.78125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CONTRATOS'!AE$3+1,0),0),0)</f>
        <v>0.78125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CONTRATOS'!AG$3+1,0),0),0)</f>
        <v>0</v>
      </c>
      <c r="AI46" s="41">
        <f t="shared" si="0"/>
        <v>59.895833333333329</v>
      </c>
      <c r="AK46">
        <f>INDEX(Tabela1[LATITUDE],MATCH('MATRIZ CONTRATOS'!A46,Tabela1[código município],0))</f>
        <v>-14.865399999999999</v>
      </c>
      <c r="AL46">
        <f>INDEX(Tabela1[LONGITUDE],MATCH('MATRIZ CONTRATOS'!A46,Tabela1[código município],0))</f>
        <v>-40.579099999999997</v>
      </c>
    </row>
    <row r="47" spans="1:38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CONTRATOS'!E$3+1,0),0),0)</f>
        <v>1.5625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CONTRATOS'!G$3+1,0),0),0)</f>
        <v>25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CONTRATOS'!I$3+1,0),0),0)</f>
        <v>1.5625</v>
      </c>
      <c r="K47" s="40" t="str">
        <f>INDEX(INDICADORES!$F$3:$F$419,MATCH($A47,INDICADORES!$B$3:$B$419,0))</f>
        <v>3º QUARTIL</v>
      </c>
      <c r="L47" s="40">
        <f>IF($K$6="SIM",IFERROR(HLOOKUP(K47,SÍNTESE!$J$10:$M$25,'MATRIZ CONTRATOS'!K$3+1,0),0),0)</f>
        <v>18.75</v>
      </c>
      <c r="M47" s="40" t="str">
        <f>INDEX(INDICADORES!$G$3:$G$419,MATCH($A47,INDICADORES!$B$3:$B$419,0))</f>
        <v>2º QUARTIL</v>
      </c>
      <c r="N47" s="40">
        <f>IF($M$6="SIM",IFERROR(HLOOKUP(M47,SÍNTESE!$J$10:$M$25,'MATRIZ CONTRATOS'!M$3+1,0),0),0)</f>
        <v>2.34375</v>
      </c>
      <c r="O47" s="40" t="str">
        <f>INDEX(INDICADORES!$H$3:$H$419,MATCH($A47,INDICADORES!$B$3:$B$419,0))</f>
        <v>3º QUARTIL</v>
      </c>
      <c r="P47" s="40">
        <f>IF($O$6="SIM",IFERROR(HLOOKUP(O47,SÍNTESE!$J$10:$M$25,'MATRIZ CONTRATOS'!O$3+1,0),0),0)</f>
        <v>2.34375</v>
      </c>
      <c r="Q47" s="40" t="str">
        <f>INDEX(INDICADORES!$I$3:$I$419,MATCH($A47,INDICADORES!$B$3:$B$419,0))</f>
        <v>1º QUARTIL</v>
      </c>
      <c r="R47" s="40">
        <f>IF($Q$6="SIM",IFERROR(HLOOKUP(Q47,SÍNTESE!$J$10:$M$25,'MATRIZ CONTRATOS'!Q$3+1,0),0),0)</f>
        <v>2.083333333333333</v>
      </c>
      <c r="S47" s="40" t="str">
        <f>INDEX(INDICADORES!$J$3:$J$419,MATCH($A47,INDICADORES!$B$3:$B$419,0))</f>
        <v>3º QUARTIL</v>
      </c>
      <c r="T47" s="40">
        <f>IF($S$6="SIM",IFERROR(HLOOKUP(S47,SÍNTESE!$J$10:$M$25,'MATRIZ CONTRATOS'!S$3+1,0),0),0)</f>
        <v>4.1666666666666661</v>
      </c>
      <c r="U47" s="40" t="str">
        <f>INDEX(INDICADORES!$K$3:$K$419,MATCH($A47,INDICADORES!$B$3:$B$419,0))</f>
        <v>2º QUARTIL</v>
      </c>
      <c r="V47" s="40">
        <f>IF($U$6="SIM",IFERROR(HLOOKUP(U47,SÍNTESE!$J$10:$M$25,'MATRIZ CONTRATOS'!U$3+1,0),0),0)</f>
        <v>6.2499999999999991</v>
      </c>
      <c r="W47" s="40" t="str">
        <f>INDEX(INDICADORES!$L$3:$L$419,MATCH($A47,INDICADORES!$B$3:$B$419,0))</f>
        <v>2º QUARTIL</v>
      </c>
      <c r="X47" s="40">
        <f>IF($W$6="SIM",IFERROR(HLOOKUP(W47,SÍNTESE!$J$10:$M$25,'MATRIZ CONTRATOS'!W$3+1,0),0),0)</f>
        <v>0</v>
      </c>
      <c r="Y47" s="40" t="str">
        <f>INDEX(INDICADORES!$M$3:$M$419,MATCH($A47,INDICADORES!$B$3:$B$419,0))</f>
        <v>1º QUARTIL</v>
      </c>
      <c r="Z47" s="40">
        <f>IF($Y$6="SIM",IFERROR(HLOOKUP(Y47,SÍNTESE!$J$10:$M$25,'MATRIZ CONTRATOS'!Y$3+1,0),0),0)</f>
        <v>0.78125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CONTRATOS'!AA$3+1,0),0),0)</f>
        <v>1.5625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CONTRATOS'!AC$3+1,0),0),0)</f>
        <v>0.78125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CONTRATOS'!AE$3+1,0),0),0)</f>
        <v>0.78125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CONTRATOS'!AG$3+1,0),0),0)</f>
        <v>0</v>
      </c>
      <c r="AI47" s="41">
        <f t="shared" si="0"/>
        <v>67.96875</v>
      </c>
      <c r="AK47">
        <f>INDEX(Tabela1[LATITUDE],MATCH('MATRIZ CONTRATOS'!A47,Tabela1[código município],0))</f>
        <v>-11.81</v>
      </c>
      <c r="AL47">
        <f>INDEX(Tabela1[LONGITUDE],MATCH('MATRIZ CONTRATOS'!A47,Tabela1[código município],0))</f>
        <v>-42.058999999999997</v>
      </c>
    </row>
    <row r="48" spans="1:38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CONTRATOS'!E$3+1,0),0),0)</f>
        <v>0.78125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CONTRATOS'!G$3+1,0),0),0)</f>
        <v>25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CONTRATOS'!I$3+1,0),0),0)</f>
        <v>0.78125</v>
      </c>
      <c r="K48" s="40" t="str">
        <f>INDEX(INDICADORES!$F$3:$F$419,MATCH($A48,INDICADORES!$B$3:$B$419,0))</f>
        <v>1º QUARTIL</v>
      </c>
      <c r="L48" s="40">
        <f>IF($K$6="SIM",IFERROR(HLOOKUP(K48,SÍNTESE!$J$10:$M$25,'MATRIZ CONTRATOS'!K$3+1,0),0),0)</f>
        <v>6.25</v>
      </c>
      <c r="M48" s="40" t="str">
        <f>INDEX(INDICADORES!$G$3:$G$419,MATCH($A48,INDICADORES!$B$3:$B$419,0))</f>
        <v>1º QUARTIL</v>
      </c>
      <c r="N48" s="40">
        <f>IF($M$6="SIM",IFERROR(HLOOKUP(M48,SÍNTESE!$J$10:$M$25,'MATRIZ CONTRATOS'!M$3+1,0),0),0)</f>
        <v>3.125</v>
      </c>
      <c r="O48" s="40" t="str">
        <f>INDEX(INDICADORES!$H$3:$H$419,MATCH($A48,INDICADORES!$B$3:$B$419,0))</f>
        <v>3º QUARTIL</v>
      </c>
      <c r="P48" s="40">
        <f>IF($O$6="SIM",IFERROR(HLOOKUP(O48,SÍNTESE!$J$10:$M$25,'MATRIZ CONTRATOS'!O$3+1,0),0),0)</f>
        <v>2.34375</v>
      </c>
      <c r="Q48" s="40" t="str">
        <f>INDEX(INDICADORES!$I$3:$I$419,MATCH($A48,INDICADORES!$B$3:$B$419,0))</f>
        <v>2º QUARTIL</v>
      </c>
      <c r="R48" s="40">
        <f>IF($Q$6="SIM",IFERROR(HLOOKUP(Q48,SÍNTESE!$J$10:$M$25,'MATRIZ CONTRATOS'!Q$3+1,0),0),0)</f>
        <v>4.1666666666666661</v>
      </c>
      <c r="S48" s="40" t="str">
        <f>INDEX(INDICADORES!$J$3:$J$419,MATCH($A48,INDICADORES!$B$3:$B$419,0))</f>
        <v>3º QUARTIL</v>
      </c>
      <c r="T48" s="40">
        <f>IF($S$6="SIM",IFERROR(HLOOKUP(S48,SÍNTESE!$J$10:$M$25,'MATRIZ CONTRATOS'!S$3+1,0),0),0)</f>
        <v>4.1666666666666661</v>
      </c>
      <c r="U48" s="40" t="str">
        <f>INDEX(INDICADORES!$K$3:$K$419,MATCH($A48,INDICADORES!$B$3:$B$419,0))</f>
        <v>1º QUARTIL</v>
      </c>
      <c r="V48" s="40">
        <f>IF($U$6="SIM",IFERROR(HLOOKUP(U48,SÍNTESE!$J$10:$M$25,'MATRIZ CONTRATOS'!U$3+1,0),0),0)</f>
        <v>8.3333333333333321</v>
      </c>
      <c r="W48" s="40" t="str">
        <f>INDEX(INDICADORES!$L$3:$L$419,MATCH($A48,INDICADORES!$B$3:$B$419,0))</f>
        <v>2º QUARTIL</v>
      </c>
      <c r="X48" s="40">
        <f>IF($W$6="SIM",IFERROR(HLOOKUP(W48,SÍNTESE!$J$10:$M$25,'MATRIZ CONTRATOS'!W$3+1,0),0),0)</f>
        <v>0</v>
      </c>
      <c r="Y48" s="40" t="str">
        <f>INDEX(INDICADORES!$M$3:$M$419,MATCH($A48,INDICADORES!$B$3:$B$419,0))</f>
        <v>4º QUARTIL</v>
      </c>
      <c r="Z48" s="40">
        <f>IF($Y$6="SIM",IFERROR(HLOOKUP(Y48,SÍNTESE!$J$10:$M$25,'MATRIZ CONTRATOS'!Y$3+1,0),0),0)</f>
        <v>3.125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CONTRATOS'!AA$3+1,0),0),0)</f>
        <v>2.34375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CONTRATOS'!AC$3+1,0),0),0)</f>
        <v>3.125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CONTRATOS'!AE$3+1,0),0),0)</f>
        <v>0.78125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CONTRATOS'!AG$3+1,0),0),0)</f>
        <v>0</v>
      </c>
      <c r="AI48" s="41">
        <f t="shared" si="0"/>
        <v>64.322916666666657</v>
      </c>
      <c r="AK48">
        <f>INDEX(Tabela1[LATITUDE],MATCH('MATRIZ CONTRATOS'!A48,Tabela1[código município],0))</f>
        <v>-14.2</v>
      </c>
      <c r="AL48">
        <f>INDEX(Tabela1[LONGITUDE],MATCH('MATRIZ CONTRATOS'!A48,Tabela1[código município],0))</f>
        <v>-39.5991</v>
      </c>
    </row>
    <row r="49" spans="1:38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CONTRATOS'!E$3+1,0),0),0)</f>
        <v>3.125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CONTRATOS'!G$3+1,0),0),0)</f>
        <v>6.25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CONTRATOS'!I$3+1,0),0),0)</f>
        <v>0.78125</v>
      </c>
      <c r="K49" s="40" t="str">
        <f>INDEX(INDICADORES!$F$3:$F$419,MATCH($A49,INDICADORES!$B$3:$B$419,0))</f>
        <v>2º QUARTIL</v>
      </c>
      <c r="L49" s="40">
        <f>IF($K$6="SIM",IFERROR(HLOOKUP(K49,SÍNTESE!$J$10:$M$25,'MATRIZ CONTRATOS'!K$3+1,0),0),0)</f>
        <v>12.5</v>
      </c>
      <c r="M49" s="40" t="str">
        <f>INDEX(INDICADORES!$G$3:$G$419,MATCH($A49,INDICADORES!$B$3:$B$419,0))</f>
        <v>3º QUARTIL</v>
      </c>
      <c r="N49" s="40">
        <f>IF($M$6="SIM",IFERROR(HLOOKUP(M49,SÍNTESE!$J$10:$M$25,'MATRIZ CONTRATOS'!M$3+1,0),0),0)</f>
        <v>1.5625</v>
      </c>
      <c r="O49" s="40" t="str">
        <f>INDEX(INDICADORES!$H$3:$H$419,MATCH($A49,INDICADORES!$B$3:$B$419,0))</f>
        <v>3º QUARTIL</v>
      </c>
      <c r="P49" s="40">
        <f>IF($O$6="SIM",IFERROR(HLOOKUP(O49,SÍNTESE!$J$10:$M$25,'MATRIZ CONTRATOS'!O$3+1,0),0),0)</f>
        <v>2.34375</v>
      </c>
      <c r="Q49" s="40" t="str">
        <f>INDEX(INDICADORES!$I$3:$I$419,MATCH($A49,INDICADORES!$B$3:$B$419,0))</f>
        <v>3º QUARTIL</v>
      </c>
      <c r="R49" s="40">
        <f>IF($Q$6="SIM",IFERROR(HLOOKUP(Q49,SÍNTESE!$J$10:$M$25,'MATRIZ CONTRATOS'!Q$3+1,0),0),0)</f>
        <v>6.2499999999999991</v>
      </c>
      <c r="S49" s="40" t="str">
        <f>INDEX(INDICADORES!$J$3:$J$419,MATCH($A49,INDICADORES!$B$3:$B$419,0))</f>
        <v>3º QUARTIL</v>
      </c>
      <c r="T49" s="40">
        <f>IF($S$6="SIM",IFERROR(HLOOKUP(S49,SÍNTESE!$J$10:$M$25,'MATRIZ CONTRATOS'!S$3+1,0),0),0)</f>
        <v>4.1666666666666661</v>
      </c>
      <c r="U49" s="40" t="str">
        <f>INDEX(INDICADORES!$K$3:$K$419,MATCH($A49,INDICADORES!$B$3:$B$419,0))</f>
        <v>1º QUARTIL</v>
      </c>
      <c r="V49" s="40">
        <f>IF($U$6="SIM",IFERROR(HLOOKUP(U49,SÍNTESE!$J$10:$M$25,'MATRIZ CONTRATOS'!U$3+1,0),0),0)</f>
        <v>8.3333333333333321</v>
      </c>
      <c r="W49" s="40" t="str">
        <f>INDEX(INDICADORES!$L$3:$L$419,MATCH($A49,INDICADORES!$B$3:$B$419,0))</f>
        <v>1º QUARTIL</v>
      </c>
      <c r="X49" s="40">
        <f>IF($W$6="SIM",IFERROR(HLOOKUP(W49,SÍNTESE!$J$10:$M$25,'MATRIZ CONTRATOS'!W$3+1,0),0),0)</f>
        <v>0</v>
      </c>
      <c r="Y49" s="40" t="str">
        <f>INDEX(INDICADORES!$M$3:$M$419,MATCH($A49,INDICADORES!$B$3:$B$419,0))</f>
        <v>2º QUARTIL</v>
      </c>
      <c r="Z49" s="40">
        <f>IF($Y$6="SIM",IFERROR(HLOOKUP(Y49,SÍNTESE!$J$10:$M$25,'MATRIZ CONTRATOS'!Y$3+1,0),0),0)</f>
        <v>1.5625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CONTRATOS'!AA$3+1,0),0),0)</f>
        <v>2.34375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CONTRATOS'!AC$3+1,0),0),0)</f>
        <v>0.78125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CONTRATOS'!AE$3+1,0),0),0)</f>
        <v>2.34375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CONTRATOS'!AG$3+1,0),0),0)</f>
        <v>0</v>
      </c>
      <c r="AI49" s="41">
        <f t="shared" si="0"/>
        <v>52.34375</v>
      </c>
      <c r="AK49">
        <f>INDEX(Tabela1[LATITUDE],MATCH('MATRIZ CONTRATOS'!A49,Tabela1[código município],0))</f>
        <v>-12.1439</v>
      </c>
      <c r="AL49">
        <f>INDEX(Tabela1[LONGITUDE],MATCH('MATRIZ CONTRATOS'!A49,Tabela1[código município],0))</f>
        <v>-44.9968</v>
      </c>
    </row>
    <row r="50" spans="1:38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CONTRATOS'!E$3+1,0),0),0)</f>
        <v>0.78125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CONTRATOS'!G$3+1,0),0),0)</f>
        <v>12.5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CONTRATOS'!I$3+1,0),0),0)</f>
        <v>0.78125</v>
      </c>
      <c r="K50" s="40" t="str">
        <f>INDEX(INDICADORES!$F$3:$F$419,MATCH($A50,INDICADORES!$B$3:$B$419,0))</f>
        <v>4º QUARTIL</v>
      </c>
      <c r="L50" s="40">
        <f>IF($K$6="SIM",IFERROR(HLOOKUP(K50,SÍNTESE!$J$10:$M$25,'MATRIZ CONTRATOS'!K$3+1,0),0),0)</f>
        <v>25</v>
      </c>
      <c r="M50" s="40" t="str">
        <f>INDEX(INDICADORES!$G$3:$G$419,MATCH($A50,INDICADORES!$B$3:$B$419,0))</f>
        <v>1º QUARTIL</v>
      </c>
      <c r="N50" s="40">
        <f>IF($M$6="SIM",IFERROR(HLOOKUP(M50,SÍNTESE!$J$10:$M$25,'MATRIZ CONTRATOS'!M$3+1,0),0),0)</f>
        <v>3.125</v>
      </c>
      <c r="O50" s="40" t="str">
        <f>INDEX(INDICADORES!$H$3:$H$419,MATCH($A50,INDICADORES!$B$3:$B$419,0))</f>
        <v>4º QUARTIL</v>
      </c>
      <c r="P50" s="40">
        <f>IF($O$6="SIM",IFERROR(HLOOKUP(O50,SÍNTESE!$J$10:$M$25,'MATRIZ CONTRATOS'!O$3+1,0),0),0)</f>
        <v>3.125</v>
      </c>
      <c r="Q50" s="40" t="str">
        <f>INDEX(INDICADORES!$I$3:$I$419,MATCH($A50,INDICADORES!$B$3:$B$419,0))</f>
        <v>3º QUARTIL</v>
      </c>
      <c r="R50" s="40">
        <f>IF($Q$6="SIM",IFERROR(HLOOKUP(Q50,SÍNTESE!$J$10:$M$25,'MATRIZ CONTRATOS'!Q$3+1,0),0),0)</f>
        <v>6.2499999999999991</v>
      </c>
      <c r="S50" s="40" t="str">
        <f>INDEX(INDICADORES!$J$3:$J$419,MATCH($A50,INDICADORES!$B$3:$B$419,0))</f>
        <v>3º QUARTIL</v>
      </c>
      <c r="T50" s="40">
        <f>IF($S$6="SIM",IFERROR(HLOOKUP(S50,SÍNTESE!$J$10:$M$25,'MATRIZ CONTRATOS'!S$3+1,0),0),0)</f>
        <v>4.1666666666666661</v>
      </c>
      <c r="U50" s="40" t="str">
        <f>INDEX(INDICADORES!$K$3:$K$419,MATCH($A50,INDICADORES!$B$3:$B$419,0))</f>
        <v>1º QUARTIL</v>
      </c>
      <c r="V50" s="40">
        <f>IF($U$6="SIM",IFERROR(HLOOKUP(U50,SÍNTESE!$J$10:$M$25,'MATRIZ CONTRATOS'!U$3+1,0),0),0)</f>
        <v>8.3333333333333321</v>
      </c>
      <c r="W50" s="40" t="str">
        <f>INDEX(INDICADORES!$L$3:$L$419,MATCH($A50,INDICADORES!$B$3:$B$419,0))</f>
        <v>1º QUARTIL</v>
      </c>
      <c r="X50" s="40">
        <f>IF($W$6="SIM",IFERROR(HLOOKUP(W50,SÍNTESE!$J$10:$M$25,'MATRIZ CONTRATOS'!W$3+1,0),0),0)</f>
        <v>0</v>
      </c>
      <c r="Y50" s="40" t="str">
        <f>INDEX(INDICADORES!$M$3:$M$419,MATCH($A50,INDICADORES!$B$3:$B$419,0))</f>
        <v>1º QUARTIL</v>
      </c>
      <c r="Z50" s="40">
        <f>IF($Y$6="SIM",IFERROR(HLOOKUP(Y50,SÍNTESE!$J$10:$M$25,'MATRIZ CONTRATOS'!Y$3+1,0),0),0)</f>
        <v>0.78125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CONTRATOS'!AA$3+1,0),0),0)</f>
        <v>2.34375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CONTRATOS'!AC$3+1,0),0),0)</f>
        <v>1.5625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CONTRATOS'!AE$3+1,0),0),0)</f>
        <v>0.78125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CONTRATOS'!AG$3+1,0),0),0)</f>
        <v>0</v>
      </c>
      <c r="AI50" s="41">
        <f t="shared" si="0"/>
        <v>69.53125</v>
      </c>
      <c r="AK50">
        <f>INDEX(Tabela1[LATITUDE],MATCH('MATRIZ CONTRATOS'!A50,Tabela1[código município],0))</f>
        <v>-11.7605</v>
      </c>
      <c r="AL50">
        <f>INDEX(Tabela1[LONGITUDE],MATCH('MATRIZ CONTRATOS'!A50,Tabela1[código município],0))</f>
        <v>-41.9054</v>
      </c>
    </row>
    <row r="51" spans="1:38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CONTRATOS'!E$3+1,0),0),0)</f>
        <v>2.34375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CONTRATOS'!G$3+1,0),0),0)</f>
        <v>25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CONTRATOS'!I$3+1,0),0),0)</f>
        <v>1.5625</v>
      </c>
      <c r="K51" s="40" t="str">
        <f>INDEX(INDICADORES!$F$3:$F$419,MATCH($A51,INDICADORES!$B$3:$B$419,0))</f>
        <v>4º QUARTIL</v>
      </c>
      <c r="L51" s="40">
        <f>IF($K$6="SIM",IFERROR(HLOOKUP(K51,SÍNTESE!$J$10:$M$25,'MATRIZ CONTRATOS'!K$3+1,0),0),0)</f>
        <v>25</v>
      </c>
      <c r="M51" s="40" t="str">
        <f>INDEX(INDICADORES!$G$3:$G$419,MATCH($A51,INDICADORES!$B$3:$B$419,0))</f>
        <v>2º QUARTIL</v>
      </c>
      <c r="N51" s="40">
        <f>IF($M$6="SIM",IFERROR(HLOOKUP(M51,SÍNTESE!$J$10:$M$25,'MATRIZ CONTRATOS'!M$3+1,0),0),0)</f>
        <v>2.34375</v>
      </c>
      <c r="O51" s="40" t="str">
        <f>INDEX(INDICADORES!$H$3:$H$419,MATCH($A51,INDICADORES!$B$3:$B$419,0))</f>
        <v>3º QUARTIL</v>
      </c>
      <c r="P51" s="40">
        <f>IF($O$6="SIM",IFERROR(HLOOKUP(O51,SÍNTESE!$J$10:$M$25,'MATRIZ CONTRATOS'!O$3+1,0),0),0)</f>
        <v>2.34375</v>
      </c>
      <c r="Q51" s="40" t="str">
        <f>INDEX(INDICADORES!$I$3:$I$419,MATCH($A51,INDICADORES!$B$3:$B$419,0))</f>
        <v>2º QUARTIL</v>
      </c>
      <c r="R51" s="40">
        <f>IF($Q$6="SIM",IFERROR(HLOOKUP(Q51,SÍNTESE!$J$10:$M$25,'MATRIZ CONTRATOS'!Q$3+1,0),0),0)</f>
        <v>4.1666666666666661</v>
      </c>
      <c r="S51" s="40" t="str">
        <f>INDEX(INDICADORES!$J$3:$J$419,MATCH($A51,INDICADORES!$B$3:$B$419,0))</f>
        <v>2º QUARTIL</v>
      </c>
      <c r="T51" s="40">
        <f>IF($S$6="SIM",IFERROR(HLOOKUP(S51,SÍNTESE!$J$10:$M$25,'MATRIZ CONTRATOS'!S$3+1,0),0),0)</f>
        <v>6.2499999999999991</v>
      </c>
      <c r="U51" s="40" t="str">
        <f>INDEX(INDICADORES!$K$3:$K$419,MATCH($A51,INDICADORES!$B$3:$B$419,0))</f>
        <v>3º QUARTIL</v>
      </c>
      <c r="V51" s="40">
        <f>IF($U$6="SIM",IFERROR(HLOOKUP(U51,SÍNTESE!$J$10:$M$25,'MATRIZ CONTRATOS'!U$3+1,0),0),0)</f>
        <v>4.1666666666666661</v>
      </c>
      <c r="W51" s="40" t="str">
        <f>INDEX(INDICADORES!$L$3:$L$419,MATCH($A51,INDICADORES!$B$3:$B$419,0))</f>
        <v>3º QUARTIL</v>
      </c>
      <c r="X51" s="40">
        <f>IF($W$6="SIM",IFERROR(HLOOKUP(W51,SÍNTESE!$J$10:$M$25,'MATRIZ CONTRATOS'!W$3+1,0),0),0)</f>
        <v>0</v>
      </c>
      <c r="Y51" s="40" t="str">
        <f>INDEX(INDICADORES!$M$3:$M$419,MATCH($A51,INDICADORES!$B$3:$B$419,0))</f>
        <v>4º QUARTIL</v>
      </c>
      <c r="Z51" s="40">
        <f>IF($Y$6="SIM",IFERROR(HLOOKUP(Y51,SÍNTESE!$J$10:$M$25,'MATRIZ CONTRATOS'!Y$3+1,0),0),0)</f>
        <v>3.125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CONTRATOS'!AA$3+1,0),0),0)</f>
        <v>2.34375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CONTRATOS'!AC$3+1,0),0),0)</f>
        <v>3.125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CONTRATOS'!AE$3+1,0),0),0)</f>
        <v>0.78125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CONTRATOS'!AG$3+1,0),0),0)</f>
        <v>0</v>
      </c>
      <c r="AI51" s="41">
        <f t="shared" si="0"/>
        <v>82.552083333333329</v>
      </c>
      <c r="AK51">
        <f>INDEX(Tabela1[LATITUDE],MATCH('MATRIZ CONTRATOS'!A51,Tabela1[código município],0))</f>
        <v>-11.527200000000001</v>
      </c>
      <c r="AL51">
        <f>INDEX(Tabela1[LONGITUDE],MATCH('MATRIZ CONTRATOS'!A51,Tabela1[código município],0))</f>
        <v>-39.077599999999997</v>
      </c>
    </row>
    <row r="52" spans="1:38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CONTRATOS'!E$3+1,0),0),0)</f>
        <v>1.5625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CONTRATOS'!G$3+1,0),0),0)</f>
        <v>25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CONTRATOS'!I$3+1,0),0),0)</f>
        <v>0.78125</v>
      </c>
      <c r="K52" s="40" t="str">
        <f>INDEX(INDICADORES!$F$3:$F$419,MATCH($A52,INDICADORES!$B$3:$B$419,0))</f>
        <v>2º QUARTIL</v>
      </c>
      <c r="L52" s="40">
        <f>IF($K$6="SIM",IFERROR(HLOOKUP(K52,SÍNTESE!$J$10:$M$25,'MATRIZ CONTRATOS'!K$3+1,0),0),0)</f>
        <v>12.5</v>
      </c>
      <c r="M52" s="40" t="str">
        <f>INDEX(INDICADORES!$G$3:$G$419,MATCH($A52,INDICADORES!$B$3:$B$419,0))</f>
        <v>3º QUARTIL</v>
      </c>
      <c r="N52" s="40">
        <f>IF($M$6="SIM",IFERROR(HLOOKUP(M52,SÍNTESE!$J$10:$M$25,'MATRIZ CONTRATOS'!M$3+1,0),0),0)</f>
        <v>1.5625</v>
      </c>
      <c r="O52" s="40" t="str">
        <f>INDEX(INDICADORES!$H$3:$H$419,MATCH($A52,INDICADORES!$B$3:$B$419,0))</f>
        <v>3º QUARTIL</v>
      </c>
      <c r="P52" s="40">
        <f>IF($O$6="SIM",IFERROR(HLOOKUP(O52,SÍNTESE!$J$10:$M$25,'MATRIZ CONTRATOS'!O$3+1,0),0),0)</f>
        <v>2.34375</v>
      </c>
      <c r="Q52" s="40" t="str">
        <f>INDEX(INDICADORES!$I$3:$I$419,MATCH($A52,INDICADORES!$B$3:$B$419,0))</f>
        <v>2º QUARTIL</v>
      </c>
      <c r="R52" s="40">
        <f>IF($Q$6="SIM",IFERROR(HLOOKUP(Q52,SÍNTESE!$J$10:$M$25,'MATRIZ CONTRATOS'!Q$3+1,0),0),0)</f>
        <v>4.1666666666666661</v>
      </c>
      <c r="S52" s="40" t="str">
        <f>INDEX(INDICADORES!$J$3:$J$419,MATCH($A52,INDICADORES!$B$3:$B$419,0))</f>
        <v>1º QUARTIL</v>
      </c>
      <c r="T52" s="40">
        <f>IF($S$6="SIM",IFERROR(HLOOKUP(S52,SÍNTESE!$J$10:$M$25,'MATRIZ CONTRATOS'!S$3+1,0),0),0)</f>
        <v>8.3333333333333321</v>
      </c>
      <c r="U52" s="40" t="str">
        <f>INDEX(INDICADORES!$K$3:$K$419,MATCH($A52,INDICADORES!$B$3:$B$419,0))</f>
        <v>3º QUARTIL</v>
      </c>
      <c r="V52" s="40">
        <f>IF($U$6="SIM",IFERROR(HLOOKUP(U52,SÍNTESE!$J$10:$M$25,'MATRIZ CONTRATOS'!U$3+1,0),0),0)</f>
        <v>4.1666666666666661</v>
      </c>
      <c r="W52" s="40" t="str">
        <f>INDEX(INDICADORES!$L$3:$L$419,MATCH($A52,INDICADORES!$B$3:$B$419,0))</f>
        <v>1º QUARTIL</v>
      </c>
      <c r="X52" s="40">
        <f>IF($W$6="SIM",IFERROR(HLOOKUP(W52,SÍNTESE!$J$10:$M$25,'MATRIZ CONTRATOS'!W$3+1,0),0),0)</f>
        <v>0</v>
      </c>
      <c r="Y52" s="40" t="str">
        <f>INDEX(INDICADORES!$M$3:$M$419,MATCH($A52,INDICADORES!$B$3:$B$419,0))</f>
        <v>1º QUARTIL</v>
      </c>
      <c r="Z52" s="40">
        <f>IF($Y$6="SIM",IFERROR(HLOOKUP(Y52,SÍNTESE!$J$10:$M$25,'MATRIZ CONTRATOS'!Y$3+1,0),0),0)</f>
        <v>0.78125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CONTRATOS'!AA$3+1,0),0),0)</f>
        <v>0.78125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CONTRATOS'!AC$3+1,0),0),0)</f>
        <v>1.5625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CONTRATOS'!AE$3+1,0),0),0)</f>
        <v>0.78125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CONTRATOS'!AG$3+1,0),0),0)</f>
        <v>0</v>
      </c>
      <c r="AI52" s="41">
        <f t="shared" si="0"/>
        <v>64.322916666666657</v>
      </c>
      <c r="AK52">
        <f>INDEX(Tabela1[LATITUDE],MATCH('MATRIZ CONTRATOS'!A52,Tabela1[código município],0))</f>
        <v>-14.7948</v>
      </c>
      <c r="AL52">
        <f>INDEX(Tabela1[LONGITUDE],MATCH('MATRIZ CONTRATOS'!A52,Tabela1[código município],0))</f>
        <v>-39.475999999999999</v>
      </c>
    </row>
    <row r="53" spans="1:38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CONTRATOS'!E$3+1,0),0),0)</f>
        <v>0.78125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CONTRATOS'!G$3+1,0),0),0)</f>
        <v>25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CONTRATOS'!I$3+1,0),0),0)</f>
        <v>0.78125</v>
      </c>
      <c r="K53" s="40" t="str">
        <f>INDEX(INDICADORES!$F$3:$F$419,MATCH($A53,INDICADORES!$B$3:$B$419,0))</f>
        <v>2º QUARTIL</v>
      </c>
      <c r="L53" s="40">
        <f>IF($K$6="SIM",IFERROR(HLOOKUP(K53,SÍNTESE!$J$10:$M$25,'MATRIZ CONTRATOS'!K$3+1,0),0),0)</f>
        <v>12.5</v>
      </c>
      <c r="M53" s="40" t="str">
        <f>INDEX(INDICADORES!$G$3:$G$419,MATCH($A53,INDICADORES!$B$3:$B$419,0))</f>
        <v>4º QUARTIL</v>
      </c>
      <c r="N53" s="40">
        <f>IF($M$6="SIM",IFERROR(HLOOKUP(M53,SÍNTESE!$J$10:$M$25,'MATRIZ CONTRATOS'!M$3+1,0),0),0)</f>
        <v>0.78125</v>
      </c>
      <c r="O53" s="40" t="str">
        <f>INDEX(INDICADORES!$H$3:$H$419,MATCH($A53,INDICADORES!$B$3:$B$419,0))</f>
        <v>2º QUARTIL</v>
      </c>
      <c r="P53" s="40">
        <f>IF($O$6="SIM",IFERROR(HLOOKUP(O53,SÍNTESE!$J$10:$M$25,'MATRIZ CONTRATOS'!O$3+1,0),0),0)</f>
        <v>1.5625</v>
      </c>
      <c r="Q53" s="40" t="str">
        <f>INDEX(INDICADORES!$I$3:$I$419,MATCH($A53,INDICADORES!$B$3:$B$419,0))</f>
        <v>3º QUARTIL</v>
      </c>
      <c r="R53" s="40">
        <f>IF($Q$6="SIM",IFERROR(HLOOKUP(Q53,SÍNTESE!$J$10:$M$25,'MATRIZ CONTRATOS'!Q$3+1,0),0),0)</f>
        <v>6.2499999999999991</v>
      </c>
      <c r="S53" s="40" t="str">
        <f>INDEX(INDICADORES!$J$3:$J$419,MATCH($A53,INDICADORES!$B$3:$B$419,0))</f>
        <v>2º QUARTIL</v>
      </c>
      <c r="T53" s="40">
        <f>IF($S$6="SIM",IFERROR(HLOOKUP(S53,SÍNTESE!$J$10:$M$25,'MATRIZ CONTRATOS'!S$3+1,0),0),0)</f>
        <v>6.2499999999999991</v>
      </c>
      <c r="U53" s="40" t="str">
        <f>INDEX(INDICADORES!$K$3:$K$419,MATCH($A53,INDICADORES!$B$3:$B$419,0))</f>
        <v>3º QUARTIL</v>
      </c>
      <c r="V53" s="40">
        <f>IF($U$6="SIM",IFERROR(HLOOKUP(U53,SÍNTESE!$J$10:$M$25,'MATRIZ CONTRATOS'!U$3+1,0),0),0)</f>
        <v>4.1666666666666661</v>
      </c>
      <c r="W53" s="40" t="str">
        <f>INDEX(INDICADORES!$L$3:$L$419,MATCH($A53,INDICADORES!$B$3:$B$419,0))</f>
        <v>4º QUARTIL</v>
      </c>
      <c r="X53" s="40">
        <f>IF($W$6="SIM",IFERROR(HLOOKUP(W53,SÍNTESE!$J$10:$M$25,'MATRIZ CONTRATOS'!W$3+1,0),0),0)</f>
        <v>0</v>
      </c>
      <c r="Y53" s="40" t="str">
        <f>INDEX(INDICADORES!$M$3:$M$419,MATCH($A53,INDICADORES!$B$3:$B$419,0))</f>
        <v>2º QUARTIL</v>
      </c>
      <c r="Z53" s="40">
        <f>IF($Y$6="SIM",IFERROR(HLOOKUP(Y53,SÍNTESE!$J$10:$M$25,'MATRIZ CONTRATOS'!Y$3+1,0),0),0)</f>
        <v>1.5625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CONTRATOS'!AA$3+1,0),0),0)</f>
        <v>0.78125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CONTRATOS'!AC$3+1,0),0),0)</f>
        <v>3.125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CONTRATOS'!AE$3+1,0),0),0)</f>
        <v>0.78125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CONTRATOS'!AG$3+1,0),0),0)</f>
        <v>0</v>
      </c>
      <c r="AI53" s="41">
        <f t="shared" si="0"/>
        <v>64.322916666666657</v>
      </c>
      <c r="AK53">
        <f>INDEX(Tabela1[LATITUDE],MATCH('MATRIZ CONTRATOS'!A53,Tabela1[código município],0))</f>
        <v>-15.860799999999999</v>
      </c>
      <c r="AL53">
        <f>INDEX(Tabela1[LONGITUDE],MATCH('MATRIZ CONTRATOS'!A53,Tabela1[código município],0))</f>
        <v>-38.875799999999998</v>
      </c>
    </row>
    <row r="54" spans="1:38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CONTRATOS'!E$3+1,0),0),0)</f>
        <v>1.5625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CONTRATOS'!G$3+1,0),0),0)</f>
        <v>25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CONTRATOS'!I$3+1,0),0),0)</f>
        <v>2.34375</v>
      </c>
      <c r="K54" s="40" t="str">
        <f>INDEX(INDICADORES!$F$3:$F$419,MATCH($A54,INDICADORES!$B$3:$B$419,0))</f>
        <v>2º QUARTIL</v>
      </c>
      <c r="L54" s="40">
        <f>IF($K$6="SIM",IFERROR(HLOOKUP(K54,SÍNTESE!$J$10:$M$25,'MATRIZ CONTRATOS'!K$3+1,0),0),0)</f>
        <v>12.5</v>
      </c>
      <c r="M54" s="40" t="str">
        <f>INDEX(INDICADORES!$G$3:$G$419,MATCH($A54,INDICADORES!$B$3:$B$419,0))</f>
        <v>1º QUARTIL</v>
      </c>
      <c r="N54" s="40">
        <f>IF($M$6="SIM",IFERROR(HLOOKUP(M54,SÍNTESE!$J$10:$M$25,'MATRIZ CONTRATOS'!M$3+1,0),0),0)</f>
        <v>3.125</v>
      </c>
      <c r="O54" s="40" t="str">
        <f>INDEX(INDICADORES!$H$3:$H$419,MATCH($A54,INDICADORES!$B$3:$B$419,0))</f>
        <v>1º QUARTIL</v>
      </c>
      <c r="P54" s="40">
        <f>IF($O$6="SIM",IFERROR(HLOOKUP(O54,SÍNTESE!$J$10:$M$25,'MATRIZ CONTRATOS'!O$3+1,0),0),0)</f>
        <v>0.78125</v>
      </c>
      <c r="Q54" s="40" t="str">
        <f>INDEX(INDICADORES!$I$3:$I$419,MATCH($A54,INDICADORES!$B$3:$B$419,0))</f>
        <v>4º QUARTIL</v>
      </c>
      <c r="R54" s="40">
        <f>IF($Q$6="SIM",IFERROR(HLOOKUP(Q54,SÍNTESE!$J$10:$M$25,'MATRIZ CONTRATOS'!Q$3+1,0),0),0)</f>
        <v>8.3333333333333321</v>
      </c>
      <c r="S54" s="40" t="str">
        <f>INDEX(INDICADORES!$J$3:$J$419,MATCH($A54,INDICADORES!$B$3:$B$419,0))</f>
        <v>1º QUARTIL</v>
      </c>
      <c r="T54" s="40">
        <f>IF($S$6="SIM",IFERROR(HLOOKUP(S54,SÍNTESE!$J$10:$M$25,'MATRIZ CONTRATOS'!S$3+1,0),0),0)</f>
        <v>8.3333333333333321</v>
      </c>
      <c r="U54" s="40" t="str">
        <f>INDEX(INDICADORES!$K$3:$K$419,MATCH($A54,INDICADORES!$B$3:$B$419,0))</f>
        <v>3º QUARTIL</v>
      </c>
      <c r="V54" s="40">
        <f>IF($U$6="SIM",IFERROR(HLOOKUP(U54,SÍNTESE!$J$10:$M$25,'MATRIZ CONTRATOS'!U$3+1,0),0),0)</f>
        <v>4.1666666666666661</v>
      </c>
      <c r="W54" s="40" t="str">
        <f>INDEX(INDICADORES!$L$3:$L$419,MATCH($A54,INDICADORES!$B$3:$B$419,0))</f>
        <v>2º QUARTIL</v>
      </c>
      <c r="X54" s="40">
        <f>IF($W$6="SIM",IFERROR(HLOOKUP(W54,SÍNTESE!$J$10:$M$25,'MATRIZ CONTRATOS'!W$3+1,0),0),0)</f>
        <v>0</v>
      </c>
      <c r="Y54" s="40" t="str">
        <f>INDEX(INDICADORES!$M$3:$M$419,MATCH($A54,INDICADORES!$B$3:$B$419,0))</f>
        <v>4º QUARTIL</v>
      </c>
      <c r="Z54" s="40">
        <f>IF($Y$6="SIM",IFERROR(HLOOKUP(Y54,SÍNTESE!$J$10:$M$25,'MATRIZ CONTRATOS'!Y$3+1,0),0),0)</f>
        <v>3.125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CONTRATOS'!AA$3+1,0),0),0)</f>
        <v>3.125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CONTRATOS'!AC$3+1,0),0),0)</f>
        <v>1.5625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CONTRATOS'!AE$3+1,0),0),0)</f>
        <v>2.34375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CONTRATOS'!AG$3+1,0),0),0)</f>
        <v>0</v>
      </c>
      <c r="AI54" s="41">
        <f t="shared" si="0"/>
        <v>76.302083333333329</v>
      </c>
      <c r="AK54">
        <f>INDEX(Tabela1[LATITUDE],MATCH('MATRIZ CONTRATOS'!A54,Tabela1[código município],0))</f>
        <v>-15.0334</v>
      </c>
      <c r="AL54">
        <f>INDEX(Tabela1[LONGITUDE],MATCH('MATRIZ CONTRATOS'!A54,Tabela1[código município],0))</f>
        <v>-41.2652</v>
      </c>
    </row>
    <row r="55" spans="1:38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CONTRATOS'!E$3+1,0),0),0)</f>
        <v>0.78125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CONTRATOS'!G$3+1,0),0),0)</f>
        <v>25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CONTRATOS'!I$3+1,0),0),0)</f>
        <v>0.78125</v>
      </c>
      <c r="K55" s="40" t="str">
        <f>INDEX(INDICADORES!$F$3:$F$419,MATCH($A55,INDICADORES!$B$3:$B$419,0))</f>
        <v>1º QUARTIL</v>
      </c>
      <c r="L55" s="40">
        <f>IF($K$6="SIM",IFERROR(HLOOKUP(K55,SÍNTESE!$J$10:$M$25,'MATRIZ CONTRATOS'!K$3+1,0),0),0)</f>
        <v>6.25</v>
      </c>
      <c r="M55" s="40" t="str">
        <f>INDEX(INDICADORES!$G$3:$G$419,MATCH($A55,INDICADORES!$B$3:$B$419,0))</f>
        <v>1º QUARTIL</v>
      </c>
      <c r="N55" s="40">
        <f>IF($M$6="SIM",IFERROR(HLOOKUP(M55,SÍNTESE!$J$10:$M$25,'MATRIZ CONTRATOS'!M$3+1,0),0),0)</f>
        <v>3.125</v>
      </c>
      <c r="O55" s="40" t="str">
        <f>INDEX(INDICADORES!$H$3:$H$419,MATCH($A55,INDICADORES!$B$3:$B$419,0))</f>
        <v>4º QUARTIL</v>
      </c>
      <c r="P55" s="40">
        <f>IF($O$6="SIM",IFERROR(HLOOKUP(O55,SÍNTESE!$J$10:$M$25,'MATRIZ CONTRATOS'!O$3+1,0),0),0)</f>
        <v>3.125</v>
      </c>
      <c r="Q55" s="40" t="str">
        <f>INDEX(INDICADORES!$I$3:$I$419,MATCH($A55,INDICADORES!$B$3:$B$419,0))</f>
        <v>1º QUARTIL</v>
      </c>
      <c r="R55" s="40">
        <f>IF($Q$6="SIM",IFERROR(HLOOKUP(Q55,SÍNTESE!$J$10:$M$25,'MATRIZ CONTRATOS'!Q$3+1,0),0),0)</f>
        <v>2.083333333333333</v>
      </c>
      <c r="S55" s="40" t="str">
        <f>INDEX(INDICADORES!$J$3:$J$419,MATCH($A55,INDICADORES!$B$3:$B$419,0))</f>
        <v>4º QUARTIL</v>
      </c>
      <c r="T55" s="40">
        <f>IF($S$6="SIM",IFERROR(HLOOKUP(S55,SÍNTESE!$J$10:$M$25,'MATRIZ CONTRATOS'!S$3+1,0),0),0)</f>
        <v>2.083333333333333</v>
      </c>
      <c r="U55" s="40" t="str">
        <f>INDEX(INDICADORES!$K$3:$K$419,MATCH($A55,INDICADORES!$B$3:$B$419,0))</f>
        <v>2º QUARTIL</v>
      </c>
      <c r="V55" s="40">
        <f>IF($U$6="SIM",IFERROR(HLOOKUP(U55,SÍNTESE!$J$10:$M$25,'MATRIZ CONTRATOS'!U$3+1,0),0),0)</f>
        <v>6.2499999999999991</v>
      </c>
      <c r="W55" s="40" t="str">
        <f>INDEX(INDICADORES!$L$3:$L$419,MATCH($A55,INDICADORES!$B$3:$B$419,0))</f>
        <v>1º QUARTIL</v>
      </c>
      <c r="X55" s="40">
        <f>IF($W$6="SIM",IFERROR(HLOOKUP(W55,SÍNTESE!$J$10:$M$25,'MATRIZ CONTRATOS'!W$3+1,0),0),0)</f>
        <v>0</v>
      </c>
      <c r="Y55" s="40" t="str">
        <f>INDEX(INDICADORES!$M$3:$M$419,MATCH($A55,INDICADORES!$B$3:$B$419,0))</f>
        <v>2º QUARTIL</v>
      </c>
      <c r="Z55" s="40">
        <f>IF($Y$6="SIM",IFERROR(HLOOKUP(Y55,SÍNTESE!$J$10:$M$25,'MATRIZ CONTRATOS'!Y$3+1,0),0),0)</f>
        <v>1.5625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CONTRATOS'!AA$3+1,0),0),0)</f>
        <v>2.34375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CONTRATOS'!AC$3+1,0),0),0)</f>
        <v>0.78125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CONTRATOS'!AE$3+1,0),0),0)</f>
        <v>0.78125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CONTRATOS'!AG$3+1,0),0),0)</f>
        <v>0</v>
      </c>
      <c r="AI55" s="41">
        <f t="shared" si="0"/>
        <v>54.947916666666664</v>
      </c>
      <c r="AK55">
        <f>INDEX(Tabela1[LATITUDE],MATCH('MATRIZ CONTRATOS'!A55,Tabela1[código município],0))</f>
        <v>-11.607200000000001</v>
      </c>
      <c r="AL55">
        <f>INDEX(Tabela1[LONGITUDE],MATCH('MATRIZ CONTRATOS'!A55,Tabela1[código município],0))</f>
        <v>-38.805100000000003</v>
      </c>
    </row>
    <row r="56" spans="1:38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CONTRATOS'!E$3+1,0),0),0)</f>
        <v>0.78125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CONTRATOS'!G$3+1,0),0),0)</f>
        <v>25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CONTRATOS'!I$3+1,0),0),0)</f>
        <v>0.78125</v>
      </c>
      <c r="K56" s="40" t="str">
        <f>INDEX(INDICADORES!$F$3:$F$419,MATCH($A56,INDICADORES!$B$3:$B$419,0))</f>
        <v>1º QUARTIL</v>
      </c>
      <c r="L56" s="40">
        <f>IF($K$6="SIM",IFERROR(HLOOKUP(K56,SÍNTESE!$J$10:$M$25,'MATRIZ CONTRATOS'!K$3+1,0),0),0)</f>
        <v>6.25</v>
      </c>
      <c r="M56" s="40" t="str">
        <f>INDEX(INDICADORES!$G$3:$G$419,MATCH($A56,INDICADORES!$B$3:$B$419,0))</f>
        <v>3º QUARTIL</v>
      </c>
      <c r="N56" s="40">
        <f>IF($M$6="SIM",IFERROR(HLOOKUP(M56,SÍNTESE!$J$10:$M$25,'MATRIZ CONTRATOS'!M$3+1,0),0),0)</f>
        <v>1.5625</v>
      </c>
      <c r="O56" s="40" t="str">
        <f>INDEX(INDICADORES!$H$3:$H$419,MATCH($A56,INDICADORES!$B$3:$B$419,0))</f>
        <v>3º QUARTIL</v>
      </c>
      <c r="P56" s="40">
        <f>IF($O$6="SIM",IFERROR(HLOOKUP(O56,SÍNTESE!$J$10:$M$25,'MATRIZ CONTRATOS'!O$3+1,0),0),0)</f>
        <v>2.34375</v>
      </c>
      <c r="Q56" s="40" t="str">
        <f>INDEX(INDICADORES!$I$3:$I$419,MATCH($A56,INDICADORES!$B$3:$B$419,0))</f>
        <v>2º QUARTIL</v>
      </c>
      <c r="R56" s="40">
        <f>IF($Q$6="SIM",IFERROR(HLOOKUP(Q56,SÍNTESE!$J$10:$M$25,'MATRIZ CONTRATOS'!Q$3+1,0),0),0)</f>
        <v>4.1666666666666661</v>
      </c>
      <c r="S56" s="40" t="str">
        <f>INDEX(INDICADORES!$J$3:$J$419,MATCH($A56,INDICADORES!$B$3:$B$419,0))</f>
        <v>1º QUARTIL</v>
      </c>
      <c r="T56" s="40">
        <f>IF($S$6="SIM",IFERROR(HLOOKUP(S56,SÍNTESE!$J$10:$M$25,'MATRIZ CONTRATOS'!S$3+1,0),0),0)</f>
        <v>8.3333333333333321</v>
      </c>
      <c r="U56" s="40" t="str">
        <f>INDEX(INDICADORES!$K$3:$K$419,MATCH($A56,INDICADORES!$B$3:$B$419,0))</f>
        <v>4º QUARTIL</v>
      </c>
      <c r="V56" s="40">
        <f>IF($U$6="SIM",IFERROR(HLOOKUP(U56,SÍNTESE!$J$10:$M$25,'MATRIZ CONTRATOS'!U$3+1,0),0),0)</f>
        <v>2.083333333333333</v>
      </c>
      <c r="W56" s="40" t="str">
        <f>INDEX(INDICADORES!$L$3:$L$419,MATCH($A56,INDICADORES!$B$3:$B$419,0))</f>
        <v>1º QUARTIL</v>
      </c>
      <c r="X56" s="40">
        <f>IF($W$6="SIM",IFERROR(HLOOKUP(W56,SÍNTESE!$J$10:$M$25,'MATRIZ CONTRATOS'!W$3+1,0),0),0)</f>
        <v>0</v>
      </c>
      <c r="Y56" s="40" t="str">
        <f>INDEX(INDICADORES!$M$3:$M$419,MATCH($A56,INDICADORES!$B$3:$B$419,0))</f>
        <v>2º QUARTIL</v>
      </c>
      <c r="Z56" s="40">
        <f>IF($Y$6="SIM",IFERROR(HLOOKUP(Y56,SÍNTESE!$J$10:$M$25,'MATRIZ CONTRATOS'!Y$3+1,0),0),0)</f>
        <v>1.5625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CONTRATOS'!AA$3+1,0),0),0)</f>
        <v>0.78125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CONTRATOS'!AC$3+1,0),0),0)</f>
        <v>0.78125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CONTRATOS'!AE$3+1,0),0),0)</f>
        <v>0.78125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CONTRATOS'!AG$3+1,0),0),0)</f>
        <v>0</v>
      </c>
      <c r="AI56" s="41">
        <f t="shared" si="0"/>
        <v>55.208333333333329</v>
      </c>
      <c r="AK56">
        <f>INDEX(Tabela1[LATITUDE],MATCH('MATRIZ CONTRATOS'!A56,Tabela1[código município],0))</f>
        <v>-14.3598</v>
      </c>
      <c r="AL56">
        <f>INDEX(Tabela1[LONGITUDE],MATCH('MATRIZ CONTRATOS'!A56,Tabela1[código município],0))</f>
        <v>-40.206400000000002</v>
      </c>
    </row>
    <row r="57" spans="1:38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CONTRATOS'!E$3+1,0),0),0)</f>
        <v>0.78125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CONTRATOS'!G$3+1,0),0),0)</f>
        <v>25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CONTRATOS'!I$3+1,0),0),0)</f>
        <v>0.78125</v>
      </c>
      <c r="K57" s="40" t="str">
        <f>INDEX(INDICADORES!$F$3:$F$419,MATCH($A57,INDICADORES!$B$3:$B$419,0))</f>
        <v>2º QUARTIL</v>
      </c>
      <c r="L57" s="40">
        <f>IF($K$6="SIM",IFERROR(HLOOKUP(K57,SÍNTESE!$J$10:$M$25,'MATRIZ CONTRATOS'!K$3+1,0),0),0)</f>
        <v>12.5</v>
      </c>
      <c r="M57" s="40" t="str">
        <f>INDEX(INDICADORES!$G$3:$G$419,MATCH($A57,INDICADORES!$B$3:$B$419,0))</f>
        <v>4º QUARTIL</v>
      </c>
      <c r="N57" s="40">
        <f>IF($M$6="SIM",IFERROR(HLOOKUP(M57,SÍNTESE!$J$10:$M$25,'MATRIZ CONTRATOS'!M$3+1,0),0),0)</f>
        <v>0.78125</v>
      </c>
      <c r="O57" s="40" t="str">
        <f>INDEX(INDICADORES!$H$3:$H$419,MATCH($A57,INDICADORES!$B$3:$B$419,0))</f>
        <v>1º QUARTIL</v>
      </c>
      <c r="P57" s="40">
        <f>IF($O$6="SIM",IFERROR(HLOOKUP(O57,SÍNTESE!$J$10:$M$25,'MATRIZ CONTRATOS'!O$3+1,0),0),0)</f>
        <v>0.78125</v>
      </c>
      <c r="Q57" s="40" t="str">
        <f>INDEX(INDICADORES!$I$3:$I$419,MATCH($A57,INDICADORES!$B$3:$B$419,0))</f>
        <v>2º QUARTIL</v>
      </c>
      <c r="R57" s="40">
        <f>IF($Q$6="SIM",IFERROR(HLOOKUP(Q57,SÍNTESE!$J$10:$M$25,'MATRIZ CONTRATOS'!Q$3+1,0),0),0)</f>
        <v>4.1666666666666661</v>
      </c>
      <c r="S57" s="40" t="str">
        <f>INDEX(INDICADORES!$J$3:$J$419,MATCH($A57,INDICADORES!$B$3:$B$419,0))</f>
        <v>3º QUARTIL</v>
      </c>
      <c r="T57" s="40">
        <f>IF($S$6="SIM",IFERROR(HLOOKUP(S57,SÍNTESE!$J$10:$M$25,'MATRIZ CONTRATOS'!S$3+1,0),0),0)</f>
        <v>4.1666666666666661</v>
      </c>
      <c r="U57" s="40" t="str">
        <f>INDEX(INDICADORES!$K$3:$K$419,MATCH($A57,INDICADORES!$B$3:$B$419,0))</f>
        <v>3º QUARTIL</v>
      </c>
      <c r="V57" s="40">
        <f>IF($U$6="SIM",IFERROR(HLOOKUP(U57,SÍNTESE!$J$10:$M$25,'MATRIZ CONTRATOS'!U$3+1,0),0),0)</f>
        <v>4.1666666666666661</v>
      </c>
      <c r="W57" s="40" t="str">
        <f>INDEX(INDICADORES!$L$3:$L$419,MATCH($A57,INDICADORES!$B$3:$B$419,0))</f>
        <v>2º QUARTIL</v>
      </c>
      <c r="X57" s="40">
        <f>IF($W$6="SIM",IFERROR(HLOOKUP(W57,SÍNTESE!$J$10:$M$25,'MATRIZ CONTRATOS'!W$3+1,0),0),0)</f>
        <v>0</v>
      </c>
      <c r="Y57" s="40" t="str">
        <f>INDEX(INDICADORES!$M$3:$M$419,MATCH($A57,INDICADORES!$B$3:$B$419,0))</f>
        <v>1º QUARTIL</v>
      </c>
      <c r="Z57" s="40">
        <f>IF($Y$6="SIM",IFERROR(HLOOKUP(Y57,SÍNTESE!$J$10:$M$25,'MATRIZ CONTRATOS'!Y$3+1,0),0),0)</f>
        <v>0.78125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CONTRATOS'!AA$3+1,0),0),0)</f>
        <v>0.78125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CONTRATOS'!AC$3+1,0),0),0)</f>
        <v>1.5625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CONTRATOS'!AE$3+1,0),0),0)</f>
        <v>0.78125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CONTRATOS'!AG$3+1,0),0),0)</f>
        <v>0</v>
      </c>
      <c r="AI57" s="41">
        <f t="shared" si="0"/>
        <v>57.03125</v>
      </c>
      <c r="AK57">
        <f>INDEX(Tabela1[LATITUDE],MATCH('MATRIZ CONTRATOS'!A57,Tabela1[código município],0))</f>
        <v>-12.649800000000001</v>
      </c>
      <c r="AL57">
        <f>INDEX(Tabela1[LONGITUDE],MATCH('MATRIZ CONTRATOS'!A57,Tabela1[código município],0))</f>
        <v>-40.606400000000001</v>
      </c>
    </row>
    <row r="58" spans="1:38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CONTRATOS'!E$3+1,0),0),0)</f>
        <v>2.34375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CONTRATOS'!G$3+1,0),0),0)</f>
        <v>25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CONTRATOS'!I$3+1,0),0),0)</f>
        <v>0.78125</v>
      </c>
      <c r="K58" s="40" t="str">
        <f>INDEX(INDICADORES!$F$3:$F$419,MATCH($A58,INDICADORES!$B$3:$B$419,0))</f>
        <v>2º QUARTIL</v>
      </c>
      <c r="L58" s="40">
        <f>IF($K$6="SIM",IFERROR(HLOOKUP(K58,SÍNTESE!$J$10:$M$25,'MATRIZ CONTRATOS'!K$3+1,0),0),0)</f>
        <v>12.5</v>
      </c>
      <c r="M58" s="40" t="str">
        <f>INDEX(INDICADORES!$G$3:$G$419,MATCH($A58,INDICADORES!$B$3:$B$419,0))</f>
        <v>1º QUARTIL</v>
      </c>
      <c r="N58" s="40">
        <f>IF($M$6="SIM",IFERROR(HLOOKUP(M58,SÍNTESE!$J$10:$M$25,'MATRIZ CONTRATOS'!M$3+1,0),0),0)</f>
        <v>3.125</v>
      </c>
      <c r="O58" s="40" t="str">
        <f>INDEX(INDICADORES!$H$3:$H$419,MATCH($A58,INDICADORES!$B$3:$B$419,0))</f>
        <v>1º QUARTIL</v>
      </c>
      <c r="P58" s="40">
        <f>IF($O$6="SIM",IFERROR(HLOOKUP(O58,SÍNTESE!$J$10:$M$25,'MATRIZ CONTRATOS'!O$3+1,0),0),0)</f>
        <v>0.78125</v>
      </c>
      <c r="Q58" s="40" t="str">
        <f>INDEX(INDICADORES!$I$3:$I$419,MATCH($A58,INDICADORES!$B$3:$B$419,0))</f>
        <v>3º QUARTIL</v>
      </c>
      <c r="R58" s="40">
        <f>IF($Q$6="SIM",IFERROR(HLOOKUP(Q58,SÍNTESE!$J$10:$M$25,'MATRIZ CONTRATOS'!Q$3+1,0),0),0)</f>
        <v>6.2499999999999991</v>
      </c>
      <c r="S58" s="40" t="str">
        <f>INDEX(INDICADORES!$J$3:$J$419,MATCH($A58,INDICADORES!$B$3:$B$419,0))</f>
        <v>1º QUARTIL</v>
      </c>
      <c r="T58" s="40">
        <f>IF($S$6="SIM",IFERROR(HLOOKUP(S58,SÍNTESE!$J$10:$M$25,'MATRIZ CONTRATOS'!S$3+1,0),0),0)</f>
        <v>8.3333333333333321</v>
      </c>
      <c r="U58" s="40" t="str">
        <f>INDEX(INDICADORES!$K$3:$K$419,MATCH($A58,INDICADORES!$B$3:$B$419,0))</f>
        <v>4º QUARTIL</v>
      </c>
      <c r="V58" s="40">
        <f>IF($U$6="SIM",IFERROR(HLOOKUP(U58,SÍNTESE!$J$10:$M$25,'MATRIZ CONTRATOS'!U$3+1,0),0),0)</f>
        <v>2.083333333333333</v>
      </c>
      <c r="W58" s="40" t="str">
        <f>INDEX(INDICADORES!$L$3:$L$419,MATCH($A58,INDICADORES!$B$3:$B$419,0))</f>
        <v>1º QUARTIL</v>
      </c>
      <c r="X58" s="40">
        <f>IF($W$6="SIM",IFERROR(HLOOKUP(W58,SÍNTESE!$J$10:$M$25,'MATRIZ CONTRATOS'!W$3+1,0),0),0)</f>
        <v>0</v>
      </c>
      <c r="Y58" s="40" t="str">
        <f>INDEX(INDICADORES!$M$3:$M$419,MATCH($A58,INDICADORES!$B$3:$B$419,0))</f>
        <v>2º QUARTIL</v>
      </c>
      <c r="Z58" s="40">
        <f>IF($Y$6="SIM",IFERROR(HLOOKUP(Y58,SÍNTESE!$J$10:$M$25,'MATRIZ CONTRATOS'!Y$3+1,0),0),0)</f>
        <v>1.5625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CONTRATOS'!AA$3+1,0),0),0)</f>
        <v>2.34375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CONTRATOS'!AC$3+1,0),0),0)</f>
        <v>0.78125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CONTRATOS'!AE$3+1,0),0),0)</f>
        <v>0.78125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CONTRATOS'!AG$3+1,0),0),0)</f>
        <v>0</v>
      </c>
      <c r="AI58" s="41">
        <f t="shared" si="0"/>
        <v>66.666666666666657</v>
      </c>
      <c r="AK58">
        <f>INDEX(Tabela1[LATITUDE],MATCH('MATRIZ CONTRATOS'!A58,Tabela1[código município],0))</f>
        <v>-13.2506</v>
      </c>
      <c r="AL58">
        <f>INDEX(Tabela1[LONGITUDE],MATCH('MATRIZ CONTRATOS'!A58,Tabela1[código município],0))</f>
        <v>-43.410800000000002</v>
      </c>
    </row>
    <row r="59" spans="1:38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CONTRATOS'!E$3+1,0),0),0)</f>
        <v>3.125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CONTRATOS'!G$3+1,0),0),0)</f>
        <v>25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CONTRATOS'!I$3+1,0),0),0)</f>
        <v>1.5625</v>
      </c>
      <c r="K59" s="40" t="str">
        <f>INDEX(INDICADORES!$F$3:$F$419,MATCH($A59,INDICADORES!$B$3:$B$419,0))</f>
        <v>2º QUARTIL</v>
      </c>
      <c r="L59" s="40">
        <f>IF($K$6="SIM",IFERROR(HLOOKUP(K59,SÍNTESE!$J$10:$M$25,'MATRIZ CONTRATOS'!K$3+1,0),0),0)</f>
        <v>12.5</v>
      </c>
      <c r="M59" s="40" t="str">
        <f>INDEX(INDICADORES!$G$3:$G$419,MATCH($A59,INDICADORES!$B$3:$B$419,0))</f>
        <v>2º QUARTIL</v>
      </c>
      <c r="N59" s="40">
        <f>IF($M$6="SIM",IFERROR(HLOOKUP(M59,SÍNTESE!$J$10:$M$25,'MATRIZ CONTRATOS'!M$3+1,0),0),0)</f>
        <v>2.34375</v>
      </c>
      <c r="O59" s="40" t="str">
        <f>INDEX(INDICADORES!$H$3:$H$419,MATCH($A59,INDICADORES!$B$3:$B$419,0))</f>
        <v>4º QUARTIL</v>
      </c>
      <c r="P59" s="40">
        <f>IF($O$6="SIM",IFERROR(HLOOKUP(O59,SÍNTESE!$J$10:$M$25,'MATRIZ CONTRATOS'!O$3+1,0),0),0)</f>
        <v>3.125</v>
      </c>
      <c r="Q59" s="40" t="str">
        <f>INDEX(INDICADORES!$I$3:$I$419,MATCH($A59,INDICADORES!$B$3:$B$419,0))</f>
        <v>2º QUARTIL</v>
      </c>
      <c r="R59" s="40">
        <f>IF($Q$6="SIM",IFERROR(HLOOKUP(Q59,SÍNTESE!$J$10:$M$25,'MATRIZ CONTRATOS'!Q$3+1,0),0),0)</f>
        <v>4.1666666666666661</v>
      </c>
      <c r="S59" s="40" t="str">
        <f>INDEX(INDICADORES!$J$3:$J$419,MATCH($A59,INDICADORES!$B$3:$B$419,0))</f>
        <v>3º QUARTIL</v>
      </c>
      <c r="T59" s="40">
        <f>IF($S$6="SIM",IFERROR(HLOOKUP(S59,SÍNTESE!$J$10:$M$25,'MATRIZ CONTRATOS'!S$3+1,0),0),0)</f>
        <v>4.1666666666666661</v>
      </c>
      <c r="U59" s="40" t="str">
        <f>INDEX(INDICADORES!$K$3:$K$419,MATCH($A59,INDICADORES!$B$3:$B$419,0))</f>
        <v>2º QUARTIL</v>
      </c>
      <c r="V59" s="40">
        <f>IF($U$6="SIM",IFERROR(HLOOKUP(U59,SÍNTESE!$J$10:$M$25,'MATRIZ CONTRATOS'!U$3+1,0),0),0)</f>
        <v>6.2499999999999991</v>
      </c>
      <c r="W59" s="40" t="str">
        <f>INDEX(INDICADORES!$L$3:$L$419,MATCH($A59,INDICADORES!$B$3:$B$419,0))</f>
        <v>1º QUARTIL</v>
      </c>
      <c r="X59" s="40">
        <f>IF($W$6="SIM",IFERROR(HLOOKUP(W59,SÍNTESE!$J$10:$M$25,'MATRIZ CONTRATOS'!W$3+1,0),0),0)</f>
        <v>0</v>
      </c>
      <c r="Y59" s="40" t="str">
        <f>INDEX(INDICADORES!$M$3:$M$419,MATCH($A59,INDICADORES!$B$3:$B$419,0))</f>
        <v>1º QUARTIL</v>
      </c>
      <c r="Z59" s="40">
        <f>IF($Y$6="SIM",IFERROR(HLOOKUP(Y59,SÍNTESE!$J$10:$M$25,'MATRIZ CONTRATOS'!Y$3+1,0),0),0)</f>
        <v>0.78125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CONTRATOS'!AA$3+1,0),0),0)</f>
        <v>0.78125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CONTRATOS'!AC$3+1,0),0),0)</f>
        <v>1.5625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CONTRATOS'!AE$3+1,0),0),0)</f>
        <v>0.78125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CONTRATOS'!AG$3+1,0),0),0)</f>
        <v>0</v>
      </c>
      <c r="AI59" s="41">
        <f t="shared" si="0"/>
        <v>66.145833333333329</v>
      </c>
      <c r="AK59">
        <f>INDEX(Tabela1[LATITUDE],MATCH('MATRIZ CONTRATOS'!A59,Tabela1[código município],0))</f>
        <v>-14.366300000000001</v>
      </c>
      <c r="AL59">
        <f>INDEX(Tabela1[LONGITUDE],MATCH('MATRIZ CONTRATOS'!A59,Tabela1[código município],0))</f>
        <v>-40.512599999999999</v>
      </c>
    </row>
    <row r="60" spans="1:38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CONTRATOS'!E$3+1,0),0),0)</f>
        <v>3.125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CONTRATOS'!G$3+1,0),0),0)</f>
        <v>25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CONTRATOS'!I$3+1,0),0),0)</f>
        <v>0.78125</v>
      </c>
      <c r="K60" s="40" t="str">
        <f>INDEX(INDICADORES!$F$3:$F$419,MATCH($A60,INDICADORES!$B$3:$B$419,0))</f>
        <v>4º QUARTIL</v>
      </c>
      <c r="L60" s="40">
        <f>IF($K$6="SIM",IFERROR(HLOOKUP(K60,SÍNTESE!$J$10:$M$25,'MATRIZ CONTRATOS'!K$3+1,0),0),0)</f>
        <v>25</v>
      </c>
      <c r="M60" s="40" t="str">
        <f>INDEX(INDICADORES!$G$3:$G$419,MATCH($A60,INDICADORES!$B$3:$B$419,0))</f>
        <v>1º QUARTIL</v>
      </c>
      <c r="N60" s="40">
        <f>IF($M$6="SIM",IFERROR(HLOOKUP(M60,SÍNTESE!$J$10:$M$25,'MATRIZ CONTRATOS'!M$3+1,0),0),0)</f>
        <v>3.125</v>
      </c>
      <c r="O60" s="40" t="str">
        <f>INDEX(INDICADORES!$H$3:$H$419,MATCH($A60,INDICADORES!$B$3:$B$419,0))</f>
        <v>4º QUARTIL</v>
      </c>
      <c r="P60" s="40">
        <f>IF($O$6="SIM",IFERROR(HLOOKUP(O60,SÍNTESE!$J$10:$M$25,'MATRIZ CONTRATOS'!O$3+1,0),0),0)</f>
        <v>3.125</v>
      </c>
      <c r="Q60" s="40" t="str">
        <f>INDEX(INDICADORES!$I$3:$I$419,MATCH($A60,INDICADORES!$B$3:$B$419,0))</f>
        <v>2º QUARTIL</v>
      </c>
      <c r="R60" s="40">
        <f>IF($Q$6="SIM",IFERROR(HLOOKUP(Q60,SÍNTESE!$J$10:$M$25,'MATRIZ CONTRATOS'!Q$3+1,0),0),0)</f>
        <v>4.1666666666666661</v>
      </c>
      <c r="S60" s="40" t="str">
        <f>INDEX(INDICADORES!$J$3:$J$419,MATCH($A60,INDICADORES!$B$3:$B$419,0))</f>
        <v>2º QUARTIL</v>
      </c>
      <c r="T60" s="40">
        <f>IF($S$6="SIM",IFERROR(HLOOKUP(S60,SÍNTESE!$J$10:$M$25,'MATRIZ CONTRATOS'!S$3+1,0),0),0)</f>
        <v>6.2499999999999991</v>
      </c>
      <c r="U60" s="40" t="str">
        <f>INDEX(INDICADORES!$K$3:$K$419,MATCH($A60,INDICADORES!$B$3:$B$419,0))</f>
        <v>1º QUARTIL</v>
      </c>
      <c r="V60" s="40">
        <f>IF($U$6="SIM",IFERROR(HLOOKUP(U60,SÍNTESE!$J$10:$M$25,'MATRIZ CONTRATOS'!U$3+1,0),0),0)</f>
        <v>8.3333333333333321</v>
      </c>
      <c r="W60" s="40" t="str">
        <f>INDEX(INDICADORES!$L$3:$L$419,MATCH($A60,INDICADORES!$B$3:$B$419,0))</f>
        <v>4º QUARTIL</v>
      </c>
      <c r="X60" s="40">
        <f>IF($W$6="SIM",IFERROR(HLOOKUP(W60,SÍNTESE!$J$10:$M$25,'MATRIZ CONTRATOS'!W$3+1,0),0),0)</f>
        <v>0</v>
      </c>
      <c r="Y60" s="40" t="str">
        <f>INDEX(INDICADORES!$M$3:$M$419,MATCH($A60,INDICADORES!$B$3:$B$419,0))</f>
        <v>4º QUARTIL</v>
      </c>
      <c r="Z60" s="40">
        <f>IF($Y$6="SIM",IFERROR(HLOOKUP(Y60,SÍNTESE!$J$10:$M$25,'MATRIZ CONTRATOS'!Y$3+1,0),0),0)</f>
        <v>3.125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CONTRATOS'!AA$3+1,0),0),0)</f>
        <v>0.78125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CONTRATOS'!AC$3+1,0),0),0)</f>
        <v>3.125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CONTRATOS'!AE$3+1,0),0),0)</f>
        <v>0.78125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CONTRATOS'!AG$3+1,0),0),0)</f>
        <v>0</v>
      </c>
      <c r="AI60" s="41">
        <f t="shared" si="0"/>
        <v>86.71875</v>
      </c>
      <c r="AK60">
        <f>INDEX(Tabela1[LATITUDE],MATCH('MATRIZ CONTRATOS'!A60,Tabela1[código município],0))</f>
        <v>-12.706899999999999</v>
      </c>
      <c r="AL60">
        <f>INDEX(Tabela1[LONGITUDE],MATCH('MATRIZ CONTRATOS'!A60,Tabela1[código município],0))</f>
        <v>-41.828600000000002</v>
      </c>
    </row>
    <row r="61" spans="1:38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CONTRATOS'!E$3+1,0),0),0)</f>
        <v>1.5625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CONTRATOS'!G$3+1,0),0),0)</f>
        <v>25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CONTRATOS'!I$3+1,0),0),0)</f>
        <v>0.78125</v>
      </c>
      <c r="K61" s="40" t="str">
        <f>INDEX(INDICADORES!$F$3:$F$419,MATCH($A61,INDICADORES!$B$3:$B$419,0))</f>
        <v>1º QUARTIL</v>
      </c>
      <c r="L61" s="40">
        <f>IF($K$6="SIM",IFERROR(HLOOKUP(K61,SÍNTESE!$J$10:$M$25,'MATRIZ CONTRATOS'!K$3+1,0),0),0)</f>
        <v>6.25</v>
      </c>
      <c r="M61" s="40" t="str">
        <f>INDEX(INDICADORES!$G$3:$G$419,MATCH($A61,INDICADORES!$B$3:$B$419,0))</f>
        <v>1º QUARTIL</v>
      </c>
      <c r="N61" s="40">
        <f>IF($M$6="SIM",IFERROR(HLOOKUP(M61,SÍNTESE!$J$10:$M$25,'MATRIZ CONTRATOS'!M$3+1,0),0),0)</f>
        <v>3.125</v>
      </c>
      <c r="O61" s="40" t="str">
        <f>INDEX(INDICADORES!$H$3:$H$419,MATCH($A61,INDICADORES!$B$3:$B$419,0))</f>
        <v>3º QUARTIL</v>
      </c>
      <c r="P61" s="40">
        <f>IF($O$6="SIM",IFERROR(HLOOKUP(O61,SÍNTESE!$J$10:$M$25,'MATRIZ CONTRATOS'!O$3+1,0),0),0)</f>
        <v>2.34375</v>
      </c>
      <c r="Q61" s="40" t="str">
        <f>INDEX(INDICADORES!$I$3:$I$419,MATCH($A61,INDICADORES!$B$3:$B$419,0))</f>
        <v>1º QUARTIL</v>
      </c>
      <c r="R61" s="40">
        <f>IF($Q$6="SIM",IFERROR(HLOOKUP(Q61,SÍNTESE!$J$10:$M$25,'MATRIZ CONTRATOS'!Q$3+1,0),0),0)</f>
        <v>2.083333333333333</v>
      </c>
      <c r="S61" s="40" t="str">
        <f>INDEX(INDICADORES!$J$3:$J$419,MATCH($A61,INDICADORES!$B$3:$B$419,0))</f>
        <v>3º QUARTIL</v>
      </c>
      <c r="T61" s="40">
        <f>IF($S$6="SIM",IFERROR(HLOOKUP(S61,SÍNTESE!$J$10:$M$25,'MATRIZ CONTRATOS'!S$3+1,0),0),0)</f>
        <v>4.1666666666666661</v>
      </c>
      <c r="U61" s="40" t="str">
        <f>INDEX(INDICADORES!$K$3:$K$419,MATCH($A61,INDICADORES!$B$3:$B$419,0))</f>
        <v>1º QUARTIL</v>
      </c>
      <c r="V61" s="40">
        <f>IF($U$6="SIM",IFERROR(HLOOKUP(U61,SÍNTESE!$J$10:$M$25,'MATRIZ CONTRATOS'!U$3+1,0),0),0)</f>
        <v>8.3333333333333321</v>
      </c>
      <c r="W61" s="40" t="str">
        <f>INDEX(INDICADORES!$L$3:$L$419,MATCH($A61,INDICADORES!$B$3:$B$419,0))</f>
        <v>2º QUARTIL</v>
      </c>
      <c r="X61" s="40">
        <f>IF($W$6="SIM",IFERROR(HLOOKUP(W61,SÍNTESE!$J$10:$M$25,'MATRIZ CONTRATOS'!W$3+1,0),0),0)</f>
        <v>0</v>
      </c>
      <c r="Y61" s="40" t="str">
        <f>INDEX(INDICADORES!$M$3:$M$419,MATCH($A61,INDICADORES!$B$3:$B$419,0))</f>
        <v>2º QUARTIL</v>
      </c>
      <c r="Z61" s="40">
        <f>IF($Y$6="SIM",IFERROR(HLOOKUP(Y61,SÍNTESE!$J$10:$M$25,'MATRIZ CONTRATOS'!Y$3+1,0),0),0)</f>
        <v>1.5625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CONTRATOS'!AA$3+1,0),0),0)</f>
        <v>2.34375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CONTRATOS'!AC$3+1,0),0),0)</f>
        <v>1.5625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CONTRATOS'!AE$3+1,0),0),0)</f>
        <v>0.78125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CONTRATOS'!AG$3+1,0),0),0)</f>
        <v>0</v>
      </c>
      <c r="AI61" s="41">
        <f t="shared" si="0"/>
        <v>59.895833333333329</v>
      </c>
      <c r="AK61">
        <f>INDEX(Tabela1[LATITUDE],MATCH('MATRIZ CONTRATOS'!A61,Tabela1[código município],0))</f>
        <v>-11.966799999999999</v>
      </c>
      <c r="AL61">
        <f>INDEX(Tabela1[LONGITUDE],MATCH('MATRIZ CONTRATOS'!A61,Tabela1[código município],0))</f>
        <v>-41.264699999999998</v>
      </c>
    </row>
    <row r="62" spans="1:38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CONTRATOS'!E$3+1,0),0),0)</f>
        <v>0.78125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CONTRATOS'!G$3+1,0),0),0)</f>
        <v>25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CONTRATOS'!I$3+1,0),0),0)</f>
        <v>0.78125</v>
      </c>
      <c r="K62" s="40" t="str">
        <f>INDEX(INDICADORES!$F$3:$F$419,MATCH($A62,INDICADORES!$B$3:$B$419,0))</f>
        <v>2º QUARTIL</v>
      </c>
      <c r="L62" s="40">
        <f>IF($K$6="SIM",IFERROR(HLOOKUP(K62,SÍNTESE!$J$10:$M$25,'MATRIZ CONTRATOS'!K$3+1,0),0),0)</f>
        <v>12.5</v>
      </c>
      <c r="M62" s="40" t="str">
        <f>INDEX(INDICADORES!$G$3:$G$419,MATCH($A62,INDICADORES!$B$3:$B$419,0))</f>
        <v>1º QUARTIL</v>
      </c>
      <c r="N62" s="40">
        <f>IF($M$6="SIM",IFERROR(HLOOKUP(M62,SÍNTESE!$J$10:$M$25,'MATRIZ CONTRATOS'!M$3+1,0),0),0)</f>
        <v>3.125</v>
      </c>
      <c r="O62" s="40" t="str">
        <f>INDEX(INDICADORES!$H$3:$H$419,MATCH($A62,INDICADORES!$B$3:$B$419,0))</f>
        <v>1º QUARTIL</v>
      </c>
      <c r="P62" s="40">
        <f>IF($O$6="SIM",IFERROR(HLOOKUP(O62,SÍNTESE!$J$10:$M$25,'MATRIZ CONTRATOS'!O$3+1,0),0),0)</f>
        <v>0.78125</v>
      </c>
      <c r="Q62" s="40" t="str">
        <f>INDEX(INDICADORES!$I$3:$I$419,MATCH($A62,INDICADORES!$B$3:$B$419,0))</f>
        <v>2º QUARTIL</v>
      </c>
      <c r="R62" s="40">
        <f>IF($Q$6="SIM",IFERROR(HLOOKUP(Q62,SÍNTESE!$J$10:$M$25,'MATRIZ CONTRATOS'!Q$3+1,0),0),0)</f>
        <v>4.1666666666666661</v>
      </c>
      <c r="S62" s="40" t="str">
        <f>INDEX(INDICADORES!$J$3:$J$419,MATCH($A62,INDICADORES!$B$3:$B$419,0))</f>
        <v>3º QUARTIL</v>
      </c>
      <c r="T62" s="40">
        <f>IF($S$6="SIM",IFERROR(HLOOKUP(S62,SÍNTESE!$J$10:$M$25,'MATRIZ CONTRATOS'!S$3+1,0),0),0)</f>
        <v>4.1666666666666661</v>
      </c>
      <c r="U62" s="40" t="str">
        <f>INDEX(INDICADORES!$K$3:$K$419,MATCH($A62,INDICADORES!$B$3:$B$419,0))</f>
        <v>3º QUARTIL</v>
      </c>
      <c r="V62" s="40">
        <f>IF($U$6="SIM",IFERROR(HLOOKUP(U62,SÍNTESE!$J$10:$M$25,'MATRIZ CONTRATOS'!U$3+1,0),0),0)</f>
        <v>4.1666666666666661</v>
      </c>
      <c r="W62" s="40" t="str">
        <f>INDEX(INDICADORES!$L$3:$L$419,MATCH($A62,INDICADORES!$B$3:$B$419,0))</f>
        <v>1º QUARTIL</v>
      </c>
      <c r="X62" s="40">
        <f>IF($W$6="SIM",IFERROR(HLOOKUP(W62,SÍNTESE!$J$10:$M$25,'MATRIZ CONTRATOS'!W$3+1,0),0),0)</f>
        <v>0</v>
      </c>
      <c r="Y62" s="40" t="str">
        <f>INDEX(INDICADORES!$M$3:$M$419,MATCH($A62,INDICADORES!$B$3:$B$419,0))</f>
        <v>2º QUARTIL</v>
      </c>
      <c r="Z62" s="40">
        <f>IF($Y$6="SIM",IFERROR(HLOOKUP(Y62,SÍNTESE!$J$10:$M$25,'MATRIZ CONTRATOS'!Y$3+1,0),0),0)</f>
        <v>1.5625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CONTRATOS'!AA$3+1,0),0),0)</f>
        <v>2.34375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CONTRATOS'!AC$3+1,0),0),0)</f>
        <v>0.78125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CONTRATOS'!AE$3+1,0),0),0)</f>
        <v>0.78125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CONTRATOS'!AG$3+1,0),0),0)</f>
        <v>0</v>
      </c>
      <c r="AI62" s="41">
        <f t="shared" si="0"/>
        <v>60.9375</v>
      </c>
      <c r="AK62">
        <f>INDEX(Tabela1[LATITUDE],MATCH('MATRIZ CONTRATOS'!A62,Tabela1[código município],0))</f>
        <v>-12.820499999999999</v>
      </c>
      <c r="AL62">
        <f>INDEX(Tabela1[LONGITUDE],MATCH('MATRIZ CONTRATOS'!A62,Tabela1[código município],0))</f>
        <v>-42.732399999999998</v>
      </c>
    </row>
    <row r="63" spans="1:38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CONTRATOS'!E$3+1,0),0),0)</f>
        <v>0.78125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CONTRATOS'!G$3+1,0),0),0)</f>
        <v>25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CONTRATOS'!I$3+1,0),0),0)</f>
        <v>2.34375</v>
      </c>
      <c r="K63" s="40" t="str">
        <f>INDEX(INDICADORES!$F$3:$F$419,MATCH($A63,INDICADORES!$B$3:$B$419,0))</f>
        <v>4º QUARTIL</v>
      </c>
      <c r="L63" s="40">
        <f>IF($K$6="SIM",IFERROR(HLOOKUP(K63,SÍNTESE!$J$10:$M$25,'MATRIZ CONTRATOS'!K$3+1,0),0),0)</f>
        <v>25</v>
      </c>
      <c r="M63" s="40" t="str">
        <f>INDEX(INDICADORES!$G$3:$G$419,MATCH($A63,INDICADORES!$B$3:$B$419,0))</f>
        <v>4º QUARTIL</v>
      </c>
      <c r="N63" s="40">
        <f>IF($M$6="SIM",IFERROR(HLOOKUP(M63,SÍNTESE!$J$10:$M$25,'MATRIZ CONTRATOS'!M$3+1,0),0),0)</f>
        <v>0.78125</v>
      </c>
      <c r="O63" s="40" t="str">
        <f>INDEX(INDICADORES!$H$3:$H$419,MATCH($A63,INDICADORES!$B$3:$B$419,0))</f>
        <v>2º QUARTIL</v>
      </c>
      <c r="P63" s="40">
        <f>IF($O$6="SIM",IFERROR(HLOOKUP(O63,SÍNTESE!$J$10:$M$25,'MATRIZ CONTRATOS'!O$3+1,0),0),0)</f>
        <v>1.5625</v>
      </c>
      <c r="Q63" s="40" t="str">
        <f>INDEX(INDICADORES!$I$3:$I$419,MATCH($A63,INDICADORES!$B$3:$B$419,0))</f>
        <v>4º QUARTIL</v>
      </c>
      <c r="R63" s="40">
        <f>IF($Q$6="SIM",IFERROR(HLOOKUP(Q63,SÍNTESE!$J$10:$M$25,'MATRIZ CONTRATOS'!Q$3+1,0),0),0)</f>
        <v>8.3333333333333321</v>
      </c>
      <c r="S63" s="40" t="str">
        <f>INDEX(INDICADORES!$J$3:$J$419,MATCH($A63,INDICADORES!$B$3:$B$419,0))</f>
        <v>2º QUARTIL</v>
      </c>
      <c r="T63" s="40">
        <f>IF($S$6="SIM",IFERROR(HLOOKUP(S63,SÍNTESE!$J$10:$M$25,'MATRIZ CONTRATOS'!S$3+1,0),0),0)</f>
        <v>6.2499999999999991</v>
      </c>
      <c r="U63" s="40" t="str">
        <f>INDEX(INDICADORES!$K$3:$K$419,MATCH($A63,INDICADORES!$B$3:$B$419,0))</f>
        <v>3º QUARTIL</v>
      </c>
      <c r="V63" s="40">
        <f>IF($U$6="SIM",IFERROR(HLOOKUP(U63,SÍNTESE!$J$10:$M$25,'MATRIZ CONTRATOS'!U$3+1,0),0),0)</f>
        <v>4.1666666666666661</v>
      </c>
      <c r="W63" s="40" t="str">
        <f>INDEX(INDICADORES!$L$3:$L$419,MATCH($A63,INDICADORES!$B$3:$B$419,0))</f>
        <v>1º QUARTIL</v>
      </c>
      <c r="X63" s="40">
        <f>IF($W$6="SIM",IFERROR(HLOOKUP(W63,SÍNTESE!$J$10:$M$25,'MATRIZ CONTRATOS'!W$3+1,0),0),0)</f>
        <v>0</v>
      </c>
      <c r="Y63" s="40" t="str">
        <f>INDEX(INDICADORES!$M$3:$M$419,MATCH($A63,INDICADORES!$B$3:$B$419,0))</f>
        <v>4º QUARTIL</v>
      </c>
      <c r="Z63" s="40">
        <f>IF($Y$6="SIM",IFERROR(HLOOKUP(Y63,SÍNTESE!$J$10:$M$25,'MATRIZ CONTRATOS'!Y$3+1,0),0),0)</f>
        <v>3.125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CONTRATOS'!AA$3+1,0),0),0)</f>
        <v>0.78125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CONTRATOS'!AC$3+1,0),0),0)</f>
        <v>0.78125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CONTRATOS'!AE$3+1,0),0),0)</f>
        <v>2.34375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CONTRATOS'!AG$3+1,0),0),0)</f>
        <v>0</v>
      </c>
      <c r="AI63" s="41">
        <f t="shared" si="0"/>
        <v>81.25</v>
      </c>
      <c r="AK63">
        <f>INDEX(Tabela1[LATITUDE],MATCH('MATRIZ CONTRATOS'!A63,Tabela1[código município],0))</f>
        <v>-13.3772</v>
      </c>
      <c r="AL63">
        <f>INDEX(Tabela1[LONGITUDE],MATCH('MATRIZ CONTRATOS'!A63,Tabela1[código município],0))</f>
        <v>-42.516300000000001</v>
      </c>
    </row>
    <row r="64" spans="1:38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CONTRATOS'!E$3+1,0),0),0)</f>
        <v>0.78125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CONTRATOS'!G$3+1,0),0),0)</f>
        <v>25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CONTRATOS'!I$3+1,0),0),0)</f>
        <v>1.5625</v>
      </c>
      <c r="K64" s="40" t="str">
        <f>INDEX(INDICADORES!$F$3:$F$419,MATCH($A64,INDICADORES!$B$3:$B$419,0))</f>
        <v>1º QUARTIL</v>
      </c>
      <c r="L64" s="40">
        <f>IF($K$6="SIM",IFERROR(HLOOKUP(K64,SÍNTESE!$J$10:$M$25,'MATRIZ CONTRATOS'!K$3+1,0),0),0)</f>
        <v>6.25</v>
      </c>
      <c r="M64" s="40" t="str">
        <f>INDEX(INDICADORES!$G$3:$G$419,MATCH($A64,INDICADORES!$B$3:$B$419,0))</f>
        <v>4º QUARTIL</v>
      </c>
      <c r="N64" s="40">
        <f>IF($M$6="SIM",IFERROR(HLOOKUP(M64,SÍNTESE!$J$10:$M$25,'MATRIZ CONTRATOS'!M$3+1,0),0),0)</f>
        <v>0.78125</v>
      </c>
      <c r="O64" s="40" t="str">
        <f>INDEX(INDICADORES!$H$3:$H$419,MATCH($A64,INDICADORES!$B$3:$B$419,0))</f>
        <v>3º QUARTIL</v>
      </c>
      <c r="P64" s="40">
        <f>IF($O$6="SIM",IFERROR(HLOOKUP(O64,SÍNTESE!$J$10:$M$25,'MATRIZ CONTRATOS'!O$3+1,0),0),0)</f>
        <v>2.34375</v>
      </c>
      <c r="Q64" s="40" t="str">
        <f>INDEX(INDICADORES!$I$3:$I$419,MATCH($A64,INDICADORES!$B$3:$B$419,0))</f>
        <v>2º QUARTIL</v>
      </c>
      <c r="R64" s="40">
        <f>IF($Q$6="SIM",IFERROR(HLOOKUP(Q64,SÍNTESE!$J$10:$M$25,'MATRIZ CONTRATOS'!Q$3+1,0),0),0)</f>
        <v>4.1666666666666661</v>
      </c>
      <c r="S64" s="40" t="str">
        <f>INDEX(INDICADORES!$J$3:$J$419,MATCH($A64,INDICADORES!$B$3:$B$419,0))</f>
        <v>4º QUARTIL</v>
      </c>
      <c r="T64" s="40">
        <f>IF($S$6="SIM",IFERROR(HLOOKUP(S64,SÍNTESE!$J$10:$M$25,'MATRIZ CONTRATOS'!S$3+1,0),0),0)</f>
        <v>2.083333333333333</v>
      </c>
      <c r="U64" s="40" t="str">
        <f>INDEX(INDICADORES!$K$3:$K$419,MATCH($A64,INDICADORES!$B$3:$B$419,0))</f>
        <v>3º QUARTIL</v>
      </c>
      <c r="V64" s="40">
        <f>IF($U$6="SIM",IFERROR(HLOOKUP(U64,SÍNTESE!$J$10:$M$25,'MATRIZ CONTRATOS'!U$3+1,0),0),0)</f>
        <v>4.1666666666666661</v>
      </c>
      <c r="W64" s="40" t="str">
        <f>INDEX(INDICADORES!$L$3:$L$419,MATCH($A64,INDICADORES!$B$3:$B$419,0))</f>
        <v>3º QUARTIL</v>
      </c>
      <c r="X64" s="40">
        <f>IF($W$6="SIM",IFERROR(HLOOKUP(W64,SÍNTESE!$J$10:$M$25,'MATRIZ CONTRATOS'!W$3+1,0),0),0)</f>
        <v>0</v>
      </c>
      <c r="Y64" s="40" t="str">
        <f>INDEX(INDICADORES!$M$3:$M$419,MATCH($A64,INDICADORES!$B$3:$B$419,0))</f>
        <v>2º QUARTIL</v>
      </c>
      <c r="Z64" s="40">
        <f>IF($Y$6="SIM",IFERROR(HLOOKUP(Y64,SÍNTESE!$J$10:$M$25,'MATRIZ CONTRATOS'!Y$3+1,0),0),0)</f>
        <v>1.5625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CONTRATOS'!AA$3+1,0),0),0)</f>
        <v>0.78125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CONTRATOS'!AC$3+1,0),0),0)</f>
        <v>1.5625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CONTRATOS'!AE$3+1,0),0),0)</f>
        <v>2.34375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CONTRATOS'!AG$3+1,0),0),0)</f>
        <v>0</v>
      </c>
      <c r="AI64" s="41">
        <f t="shared" si="0"/>
        <v>53.385416666666664</v>
      </c>
      <c r="AK64">
        <f>INDEX(Tabela1[LATITUDE],MATCH('MATRIZ CONTRATOS'!A64,Tabela1[código município],0))</f>
        <v>-13.103899999999999</v>
      </c>
      <c r="AL64">
        <f>INDEX(Tabela1[LONGITUDE],MATCH('MATRIZ CONTRATOS'!A64,Tabela1[código município],0))</f>
        <v>-39.7988</v>
      </c>
    </row>
    <row r="65" spans="1:38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CONTRATOS'!E$3+1,0),0),0)</f>
        <v>1.5625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CONTRATOS'!G$3+1,0),0),0)</f>
        <v>25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CONTRATOS'!I$3+1,0),0),0)</f>
        <v>1.5625</v>
      </c>
      <c r="K65" s="40" t="str">
        <f>INDEX(INDICADORES!$F$3:$F$419,MATCH($A65,INDICADORES!$B$3:$B$419,0))</f>
        <v>4º QUARTIL</v>
      </c>
      <c r="L65" s="40">
        <f>IF($K$6="SIM",IFERROR(HLOOKUP(K65,SÍNTESE!$J$10:$M$25,'MATRIZ CONTRATOS'!K$3+1,0),0),0)</f>
        <v>25</v>
      </c>
      <c r="M65" s="40" t="str">
        <f>INDEX(INDICADORES!$G$3:$G$419,MATCH($A65,INDICADORES!$B$3:$B$419,0))</f>
        <v>3º QUARTIL</v>
      </c>
      <c r="N65" s="40">
        <f>IF($M$6="SIM",IFERROR(HLOOKUP(M65,SÍNTESE!$J$10:$M$25,'MATRIZ CONTRATOS'!M$3+1,0),0),0)</f>
        <v>1.5625</v>
      </c>
      <c r="O65" s="40" t="str">
        <f>INDEX(INDICADORES!$H$3:$H$419,MATCH($A65,INDICADORES!$B$3:$B$419,0))</f>
        <v>2º QUARTIL</v>
      </c>
      <c r="P65" s="40">
        <f>IF($O$6="SIM",IFERROR(HLOOKUP(O65,SÍNTESE!$J$10:$M$25,'MATRIZ CONTRATOS'!O$3+1,0),0),0)</f>
        <v>1.5625</v>
      </c>
      <c r="Q65" s="40" t="str">
        <f>INDEX(INDICADORES!$I$3:$I$419,MATCH($A65,INDICADORES!$B$3:$B$419,0))</f>
        <v>3º QUARTIL</v>
      </c>
      <c r="R65" s="40">
        <f>IF($Q$6="SIM",IFERROR(HLOOKUP(Q65,SÍNTESE!$J$10:$M$25,'MATRIZ CONTRATOS'!Q$3+1,0),0),0)</f>
        <v>6.2499999999999991</v>
      </c>
      <c r="S65" s="40" t="str">
        <f>INDEX(INDICADORES!$J$3:$J$419,MATCH($A65,INDICADORES!$B$3:$B$419,0))</f>
        <v>3º QUARTIL</v>
      </c>
      <c r="T65" s="40">
        <f>IF($S$6="SIM",IFERROR(HLOOKUP(S65,SÍNTESE!$J$10:$M$25,'MATRIZ CONTRATOS'!S$3+1,0),0),0)</f>
        <v>4.1666666666666661</v>
      </c>
      <c r="U65" s="40" t="str">
        <f>INDEX(INDICADORES!$K$3:$K$419,MATCH($A65,INDICADORES!$B$3:$B$419,0))</f>
        <v>3º QUARTIL</v>
      </c>
      <c r="V65" s="40">
        <f>IF($U$6="SIM",IFERROR(HLOOKUP(U65,SÍNTESE!$J$10:$M$25,'MATRIZ CONTRATOS'!U$3+1,0),0),0)</f>
        <v>4.1666666666666661</v>
      </c>
      <c r="W65" s="40" t="str">
        <f>INDEX(INDICADORES!$L$3:$L$419,MATCH($A65,INDICADORES!$B$3:$B$419,0))</f>
        <v>2º QUARTIL</v>
      </c>
      <c r="X65" s="40">
        <f>IF($W$6="SIM",IFERROR(HLOOKUP(W65,SÍNTESE!$J$10:$M$25,'MATRIZ CONTRATOS'!W$3+1,0),0),0)</f>
        <v>0</v>
      </c>
      <c r="Y65" s="40" t="str">
        <f>INDEX(INDICADORES!$M$3:$M$419,MATCH($A65,INDICADORES!$B$3:$B$419,0))</f>
        <v>1º QUARTIL</v>
      </c>
      <c r="Z65" s="40">
        <f>IF($Y$6="SIM",IFERROR(HLOOKUP(Y65,SÍNTESE!$J$10:$M$25,'MATRIZ CONTRATOS'!Y$3+1,0),0),0)</f>
        <v>0.78125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CONTRATOS'!AA$3+1,0),0),0)</f>
        <v>3.125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CONTRATOS'!AC$3+1,0),0),0)</f>
        <v>3.125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CONTRATOS'!AE$3+1,0),0),0)</f>
        <v>2.34375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CONTRATOS'!AG$3+1,0),0),0)</f>
        <v>0</v>
      </c>
      <c r="AI65" s="41">
        <f t="shared" si="0"/>
        <v>80.208333333333329</v>
      </c>
      <c r="AK65">
        <f>INDEX(Tabela1[LATITUDE],MATCH('MATRIZ CONTRATOS'!A65,Tabela1[código município],0))</f>
        <v>-12.4815</v>
      </c>
      <c r="AL65">
        <f>INDEX(Tabela1[LONGITUDE],MATCH('MATRIZ CONTRATOS'!A65,Tabela1[código município],0))</f>
        <v>-43.9679</v>
      </c>
    </row>
    <row r="66" spans="1:38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CONTRATOS'!E$3+1,0),0),0)</f>
        <v>2.34375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CONTRATOS'!G$3+1,0),0),0)</f>
        <v>25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CONTRATOS'!I$3+1,0),0),0)</f>
        <v>0.78125</v>
      </c>
      <c r="K66" s="40" t="str">
        <f>INDEX(INDICADORES!$F$3:$F$419,MATCH($A66,INDICADORES!$B$3:$B$419,0))</f>
        <v>3º QUARTIL</v>
      </c>
      <c r="L66" s="40">
        <f>IF($K$6="SIM",IFERROR(HLOOKUP(K66,SÍNTESE!$J$10:$M$25,'MATRIZ CONTRATOS'!K$3+1,0),0),0)</f>
        <v>18.75</v>
      </c>
      <c r="M66" s="40" t="str">
        <f>INDEX(INDICADORES!$G$3:$G$419,MATCH($A66,INDICADORES!$B$3:$B$419,0))</f>
        <v>1º QUARTIL</v>
      </c>
      <c r="N66" s="40">
        <f>IF($M$6="SIM",IFERROR(HLOOKUP(M66,SÍNTESE!$J$10:$M$25,'MATRIZ CONTRATOS'!M$3+1,0),0),0)</f>
        <v>3.125</v>
      </c>
      <c r="O66" s="40" t="str">
        <f>INDEX(INDICADORES!$H$3:$H$419,MATCH($A66,INDICADORES!$B$3:$B$419,0))</f>
        <v>4º QUARTIL</v>
      </c>
      <c r="P66" s="40">
        <f>IF($O$6="SIM",IFERROR(HLOOKUP(O66,SÍNTESE!$J$10:$M$25,'MATRIZ CONTRATOS'!O$3+1,0),0),0)</f>
        <v>3.125</v>
      </c>
      <c r="Q66" s="40" t="str">
        <f>INDEX(INDICADORES!$I$3:$I$419,MATCH($A66,INDICADORES!$B$3:$B$419,0))</f>
        <v>1º QUARTIL</v>
      </c>
      <c r="R66" s="40">
        <f>IF($Q$6="SIM",IFERROR(HLOOKUP(Q66,SÍNTESE!$J$10:$M$25,'MATRIZ CONTRATOS'!Q$3+1,0),0),0)</f>
        <v>2.083333333333333</v>
      </c>
      <c r="S66" s="40" t="str">
        <f>INDEX(INDICADORES!$J$3:$J$419,MATCH($A66,INDICADORES!$B$3:$B$419,0))</f>
        <v>1º QUARTIL</v>
      </c>
      <c r="T66" s="40">
        <f>IF($S$6="SIM",IFERROR(HLOOKUP(S66,SÍNTESE!$J$10:$M$25,'MATRIZ CONTRATOS'!S$3+1,0),0),0)</f>
        <v>8.3333333333333321</v>
      </c>
      <c r="U66" s="40" t="str">
        <f>INDEX(INDICADORES!$K$3:$K$419,MATCH($A66,INDICADORES!$B$3:$B$419,0))</f>
        <v>1º QUARTIL</v>
      </c>
      <c r="V66" s="40">
        <f>IF($U$6="SIM",IFERROR(HLOOKUP(U66,SÍNTESE!$J$10:$M$25,'MATRIZ CONTRATOS'!U$3+1,0),0),0)</f>
        <v>8.3333333333333321</v>
      </c>
      <c r="W66" s="40" t="str">
        <f>INDEX(INDICADORES!$L$3:$L$419,MATCH($A66,INDICADORES!$B$3:$B$419,0))</f>
        <v>1º QUARTIL</v>
      </c>
      <c r="X66" s="40">
        <f>IF($W$6="SIM",IFERROR(HLOOKUP(W66,SÍNTESE!$J$10:$M$25,'MATRIZ CONTRATOS'!W$3+1,0),0),0)</f>
        <v>0</v>
      </c>
      <c r="Y66" s="40" t="str">
        <f>INDEX(INDICADORES!$M$3:$M$419,MATCH($A66,INDICADORES!$B$3:$B$419,0))</f>
        <v>2º QUARTIL</v>
      </c>
      <c r="Z66" s="40">
        <f>IF($Y$6="SIM",IFERROR(HLOOKUP(Y66,SÍNTESE!$J$10:$M$25,'MATRIZ CONTRATOS'!Y$3+1,0),0),0)</f>
        <v>1.5625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CONTRATOS'!AA$3+1,0),0),0)</f>
        <v>0.78125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CONTRATOS'!AC$3+1,0),0),0)</f>
        <v>0.78125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CONTRATOS'!AE$3+1,0),0),0)</f>
        <v>0.78125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CONTRATOS'!AG$3+1,0),0),0)</f>
        <v>0</v>
      </c>
      <c r="AI66" s="41">
        <f t="shared" si="0"/>
        <v>75.78125</v>
      </c>
      <c r="AK66">
        <f>INDEX(Tabela1[LATITUDE],MATCH('MATRIZ CONTRATOS'!A66,Tabela1[código município],0))</f>
        <v>-11.9915</v>
      </c>
      <c r="AL66">
        <f>INDEX(Tabela1[LONGITUDE],MATCH('MATRIZ CONTRATOS'!A66,Tabela1[código município],0))</f>
        <v>-42.632599999999996</v>
      </c>
    </row>
    <row r="67" spans="1:38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CONTRATOS'!E$3+1,0),0),0)</f>
        <v>1.5625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CONTRATOS'!G$3+1,0),0),0)</f>
        <v>12.5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CONTRATOS'!I$3+1,0),0),0)</f>
        <v>0.78125</v>
      </c>
      <c r="K67" s="40" t="str">
        <f>INDEX(INDICADORES!$F$3:$F$419,MATCH($A67,INDICADORES!$B$3:$B$419,0))</f>
        <v>3º QUARTIL</v>
      </c>
      <c r="L67" s="40">
        <f>IF($K$6="SIM",IFERROR(HLOOKUP(K67,SÍNTESE!$J$10:$M$25,'MATRIZ CONTRATOS'!K$3+1,0),0),0)</f>
        <v>18.75</v>
      </c>
      <c r="M67" s="40" t="str">
        <f>INDEX(INDICADORES!$G$3:$G$419,MATCH($A67,INDICADORES!$B$3:$B$419,0))</f>
        <v>4º QUARTIL</v>
      </c>
      <c r="N67" s="40">
        <f>IF($M$6="SIM",IFERROR(HLOOKUP(M67,SÍNTESE!$J$10:$M$25,'MATRIZ CONTRATOS'!M$3+1,0),0),0)</f>
        <v>0.78125</v>
      </c>
      <c r="O67" s="40" t="str">
        <f>INDEX(INDICADORES!$H$3:$H$419,MATCH($A67,INDICADORES!$B$3:$B$419,0))</f>
        <v>3º QUARTIL</v>
      </c>
      <c r="P67" s="40">
        <f>IF($O$6="SIM",IFERROR(HLOOKUP(O67,SÍNTESE!$J$10:$M$25,'MATRIZ CONTRATOS'!O$3+1,0),0),0)</f>
        <v>2.34375</v>
      </c>
      <c r="Q67" s="40" t="str">
        <f>INDEX(INDICADORES!$I$3:$I$419,MATCH($A67,INDICADORES!$B$3:$B$419,0))</f>
        <v>3º QUARTIL</v>
      </c>
      <c r="R67" s="40">
        <f>IF($Q$6="SIM",IFERROR(HLOOKUP(Q67,SÍNTESE!$J$10:$M$25,'MATRIZ CONTRATOS'!Q$3+1,0),0),0)</f>
        <v>6.2499999999999991</v>
      </c>
      <c r="S67" s="40" t="str">
        <f>INDEX(INDICADORES!$J$3:$J$419,MATCH($A67,INDICADORES!$B$3:$B$419,0))</f>
        <v>1º QUARTIL</v>
      </c>
      <c r="T67" s="40">
        <f>IF($S$6="SIM",IFERROR(HLOOKUP(S67,SÍNTESE!$J$10:$M$25,'MATRIZ CONTRATOS'!S$3+1,0),0),0)</f>
        <v>8.3333333333333321</v>
      </c>
      <c r="U67" s="40" t="str">
        <f>INDEX(INDICADORES!$K$3:$K$419,MATCH($A67,INDICADORES!$B$3:$B$419,0))</f>
        <v>4º QUARTIL</v>
      </c>
      <c r="V67" s="40">
        <f>IF($U$6="SIM",IFERROR(HLOOKUP(U67,SÍNTESE!$J$10:$M$25,'MATRIZ CONTRATOS'!U$3+1,0),0),0)</f>
        <v>2.083333333333333</v>
      </c>
      <c r="W67" s="40" t="str">
        <f>INDEX(INDICADORES!$L$3:$L$419,MATCH($A67,INDICADORES!$B$3:$B$419,0))</f>
        <v>2º QUARTIL</v>
      </c>
      <c r="X67" s="40">
        <f>IF($W$6="SIM",IFERROR(HLOOKUP(W67,SÍNTESE!$J$10:$M$25,'MATRIZ CONTRATOS'!W$3+1,0),0),0)</f>
        <v>0</v>
      </c>
      <c r="Y67" s="40" t="str">
        <f>INDEX(INDICADORES!$M$3:$M$419,MATCH($A67,INDICADORES!$B$3:$B$419,0))</f>
        <v>4º QUARTIL</v>
      </c>
      <c r="Z67" s="40">
        <f>IF($Y$6="SIM",IFERROR(HLOOKUP(Y67,SÍNTESE!$J$10:$M$25,'MATRIZ CONTRATOS'!Y$3+1,0),0),0)</f>
        <v>3.125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CONTRATOS'!AA$3+1,0),0),0)</f>
        <v>1.5625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CONTRATOS'!AC$3+1,0),0),0)</f>
        <v>0.78125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CONTRATOS'!AE$3+1,0),0),0)</f>
        <v>0.78125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CONTRATOS'!AG$3+1,0),0),0)</f>
        <v>0</v>
      </c>
      <c r="AI67" s="41">
        <f t="shared" si="0"/>
        <v>59.635416666666664</v>
      </c>
      <c r="AK67">
        <f>INDEX(Tabela1[LATITUDE],MATCH('MATRIZ CONTRATOS'!A67,Tabela1[código município],0))</f>
        <v>-14.2021</v>
      </c>
      <c r="AL67">
        <f>INDEX(Tabela1[LONGITUDE],MATCH('MATRIZ CONTRATOS'!A67,Tabela1[código município],0))</f>
        <v>-41.669600000000003</v>
      </c>
    </row>
    <row r="68" spans="1:38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CONTRATOS'!E$3+1,0),0),0)</f>
        <v>2.34375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CONTRATOS'!G$3+1,0),0),0)</f>
        <v>25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CONTRATOS'!I$3+1,0),0),0)</f>
        <v>2.34375</v>
      </c>
      <c r="K68" s="40" t="str">
        <f>INDEX(INDICADORES!$F$3:$F$419,MATCH($A68,INDICADORES!$B$3:$B$419,0))</f>
        <v>4º QUARTIL</v>
      </c>
      <c r="L68" s="40">
        <f>IF($K$6="SIM",IFERROR(HLOOKUP(K68,SÍNTESE!$J$10:$M$25,'MATRIZ CONTRATOS'!K$3+1,0),0),0)</f>
        <v>25</v>
      </c>
      <c r="M68" s="40" t="str">
        <f>INDEX(INDICADORES!$G$3:$G$419,MATCH($A68,INDICADORES!$B$3:$B$419,0))</f>
        <v>3º QUARTIL</v>
      </c>
      <c r="N68" s="40">
        <f>IF($M$6="SIM",IFERROR(HLOOKUP(M68,SÍNTESE!$J$10:$M$25,'MATRIZ CONTRATOS'!M$3+1,0),0),0)</f>
        <v>1.5625</v>
      </c>
      <c r="O68" s="40" t="str">
        <f>INDEX(INDICADORES!$H$3:$H$419,MATCH($A68,INDICADORES!$B$3:$B$419,0))</f>
        <v>4º QUARTIL</v>
      </c>
      <c r="P68" s="40">
        <f>IF($O$6="SIM",IFERROR(HLOOKUP(O68,SÍNTESE!$J$10:$M$25,'MATRIZ CONTRATOS'!O$3+1,0),0),0)</f>
        <v>3.125</v>
      </c>
      <c r="Q68" s="40" t="str">
        <f>INDEX(INDICADORES!$I$3:$I$419,MATCH($A68,INDICADORES!$B$3:$B$419,0))</f>
        <v>4º QUARTIL</v>
      </c>
      <c r="R68" s="40">
        <f>IF($Q$6="SIM",IFERROR(HLOOKUP(Q68,SÍNTESE!$J$10:$M$25,'MATRIZ CONTRATOS'!Q$3+1,0),0),0)</f>
        <v>8.3333333333333321</v>
      </c>
      <c r="S68" s="40" t="str">
        <f>INDEX(INDICADORES!$J$3:$J$419,MATCH($A68,INDICADORES!$B$3:$B$419,0))</f>
        <v>2º QUARTIL</v>
      </c>
      <c r="T68" s="40">
        <f>IF($S$6="SIM",IFERROR(HLOOKUP(S68,SÍNTESE!$J$10:$M$25,'MATRIZ CONTRATOS'!S$3+1,0),0),0)</f>
        <v>6.2499999999999991</v>
      </c>
      <c r="U68" s="40" t="str">
        <f>INDEX(INDICADORES!$K$3:$K$419,MATCH($A68,INDICADORES!$B$3:$B$419,0))</f>
        <v>1º QUARTIL</v>
      </c>
      <c r="V68" s="40">
        <f>IF($U$6="SIM",IFERROR(HLOOKUP(U68,SÍNTESE!$J$10:$M$25,'MATRIZ CONTRATOS'!U$3+1,0),0),0)</f>
        <v>8.3333333333333321</v>
      </c>
      <c r="W68" s="40" t="str">
        <f>INDEX(INDICADORES!$L$3:$L$419,MATCH($A68,INDICADORES!$B$3:$B$419,0))</f>
        <v>3º QUARTIL</v>
      </c>
      <c r="X68" s="40">
        <f>IF($W$6="SIM",IFERROR(HLOOKUP(W68,SÍNTESE!$J$10:$M$25,'MATRIZ CONTRATOS'!W$3+1,0),0),0)</f>
        <v>0</v>
      </c>
      <c r="Y68" s="40" t="str">
        <f>INDEX(INDICADORES!$M$3:$M$419,MATCH($A68,INDICADORES!$B$3:$B$419,0))</f>
        <v>3º QUARTIL</v>
      </c>
      <c r="Z68" s="40">
        <f>IF($Y$6="SIM",IFERROR(HLOOKUP(Y68,SÍNTESE!$J$10:$M$25,'MATRIZ CONTRATOS'!Y$3+1,0),0),0)</f>
        <v>2.34375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CONTRATOS'!AA$3+1,0),0),0)</f>
        <v>1.5625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CONTRATOS'!AC$3+1,0),0),0)</f>
        <v>3.125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CONTRATOS'!AE$3+1,0),0),0)</f>
        <v>3.125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CONTRATOS'!AG$3+1,0),0),0)</f>
        <v>0</v>
      </c>
      <c r="AI68" s="41">
        <f t="shared" si="0"/>
        <v>92.447916666666657</v>
      </c>
      <c r="AK68">
        <f>INDEX(Tabela1[LATITUDE],MATCH('MATRIZ CONTRATOS'!A68,Tabela1[código município],0))</f>
        <v>-14.9595</v>
      </c>
      <c r="AL68">
        <f>INDEX(Tabela1[LONGITUDE],MATCH('MATRIZ CONTRATOS'!A68,Tabela1[código município],0))</f>
        <v>-39.302799999999998</v>
      </c>
    </row>
    <row r="69" spans="1:38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CONTRATOS'!E$3+1,0),0),0)</f>
        <v>0.78125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CONTRATOS'!G$3+1,0),0),0)</f>
        <v>25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CONTRATOS'!I$3+1,0),0),0)</f>
        <v>0.78125</v>
      </c>
      <c r="K69" s="40" t="str">
        <f>INDEX(INDICADORES!$F$3:$F$419,MATCH($A69,INDICADORES!$B$3:$B$419,0))</f>
        <v>1º QUARTIL</v>
      </c>
      <c r="L69" s="40">
        <f>IF($K$6="SIM",IFERROR(HLOOKUP(K69,SÍNTESE!$J$10:$M$25,'MATRIZ CONTRATOS'!K$3+1,0),0),0)</f>
        <v>6.25</v>
      </c>
      <c r="M69" s="40" t="str">
        <f>INDEX(INDICADORES!$G$3:$G$419,MATCH($A69,INDICADORES!$B$3:$B$419,0))</f>
        <v>1º QUARTIL</v>
      </c>
      <c r="N69" s="40">
        <f>IF($M$6="SIM",IFERROR(HLOOKUP(M69,SÍNTESE!$J$10:$M$25,'MATRIZ CONTRATOS'!M$3+1,0),0),0)</f>
        <v>3.125</v>
      </c>
      <c r="O69" s="40" t="str">
        <f>INDEX(INDICADORES!$H$3:$H$419,MATCH($A69,INDICADORES!$B$3:$B$419,0))</f>
        <v>1º QUARTIL</v>
      </c>
      <c r="P69" s="40">
        <f>IF($O$6="SIM",IFERROR(HLOOKUP(O69,SÍNTESE!$J$10:$M$25,'MATRIZ CONTRATOS'!O$3+1,0),0),0)</f>
        <v>0.78125</v>
      </c>
      <c r="Q69" s="40" t="str">
        <f>INDEX(INDICADORES!$I$3:$I$419,MATCH($A69,INDICADORES!$B$3:$B$419,0))</f>
        <v>3º QUARTIL</v>
      </c>
      <c r="R69" s="40">
        <f>IF($Q$6="SIM",IFERROR(HLOOKUP(Q69,SÍNTESE!$J$10:$M$25,'MATRIZ CONTRATOS'!Q$3+1,0),0),0)</f>
        <v>6.2499999999999991</v>
      </c>
      <c r="S69" s="40" t="str">
        <f>INDEX(INDICADORES!$J$3:$J$419,MATCH($A69,INDICADORES!$B$3:$B$419,0))</f>
        <v>4º QUARTIL</v>
      </c>
      <c r="T69" s="40">
        <f>IF($S$6="SIM",IFERROR(HLOOKUP(S69,SÍNTESE!$J$10:$M$25,'MATRIZ CONTRATOS'!S$3+1,0),0),0)</f>
        <v>2.083333333333333</v>
      </c>
      <c r="U69" s="40" t="str">
        <f>INDEX(INDICADORES!$K$3:$K$419,MATCH($A69,INDICADORES!$B$3:$B$419,0))</f>
        <v>3º QUARTIL</v>
      </c>
      <c r="V69" s="40">
        <f>IF($U$6="SIM",IFERROR(HLOOKUP(U69,SÍNTESE!$J$10:$M$25,'MATRIZ CONTRATOS'!U$3+1,0),0),0)</f>
        <v>4.1666666666666661</v>
      </c>
      <c r="W69" s="40" t="str">
        <f>INDEX(INDICADORES!$L$3:$L$419,MATCH($A69,INDICADORES!$B$3:$B$419,0))</f>
        <v>1º QUARTIL</v>
      </c>
      <c r="X69" s="40">
        <f>IF($W$6="SIM",IFERROR(HLOOKUP(W69,SÍNTESE!$J$10:$M$25,'MATRIZ CONTRATOS'!W$3+1,0),0),0)</f>
        <v>0</v>
      </c>
      <c r="Y69" s="40" t="str">
        <f>INDEX(INDICADORES!$M$3:$M$419,MATCH($A69,INDICADORES!$B$3:$B$419,0))</f>
        <v>4º QUARTIL</v>
      </c>
      <c r="Z69" s="40">
        <f>IF($Y$6="SIM",IFERROR(HLOOKUP(Y69,SÍNTESE!$J$10:$M$25,'MATRIZ CONTRATOS'!Y$3+1,0),0),0)</f>
        <v>3.125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CONTRATOS'!AA$3+1,0),0),0)</f>
        <v>0.78125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CONTRATOS'!AC$3+1,0),0),0)</f>
        <v>0.78125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CONTRATOS'!AE$3+1,0),0),0)</f>
        <v>3.125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CONTRATOS'!AG$3+1,0),0),0)</f>
        <v>0</v>
      </c>
      <c r="AI69" s="41">
        <f t="shared" si="0"/>
        <v>57.03125</v>
      </c>
      <c r="AK69">
        <f>INDEX(Tabela1[LATITUDE],MATCH('MATRIZ CONTRATOS'!A69,Tabela1[código município],0))</f>
        <v>-10.7171</v>
      </c>
      <c r="AL69">
        <f>INDEX(Tabela1[LONGITUDE],MATCH('MATRIZ CONTRATOS'!A69,Tabela1[código município],0))</f>
        <v>-43.630200000000002</v>
      </c>
    </row>
    <row r="70" spans="1:38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CONTRATOS'!E$3+1,0),0),0)</f>
        <v>1.5625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CONTRATOS'!G$3+1,0),0),0)</f>
        <v>25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CONTRATOS'!I$3+1,0),0),0)</f>
        <v>0.78125</v>
      </c>
      <c r="K70" s="40" t="str">
        <f>INDEX(INDICADORES!$F$3:$F$419,MATCH($A70,INDICADORES!$B$3:$B$419,0))</f>
        <v>1º QUARTIL</v>
      </c>
      <c r="L70" s="40">
        <f>IF($K$6="SIM",IFERROR(HLOOKUP(K70,SÍNTESE!$J$10:$M$25,'MATRIZ CONTRATOS'!K$3+1,0),0),0)</f>
        <v>6.25</v>
      </c>
      <c r="M70" s="40" t="str">
        <f>INDEX(INDICADORES!$G$3:$G$419,MATCH($A70,INDICADORES!$B$3:$B$419,0))</f>
        <v>2º QUARTIL</v>
      </c>
      <c r="N70" s="40">
        <f>IF($M$6="SIM",IFERROR(HLOOKUP(M70,SÍNTESE!$J$10:$M$25,'MATRIZ CONTRATOS'!M$3+1,0),0),0)</f>
        <v>2.34375</v>
      </c>
      <c r="O70" s="40" t="str">
        <f>INDEX(INDICADORES!$H$3:$H$419,MATCH($A70,INDICADORES!$B$3:$B$419,0))</f>
        <v>1º QUARTIL</v>
      </c>
      <c r="P70" s="40">
        <f>IF($O$6="SIM",IFERROR(HLOOKUP(O70,SÍNTESE!$J$10:$M$25,'MATRIZ CONTRATOS'!O$3+1,0),0),0)</f>
        <v>0.78125</v>
      </c>
      <c r="Q70" s="40" t="str">
        <f>INDEX(INDICADORES!$I$3:$I$419,MATCH($A70,INDICADORES!$B$3:$B$419,0))</f>
        <v>1º QUARTIL</v>
      </c>
      <c r="R70" s="40">
        <f>IF($Q$6="SIM",IFERROR(HLOOKUP(Q70,SÍNTESE!$J$10:$M$25,'MATRIZ CONTRATOS'!Q$3+1,0),0),0)</f>
        <v>2.083333333333333</v>
      </c>
      <c r="S70" s="40" t="str">
        <f>INDEX(INDICADORES!$J$3:$J$419,MATCH($A70,INDICADORES!$B$3:$B$419,0))</f>
        <v>4º QUARTIL</v>
      </c>
      <c r="T70" s="40">
        <f>IF($S$6="SIM",IFERROR(HLOOKUP(S70,SÍNTESE!$J$10:$M$25,'MATRIZ CONTRATOS'!S$3+1,0),0),0)</f>
        <v>2.083333333333333</v>
      </c>
      <c r="U70" s="40" t="str">
        <f>INDEX(INDICADORES!$K$3:$K$419,MATCH($A70,INDICADORES!$B$3:$B$419,0))</f>
        <v>4º QUARTIL</v>
      </c>
      <c r="V70" s="40">
        <f>IF($U$6="SIM",IFERROR(HLOOKUP(U70,SÍNTESE!$J$10:$M$25,'MATRIZ CONTRATOS'!U$3+1,0),0),0)</f>
        <v>2.083333333333333</v>
      </c>
      <c r="W70" s="40" t="str">
        <f>INDEX(INDICADORES!$L$3:$L$419,MATCH($A70,INDICADORES!$B$3:$B$419,0))</f>
        <v>2º QUARTIL</v>
      </c>
      <c r="X70" s="40">
        <f>IF($W$6="SIM",IFERROR(HLOOKUP(W70,SÍNTESE!$J$10:$M$25,'MATRIZ CONTRATOS'!W$3+1,0),0),0)</f>
        <v>0</v>
      </c>
      <c r="Y70" s="40" t="str">
        <f>INDEX(INDICADORES!$M$3:$M$419,MATCH($A70,INDICADORES!$B$3:$B$419,0))</f>
        <v>3º QUARTIL</v>
      </c>
      <c r="Z70" s="40">
        <f>IF($Y$6="SIM",IFERROR(HLOOKUP(Y70,SÍNTESE!$J$10:$M$25,'MATRIZ CONTRATOS'!Y$3+1,0),0),0)</f>
        <v>2.34375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CONTRATOS'!AA$3+1,0),0),0)</f>
        <v>1.5625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CONTRATOS'!AC$3+1,0),0),0)</f>
        <v>0.78125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CONTRATOS'!AE$3+1,0),0),0)</f>
        <v>0.78125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CONTRATOS'!AG$3+1,0),0),0)</f>
        <v>0</v>
      </c>
      <c r="AI70" s="41">
        <f t="shared" si="0"/>
        <v>48.4375</v>
      </c>
      <c r="AK70">
        <f>INDEX(Tabela1[LATITUDE],MATCH('MATRIZ CONTRATOS'!A70,Tabela1[código município],0))</f>
        <v>-14.969900000000001</v>
      </c>
      <c r="AL70">
        <f>INDEX(Tabela1[LONGITUDE],MATCH('MATRIZ CONTRATOS'!A70,Tabela1[código município],0))</f>
        <v>-40.409199999999998</v>
      </c>
    </row>
    <row r="71" spans="1:38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CONTRATOS'!E$3+1,0),0),0)</f>
        <v>0.78125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CONTRATOS'!G$3+1,0),0),0)</f>
        <v>18.75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CONTRATOS'!I$3+1,0),0),0)</f>
        <v>0.78125</v>
      </c>
      <c r="K71" s="40" t="str">
        <f>INDEX(INDICADORES!$F$3:$F$419,MATCH($A71,INDICADORES!$B$3:$B$419,0))</f>
        <v>1º QUARTIL</v>
      </c>
      <c r="L71" s="40">
        <f>IF($K$6="SIM",IFERROR(HLOOKUP(K71,SÍNTESE!$J$10:$M$25,'MATRIZ CONTRATOS'!K$3+1,0),0),0)</f>
        <v>6.25</v>
      </c>
      <c r="M71" s="40" t="str">
        <f>INDEX(INDICADORES!$G$3:$G$419,MATCH($A71,INDICADORES!$B$3:$B$419,0))</f>
        <v>1º QUARTIL</v>
      </c>
      <c r="N71" s="40">
        <f>IF($M$6="SIM",IFERROR(HLOOKUP(M71,SÍNTESE!$J$10:$M$25,'MATRIZ CONTRATOS'!M$3+1,0),0),0)</f>
        <v>3.125</v>
      </c>
      <c r="O71" s="40" t="str">
        <f>INDEX(INDICADORES!$H$3:$H$419,MATCH($A71,INDICADORES!$B$3:$B$419,0))</f>
        <v>4º QUARTIL</v>
      </c>
      <c r="P71" s="40">
        <f>IF($O$6="SIM",IFERROR(HLOOKUP(O71,SÍNTESE!$J$10:$M$25,'MATRIZ CONTRATOS'!O$3+1,0),0),0)</f>
        <v>3.125</v>
      </c>
      <c r="Q71" s="40" t="str">
        <f>INDEX(INDICADORES!$I$3:$I$419,MATCH($A71,INDICADORES!$B$3:$B$419,0))</f>
        <v>2º QUARTIL</v>
      </c>
      <c r="R71" s="40">
        <f>IF($Q$6="SIM",IFERROR(HLOOKUP(Q71,SÍNTESE!$J$10:$M$25,'MATRIZ CONTRATOS'!Q$3+1,0),0),0)</f>
        <v>4.1666666666666661</v>
      </c>
      <c r="S71" s="40" t="str">
        <f>INDEX(INDICADORES!$J$3:$J$419,MATCH($A71,INDICADORES!$B$3:$B$419,0))</f>
        <v>1º QUARTIL</v>
      </c>
      <c r="T71" s="40">
        <f>IF($S$6="SIM",IFERROR(HLOOKUP(S71,SÍNTESE!$J$10:$M$25,'MATRIZ CONTRATOS'!S$3+1,0),0),0)</f>
        <v>8.3333333333333321</v>
      </c>
      <c r="U71" s="40" t="str">
        <f>INDEX(INDICADORES!$K$3:$K$419,MATCH($A71,INDICADORES!$B$3:$B$419,0))</f>
        <v>2º QUARTIL</v>
      </c>
      <c r="V71" s="40">
        <f>IF($U$6="SIM",IFERROR(HLOOKUP(U71,SÍNTESE!$J$10:$M$25,'MATRIZ CONTRATOS'!U$3+1,0),0),0)</f>
        <v>6.2499999999999991</v>
      </c>
      <c r="W71" s="40" t="str">
        <f>INDEX(INDICADORES!$L$3:$L$419,MATCH($A71,INDICADORES!$B$3:$B$419,0))</f>
        <v>3º QUARTIL</v>
      </c>
      <c r="X71" s="40">
        <f>IF($W$6="SIM",IFERROR(HLOOKUP(W71,SÍNTESE!$J$10:$M$25,'MATRIZ CONTRATOS'!W$3+1,0),0),0)</f>
        <v>0</v>
      </c>
      <c r="Y71" s="40" t="str">
        <f>INDEX(INDICADORES!$M$3:$M$419,MATCH($A71,INDICADORES!$B$3:$B$419,0))</f>
        <v>1º QUARTIL</v>
      </c>
      <c r="Z71" s="40">
        <f>IF($Y$6="SIM",IFERROR(HLOOKUP(Y71,SÍNTESE!$J$10:$M$25,'MATRIZ CONTRATOS'!Y$3+1,0),0),0)</f>
        <v>0.78125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CONTRATOS'!AA$3+1,0),0),0)</f>
        <v>0.78125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CONTRATOS'!AC$3+1,0),0),0)</f>
        <v>1.5625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CONTRATOS'!AE$3+1,0),0),0)</f>
        <v>2.34375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CONTRATOS'!AG$3+1,0),0),0)</f>
        <v>0</v>
      </c>
      <c r="AI71" s="41">
        <f t="shared" si="0"/>
        <v>57.03125</v>
      </c>
      <c r="AK71">
        <f>INDEX(Tabela1[LATITUDE],MATCH('MATRIZ CONTRATOS'!A71,Tabela1[código município],0))</f>
        <v>-12.531700000000001</v>
      </c>
      <c r="AL71">
        <f>INDEX(Tabela1[LONGITUDE],MATCH('MATRIZ CONTRATOS'!A71,Tabela1[código município],0))</f>
        <v>-39.190199999999997</v>
      </c>
    </row>
    <row r="72" spans="1:38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CONTRATOS'!E$3+1,0),0),0)</f>
        <v>2.34375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CONTRATOS'!G$3+1,0),0),0)</f>
        <v>25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CONTRATOS'!I$3+1,0),0),0)</f>
        <v>0.78125</v>
      </c>
      <c r="K72" s="40" t="str">
        <f>INDEX(INDICADORES!$F$3:$F$419,MATCH($A72,INDICADORES!$B$3:$B$419,0))</f>
        <v>2º QUARTIL</v>
      </c>
      <c r="L72" s="40">
        <f>IF($K$6="SIM",IFERROR(HLOOKUP(K72,SÍNTESE!$J$10:$M$25,'MATRIZ CONTRATOS'!K$3+1,0),0),0)</f>
        <v>12.5</v>
      </c>
      <c r="M72" s="40" t="str">
        <f>INDEX(INDICADORES!$G$3:$G$419,MATCH($A72,INDICADORES!$B$3:$B$419,0))</f>
        <v>4º QUARTIL</v>
      </c>
      <c r="N72" s="40">
        <f>IF($M$6="SIM",IFERROR(HLOOKUP(M72,SÍNTESE!$J$10:$M$25,'MATRIZ CONTRATOS'!M$3+1,0),0),0)</f>
        <v>0.78125</v>
      </c>
      <c r="O72" s="40" t="str">
        <f>INDEX(INDICADORES!$H$3:$H$419,MATCH($A72,INDICADORES!$B$3:$B$419,0))</f>
        <v>1º QUARTIL</v>
      </c>
      <c r="P72" s="40">
        <f>IF($O$6="SIM",IFERROR(HLOOKUP(O72,SÍNTESE!$J$10:$M$25,'MATRIZ CONTRATOS'!O$3+1,0),0),0)</f>
        <v>0.78125</v>
      </c>
      <c r="Q72" s="40" t="str">
        <f>INDEX(INDICADORES!$I$3:$I$419,MATCH($A72,INDICADORES!$B$3:$B$419,0))</f>
        <v>4º QUARTIL</v>
      </c>
      <c r="R72" s="40">
        <f>IF($Q$6="SIM",IFERROR(HLOOKUP(Q72,SÍNTESE!$J$10:$M$25,'MATRIZ CONTRATOS'!Q$3+1,0),0),0)</f>
        <v>8.3333333333333321</v>
      </c>
      <c r="S72" s="40" t="str">
        <f>INDEX(INDICADORES!$J$3:$J$419,MATCH($A72,INDICADORES!$B$3:$B$419,0))</f>
        <v>1º QUARTIL</v>
      </c>
      <c r="T72" s="40">
        <f>IF($S$6="SIM",IFERROR(HLOOKUP(S72,SÍNTESE!$J$10:$M$25,'MATRIZ CONTRATOS'!S$3+1,0),0),0)</f>
        <v>8.3333333333333321</v>
      </c>
      <c r="U72" s="40" t="str">
        <f>INDEX(INDICADORES!$K$3:$K$419,MATCH($A72,INDICADORES!$B$3:$B$419,0))</f>
        <v>1º QUARTIL</v>
      </c>
      <c r="V72" s="40">
        <f>IF($U$6="SIM",IFERROR(HLOOKUP(U72,SÍNTESE!$J$10:$M$25,'MATRIZ CONTRATOS'!U$3+1,0),0),0)</f>
        <v>8.3333333333333321</v>
      </c>
      <c r="W72" s="40" t="str">
        <f>INDEX(INDICADORES!$L$3:$L$419,MATCH($A72,INDICADORES!$B$3:$B$419,0))</f>
        <v>2º QUARTIL</v>
      </c>
      <c r="X72" s="40">
        <f>IF($W$6="SIM",IFERROR(HLOOKUP(W72,SÍNTESE!$J$10:$M$25,'MATRIZ CONTRATOS'!W$3+1,0),0),0)</f>
        <v>0</v>
      </c>
      <c r="Y72" s="40" t="str">
        <f>INDEX(INDICADORES!$M$3:$M$419,MATCH($A72,INDICADORES!$B$3:$B$419,0))</f>
        <v>3º QUARTIL</v>
      </c>
      <c r="Z72" s="40">
        <f>IF($Y$6="SIM",IFERROR(HLOOKUP(Y72,SÍNTESE!$J$10:$M$25,'MATRIZ CONTRATOS'!Y$3+1,0),0),0)</f>
        <v>2.34375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CONTRATOS'!AA$3+1,0),0),0)</f>
        <v>0.78125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CONTRATOS'!AC$3+1,0),0),0)</f>
        <v>3.125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CONTRATOS'!AE$3+1,0),0),0)</f>
        <v>0.78125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CONTRATOS'!AG$3+1,0),0),0)</f>
        <v>0</v>
      </c>
      <c r="AI72" s="41">
        <f t="shared" ref="AI72:AI135" si="1">AH72+AF72+AD72+AB72+Z72+X72+V72+T72+R72+P72+N72+L72+J72+H72+F72</f>
        <v>74.21875</v>
      </c>
      <c r="AK72">
        <f>INDEX(Tabela1[LATITUDE],MATCH('MATRIZ CONTRATOS'!A72,Tabela1[código município],0))</f>
        <v>-12.599399999999999</v>
      </c>
      <c r="AL72">
        <f>INDEX(Tabela1[LONGITUDE],MATCH('MATRIZ CONTRATOS'!A72,Tabela1[código município],0))</f>
        <v>-38.9587</v>
      </c>
    </row>
    <row r="73" spans="1:38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CONTRATOS'!E$3+1,0),0),0)</f>
        <v>0.78125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CONTRATOS'!G$3+1,0),0),0)</f>
        <v>18.75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CONTRATOS'!I$3+1,0),0),0)</f>
        <v>1.5625</v>
      </c>
      <c r="K73" s="40" t="str">
        <f>INDEX(INDICADORES!$F$3:$F$419,MATCH($A73,INDICADORES!$B$3:$B$419,0))</f>
        <v>1º QUARTIL</v>
      </c>
      <c r="L73" s="40">
        <f>IF($K$6="SIM",IFERROR(HLOOKUP(K73,SÍNTESE!$J$10:$M$25,'MATRIZ CONTRATOS'!K$3+1,0),0),0)</f>
        <v>6.25</v>
      </c>
      <c r="M73" s="40" t="str">
        <f>INDEX(INDICADORES!$G$3:$G$419,MATCH($A73,INDICADORES!$B$3:$B$419,0))</f>
        <v>2º QUARTIL</v>
      </c>
      <c r="N73" s="40">
        <f>IF($M$6="SIM",IFERROR(HLOOKUP(M73,SÍNTESE!$J$10:$M$25,'MATRIZ CONTRATOS'!M$3+1,0),0),0)</f>
        <v>2.34375</v>
      </c>
      <c r="O73" s="40" t="str">
        <f>INDEX(INDICADORES!$H$3:$H$419,MATCH($A73,INDICADORES!$B$3:$B$419,0))</f>
        <v>2º QUARTIL</v>
      </c>
      <c r="P73" s="40">
        <f>IF($O$6="SIM",IFERROR(HLOOKUP(O73,SÍNTESE!$J$10:$M$25,'MATRIZ CONTRATOS'!O$3+1,0),0),0)</f>
        <v>1.5625</v>
      </c>
      <c r="Q73" s="40" t="str">
        <f>INDEX(INDICADORES!$I$3:$I$419,MATCH($A73,INDICADORES!$B$3:$B$419,0))</f>
        <v>1º QUARTIL</v>
      </c>
      <c r="R73" s="40">
        <f>IF($Q$6="SIM",IFERROR(HLOOKUP(Q73,SÍNTESE!$J$10:$M$25,'MATRIZ CONTRATOS'!Q$3+1,0),0),0)</f>
        <v>2.083333333333333</v>
      </c>
      <c r="S73" s="40" t="str">
        <f>INDEX(INDICADORES!$J$3:$J$419,MATCH($A73,INDICADORES!$B$3:$B$419,0))</f>
        <v>2º QUARTIL</v>
      </c>
      <c r="T73" s="40">
        <f>IF($S$6="SIM",IFERROR(HLOOKUP(S73,SÍNTESE!$J$10:$M$25,'MATRIZ CONTRATOS'!S$3+1,0),0),0)</f>
        <v>6.2499999999999991</v>
      </c>
      <c r="U73" s="40" t="str">
        <f>INDEX(INDICADORES!$K$3:$K$419,MATCH($A73,INDICADORES!$B$3:$B$419,0))</f>
        <v>2º QUARTIL</v>
      </c>
      <c r="V73" s="40">
        <f>IF($U$6="SIM",IFERROR(HLOOKUP(U73,SÍNTESE!$J$10:$M$25,'MATRIZ CONTRATOS'!U$3+1,0),0),0)</f>
        <v>6.2499999999999991</v>
      </c>
      <c r="W73" s="40" t="str">
        <f>INDEX(INDICADORES!$L$3:$L$419,MATCH($A73,INDICADORES!$B$3:$B$419,0))</f>
        <v>1º QUARTIL</v>
      </c>
      <c r="X73" s="40">
        <f>IF($W$6="SIM",IFERROR(HLOOKUP(W73,SÍNTESE!$J$10:$M$25,'MATRIZ CONTRATOS'!W$3+1,0),0),0)</f>
        <v>0</v>
      </c>
      <c r="Y73" s="40" t="str">
        <f>INDEX(INDICADORES!$M$3:$M$419,MATCH($A73,INDICADORES!$B$3:$B$419,0))</f>
        <v>4º QUARTIL</v>
      </c>
      <c r="Z73" s="40">
        <f>IF($Y$6="SIM",IFERROR(HLOOKUP(Y73,SÍNTESE!$J$10:$M$25,'MATRIZ CONTRATOS'!Y$3+1,0),0),0)</f>
        <v>3.125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CONTRATOS'!AA$3+1,0),0),0)</f>
        <v>0.78125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CONTRATOS'!AC$3+1,0),0),0)</f>
        <v>1.5625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CONTRATOS'!AE$3+1,0),0),0)</f>
        <v>2.34375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CONTRATOS'!AG$3+1,0),0),0)</f>
        <v>0</v>
      </c>
      <c r="AI73" s="41">
        <f t="shared" si="1"/>
        <v>53.645833333333329</v>
      </c>
      <c r="AK73">
        <f>INDEX(Tabela1[LATITUDE],MATCH('MATRIZ CONTRATOS'!A73,Tabela1[código município],0))</f>
        <v>-15.5542</v>
      </c>
      <c r="AL73">
        <f>INDEX(Tabela1[LONGITUDE],MATCH('MATRIZ CONTRATOS'!A73,Tabela1[código município],0))</f>
        <v>-39.301600000000001</v>
      </c>
    </row>
    <row r="74" spans="1:38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CONTRATOS'!E$3+1,0),0),0)</f>
        <v>1.5625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CONTRATOS'!G$3+1,0),0),0)</f>
        <v>25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CONTRATOS'!I$3+1,0),0),0)</f>
        <v>1.5625</v>
      </c>
      <c r="K74" s="40" t="str">
        <f>INDEX(INDICADORES!$F$3:$F$419,MATCH($A74,INDICADORES!$B$3:$B$419,0))</f>
        <v>3º QUARTIL</v>
      </c>
      <c r="L74" s="40">
        <f>IF($K$6="SIM",IFERROR(HLOOKUP(K74,SÍNTESE!$J$10:$M$25,'MATRIZ CONTRATOS'!K$3+1,0),0),0)</f>
        <v>18.75</v>
      </c>
      <c r="M74" s="40" t="str">
        <f>INDEX(INDICADORES!$G$3:$G$419,MATCH($A74,INDICADORES!$B$3:$B$419,0))</f>
        <v>3º QUARTIL</v>
      </c>
      <c r="N74" s="40">
        <f>IF($M$6="SIM",IFERROR(HLOOKUP(M74,SÍNTESE!$J$10:$M$25,'MATRIZ CONTRATOS'!M$3+1,0),0),0)</f>
        <v>1.5625</v>
      </c>
      <c r="O74" s="40" t="str">
        <f>INDEX(INDICADORES!$H$3:$H$419,MATCH($A74,INDICADORES!$B$3:$B$419,0))</f>
        <v>3º QUARTIL</v>
      </c>
      <c r="P74" s="40">
        <f>IF($O$6="SIM",IFERROR(HLOOKUP(O74,SÍNTESE!$J$10:$M$25,'MATRIZ CONTRATOS'!O$3+1,0),0),0)</f>
        <v>2.34375</v>
      </c>
      <c r="Q74" s="40" t="str">
        <f>INDEX(INDICADORES!$I$3:$I$419,MATCH($A74,INDICADORES!$B$3:$B$419,0))</f>
        <v>3º QUARTIL</v>
      </c>
      <c r="R74" s="40">
        <f>IF($Q$6="SIM",IFERROR(HLOOKUP(Q74,SÍNTESE!$J$10:$M$25,'MATRIZ CONTRATOS'!Q$3+1,0),0),0)</f>
        <v>6.2499999999999991</v>
      </c>
      <c r="S74" s="40" t="str">
        <f>INDEX(INDICADORES!$J$3:$J$419,MATCH($A74,INDICADORES!$B$3:$B$419,0))</f>
        <v>4º QUARTIL</v>
      </c>
      <c r="T74" s="40">
        <f>IF($S$6="SIM",IFERROR(HLOOKUP(S74,SÍNTESE!$J$10:$M$25,'MATRIZ CONTRATOS'!S$3+1,0),0),0)</f>
        <v>2.083333333333333</v>
      </c>
      <c r="U74" s="40" t="str">
        <f>INDEX(INDICADORES!$K$3:$K$419,MATCH($A74,INDICADORES!$B$3:$B$419,0))</f>
        <v>3º QUARTIL</v>
      </c>
      <c r="V74" s="40">
        <f>IF($U$6="SIM",IFERROR(HLOOKUP(U74,SÍNTESE!$J$10:$M$25,'MATRIZ CONTRATOS'!U$3+1,0),0),0)</f>
        <v>4.1666666666666661</v>
      </c>
      <c r="W74" s="40" t="str">
        <f>INDEX(INDICADORES!$L$3:$L$419,MATCH($A74,INDICADORES!$B$3:$B$419,0))</f>
        <v>3º QUARTIL</v>
      </c>
      <c r="X74" s="40">
        <f>IF($W$6="SIM",IFERROR(HLOOKUP(W74,SÍNTESE!$J$10:$M$25,'MATRIZ CONTRATOS'!W$3+1,0),0),0)</f>
        <v>0</v>
      </c>
      <c r="Y74" s="40" t="str">
        <f>INDEX(INDICADORES!$M$3:$M$419,MATCH($A74,INDICADORES!$B$3:$B$419,0))</f>
        <v>3º QUARTIL</v>
      </c>
      <c r="Z74" s="40">
        <f>IF($Y$6="SIM",IFERROR(HLOOKUP(Y74,SÍNTESE!$J$10:$M$25,'MATRIZ CONTRATOS'!Y$3+1,0),0),0)</f>
        <v>2.34375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CONTRATOS'!AA$3+1,0),0),0)</f>
        <v>2.34375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CONTRATOS'!AC$3+1,0),0),0)</f>
        <v>1.5625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CONTRATOS'!AE$3+1,0),0),0)</f>
        <v>0.78125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CONTRATOS'!AG$3+1,0),0),0)</f>
        <v>0</v>
      </c>
      <c r="AI74" s="41">
        <f t="shared" si="1"/>
        <v>70.3125</v>
      </c>
      <c r="AK74">
        <f>INDEX(Tabela1[LATITUDE],MATCH('MATRIZ CONTRATOS'!A74,Tabela1[código município],0))</f>
        <v>-14.500299999999999</v>
      </c>
      <c r="AL74">
        <f>INDEX(Tabela1[LONGITUDE],MATCH('MATRIZ CONTRATOS'!A74,Tabela1[código município],0))</f>
        <v>-42.222900000000003</v>
      </c>
    </row>
    <row r="75" spans="1:38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CONTRATOS'!E$3+1,0),0),0)</f>
        <v>1.5625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CONTRATOS'!G$3+1,0),0),0)</f>
        <v>12.5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CONTRATOS'!I$3+1,0),0),0)</f>
        <v>1.5625</v>
      </c>
      <c r="K75" s="40" t="str">
        <f>INDEX(INDICADORES!$F$3:$F$419,MATCH($A75,INDICADORES!$B$3:$B$419,0))</f>
        <v>4º QUARTIL</v>
      </c>
      <c r="L75" s="40">
        <f>IF($K$6="SIM",IFERROR(HLOOKUP(K75,SÍNTESE!$J$10:$M$25,'MATRIZ CONTRATOS'!K$3+1,0),0),0)</f>
        <v>25</v>
      </c>
      <c r="M75" s="40" t="str">
        <f>INDEX(INDICADORES!$G$3:$G$419,MATCH($A75,INDICADORES!$B$3:$B$419,0))</f>
        <v>2º QUARTIL</v>
      </c>
      <c r="N75" s="40">
        <f>IF($M$6="SIM",IFERROR(HLOOKUP(M75,SÍNTESE!$J$10:$M$25,'MATRIZ CONTRATOS'!M$3+1,0),0),0)</f>
        <v>2.34375</v>
      </c>
      <c r="O75" s="40" t="str">
        <f>INDEX(INDICADORES!$H$3:$H$419,MATCH($A75,INDICADORES!$B$3:$B$419,0))</f>
        <v>3º QUARTIL</v>
      </c>
      <c r="P75" s="40">
        <f>IF($O$6="SIM",IFERROR(HLOOKUP(O75,SÍNTESE!$J$10:$M$25,'MATRIZ CONTRATOS'!O$3+1,0),0),0)</f>
        <v>2.34375</v>
      </c>
      <c r="Q75" s="40" t="str">
        <f>INDEX(INDICADORES!$I$3:$I$419,MATCH($A75,INDICADORES!$B$3:$B$419,0))</f>
        <v>3º QUARTIL</v>
      </c>
      <c r="R75" s="40">
        <f>IF($Q$6="SIM",IFERROR(HLOOKUP(Q75,SÍNTESE!$J$10:$M$25,'MATRIZ CONTRATOS'!Q$3+1,0),0),0)</f>
        <v>6.2499999999999991</v>
      </c>
      <c r="S75" s="40" t="str">
        <f>INDEX(INDICADORES!$J$3:$J$419,MATCH($A75,INDICADORES!$B$3:$B$419,0))</f>
        <v>2º QUARTIL</v>
      </c>
      <c r="T75" s="40">
        <f>IF($S$6="SIM",IFERROR(HLOOKUP(S75,SÍNTESE!$J$10:$M$25,'MATRIZ CONTRATOS'!S$3+1,0),0),0)</f>
        <v>6.2499999999999991</v>
      </c>
      <c r="U75" s="40" t="str">
        <f>INDEX(INDICADORES!$K$3:$K$419,MATCH($A75,INDICADORES!$B$3:$B$419,0))</f>
        <v>3º QUARTIL</v>
      </c>
      <c r="V75" s="40">
        <f>IF($U$6="SIM",IFERROR(HLOOKUP(U75,SÍNTESE!$J$10:$M$25,'MATRIZ CONTRATOS'!U$3+1,0),0),0)</f>
        <v>4.1666666666666661</v>
      </c>
      <c r="W75" s="40" t="str">
        <f>INDEX(INDICADORES!$L$3:$L$419,MATCH($A75,INDICADORES!$B$3:$B$419,0))</f>
        <v>2º QUARTIL</v>
      </c>
      <c r="X75" s="40">
        <f>IF($W$6="SIM",IFERROR(HLOOKUP(W75,SÍNTESE!$J$10:$M$25,'MATRIZ CONTRATOS'!W$3+1,0),0),0)</f>
        <v>0</v>
      </c>
      <c r="Y75" s="40" t="str">
        <f>INDEX(INDICADORES!$M$3:$M$419,MATCH($A75,INDICADORES!$B$3:$B$419,0))</f>
        <v>2º QUARTIL</v>
      </c>
      <c r="Z75" s="40">
        <f>IF($Y$6="SIM",IFERROR(HLOOKUP(Y75,SÍNTESE!$J$10:$M$25,'MATRIZ CONTRATOS'!Y$3+1,0),0),0)</f>
        <v>1.5625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CONTRATOS'!AA$3+1,0),0),0)</f>
        <v>1.5625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CONTRATOS'!AC$3+1,0),0),0)</f>
        <v>3.125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CONTRATOS'!AE$3+1,0),0),0)</f>
        <v>0.78125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CONTRATOS'!AG$3+1,0),0),0)</f>
        <v>0</v>
      </c>
      <c r="AI75" s="41">
        <f t="shared" si="1"/>
        <v>69.010416666666657</v>
      </c>
      <c r="AK75">
        <f>INDEX(Tabela1[LATITUDE],MATCH('MATRIZ CONTRATOS'!A75,Tabela1[código município],0))</f>
        <v>-11.0677</v>
      </c>
      <c r="AL75">
        <f>INDEX(Tabela1[LONGITUDE],MATCH('MATRIZ CONTRATOS'!A75,Tabela1[código município],0))</f>
        <v>-40.432000000000002</v>
      </c>
    </row>
    <row r="76" spans="1:38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CONTRATOS'!E$3+1,0),0),0)</f>
        <v>0.78125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CONTRATOS'!G$3+1,0),0),0)</f>
        <v>25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CONTRATOS'!I$3+1,0),0),0)</f>
        <v>3.125</v>
      </c>
      <c r="K76" s="40" t="str">
        <f>INDEX(INDICADORES!$F$3:$F$419,MATCH($A76,INDICADORES!$B$3:$B$419,0))</f>
        <v>4º QUARTIL</v>
      </c>
      <c r="L76" s="40">
        <f>IF($K$6="SIM",IFERROR(HLOOKUP(K76,SÍNTESE!$J$10:$M$25,'MATRIZ CONTRATOS'!K$3+1,0),0),0)</f>
        <v>25</v>
      </c>
      <c r="M76" s="40" t="str">
        <f>INDEX(INDICADORES!$G$3:$G$419,MATCH($A76,INDICADORES!$B$3:$B$419,0))</f>
        <v>3º QUARTIL</v>
      </c>
      <c r="N76" s="40">
        <f>IF($M$6="SIM",IFERROR(HLOOKUP(M76,SÍNTESE!$J$10:$M$25,'MATRIZ CONTRATOS'!M$3+1,0),0),0)</f>
        <v>1.5625</v>
      </c>
      <c r="O76" s="40" t="str">
        <f>INDEX(INDICADORES!$H$3:$H$419,MATCH($A76,INDICADORES!$B$3:$B$419,0))</f>
        <v>1º QUARTIL</v>
      </c>
      <c r="P76" s="40">
        <f>IF($O$6="SIM",IFERROR(HLOOKUP(O76,SÍNTESE!$J$10:$M$25,'MATRIZ CONTRATOS'!O$3+1,0),0),0)</f>
        <v>0.78125</v>
      </c>
      <c r="Q76" s="40" t="str">
        <f>INDEX(INDICADORES!$I$3:$I$419,MATCH($A76,INDICADORES!$B$3:$B$419,0))</f>
        <v>2º QUARTIL</v>
      </c>
      <c r="R76" s="40">
        <f>IF($Q$6="SIM",IFERROR(HLOOKUP(Q76,SÍNTESE!$J$10:$M$25,'MATRIZ CONTRATOS'!Q$3+1,0),0),0)</f>
        <v>4.1666666666666661</v>
      </c>
      <c r="S76" s="40" t="str">
        <f>INDEX(INDICADORES!$J$3:$J$419,MATCH($A76,INDICADORES!$B$3:$B$419,0))</f>
        <v>4º QUARTIL</v>
      </c>
      <c r="T76" s="40">
        <f>IF($S$6="SIM",IFERROR(HLOOKUP(S76,SÍNTESE!$J$10:$M$25,'MATRIZ CONTRATOS'!S$3+1,0),0),0)</f>
        <v>2.083333333333333</v>
      </c>
      <c r="U76" s="40" t="str">
        <f>INDEX(INDICADORES!$K$3:$K$419,MATCH($A76,INDICADORES!$B$3:$B$419,0))</f>
        <v>2º QUARTIL</v>
      </c>
      <c r="V76" s="40">
        <f>IF($U$6="SIM",IFERROR(HLOOKUP(U76,SÍNTESE!$J$10:$M$25,'MATRIZ CONTRATOS'!U$3+1,0),0),0)</f>
        <v>6.2499999999999991</v>
      </c>
      <c r="W76" s="40" t="str">
        <f>INDEX(INDICADORES!$L$3:$L$419,MATCH($A76,INDICADORES!$B$3:$B$419,0))</f>
        <v>4º QUARTIL</v>
      </c>
      <c r="X76" s="40">
        <f>IF($W$6="SIM",IFERROR(HLOOKUP(W76,SÍNTESE!$J$10:$M$25,'MATRIZ CONTRATOS'!W$3+1,0),0),0)</f>
        <v>0</v>
      </c>
      <c r="Y76" s="40" t="str">
        <f>INDEX(INDICADORES!$M$3:$M$419,MATCH($A76,INDICADORES!$B$3:$B$419,0))</f>
        <v>2º QUARTIL</v>
      </c>
      <c r="Z76" s="40">
        <f>IF($Y$6="SIM",IFERROR(HLOOKUP(Y76,SÍNTESE!$J$10:$M$25,'MATRIZ CONTRATOS'!Y$3+1,0),0),0)</f>
        <v>1.5625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CONTRATOS'!AA$3+1,0),0),0)</f>
        <v>2.34375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CONTRATOS'!AC$3+1,0),0),0)</f>
        <v>3.125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CONTRATOS'!AE$3+1,0),0),0)</f>
        <v>0.78125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CONTRATOS'!AG$3+1,0),0),0)</f>
        <v>0</v>
      </c>
      <c r="AI76" s="41">
        <f t="shared" si="1"/>
        <v>76.5625</v>
      </c>
      <c r="AK76">
        <f>INDEX(Tabela1[LATITUDE],MATCH('MATRIZ CONTRATOS'!A76,Tabela1[código município],0))</f>
        <v>-14.3347</v>
      </c>
      <c r="AL76">
        <f>INDEX(Tabela1[LONGITUDE],MATCH('MATRIZ CONTRATOS'!A76,Tabela1[código município],0))</f>
        <v>-40.917499999999997</v>
      </c>
    </row>
    <row r="77" spans="1:38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CONTRATOS'!E$3+1,0),0),0)</f>
        <v>3.125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CONTRATOS'!G$3+1,0),0),0)</f>
        <v>6.25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CONTRATOS'!I$3+1,0),0),0)</f>
        <v>2.34375</v>
      </c>
      <c r="K77" s="40" t="str">
        <f>INDEX(INDICADORES!$F$3:$F$419,MATCH($A77,INDICADORES!$B$3:$B$419,0))</f>
        <v>3º QUARTIL</v>
      </c>
      <c r="L77" s="40">
        <f>IF($K$6="SIM",IFERROR(HLOOKUP(K77,SÍNTESE!$J$10:$M$25,'MATRIZ CONTRATOS'!K$3+1,0),0),0)</f>
        <v>18.75</v>
      </c>
      <c r="M77" s="40" t="str">
        <f>INDEX(INDICADORES!$G$3:$G$419,MATCH($A77,INDICADORES!$B$3:$B$419,0))</f>
        <v>4º QUARTIL</v>
      </c>
      <c r="N77" s="40">
        <f>IF($M$6="SIM",IFERROR(HLOOKUP(M77,SÍNTESE!$J$10:$M$25,'MATRIZ CONTRATOS'!M$3+1,0),0),0)</f>
        <v>0.78125</v>
      </c>
      <c r="O77" s="40" t="str">
        <f>INDEX(INDICADORES!$H$3:$H$419,MATCH($A77,INDICADORES!$B$3:$B$419,0))</f>
        <v>1º QUARTIL</v>
      </c>
      <c r="P77" s="40">
        <f>IF($O$6="SIM",IFERROR(HLOOKUP(O77,SÍNTESE!$J$10:$M$25,'MATRIZ CONTRATOS'!O$3+1,0),0),0)</f>
        <v>0.78125</v>
      </c>
      <c r="Q77" s="40" t="str">
        <f>INDEX(INDICADORES!$I$3:$I$419,MATCH($A77,INDICADORES!$B$3:$B$419,0))</f>
        <v>3º QUARTIL</v>
      </c>
      <c r="R77" s="40">
        <f>IF($Q$6="SIM",IFERROR(HLOOKUP(Q77,SÍNTESE!$J$10:$M$25,'MATRIZ CONTRATOS'!Q$3+1,0),0),0)</f>
        <v>6.2499999999999991</v>
      </c>
      <c r="S77" s="40" t="str">
        <f>INDEX(INDICADORES!$J$3:$J$419,MATCH($A77,INDICADORES!$B$3:$B$419,0))</f>
        <v>2º QUARTIL</v>
      </c>
      <c r="T77" s="40">
        <f>IF($S$6="SIM",IFERROR(HLOOKUP(S77,SÍNTESE!$J$10:$M$25,'MATRIZ CONTRATOS'!S$3+1,0),0),0)</f>
        <v>6.2499999999999991</v>
      </c>
      <c r="U77" s="40" t="str">
        <f>INDEX(INDICADORES!$K$3:$K$419,MATCH($A77,INDICADORES!$B$3:$B$419,0))</f>
        <v>1º QUARTIL</v>
      </c>
      <c r="V77" s="40">
        <f>IF($U$6="SIM",IFERROR(HLOOKUP(U77,SÍNTESE!$J$10:$M$25,'MATRIZ CONTRATOS'!U$3+1,0),0),0)</f>
        <v>8.3333333333333321</v>
      </c>
      <c r="W77" s="40" t="str">
        <f>INDEX(INDICADORES!$L$3:$L$419,MATCH($A77,INDICADORES!$B$3:$B$419,0))</f>
        <v>2º QUARTIL</v>
      </c>
      <c r="X77" s="40">
        <f>IF($W$6="SIM",IFERROR(HLOOKUP(W77,SÍNTESE!$J$10:$M$25,'MATRIZ CONTRATOS'!W$3+1,0),0),0)</f>
        <v>0</v>
      </c>
      <c r="Y77" s="40" t="str">
        <f>INDEX(INDICADORES!$M$3:$M$419,MATCH($A77,INDICADORES!$B$3:$B$419,0))</f>
        <v>3º QUARTIL</v>
      </c>
      <c r="Z77" s="40">
        <f>IF($Y$6="SIM",IFERROR(HLOOKUP(Y77,SÍNTESE!$J$10:$M$25,'MATRIZ CONTRATOS'!Y$3+1,0),0),0)</f>
        <v>2.34375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CONTRATOS'!AA$3+1,0),0),0)</f>
        <v>1.5625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CONTRATOS'!AC$3+1,0),0),0)</f>
        <v>3.125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CONTRATOS'!AE$3+1,0),0),0)</f>
        <v>0.78125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CONTRATOS'!AG$3+1,0),0),0)</f>
        <v>0</v>
      </c>
      <c r="AI77" s="41">
        <f t="shared" si="1"/>
        <v>60.677083333333329</v>
      </c>
      <c r="AK77">
        <f>INDEX(Tabela1[LATITUDE],MATCH('MATRIZ CONTRATOS'!A77,Tabela1[código município],0))</f>
        <v>-14.0684</v>
      </c>
      <c r="AL77">
        <f>INDEX(Tabela1[LONGITUDE],MATCH('MATRIZ CONTRATOS'!A77,Tabela1[código município],0))</f>
        <v>-42.4861</v>
      </c>
    </row>
    <row r="78" spans="1:38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CONTRATOS'!E$3+1,0),0),0)</f>
        <v>0.78125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CONTRATOS'!G$3+1,0),0),0)</f>
        <v>6.25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CONTRATOS'!I$3+1,0),0),0)</f>
        <v>3.125</v>
      </c>
      <c r="K78" s="40" t="str">
        <f>INDEX(INDICADORES!$F$3:$F$419,MATCH($A78,INDICADORES!$B$3:$B$419,0))</f>
        <v>4º QUARTIL</v>
      </c>
      <c r="L78" s="40">
        <f>IF($K$6="SIM",IFERROR(HLOOKUP(K78,SÍNTESE!$J$10:$M$25,'MATRIZ CONTRATOS'!K$3+1,0),0),0)</f>
        <v>25</v>
      </c>
      <c r="M78" s="40" t="str">
        <f>INDEX(INDICADORES!$G$3:$G$419,MATCH($A78,INDICADORES!$B$3:$B$419,0))</f>
        <v>3º QUARTIL</v>
      </c>
      <c r="N78" s="40">
        <f>IF($M$6="SIM",IFERROR(HLOOKUP(M78,SÍNTESE!$J$10:$M$25,'MATRIZ CONTRATOS'!M$3+1,0),0),0)</f>
        <v>1.5625</v>
      </c>
      <c r="O78" s="40" t="str">
        <f>INDEX(INDICADORES!$H$3:$H$419,MATCH($A78,INDICADORES!$B$3:$B$419,0))</f>
        <v>3º QUARTIL</v>
      </c>
      <c r="P78" s="40">
        <f>IF($O$6="SIM",IFERROR(HLOOKUP(O78,SÍNTESE!$J$10:$M$25,'MATRIZ CONTRATOS'!O$3+1,0),0),0)</f>
        <v>2.34375</v>
      </c>
      <c r="Q78" s="40" t="str">
        <f>INDEX(INDICADORES!$I$3:$I$419,MATCH($A78,INDICADORES!$B$3:$B$419,0))</f>
        <v>4º QUARTIL</v>
      </c>
      <c r="R78" s="40">
        <f>IF($Q$6="SIM",IFERROR(HLOOKUP(Q78,SÍNTESE!$J$10:$M$25,'MATRIZ CONTRATOS'!Q$3+1,0),0),0)</f>
        <v>8.3333333333333321</v>
      </c>
      <c r="S78" s="40" t="str">
        <f>INDEX(INDICADORES!$J$3:$J$419,MATCH($A78,INDICADORES!$B$3:$B$419,0))</f>
        <v>2º QUARTIL</v>
      </c>
      <c r="T78" s="40">
        <f>IF($S$6="SIM",IFERROR(HLOOKUP(S78,SÍNTESE!$J$10:$M$25,'MATRIZ CONTRATOS'!S$3+1,0),0),0)</f>
        <v>6.2499999999999991</v>
      </c>
      <c r="U78" s="40" t="str">
        <f>INDEX(INDICADORES!$K$3:$K$419,MATCH($A78,INDICADORES!$B$3:$B$419,0))</f>
        <v>4º QUARTIL</v>
      </c>
      <c r="V78" s="40">
        <f>IF($U$6="SIM",IFERROR(HLOOKUP(U78,SÍNTESE!$J$10:$M$25,'MATRIZ CONTRATOS'!U$3+1,0),0),0)</f>
        <v>2.083333333333333</v>
      </c>
      <c r="W78" s="40" t="str">
        <f>INDEX(INDICADORES!$L$3:$L$419,MATCH($A78,INDICADORES!$B$3:$B$419,0))</f>
        <v>1º QUARTIL</v>
      </c>
      <c r="X78" s="40">
        <f>IF($W$6="SIM",IFERROR(HLOOKUP(W78,SÍNTESE!$J$10:$M$25,'MATRIZ CONTRATOS'!W$3+1,0),0),0)</f>
        <v>0</v>
      </c>
      <c r="Y78" s="40" t="str">
        <f>INDEX(INDICADORES!$M$3:$M$419,MATCH($A78,INDICADORES!$B$3:$B$419,0))</f>
        <v>4º QUARTIL</v>
      </c>
      <c r="Z78" s="40">
        <f>IF($Y$6="SIM",IFERROR(HLOOKUP(Y78,SÍNTESE!$J$10:$M$25,'MATRIZ CONTRATOS'!Y$3+1,0),0),0)</f>
        <v>3.125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CONTRATOS'!AA$3+1,0),0),0)</f>
        <v>3.125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CONTRATOS'!AC$3+1,0),0),0)</f>
        <v>3.125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CONTRATOS'!AE$3+1,0),0),0)</f>
        <v>3.125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CONTRATOS'!AG$3+1,0),0),0)</f>
        <v>0</v>
      </c>
      <c r="AI78" s="41">
        <f t="shared" si="1"/>
        <v>68.229166666666657</v>
      </c>
      <c r="AK78">
        <f>INDEX(Tabela1[LATITUDE],MATCH('MATRIZ CONTRATOS'!A78,Tabela1[código município],0))</f>
        <v>-11.6914</v>
      </c>
      <c r="AL78">
        <f>INDEX(Tabela1[LONGITUDE],MATCH('MATRIZ CONTRATOS'!A78,Tabela1[código município],0))</f>
        <v>-41.468800000000002</v>
      </c>
    </row>
    <row r="79" spans="1:38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CONTRATOS'!E$3+1,0),0),0)</f>
        <v>2.34375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CONTRATOS'!G$3+1,0),0),0)</f>
        <v>6.25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CONTRATOS'!I$3+1,0),0),0)</f>
        <v>1.5625</v>
      </c>
      <c r="K79" s="40" t="str">
        <f>INDEX(INDICADORES!$F$3:$F$419,MATCH($A79,INDICADORES!$B$3:$B$419,0))</f>
        <v>4º QUARTIL</v>
      </c>
      <c r="L79" s="40">
        <f>IF($K$6="SIM",IFERROR(HLOOKUP(K79,SÍNTESE!$J$10:$M$25,'MATRIZ CONTRATOS'!K$3+1,0),0),0)</f>
        <v>25</v>
      </c>
      <c r="M79" s="40" t="str">
        <f>INDEX(INDICADORES!$G$3:$G$419,MATCH($A79,INDICADORES!$B$3:$B$419,0))</f>
        <v>1º QUARTIL</v>
      </c>
      <c r="N79" s="40">
        <f>IF($M$6="SIM",IFERROR(HLOOKUP(M79,SÍNTESE!$J$10:$M$25,'MATRIZ CONTRATOS'!M$3+1,0),0),0)</f>
        <v>3.125</v>
      </c>
      <c r="O79" s="40" t="str">
        <f>INDEX(INDICADORES!$H$3:$H$419,MATCH($A79,INDICADORES!$B$3:$B$419,0))</f>
        <v>3º QUARTIL</v>
      </c>
      <c r="P79" s="40">
        <f>IF($O$6="SIM",IFERROR(HLOOKUP(O79,SÍNTESE!$J$10:$M$25,'MATRIZ CONTRATOS'!O$3+1,0),0),0)</f>
        <v>2.34375</v>
      </c>
      <c r="Q79" s="40" t="str">
        <f>INDEX(INDICADORES!$I$3:$I$419,MATCH($A79,INDICADORES!$B$3:$B$419,0))</f>
        <v>4º QUARTIL</v>
      </c>
      <c r="R79" s="40">
        <f>IF($Q$6="SIM",IFERROR(HLOOKUP(Q79,SÍNTESE!$J$10:$M$25,'MATRIZ CONTRATOS'!Q$3+1,0),0),0)</f>
        <v>8.3333333333333321</v>
      </c>
      <c r="S79" s="40" t="str">
        <f>INDEX(INDICADORES!$J$3:$J$419,MATCH($A79,INDICADORES!$B$3:$B$419,0))</f>
        <v>4º QUARTIL</v>
      </c>
      <c r="T79" s="40">
        <f>IF($S$6="SIM",IFERROR(HLOOKUP(S79,SÍNTESE!$J$10:$M$25,'MATRIZ CONTRATOS'!S$3+1,0),0),0)</f>
        <v>2.083333333333333</v>
      </c>
      <c r="U79" s="40" t="str">
        <f>INDEX(INDICADORES!$K$3:$K$419,MATCH($A79,INDICADORES!$B$3:$B$419,0))</f>
        <v>4º QUARTIL</v>
      </c>
      <c r="V79" s="40">
        <f>IF($U$6="SIM",IFERROR(HLOOKUP(U79,SÍNTESE!$J$10:$M$25,'MATRIZ CONTRATOS'!U$3+1,0),0),0)</f>
        <v>2.083333333333333</v>
      </c>
      <c r="W79" s="40" t="str">
        <f>INDEX(INDICADORES!$L$3:$L$419,MATCH($A79,INDICADORES!$B$3:$B$419,0))</f>
        <v>4º QUARTIL</v>
      </c>
      <c r="X79" s="40">
        <f>IF($W$6="SIM",IFERROR(HLOOKUP(W79,SÍNTESE!$J$10:$M$25,'MATRIZ CONTRATOS'!W$3+1,0),0),0)</f>
        <v>0</v>
      </c>
      <c r="Y79" s="40" t="str">
        <f>INDEX(INDICADORES!$M$3:$M$419,MATCH($A79,INDICADORES!$B$3:$B$419,0))</f>
        <v>2º QUARTIL</v>
      </c>
      <c r="Z79" s="40">
        <f>IF($Y$6="SIM",IFERROR(HLOOKUP(Y79,SÍNTESE!$J$10:$M$25,'MATRIZ CONTRATOS'!Y$3+1,0),0),0)</f>
        <v>1.5625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CONTRATOS'!AA$3+1,0),0),0)</f>
        <v>3.125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CONTRATOS'!AC$3+1,0),0),0)</f>
        <v>3.125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CONTRATOS'!AE$3+1,0),0),0)</f>
        <v>0.78125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CONTRATOS'!AG$3+1,0),0),0)</f>
        <v>0</v>
      </c>
      <c r="AI79" s="41">
        <f t="shared" si="1"/>
        <v>61.71875</v>
      </c>
      <c r="AK79">
        <f>INDEX(Tabela1[LATITUDE],MATCH('MATRIZ CONTRATOS'!A79,Tabela1[código município],0))</f>
        <v>-13.490399999999999</v>
      </c>
      <c r="AL79">
        <f>INDEX(Tabela1[LONGITUDE],MATCH('MATRIZ CONTRATOS'!A79,Tabela1[código município],0))</f>
        <v>-39.046500000000002</v>
      </c>
    </row>
    <row r="80" spans="1:38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CONTRATOS'!E$3+1,0),0),0)</f>
        <v>2.34375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CONTRATOS'!G$3+1,0),0),0)</f>
        <v>12.5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CONTRATOS'!I$3+1,0),0),0)</f>
        <v>2.34375</v>
      </c>
      <c r="K80" s="40" t="str">
        <f>INDEX(INDICADORES!$F$3:$F$419,MATCH($A80,INDICADORES!$B$3:$B$419,0))</f>
        <v>3º QUARTIL</v>
      </c>
      <c r="L80" s="40">
        <f>IF($K$6="SIM",IFERROR(HLOOKUP(K80,SÍNTESE!$J$10:$M$25,'MATRIZ CONTRATOS'!K$3+1,0),0),0)</f>
        <v>18.75</v>
      </c>
      <c r="M80" s="40" t="str">
        <f>INDEX(INDICADORES!$G$3:$G$419,MATCH($A80,INDICADORES!$B$3:$B$419,0))</f>
        <v>1º QUARTIL</v>
      </c>
      <c r="N80" s="40">
        <f>IF($M$6="SIM",IFERROR(HLOOKUP(M80,SÍNTESE!$J$10:$M$25,'MATRIZ CONTRATOS'!M$3+1,0),0),0)</f>
        <v>3.125</v>
      </c>
      <c r="O80" s="40" t="str">
        <f>INDEX(INDICADORES!$H$3:$H$419,MATCH($A80,INDICADORES!$B$3:$B$419,0))</f>
        <v>3º QUARTIL</v>
      </c>
      <c r="P80" s="40">
        <f>IF($O$6="SIM",IFERROR(HLOOKUP(O80,SÍNTESE!$J$10:$M$25,'MATRIZ CONTRATOS'!O$3+1,0),0),0)</f>
        <v>2.34375</v>
      </c>
      <c r="Q80" s="40" t="str">
        <f>INDEX(INDICADORES!$I$3:$I$419,MATCH($A80,INDICADORES!$B$3:$B$419,0))</f>
        <v>4º QUARTIL</v>
      </c>
      <c r="R80" s="40">
        <f>IF($Q$6="SIM",IFERROR(HLOOKUP(Q80,SÍNTESE!$J$10:$M$25,'MATRIZ CONTRATOS'!Q$3+1,0),0),0)</f>
        <v>8.3333333333333321</v>
      </c>
      <c r="S80" s="40" t="str">
        <f>INDEX(INDICADORES!$J$3:$J$419,MATCH($A80,INDICADORES!$B$3:$B$419,0))</f>
        <v>1º QUARTIL</v>
      </c>
      <c r="T80" s="40">
        <f>IF($S$6="SIM",IFERROR(HLOOKUP(S80,SÍNTESE!$J$10:$M$25,'MATRIZ CONTRATOS'!S$3+1,0),0),0)</f>
        <v>8.3333333333333321</v>
      </c>
      <c r="U80" s="40" t="str">
        <f>INDEX(INDICADORES!$K$3:$K$419,MATCH($A80,INDICADORES!$B$3:$B$419,0))</f>
        <v>1º QUARTIL</v>
      </c>
      <c r="V80" s="40">
        <f>IF($U$6="SIM",IFERROR(HLOOKUP(U80,SÍNTESE!$J$10:$M$25,'MATRIZ CONTRATOS'!U$3+1,0),0),0)</f>
        <v>8.3333333333333321</v>
      </c>
      <c r="W80" s="40" t="str">
        <f>INDEX(INDICADORES!$L$3:$L$419,MATCH($A80,INDICADORES!$B$3:$B$419,0))</f>
        <v>3º QUARTIL</v>
      </c>
      <c r="X80" s="40">
        <f>IF($W$6="SIM",IFERROR(HLOOKUP(W80,SÍNTESE!$J$10:$M$25,'MATRIZ CONTRATOS'!W$3+1,0),0),0)</f>
        <v>0</v>
      </c>
      <c r="Y80" s="40" t="str">
        <f>INDEX(INDICADORES!$M$3:$M$419,MATCH($A80,INDICADORES!$B$3:$B$419,0))</f>
        <v>2º QUARTIL</v>
      </c>
      <c r="Z80" s="40">
        <f>IF($Y$6="SIM",IFERROR(HLOOKUP(Y80,SÍNTESE!$J$10:$M$25,'MATRIZ CONTRATOS'!Y$3+1,0),0),0)</f>
        <v>1.5625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CONTRATOS'!AA$3+1,0),0),0)</f>
        <v>3.125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CONTRATOS'!AC$3+1,0),0),0)</f>
        <v>3.125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CONTRATOS'!AE$3+1,0),0),0)</f>
        <v>2.34375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CONTRATOS'!AG$3+1,0),0),0)</f>
        <v>0</v>
      </c>
      <c r="AI80" s="41">
        <f t="shared" si="1"/>
        <v>76.5625</v>
      </c>
      <c r="AK80">
        <f>INDEX(Tabela1[LATITUDE],MATCH('MATRIZ CONTRATOS'!A80,Tabela1[código município],0))</f>
        <v>-11.020799999999999</v>
      </c>
      <c r="AL80">
        <f>INDEX(Tabela1[LONGITUDE],MATCH('MATRIZ CONTRATOS'!A80,Tabela1[código município],0))</f>
        <v>-40.2956</v>
      </c>
    </row>
    <row r="81" spans="1:38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CONTRATOS'!E$3+1,0),0),0)</f>
        <v>0.78125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CONTRATOS'!G$3+1,0),0),0)</f>
        <v>18.75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CONTRATOS'!I$3+1,0),0),0)</f>
        <v>0.78125</v>
      </c>
      <c r="K81" s="40" t="str">
        <f>INDEX(INDICADORES!$F$3:$F$419,MATCH($A81,INDICADORES!$B$3:$B$419,0))</f>
        <v>2º QUARTIL</v>
      </c>
      <c r="L81" s="40">
        <f>IF($K$6="SIM",IFERROR(HLOOKUP(K81,SÍNTESE!$J$10:$M$25,'MATRIZ CONTRATOS'!K$3+1,0),0),0)</f>
        <v>12.5</v>
      </c>
      <c r="M81" s="40" t="str">
        <f>INDEX(INDICADORES!$G$3:$G$419,MATCH($A81,INDICADORES!$B$3:$B$419,0))</f>
        <v>4º QUARTIL</v>
      </c>
      <c r="N81" s="40">
        <f>IF($M$6="SIM",IFERROR(HLOOKUP(M81,SÍNTESE!$J$10:$M$25,'MATRIZ CONTRATOS'!M$3+1,0),0),0)</f>
        <v>0.78125</v>
      </c>
      <c r="O81" s="40" t="str">
        <f>INDEX(INDICADORES!$H$3:$H$419,MATCH($A81,INDICADORES!$B$3:$B$419,0))</f>
        <v>1º QUARTIL</v>
      </c>
      <c r="P81" s="40">
        <f>IF($O$6="SIM",IFERROR(HLOOKUP(O81,SÍNTESE!$J$10:$M$25,'MATRIZ CONTRATOS'!O$3+1,0),0),0)</f>
        <v>0.78125</v>
      </c>
      <c r="Q81" s="40" t="str">
        <f>INDEX(INDICADORES!$I$3:$I$419,MATCH($A81,INDICADORES!$B$3:$B$419,0))</f>
        <v>4º QUARTIL</v>
      </c>
      <c r="R81" s="40">
        <f>IF($Q$6="SIM",IFERROR(HLOOKUP(Q81,SÍNTESE!$J$10:$M$25,'MATRIZ CONTRATOS'!Q$3+1,0),0),0)</f>
        <v>8.3333333333333321</v>
      </c>
      <c r="S81" s="40" t="str">
        <f>INDEX(INDICADORES!$J$3:$J$419,MATCH($A81,INDICADORES!$B$3:$B$419,0))</f>
        <v>1º QUARTIL</v>
      </c>
      <c r="T81" s="40">
        <f>IF($S$6="SIM",IFERROR(HLOOKUP(S81,SÍNTESE!$J$10:$M$25,'MATRIZ CONTRATOS'!S$3+1,0),0),0)</f>
        <v>8.3333333333333321</v>
      </c>
      <c r="U81" s="40" t="str">
        <f>INDEX(INDICADORES!$K$3:$K$419,MATCH($A81,INDICADORES!$B$3:$B$419,0))</f>
        <v>4º QUARTIL</v>
      </c>
      <c r="V81" s="40">
        <f>IF($U$6="SIM",IFERROR(HLOOKUP(U81,SÍNTESE!$J$10:$M$25,'MATRIZ CONTRATOS'!U$3+1,0),0),0)</f>
        <v>2.083333333333333</v>
      </c>
      <c r="W81" s="40" t="str">
        <f>INDEX(INDICADORES!$L$3:$L$419,MATCH($A81,INDICADORES!$B$3:$B$419,0))</f>
        <v>2º QUARTIL</v>
      </c>
      <c r="X81" s="40">
        <f>IF($W$6="SIM",IFERROR(HLOOKUP(W81,SÍNTESE!$J$10:$M$25,'MATRIZ CONTRATOS'!W$3+1,0),0),0)</f>
        <v>0</v>
      </c>
      <c r="Y81" s="40" t="str">
        <f>INDEX(INDICADORES!$M$3:$M$419,MATCH($A81,INDICADORES!$B$3:$B$419,0))</f>
        <v>4º QUARTIL</v>
      </c>
      <c r="Z81" s="40">
        <f>IF($Y$6="SIM",IFERROR(HLOOKUP(Y81,SÍNTESE!$J$10:$M$25,'MATRIZ CONTRATOS'!Y$3+1,0),0),0)</f>
        <v>3.125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CONTRATOS'!AA$3+1,0),0),0)</f>
        <v>3.125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CONTRATOS'!AC$3+1,0),0),0)</f>
        <v>1.5625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CONTRATOS'!AE$3+1,0),0),0)</f>
        <v>0.78125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CONTRATOS'!AG$3+1,0),0),0)</f>
        <v>0</v>
      </c>
      <c r="AI81" s="41">
        <f t="shared" si="1"/>
        <v>61.71875</v>
      </c>
      <c r="AK81">
        <f>INDEX(Tabela1[LATITUDE],MATCH('MATRIZ CONTRATOS'!A81,Tabela1[código município],0))</f>
        <v>-15.414199999999999</v>
      </c>
      <c r="AL81">
        <f>INDEX(Tabela1[LONGITUDE],MATCH('MATRIZ CONTRATOS'!A81,Tabela1[código município],0))</f>
        <v>-39.491900000000001</v>
      </c>
    </row>
    <row r="82" spans="1:38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CONTRATOS'!E$3+1,0),0),0)</f>
        <v>0.78125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CONTRATOS'!G$3+1,0),0),0)</f>
        <v>25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CONTRATOS'!I$3+1,0),0),0)</f>
        <v>0.78125</v>
      </c>
      <c r="K82" s="40" t="str">
        <f>INDEX(INDICADORES!$F$3:$F$419,MATCH($A82,INDICADORES!$B$3:$B$419,0))</f>
        <v>1º QUARTIL</v>
      </c>
      <c r="L82" s="40">
        <f>IF($K$6="SIM",IFERROR(HLOOKUP(K82,SÍNTESE!$J$10:$M$25,'MATRIZ CONTRATOS'!K$3+1,0),0),0)</f>
        <v>6.25</v>
      </c>
      <c r="M82" s="40" t="str">
        <f>INDEX(INDICADORES!$G$3:$G$419,MATCH($A82,INDICADORES!$B$3:$B$419,0))</f>
        <v>3º QUARTIL</v>
      </c>
      <c r="N82" s="40">
        <f>IF($M$6="SIM",IFERROR(HLOOKUP(M82,SÍNTESE!$J$10:$M$25,'MATRIZ CONTRATOS'!M$3+1,0),0),0)</f>
        <v>1.5625</v>
      </c>
      <c r="O82" s="40" t="str">
        <f>INDEX(INDICADORES!$H$3:$H$419,MATCH($A82,INDICADORES!$B$3:$B$419,0))</f>
        <v>1º QUARTIL</v>
      </c>
      <c r="P82" s="40">
        <f>IF($O$6="SIM",IFERROR(HLOOKUP(O82,SÍNTESE!$J$10:$M$25,'MATRIZ CONTRATOS'!O$3+1,0),0),0)</f>
        <v>0.78125</v>
      </c>
      <c r="Q82" s="40" t="str">
        <f>INDEX(INDICADORES!$I$3:$I$419,MATCH($A82,INDICADORES!$B$3:$B$419,0))</f>
        <v>1º QUARTIL</v>
      </c>
      <c r="R82" s="40">
        <f>IF($Q$6="SIM",IFERROR(HLOOKUP(Q82,SÍNTESE!$J$10:$M$25,'MATRIZ CONTRATOS'!Q$3+1,0),0),0)</f>
        <v>2.083333333333333</v>
      </c>
      <c r="S82" s="40" t="str">
        <f>INDEX(INDICADORES!$J$3:$J$419,MATCH($A82,INDICADORES!$B$3:$B$419,0))</f>
        <v>2º QUARTIL</v>
      </c>
      <c r="T82" s="40">
        <f>IF($S$6="SIM",IFERROR(HLOOKUP(S82,SÍNTESE!$J$10:$M$25,'MATRIZ CONTRATOS'!S$3+1,0),0),0)</f>
        <v>6.2499999999999991</v>
      </c>
      <c r="U82" s="40" t="str">
        <f>INDEX(INDICADORES!$K$3:$K$419,MATCH($A82,INDICADORES!$B$3:$B$419,0))</f>
        <v>1º QUARTIL</v>
      </c>
      <c r="V82" s="40">
        <f>IF($U$6="SIM",IFERROR(HLOOKUP(U82,SÍNTESE!$J$10:$M$25,'MATRIZ CONTRATOS'!U$3+1,0),0),0)</f>
        <v>8.3333333333333321</v>
      </c>
      <c r="W82" s="40" t="str">
        <f>INDEX(INDICADORES!$L$3:$L$419,MATCH($A82,INDICADORES!$B$3:$B$419,0))</f>
        <v>1º QUARTIL</v>
      </c>
      <c r="X82" s="40">
        <f>IF($W$6="SIM",IFERROR(HLOOKUP(W82,SÍNTESE!$J$10:$M$25,'MATRIZ CONTRATOS'!W$3+1,0),0),0)</f>
        <v>0</v>
      </c>
      <c r="Y82" s="40" t="str">
        <f>INDEX(INDICADORES!$M$3:$M$419,MATCH($A82,INDICADORES!$B$3:$B$419,0))</f>
        <v>1º QUARTIL</v>
      </c>
      <c r="Z82" s="40">
        <f>IF($Y$6="SIM",IFERROR(HLOOKUP(Y82,SÍNTESE!$J$10:$M$25,'MATRIZ CONTRATOS'!Y$3+1,0),0),0)</f>
        <v>0.78125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CONTRATOS'!AA$3+1,0),0),0)</f>
        <v>2.34375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CONTRATOS'!AC$3+1,0),0),0)</f>
        <v>1.5625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CONTRATOS'!AE$3+1,0),0),0)</f>
        <v>0.78125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CONTRATOS'!AG$3+1,0),0),0)</f>
        <v>0</v>
      </c>
      <c r="AI82" s="41">
        <f t="shared" si="1"/>
        <v>57.291666666666664</v>
      </c>
      <c r="AK82">
        <f>INDEX(Tabela1[LATITUDE],MATCH('MATRIZ CONTRATOS'!A82,Tabela1[código município],0))</f>
        <v>-12.6996</v>
      </c>
      <c r="AL82">
        <f>INDEX(Tabela1[LONGITUDE],MATCH('MATRIZ CONTRATOS'!A82,Tabela1[código município],0))</f>
        <v>-38.326300000000003</v>
      </c>
    </row>
    <row r="83" spans="1:38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CONTRATOS'!E$3+1,0),0),0)</f>
        <v>1.5625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CONTRATOS'!G$3+1,0),0),0)</f>
        <v>25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CONTRATOS'!I$3+1,0),0),0)</f>
        <v>1.5625</v>
      </c>
      <c r="K83" s="40" t="str">
        <f>INDEX(INDICADORES!$F$3:$F$419,MATCH($A83,INDICADORES!$B$3:$B$419,0))</f>
        <v>3º QUARTIL</v>
      </c>
      <c r="L83" s="40">
        <f>IF($K$6="SIM",IFERROR(HLOOKUP(K83,SÍNTESE!$J$10:$M$25,'MATRIZ CONTRATOS'!K$3+1,0),0),0)</f>
        <v>18.75</v>
      </c>
      <c r="M83" s="40" t="str">
        <f>INDEX(INDICADORES!$G$3:$G$419,MATCH($A83,INDICADORES!$B$3:$B$419,0))</f>
        <v>1º QUARTIL</v>
      </c>
      <c r="N83" s="40">
        <f>IF($M$6="SIM",IFERROR(HLOOKUP(M83,SÍNTESE!$J$10:$M$25,'MATRIZ CONTRATOS'!M$3+1,0),0),0)</f>
        <v>3.125</v>
      </c>
      <c r="O83" s="40" t="str">
        <f>INDEX(INDICADORES!$H$3:$H$419,MATCH($A83,INDICADORES!$B$3:$B$419,0))</f>
        <v>2º QUARTIL</v>
      </c>
      <c r="P83" s="40">
        <f>IF($O$6="SIM",IFERROR(HLOOKUP(O83,SÍNTESE!$J$10:$M$25,'MATRIZ CONTRATOS'!O$3+1,0),0),0)</f>
        <v>1.5625</v>
      </c>
      <c r="Q83" s="40" t="str">
        <f>INDEX(INDICADORES!$I$3:$I$419,MATCH($A83,INDICADORES!$B$3:$B$419,0))</f>
        <v>3º QUARTIL</v>
      </c>
      <c r="R83" s="40">
        <f>IF($Q$6="SIM",IFERROR(HLOOKUP(Q83,SÍNTESE!$J$10:$M$25,'MATRIZ CONTRATOS'!Q$3+1,0),0),0)</f>
        <v>6.2499999999999991</v>
      </c>
      <c r="S83" s="40" t="str">
        <f>INDEX(INDICADORES!$J$3:$J$419,MATCH($A83,INDICADORES!$B$3:$B$419,0))</f>
        <v>1º QUARTIL</v>
      </c>
      <c r="T83" s="40">
        <f>IF($S$6="SIM",IFERROR(HLOOKUP(S83,SÍNTESE!$J$10:$M$25,'MATRIZ CONTRATOS'!S$3+1,0),0),0)</f>
        <v>8.3333333333333321</v>
      </c>
      <c r="U83" s="40" t="str">
        <f>INDEX(INDICADORES!$K$3:$K$419,MATCH($A83,INDICADORES!$B$3:$B$419,0))</f>
        <v>3º QUARTIL</v>
      </c>
      <c r="V83" s="40">
        <f>IF($U$6="SIM",IFERROR(HLOOKUP(U83,SÍNTESE!$J$10:$M$25,'MATRIZ CONTRATOS'!U$3+1,0),0),0)</f>
        <v>4.1666666666666661</v>
      </c>
      <c r="W83" s="40" t="str">
        <f>INDEX(INDICADORES!$L$3:$L$419,MATCH($A83,INDICADORES!$B$3:$B$419,0))</f>
        <v>4º QUARTIL</v>
      </c>
      <c r="X83" s="40">
        <f>IF($W$6="SIM",IFERROR(HLOOKUP(W83,SÍNTESE!$J$10:$M$25,'MATRIZ CONTRATOS'!W$3+1,0),0),0)</f>
        <v>0</v>
      </c>
      <c r="Y83" s="40" t="str">
        <f>INDEX(INDICADORES!$M$3:$M$419,MATCH($A83,INDICADORES!$B$3:$B$419,0))</f>
        <v>4º QUARTIL</v>
      </c>
      <c r="Z83" s="40">
        <f>IF($Y$6="SIM",IFERROR(HLOOKUP(Y83,SÍNTESE!$J$10:$M$25,'MATRIZ CONTRATOS'!Y$3+1,0),0),0)</f>
        <v>3.125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CONTRATOS'!AA$3+1,0),0),0)</f>
        <v>3.125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CONTRATOS'!AC$3+1,0),0),0)</f>
        <v>3.125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CONTRATOS'!AE$3+1,0),0),0)</f>
        <v>0.78125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CONTRATOS'!AG$3+1,0),0),0)</f>
        <v>0</v>
      </c>
      <c r="AI83" s="41">
        <f t="shared" si="1"/>
        <v>80.46875</v>
      </c>
      <c r="AK83">
        <f>INDEX(Tabela1[LATITUDE],MATCH('MATRIZ CONTRATOS'!A83,Tabela1[código município],0))</f>
        <v>-13.9398</v>
      </c>
      <c r="AL83">
        <f>INDEX(Tabela1[LONGITUDE],MATCH('MATRIZ CONTRATOS'!A83,Tabela1[código município],0))</f>
        <v>-39.107100000000003</v>
      </c>
    </row>
    <row r="84" spans="1:38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CONTRATOS'!E$3+1,0),0),0)</f>
        <v>2.34375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CONTRATOS'!G$3+1,0),0),0)</f>
        <v>6.25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CONTRATOS'!I$3+1,0),0),0)</f>
        <v>0.78125</v>
      </c>
      <c r="K84" s="40" t="str">
        <f>INDEX(INDICADORES!$F$3:$F$419,MATCH($A84,INDICADORES!$B$3:$B$419,0))</f>
        <v>4º QUARTIL</v>
      </c>
      <c r="L84" s="40">
        <f>IF($K$6="SIM",IFERROR(HLOOKUP(K84,SÍNTESE!$J$10:$M$25,'MATRIZ CONTRATOS'!K$3+1,0),0),0)</f>
        <v>25</v>
      </c>
      <c r="M84" s="40" t="str">
        <f>INDEX(INDICADORES!$G$3:$G$419,MATCH($A84,INDICADORES!$B$3:$B$419,0))</f>
        <v>4º QUARTIL</v>
      </c>
      <c r="N84" s="40">
        <f>IF($M$6="SIM",IFERROR(HLOOKUP(M84,SÍNTESE!$J$10:$M$25,'MATRIZ CONTRATOS'!M$3+1,0),0),0)</f>
        <v>0.78125</v>
      </c>
      <c r="O84" s="40" t="str">
        <f>INDEX(INDICADORES!$H$3:$H$419,MATCH($A84,INDICADORES!$B$3:$B$419,0))</f>
        <v>2º QUARTIL</v>
      </c>
      <c r="P84" s="40">
        <f>IF($O$6="SIM",IFERROR(HLOOKUP(O84,SÍNTESE!$J$10:$M$25,'MATRIZ CONTRATOS'!O$3+1,0),0),0)</f>
        <v>1.5625</v>
      </c>
      <c r="Q84" s="40" t="str">
        <f>INDEX(INDICADORES!$I$3:$I$419,MATCH($A84,INDICADORES!$B$3:$B$419,0))</f>
        <v>4º QUARTIL</v>
      </c>
      <c r="R84" s="40">
        <f>IF($Q$6="SIM",IFERROR(HLOOKUP(Q84,SÍNTESE!$J$10:$M$25,'MATRIZ CONTRATOS'!Q$3+1,0),0),0)</f>
        <v>8.3333333333333321</v>
      </c>
      <c r="S84" s="40" t="str">
        <f>INDEX(INDICADORES!$J$3:$J$419,MATCH($A84,INDICADORES!$B$3:$B$419,0))</f>
        <v>2º QUARTIL</v>
      </c>
      <c r="T84" s="40">
        <f>IF($S$6="SIM",IFERROR(HLOOKUP(S84,SÍNTESE!$J$10:$M$25,'MATRIZ CONTRATOS'!S$3+1,0),0),0)</f>
        <v>6.2499999999999991</v>
      </c>
      <c r="U84" s="40" t="str">
        <f>INDEX(INDICADORES!$K$3:$K$419,MATCH($A84,INDICADORES!$B$3:$B$419,0))</f>
        <v>1º QUARTIL</v>
      </c>
      <c r="V84" s="40">
        <f>IF($U$6="SIM",IFERROR(HLOOKUP(U84,SÍNTESE!$J$10:$M$25,'MATRIZ CONTRATOS'!U$3+1,0),0),0)</f>
        <v>8.3333333333333321</v>
      </c>
      <c r="W84" s="40" t="str">
        <f>INDEX(INDICADORES!$L$3:$L$419,MATCH($A84,INDICADORES!$B$3:$B$419,0))</f>
        <v>1º QUARTIL</v>
      </c>
      <c r="X84" s="40">
        <f>IF($W$6="SIM",IFERROR(HLOOKUP(W84,SÍNTESE!$J$10:$M$25,'MATRIZ CONTRATOS'!W$3+1,0),0),0)</f>
        <v>0</v>
      </c>
      <c r="Y84" s="40" t="str">
        <f>INDEX(INDICADORES!$M$3:$M$419,MATCH($A84,INDICADORES!$B$3:$B$419,0))</f>
        <v>3º QUARTIL</v>
      </c>
      <c r="Z84" s="40">
        <f>IF($Y$6="SIM",IFERROR(HLOOKUP(Y84,SÍNTESE!$J$10:$M$25,'MATRIZ CONTRATOS'!Y$3+1,0),0),0)</f>
        <v>2.34375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CONTRATOS'!AA$3+1,0),0),0)</f>
        <v>2.34375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CONTRATOS'!AC$3+1,0),0),0)</f>
        <v>1.5625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CONTRATOS'!AE$3+1,0),0),0)</f>
        <v>0.78125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CONTRATOS'!AG$3+1,0),0),0)</f>
        <v>0</v>
      </c>
      <c r="AI84" s="41">
        <f t="shared" si="1"/>
        <v>66.666666666666657</v>
      </c>
      <c r="AK84">
        <f>INDEX(Tabela1[LATITUDE],MATCH('MATRIZ CONTRATOS'!A84,Tabela1[código município],0))</f>
        <v>-9.5222099999999994</v>
      </c>
      <c r="AL84">
        <f>INDEX(Tabela1[LONGITUDE],MATCH('MATRIZ CONTRATOS'!A84,Tabela1[código município],0))</f>
        <v>-43.012599999999999</v>
      </c>
    </row>
    <row r="85" spans="1:38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CONTRATOS'!E$3+1,0),0),0)</f>
        <v>2.34375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CONTRATOS'!G$3+1,0),0),0)</f>
        <v>25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CONTRATOS'!I$3+1,0),0),0)</f>
        <v>0.78125</v>
      </c>
      <c r="K85" s="40" t="str">
        <f>INDEX(INDICADORES!$F$3:$F$419,MATCH($A85,INDICADORES!$B$3:$B$419,0))</f>
        <v>1º QUARTIL</v>
      </c>
      <c r="L85" s="40">
        <f>IF($K$6="SIM",IFERROR(HLOOKUP(K85,SÍNTESE!$J$10:$M$25,'MATRIZ CONTRATOS'!K$3+1,0),0),0)</f>
        <v>6.25</v>
      </c>
      <c r="M85" s="40" t="str">
        <f>INDEX(INDICADORES!$G$3:$G$419,MATCH($A85,INDICADORES!$B$3:$B$419,0))</f>
        <v>2º QUARTIL</v>
      </c>
      <c r="N85" s="40">
        <f>IF($M$6="SIM",IFERROR(HLOOKUP(M85,SÍNTESE!$J$10:$M$25,'MATRIZ CONTRATOS'!M$3+1,0),0),0)</f>
        <v>2.34375</v>
      </c>
      <c r="O85" s="40" t="str">
        <f>INDEX(INDICADORES!$H$3:$H$419,MATCH($A85,INDICADORES!$B$3:$B$419,0))</f>
        <v>2º QUARTIL</v>
      </c>
      <c r="P85" s="40">
        <f>IF($O$6="SIM",IFERROR(HLOOKUP(O85,SÍNTESE!$J$10:$M$25,'MATRIZ CONTRATOS'!O$3+1,0),0),0)</f>
        <v>1.5625</v>
      </c>
      <c r="Q85" s="40" t="str">
        <f>INDEX(INDICADORES!$I$3:$I$419,MATCH($A85,INDICADORES!$B$3:$B$419,0))</f>
        <v>1º QUARTIL</v>
      </c>
      <c r="R85" s="40">
        <f>IF($Q$6="SIM",IFERROR(HLOOKUP(Q85,SÍNTESE!$J$10:$M$25,'MATRIZ CONTRATOS'!Q$3+1,0),0),0)</f>
        <v>2.083333333333333</v>
      </c>
      <c r="S85" s="40" t="str">
        <f>INDEX(INDICADORES!$J$3:$J$419,MATCH($A85,INDICADORES!$B$3:$B$419,0))</f>
        <v>3º QUARTIL</v>
      </c>
      <c r="T85" s="40">
        <f>IF($S$6="SIM",IFERROR(HLOOKUP(S85,SÍNTESE!$J$10:$M$25,'MATRIZ CONTRATOS'!S$3+1,0),0),0)</f>
        <v>4.1666666666666661</v>
      </c>
      <c r="U85" s="40" t="str">
        <f>INDEX(INDICADORES!$K$3:$K$419,MATCH($A85,INDICADORES!$B$3:$B$419,0))</f>
        <v>3º QUARTIL</v>
      </c>
      <c r="V85" s="40">
        <f>IF($U$6="SIM",IFERROR(HLOOKUP(U85,SÍNTESE!$J$10:$M$25,'MATRIZ CONTRATOS'!U$3+1,0),0),0)</f>
        <v>4.1666666666666661</v>
      </c>
      <c r="W85" s="40" t="str">
        <f>INDEX(INDICADORES!$L$3:$L$419,MATCH($A85,INDICADORES!$B$3:$B$419,0))</f>
        <v>3º QUARTIL</v>
      </c>
      <c r="X85" s="40">
        <f>IF($W$6="SIM",IFERROR(HLOOKUP(W85,SÍNTESE!$J$10:$M$25,'MATRIZ CONTRATOS'!W$3+1,0),0),0)</f>
        <v>0</v>
      </c>
      <c r="Y85" s="40" t="str">
        <f>INDEX(INDICADORES!$M$3:$M$419,MATCH($A85,INDICADORES!$B$3:$B$419,0))</f>
        <v>1º QUARTIL</v>
      </c>
      <c r="Z85" s="40">
        <f>IF($Y$6="SIM",IFERROR(HLOOKUP(Y85,SÍNTESE!$J$10:$M$25,'MATRIZ CONTRATOS'!Y$3+1,0),0),0)</f>
        <v>0.78125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CONTRATOS'!AA$3+1,0),0),0)</f>
        <v>0.78125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CONTRATOS'!AC$3+1,0),0),0)</f>
        <v>1.5625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CONTRATOS'!AE$3+1,0),0),0)</f>
        <v>0.78125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CONTRATOS'!AG$3+1,0),0),0)</f>
        <v>0</v>
      </c>
      <c r="AI85" s="41">
        <f t="shared" si="1"/>
        <v>52.604166666666664</v>
      </c>
      <c r="AK85">
        <f>INDEX(Tabela1[LATITUDE],MATCH('MATRIZ CONTRATOS'!A85,Tabela1[código município],0))</f>
        <v>-10.5105</v>
      </c>
      <c r="AL85">
        <f>INDEX(Tabela1[LONGITUDE],MATCH('MATRIZ CONTRATOS'!A85,Tabela1[código município],0))</f>
        <v>-40.32</v>
      </c>
    </row>
    <row r="86" spans="1:38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CONTRATOS'!E$3+1,0),0),0)</f>
        <v>0.78125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CONTRATOS'!G$3+1,0),0),0)</f>
        <v>6.25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CONTRATOS'!I$3+1,0),0),0)</f>
        <v>3.125</v>
      </c>
      <c r="K86" s="40" t="str">
        <f>INDEX(INDICADORES!$F$3:$F$419,MATCH($A86,INDICADORES!$B$3:$B$419,0))</f>
        <v>4º QUARTIL</v>
      </c>
      <c r="L86" s="40">
        <f>IF($K$6="SIM",IFERROR(HLOOKUP(K86,SÍNTESE!$J$10:$M$25,'MATRIZ CONTRATOS'!K$3+1,0),0),0)</f>
        <v>25</v>
      </c>
      <c r="M86" s="40" t="str">
        <f>INDEX(INDICADORES!$G$3:$G$419,MATCH($A86,INDICADORES!$B$3:$B$419,0))</f>
        <v>1º QUARTIL</v>
      </c>
      <c r="N86" s="40">
        <f>IF($M$6="SIM",IFERROR(HLOOKUP(M86,SÍNTESE!$J$10:$M$25,'MATRIZ CONTRATOS'!M$3+1,0),0),0)</f>
        <v>3.125</v>
      </c>
      <c r="O86" s="40" t="str">
        <f>INDEX(INDICADORES!$H$3:$H$419,MATCH($A86,INDICADORES!$B$3:$B$419,0))</f>
        <v>4º QUARTIL</v>
      </c>
      <c r="P86" s="40">
        <f>IF($O$6="SIM",IFERROR(HLOOKUP(O86,SÍNTESE!$J$10:$M$25,'MATRIZ CONTRATOS'!O$3+1,0),0),0)</f>
        <v>3.125</v>
      </c>
      <c r="Q86" s="40" t="str">
        <f>INDEX(INDICADORES!$I$3:$I$419,MATCH($A86,INDICADORES!$B$3:$B$419,0))</f>
        <v>4º QUARTIL</v>
      </c>
      <c r="R86" s="40">
        <f>IF($Q$6="SIM",IFERROR(HLOOKUP(Q86,SÍNTESE!$J$10:$M$25,'MATRIZ CONTRATOS'!Q$3+1,0),0),0)</f>
        <v>8.3333333333333321</v>
      </c>
      <c r="S86" s="40" t="str">
        <f>INDEX(INDICADORES!$J$3:$J$419,MATCH($A86,INDICADORES!$B$3:$B$419,0))</f>
        <v>2º QUARTIL</v>
      </c>
      <c r="T86" s="40">
        <f>IF($S$6="SIM",IFERROR(HLOOKUP(S86,SÍNTESE!$J$10:$M$25,'MATRIZ CONTRATOS'!S$3+1,0),0),0)</f>
        <v>6.2499999999999991</v>
      </c>
      <c r="U86" s="40" t="str">
        <f>INDEX(INDICADORES!$K$3:$K$419,MATCH($A86,INDICADORES!$B$3:$B$419,0))</f>
        <v>4º QUARTIL</v>
      </c>
      <c r="V86" s="40">
        <f>IF($U$6="SIM",IFERROR(HLOOKUP(U86,SÍNTESE!$J$10:$M$25,'MATRIZ CONTRATOS'!U$3+1,0),0),0)</f>
        <v>2.083333333333333</v>
      </c>
      <c r="W86" s="40" t="str">
        <f>INDEX(INDICADORES!$L$3:$L$419,MATCH($A86,INDICADORES!$B$3:$B$419,0))</f>
        <v>1º QUARTIL</v>
      </c>
      <c r="X86" s="40">
        <f>IF($W$6="SIM",IFERROR(HLOOKUP(W86,SÍNTESE!$J$10:$M$25,'MATRIZ CONTRATOS'!W$3+1,0),0),0)</f>
        <v>0</v>
      </c>
      <c r="Y86" s="40" t="str">
        <f>INDEX(INDICADORES!$M$3:$M$419,MATCH($A86,INDICADORES!$B$3:$B$419,0))</f>
        <v>4º QUARTIL</v>
      </c>
      <c r="Z86" s="40">
        <f>IF($Y$6="SIM",IFERROR(HLOOKUP(Y86,SÍNTESE!$J$10:$M$25,'MATRIZ CONTRATOS'!Y$3+1,0),0),0)</f>
        <v>3.125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CONTRATOS'!AA$3+1,0),0),0)</f>
        <v>3.125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CONTRATOS'!AC$3+1,0),0),0)</f>
        <v>1.5625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CONTRATOS'!AE$3+1,0),0),0)</f>
        <v>3.125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CONTRATOS'!AG$3+1,0),0),0)</f>
        <v>0</v>
      </c>
      <c r="AI86" s="41">
        <f t="shared" si="1"/>
        <v>69.010416666666657</v>
      </c>
      <c r="AK86">
        <f>INDEX(Tabela1[LATITUDE],MATCH('MATRIZ CONTRATOS'!A86,Tabela1[código município],0))</f>
        <v>-13.0725</v>
      </c>
      <c r="AL86">
        <f>INDEX(Tabela1[LONGITUDE],MATCH('MATRIZ CONTRATOS'!A86,Tabela1[código município],0))</f>
        <v>-44.201000000000001</v>
      </c>
    </row>
    <row r="87" spans="1:38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CONTRATOS'!E$3+1,0),0),0)</f>
        <v>0.78125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CONTRATOS'!G$3+1,0),0),0)</f>
        <v>25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CONTRATOS'!I$3+1,0),0),0)</f>
        <v>0.78125</v>
      </c>
      <c r="K87" s="40" t="str">
        <f>INDEX(INDICADORES!$F$3:$F$419,MATCH($A87,INDICADORES!$B$3:$B$419,0))</f>
        <v>1º QUARTIL</v>
      </c>
      <c r="L87" s="40">
        <f>IF($K$6="SIM",IFERROR(HLOOKUP(K87,SÍNTESE!$J$10:$M$25,'MATRIZ CONTRATOS'!K$3+1,0),0),0)</f>
        <v>6.25</v>
      </c>
      <c r="M87" s="40" t="str">
        <f>INDEX(INDICADORES!$G$3:$G$419,MATCH($A87,INDICADORES!$B$3:$B$419,0))</f>
        <v>2º QUARTIL</v>
      </c>
      <c r="N87" s="40">
        <f>IF($M$6="SIM",IFERROR(HLOOKUP(M87,SÍNTESE!$J$10:$M$25,'MATRIZ CONTRATOS'!M$3+1,0),0),0)</f>
        <v>2.34375</v>
      </c>
      <c r="O87" s="40" t="str">
        <f>INDEX(INDICADORES!$H$3:$H$419,MATCH($A87,INDICADORES!$B$3:$B$419,0))</f>
        <v>3º QUARTIL</v>
      </c>
      <c r="P87" s="40">
        <f>IF($O$6="SIM",IFERROR(HLOOKUP(O87,SÍNTESE!$J$10:$M$25,'MATRIZ CONTRATOS'!O$3+1,0),0),0)</f>
        <v>2.34375</v>
      </c>
      <c r="Q87" s="40" t="str">
        <f>INDEX(INDICADORES!$I$3:$I$419,MATCH($A87,INDICADORES!$B$3:$B$419,0))</f>
        <v>2º QUARTIL</v>
      </c>
      <c r="R87" s="40">
        <f>IF($Q$6="SIM",IFERROR(HLOOKUP(Q87,SÍNTESE!$J$10:$M$25,'MATRIZ CONTRATOS'!Q$3+1,0),0),0)</f>
        <v>4.1666666666666661</v>
      </c>
      <c r="S87" s="40" t="str">
        <f>INDEX(INDICADORES!$J$3:$J$419,MATCH($A87,INDICADORES!$B$3:$B$419,0))</f>
        <v>4º QUARTIL</v>
      </c>
      <c r="T87" s="40">
        <f>IF($S$6="SIM",IFERROR(HLOOKUP(S87,SÍNTESE!$J$10:$M$25,'MATRIZ CONTRATOS'!S$3+1,0),0),0)</f>
        <v>2.083333333333333</v>
      </c>
      <c r="U87" s="40" t="str">
        <f>INDEX(INDICADORES!$K$3:$K$419,MATCH($A87,INDICADORES!$B$3:$B$419,0))</f>
        <v>2º QUARTIL</v>
      </c>
      <c r="V87" s="40">
        <f>IF($U$6="SIM",IFERROR(HLOOKUP(U87,SÍNTESE!$J$10:$M$25,'MATRIZ CONTRATOS'!U$3+1,0),0),0)</f>
        <v>6.2499999999999991</v>
      </c>
      <c r="W87" s="40" t="str">
        <f>INDEX(INDICADORES!$L$3:$L$419,MATCH($A87,INDICADORES!$B$3:$B$419,0))</f>
        <v>1º QUARTIL</v>
      </c>
      <c r="X87" s="40">
        <f>IF($W$6="SIM",IFERROR(HLOOKUP(W87,SÍNTESE!$J$10:$M$25,'MATRIZ CONTRATOS'!W$3+1,0),0),0)</f>
        <v>0</v>
      </c>
      <c r="Y87" s="40" t="str">
        <f>INDEX(INDICADORES!$M$3:$M$419,MATCH($A87,INDICADORES!$B$3:$B$419,0))</f>
        <v>2º QUARTIL</v>
      </c>
      <c r="Z87" s="40">
        <f>IF($Y$6="SIM",IFERROR(HLOOKUP(Y87,SÍNTESE!$J$10:$M$25,'MATRIZ CONTRATOS'!Y$3+1,0),0),0)</f>
        <v>1.5625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CONTRATOS'!AA$3+1,0),0),0)</f>
        <v>0.78125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CONTRATOS'!AC$3+1,0),0),0)</f>
        <v>1.5625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CONTRATOS'!AE$3+1,0),0),0)</f>
        <v>0.78125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CONTRATOS'!AG$3+1,0),0),0)</f>
        <v>0</v>
      </c>
      <c r="AI87" s="41">
        <f t="shared" si="1"/>
        <v>54.6875</v>
      </c>
      <c r="AK87">
        <f>INDEX(Tabela1[LATITUDE],MATCH('MATRIZ CONTRATOS'!A87,Tabela1[código município],0))</f>
        <v>-11.6858</v>
      </c>
      <c r="AL87">
        <f>INDEX(Tabela1[LONGITUDE],MATCH('MATRIZ CONTRATOS'!A87,Tabela1[código município],0))</f>
        <v>-41.767699999999998</v>
      </c>
    </row>
    <row r="88" spans="1:38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CONTRATOS'!E$3+1,0),0),0)</f>
        <v>3.125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CONTRATOS'!G$3+1,0),0),0)</f>
        <v>25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CONTRATOS'!I$3+1,0),0),0)</f>
        <v>0.78125</v>
      </c>
      <c r="K88" s="40" t="str">
        <f>INDEX(INDICADORES!$F$3:$F$419,MATCH($A88,INDICADORES!$B$3:$B$419,0))</f>
        <v>3º QUARTIL</v>
      </c>
      <c r="L88" s="40">
        <f>IF($K$6="SIM",IFERROR(HLOOKUP(K88,SÍNTESE!$J$10:$M$25,'MATRIZ CONTRATOS'!K$3+1,0),0),0)</f>
        <v>18.75</v>
      </c>
      <c r="M88" s="40" t="str">
        <f>INDEX(INDICADORES!$G$3:$G$419,MATCH($A88,INDICADORES!$B$3:$B$419,0))</f>
        <v>2º QUARTIL</v>
      </c>
      <c r="N88" s="40">
        <f>IF($M$6="SIM",IFERROR(HLOOKUP(M88,SÍNTESE!$J$10:$M$25,'MATRIZ CONTRATOS'!M$3+1,0),0),0)</f>
        <v>2.34375</v>
      </c>
      <c r="O88" s="40" t="str">
        <f>INDEX(INDICADORES!$H$3:$H$419,MATCH($A88,INDICADORES!$B$3:$B$419,0))</f>
        <v>4º QUARTIL</v>
      </c>
      <c r="P88" s="40">
        <f>IF($O$6="SIM",IFERROR(HLOOKUP(O88,SÍNTESE!$J$10:$M$25,'MATRIZ CONTRATOS'!O$3+1,0),0),0)</f>
        <v>3.125</v>
      </c>
      <c r="Q88" s="40" t="str">
        <f>INDEX(INDICADORES!$I$3:$I$419,MATCH($A88,INDICADORES!$B$3:$B$419,0))</f>
        <v>3º QUARTIL</v>
      </c>
      <c r="R88" s="40">
        <f>IF($Q$6="SIM",IFERROR(HLOOKUP(Q88,SÍNTESE!$J$10:$M$25,'MATRIZ CONTRATOS'!Q$3+1,0),0),0)</f>
        <v>6.2499999999999991</v>
      </c>
      <c r="S88" s="40" t="str">
        <f>INDEX(INDICADORES!$J$3:$J$419,MATCH($A88,INDICADORES!$B$3:$B$419,0))</f>
        <v>3º QUARTIL</v>
      </c>
      <c r="T88" s="40">
        <f>IF($S$6="SIM",IFERROR(HLOOKUP(S88,SÍNTESE!$J$10:$M$25,'MATRIZ CONTRATOS'!S$3+1,0),0),0)</f>
        <v>4.1666666666666661</v>
      </c>
      <c r="U88" s="40" t="str">
        <f>INDEX(INDICADORES!$K$3:$K$419,MATCH($A88,INDICADORES!$B$3:$B$419,0))</f>
        <v>3º QUARTIL</v>
      </c>
      <c r="V88" s="40">
        <f>IF($U$6="SIM",IFERROR(HLOOKUP(U88,SÍNTESE!$J$10:$M$25,'MATRIZ CONTRATOS'!U$3+1,0),0),0)</f>
        <v>4.1666666666666661</v>
      </c>
      <c r="W88" s="40" t="str">
        <f>INDEX(INDICADORES!$L$3:$L$419,MATCH($A88,INDICADORES!$B$3:$B$419,0))</f>
        <v>2º QUARTIL</v>
      </c>
      <c r="X88" s="40">
        <f>IF($W$6="SIM",IFERROR(HLOOKUP(W88,SÍNTESE!$J$10:$M$25,'MATRIZ CONTRATOS'!W$3+1,0),0),0)</f>
        <v>0</v>
      </c>
      <c r="Y88" s="40" t="str">
        <f>INDEX(INDICADORES!$M$3:$M$419,MATCH($A88,INDICADORES!$B$3:$B$419,0))</f>
        <v>4º QUARTIL</v>
      </c>
      <c r="Z88" s="40">
        <f>IF($Y$6="SIM",IFERROR(HLOOKUP(Y88,SÍNTESE!$J$10:$M$25,'MATRIZ CONTRATOS'!Y$3+1,0),0),0)</f>
        <v>3.125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CONTRATOS'!AA$3+1,0),0),0)</f>
        <v>3.125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CONTRATOS'!AC$3+1,0),0),0)</f>
        <v>3.125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CONTRATOS'!AE$3+1,0),0),0)</f>
        <v>2.34375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CONTRATOS'!AG$3+1,0),0),0)</f>
        <v>0</v>
      </c>
      <c r="AI88" s="41">
        <f t="shared" si="1"/>
        <v>79.427083333333329</v>
      </c>
      <c r="AK88">
        <f>INDEX(Tabela1[LATITUDE],MATCH('MATRIZ CONTRATOS'!A88,Tabela1[código município],0))</f>
        <v>-15.6722</v>
      </c>
      <c r="AL88">
        <f>INDEX(Tabela1[LONGITUDE],MATCH('MATRIZ CONTRATOS'!A88,Tabela1[código município],0))</f>
        <v>-38.953600000000002</v>
      </c>
    </row>
    <row r="89" spans="1:38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CONTRATOS'!E$3+1,0),0),0)</f>
        <v>3.125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CONTRATOS'!G$3+1,0),0),0)</f>
        <v>25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CONTRATOS'!I$3+1,0),0),0)</f>
        <v>2.34375</v>
      </c>
      <c r="K89" s="40" t="str">
        <f>INDEX(INDICADORES!$F$3:$F$419,MATCH($A89,INDICADORES!$B$3:$B$419,0))</f>
        <v>4º QUARTIL</v>
      </c>
      <c r="L89" s="40">
        <f>IF($K$6="SIM",IFERROR(HLOOKUP(K89,SÍNTESE!$J$10:$M$25,'MATRIZ CONTRATOS'!K$3+1,0),0),0)</f>
        <v>25</v>
      </c>
      <c r="M89" s="40" t="str">
        <f>INDEX(INDICADORES!$G$3:$G$419,MATCH($A89,INDICADORES!$B$3:$B$419,0))</f>
        <v>1º QUARTIL</v>
      </c>
      <c r="N89" s="40">
        <f>IF($M$6="SIM",IFERROR(HLOOKUP(M89,SÍNTESE!$J$10:$M$25,'MATRIZ CONTRATOS'!M$3+1,0),0),0)</f>
        <v>3.125</v>
      </c>
      <c r="O89" s="40" t="str">
        <f>INDEX(INDICADORES!$H$3:$H$419,MATCH($A89,INDICADORES!$B$3:$B$419,0))</f>
        <v>3º QUARTIL</v>
      </c>
      <c r="P89" s="40">
        <f>IF($O$6="SIM",IFERROR(HLOOKUP(O89,SÍNTESE!$J$10:$M$25,'MATRIZ CONTRATOS'!O$3+1,0),0),0)</f>
        <v>2.34375</v>
      </c>
      <c r="Q89" s="40" t="str">
        <f>INDEX(INDICADORES!$I$3:$I$419,MATCH($A89,INDICADORES!$B$3:$B$419,0))</f>
        <v>4º QUARTIL</v>
      </c>
      <c r="R89" s="40">
        <f>IF($Q$6="SIM",IFERROR(HLOOKUP(Q89,SÍNTESE!$J$10:$M$25,'MATRIZ CONTRATOS'!Q$3+1,0),0),0)</f>
        <v>8.3333333333333321</v>
      </c>
      <c r="S89" s="40" t="str">
        <f>INDEX(INDICADORES!$J$3:$J$419,MATCH($A89,INDICADORES!$B$3:$B$419,0))</f>
        <v>3º QUARTIL</v>
      </c>
      <c r="T89" s="40">
        <f>IF($S$6="SIM",IFERROR(HLOOKUP(S89,SÍNTESE!$J$10:$M$25,'MATRIZ CONTRATOS'!S$3+1,0),0),0)</f>
        <v>4.1666666666666661</v>
      </c>
      <c r="U89" s="40" t="str">
        <f>INDEX(INDICADORES!$K$3:$K$419,MATCH($A89,INDICADORES!$B$3:$B$419,0))</f>
        <v>3º QUARTIL</v>
      </c>
      <c r="V89" s="40">
        <f>IF($U$6="SIM",IFERROR(HLOOKUP(U89,SÍNTESE!$J$10:$M$25,'MATRIZ CONTRATOS'!U$3+1,0),0),0)</f>
        <v>4.1666666666666661</v>
      </c>
      <c r="W89" s="40" t="str">
        <f>INDEX(INDICADORES!$L$3:$L$419,MATCH($A89,INDICADORES!$B$3:$B$419,0))</f>
        <v>4º QUARTIL</v>
      </c>
      <c r="X89" s="40">
        <f>IF($W$6="SIM",IFERROR(HLOOKUP(W89,SÍNTESE!$J$10:$M$25,'MATRIZ CONTRATOS'!W$3+1,0),0),0)</f>
        <v>0</v>
      </c>
      <c r="Y89" s="40" t="str">
        <f>INDEX(INDICADORES!$M$3:$M$419,MATCH($A89,INDICADORES!$B$3:$B$419,0))</f>
        <v>3º QUARTIL</v>
      </c>
      <c r="Z89" s="40">
        <f>IF($Y$6="SIM",IFERROR(HLOOKUP(Y89,SÍNTESE!$J$10:$M$25,'MATRIZ CONTRATOS'!Y$3+1,0),0),0)</f>
        <v>2.34375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CONTRATOS'!AA$3+1,0),0),0)</f>
        <v>3.125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CONTRATOS'!AC$3+1,0),0),0)</f>
        <v>1.5625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CONTRATOS'!AE$3+1,0),0),0)</f>
        <v>2.34375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CONTRATOS'!AG$3+1,0),0),0)</f>
        <v>0</v>
      </c>
      <c r="AI89" s="41">
        <f t="shared" si="1"/>
        <v>86.979166666666657</v>
      </c>
      <c r="AK89">
        <f>INDEX(Tabela1[LATITUDE],MATCH('MATRIZ CONTRATOS'!A89,Tabela1[código município],0))</f>
        <v>-11.8049</v>
      </c>
      <c r="AL89">
        <f>INDEX(Tabela1[LONGITUDE],MATCH('MATRIZ CONTRATOS'!A89,Tabela1[código município],0))</f>
        <v>-39.1203</v>
      </c>
    </row>
    <row r="90" spans="1:38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CONTRATOS'!E$3+1,0),0),0)</f>
        <v>1.5625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CONTRATOS'!G$3+1,0),0),0)</f>
        <v>25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CONTRATOS'!I$3+1,0),0),0)</f>
        <v>1.5625</v>
      </c>
      <c r="K90" s="40" t="str">
        <f>INDEX(INDICADORES!$F$3:$F$419,MATCH($A90,INDICADORES!$B$3:$B$419,0))</f>
        <v>1º QUARTIL</v>
      </c>
      <c r="L90" s="40">
        <f>IF($K$6="SIM",IFERROR(HLOOKUP(K90,SÍNTESE!$J$10:$M$25,'MATRIZ CONTRATOS'!K$3+1,0),0),0)</f>
        <v>6.25</v>
      </c>
      <c r="M90" s="40" t="str">
        <f>INDEX(INDICADORES!$G$3:$G$419,MATCH($A90,INDICADORES!$B$3:$B$419,0))</f>
        <v>4º QUARTIL</v>
      </c>
      <c r="N90" s="40">
        <f>IF($M$6="SIM",IFERROR(HLOOKUP(M90,SÍNTESE!$J$10:$M$25,'MATRIZ CONTRATOS'!M$3+1,0),0),0)</f>
        <v>0.78125</v>
      </c>
      <c r="O90" s="40" t="str">
        <f>INDEX(INDICADORES!$H$3:$H$419,MATCH($A90,INDICADORES!$B$3:$B$419,0))</f>
        <v>2º QUARTIL</v>
      </c>
      <c r="P90" s="40">
        <f>IF($O$6="SIM",IFERROR(HLOOKUP(O90,SÍNTESE!$J$10:$M$25,'MATRIZ CONTRATOS'!O$3+1,0),0),0)</f>
        <v>1.5625</v>
      </c>
      <c r="Q90" s="40" t="str">
        <f>INDEX(INDICADORES!$I$3:$I$419,MATCH($A90,INDICADORES!$B$3:$B$419,0))</f>
        <v>2º QUARTIL</v>
      </c>
      <c r="R90" s="40">
        <f>IF($Q$6="SIM",IFERROR(HLOOKUP(Q90,SÍNTESE!$J$10:$M$25,'MATRIZ CONTRATOS'!Q$3+1,0),0),0)</f>
        <v>4.1666666666666661</v>
      </c>
      <c r="S90" s="40" t="str">
        <f>INDEX(INDICADORES!$J$3:$J$419,MATCH($A90,INDICADORES!$B$3:$B$419,0))</f>
        <v>1º QUARTIL</v>
      </c>
      <c r="T90" s="40">
        <f>IF($S$6="SIM",IFERROR(HLOOKUP(S90,SÍNTESE!$J$10:$M$25,'MATRIZ CONTRATOS'!S$3+1,0),0),0)</f>
        <v>8.3333333333333321</v>
      </c>
      <c r="U90" s="40" t="str">
        <f>INDEX(INDICADORES!$K$3:$K$419,MATCH($A90,INDICADORES!$B$3:$B$419,0))</f>
        <v>4º QUARTIL</v>
      </c>
      <c r="V90" s="40">
        <f>IF($U$6="SIM",IFERROR(HLOOKUP(U90,SÍNTESE!$J$10:$M$25,'MATRIZ CONTRATOS'!U$3+1,0),0),0)</f>
        <v>2.083333333333333</v>
      </c>
      <c r="W90" s="40" t="str">
        <f>INDEX(INDICADORES!$L$3:$L$419,MATCH($A90,INDICADORES!$B$3:$B$419,0))</f>
        <v>1º QUARTIL</v>
      </c>
      <c r="X90" s="40">
        <f>IF($W$6="SIM",IFERROR(HLOOKUP(W90,SÍNTESE!$J$10:$M$25,'MATRIZ CONTRATOS'!W$3+1,0),0),0)</f>
        <v>0</v>
      </c>
      <c r="Y90" s="40" t="str">
        <f>INDEX(INDICADORES!$M$3:$M$419,MATCH($A90,INDICADORES!$B$3:$B$419,0))</f>
        <v>3º QUARTIL</v>
      </c>
      <c r="Z90" s="40">
        <f>IF($Y$6="SIM",IFERROR(HLOOKUP(Y90,SÍNTESE!$J$10:$M$25,'MATRIZ CONTRATOS'!Y$3+1,0),0),0)</f>
        <v>2.34375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CONTRATOS'!AA$3+1,0),0),0)</f>
        <v>0.78125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CONTRATOS'!AC$3+1,0),0),0)</f>
        <v>0.78125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CONTRATOS'!AE$3+1,0),0),0)</f>
        <v>0.78125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CONTRATOS'!AG$3+1,0),0),0)</f>
        <v>0</v>
      </c>
      <c r="AI90" s="41">
        <f t="shared" si="1"/>
        <v>55.989583333333329</v>
      </c>
      <c r="AK90">
        <f>INDEX(Tabela1[LATITUDE],MATCH('MATRIZ CONTRATOS'!A90,Tabela1[código município],0))</f>
        <v>-12.6716</v>
      </c>
      <c r="AL90">
        <f>INDEX(Tabela1[LONGITUDE],MATCH('MATRIZ CONTRATOS'!A90,Tabela1[código município],0))</f>
        <v>-38.547199999999997</v>
      </c>
    </row>
    <row r="91" spans="1:38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CONTRATOS'!E$3+1,0),0),0)</f>
        <v>2.34375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CONTRATOS'!G$3+1,0),0),0)</f>
        <v>25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CONTRATOS'!I$3+1,0),0),0)</f>
        <v>3.125</v>
      </c>
      <c r="K91" s="40" t="str">
        <f>INDEX(INDICADORES!$F$3:$F$419,MATCH($A91,INDICADORES!$B$3:$B$419,0))</f>
        <v>4º QUARTIL</v>
      </c>
      <c r="L91" s="40">
        <f>IF($K$6="SIM",IFERROR(HLOOKUP(K91,SÍNTESE!$J$10:$M$25,'MATRIZ CONTRATOS'!K$3+1,0),0),0)</f>
        <v>25</v>
      </c>
      <c r="M91" s="40" t="str">
        <f>INDEX(INDICADORES!$G$3:$G$419,MATCH($A91,INDICADORES!$B$3:$B$419,0))</f>
        <v>3º QUARTIL</v>
      </c>
      <c r="N91" s="40">
        <f>IF($M$6="SIM",IFERROR(HLOOKUP(M91,SÍNTESE!$J$10:$M$25,'MATRIZ CONTRATOS'!M$3+1,0),0),0)</f>
        <v>1.5625</v>
      </c>
      <c r="O91" s="40" t="str">
        <f>INDEX(INDICADORES!$H$3:$H$419,MATCH($A91,INDICADORES!$B$3:$B$419,0))</f>
        <v>4º QUARTIL</v>
      </c>
      <c r="P91" s="40">
        <f>IF($O$6="SIM",IFERROR(HLOOKUP(O91,SÍNTESE!$J$10:$M$25,'MATRIZ CONTRATOS'!O$3+1,0),0),0)</f>
        <v>3.125</v>
      </c>
      <c r="Q91" s="40" t="str">
        <f>INDEX(INDICADORES!$I$3:$I$419,MATCH($A91,INDICADORES!$B$3:$B$419,0))</f>
        <v>1º QUARTIL</v>
      </c>
      <c r="R91" s="40">
        <f>IF($Q$6="SIM",IFERROR(HLOOKUP(Q91,SÍNTESE!$J$10:$M$25,'MATRIZ CONTRATOS'!Q$3+1,0),0),0)</f>
        <v>2.083333333333333</v>
      </c>
      <c r="S91" s="40" t="str">
        <f>INDEX(INDICADORES!$J$3:$J$419,MATCH($A91,INDICADORES!$B$3:$B$419,0))</f>
        <v>1º QUARTIL</v>
      </c>
      <c r="T91" s="40">
        <f>IF($S$6="SIM",IFERROR(HLOOKUP(S91,SÍNTESE!$J$10:$M$25,'MATRIZ CONTRATOS'!S$3+1,0),0),0)</f>
        <v>8.3333333333333321</v>
      </c>
      <c r="U91" s="40" t="str">
        <f>INDEX(INDICADORES!$K$3:$K$419,MATCH($A91,INDICADORES!$B$3:$B$419,0))</f>
        <v>3º QUARTIL</v>
      </c>
      <c r="V91" s="40">
        <f>IF($U$6="SIM",IFERROR(HLOOKUP(U91,SÍNTESE!$J$10:$M$25,'MATRIZ CONTRATOS'!U$3+1,0),0),0)</f>
        <v>4.1666666666666661</v>
      </c>
      <c r="W91" s="40" t="str">
        <f>INDEX(INDICADORES!$L$3:$L$419,MATCH($A91,INDICADORES!$B$3:$B$419,0))</f>
        <v>4º QUARTIL</v>
      </c>
      <c r="X91" s="40">
        <f>IF($W$6="SIM",IFERROR(HLOOKUP(W91,SÍNTESE!$J$10:$M$25,'MATRIZ CONTRATOS'!W$3+1,0),0),0)</f>
        <v>0</v>
      </c>
      <c r="Y91" s="40" t="str">
        <f>INDEX(INDICADORES!$M$3:$M$419,MATCH($A91,INDICADORES!$B$3:$B$419,0))</f>
        <v>3º QUARTIL</v>
      </c>
      <c r="Z91" s="40">
        <f>IF($Y$6="SIM",IFERROR(HLOOKUP(Y91,SÍNTESE!$J$10:$M$25,'MATRIZ CONTRATOS'!Y$3+1,0),0),0)</f>
        <v>2.34375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CONTRATOS'!AA$3+1,0),0),0)</f>
        <v>0.78125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CONTRATOS'!AC$3+1,0),0),0)</f>
        <v>3.125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CONTRATOS'!AE$3+1,0),0),0)</f>
        <v>0.78125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CONTRATOS'!AG$3+1,0),0),0)</f>
        <v>0</v>
      </c>
      <c r="AI91" s="41">
        <f t="shared" si="1"/>
        <v>81.770833333333329</v>
      </c>
      <c r="AK91">
        <f>INDEX(Tabela1[LATITUDE],MATCH('MATRIZ CONTRATOS'!A91,Tabela1[código município],0))</f>
        <v>-14.409700000000001</v>
      </c>
      <c r="AL91">
        <f>INDEX(Tabela1[LONGITUDE],MATCH('MATRIZ CONTRATOS'!A91,Tabela1[código município],0))</f>
        <v>-42.866700000000002</v>
      </c>
    </row>
    <row r="92" spans="1:38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CONTRATOS'!E$3+1,0),0),0)</f>
        <v>0.78125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CONTRATOS'!G$3+1,0),0),0)</f>
        <v>25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CONTRATOS'!I$3+1,0),0),0)</f>
        <v>0.78125</v>
      </c>
      <c r="K92" s="40" t="str">
        <f>INDEX(INDICADORES!$F$3:$F$419,MATCH($A92,INDICADORES!$B$3:$B$419,0))</f>
        <v>1º QUARTIL</v>
      </c>
      <c r="L92" s="40">
        <f>IF($K$6="SIM",IFERROR(HLOOKUP(K92,SÍNTESE!$J$10:$M$25,'MATRIZ CONTRATOS'!K$3+1,0),0),0)</f>
        <v>6.25</v>
      </c>
      <c r="M92" s="40" t="str">
        <f>INDEX(INDICADORES!$G$3:$G$419,MATCH($A92,INDICADORES!$B$3:$B$419,0))</f>
        <v>3º QUARTIL</v>
      </c>
      <c r="N92" s="40">
        <f>IF($M$6="SIM",IFERROR(HLOOKUP(M92,SÍNTESE!$J$10:$M$25,'MATRIZ CONTRATOS'!M$3+1,0),0),0)</f>
        <v>1.5625</v>
      </c>
      <c r="O92" s="40" t="str">
        <f>INDEX(INDICADORES!$H$3:$H$419,MATCH($A92,INDICADORES!$B$3:$B$419,0))</f>
        <v>2º QUARTIL</v>
      </c>
      <c r="P92" s="40">
        <f>IF($O$6="SIM",IFERROR(HLOOKUP(O92,SÍNTESE!$J$10:$M$25,'MATRIZ CONTRATOS'!O$3+1,0),0),0)</f>
        <v>1.5625</v>
      </c>
      <c r="Q92" s="40" t="str">
        <f>INDEX(INDICADORES!$I$3:$I$419,MATCH($A92,INDICADORES!$B$3:$B$419,0))</f>
        <v>4º QUARTIL</v>
      </c>
      <c r="R92" s="40">
        <f>IF($Q$6="SIM",IFERROR(HLOOKUP(Q92,SÍNTESE!$J$10:$M$25,'MATRIZ CONTRATOS'!Q$3+1,0),0),0)</f>
        <v>8.3333333333333321</v>
      </c>
      <c r="S92" s="40" t="str">
        <f>INDEX(INDICADORES!$J$3:$J$419,MATCH($A92,INDICADORES!$B$3:$B$419,0))</f>
        <v>3º QUARTIL</v>
      </c>
      <c r="T92" s="40">
        <f>IF($S$6="SIM",IFERROR(HLOOKUP(S92,SÍNTESE!$J$10:$M$25,'MATRIZ CONTRATOS'!S$3+1,0),0),0)</f>
        <v>4.1666666666666661</v>
      </c>
      <c r="U92" s="40" t="str">
        <f>INDEX(INDICADORES!$K$3:$K$419,MATCH($A92,INDICADORES!$B$3:$B$419,0))</f>
        <v>4º QUARTIL</v>
      </c>
      <c r="V92" s="40">
        <f>IF($U$6="SIM",IFERROR(HLOOKUP(U92,SÍNTESE!$J$10:$M$25,'MATRIZ CONTRATOS'!U$3+1,0),0),0)</f>
        <v>2.083333333333333</v>
      </c>
      <c r="W92" s="40" t="str">
        <f>INDEX(INDICADORES!$L$3:$L$419,MATCH($A92,INDICADORES!$B$3:$B$419,0))</f>
        <v>4º QUARTIL</v>
      </c>
      <c r="X92" s="40">
        <f>IF($W$6="SIM",IFERROR(HLOOKUP(W92,SÍNTESE!$J$10:$M$25,'MATRIZ CONTRATOS'!W$3+1,0),0),0)</f>
        <v>0</v>
      </c>
      <c r="Y92" s="40" t="str">
        <f>INDEX(INDICADORES!$M$3:$M$419,MATCH($A92,INDICADORES!$B$3:$B$419,0))</f>
        <v>3º QUARTIL</v>
      </c>
      <c r="Z92" s="40">
        <f>IF($Y$6="SIM",IFERROR(HLOOKUP(Y92,SÍNTESE!$J$10:$M$25,'MATRIZ CONTRATOS'!Y$3+1,0),0),0)</f>
        <v>2.34375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CONTRATOS'!AA$3+1,0),0),0)</f>
        <v>0.78125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CONTRATOS'!AC$3+1,0),0),0)</f>
        <v>0.78125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CONTRATOS'!AE$3+1,0),0),0)</f>
        <v>0.78125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CONTRATOS'!AG$3+1,0),0),0)</f>
        <v>0</v>
      </c>
      <c r="AI92" s="41">
        <f t="shared" si="1"/>
        <v>55.208333333333329</v>
      </c>
      <c r="AK92">
        <f>INDEX(Tabela1[LATITUDE],MATCH('MATRIZ CONTRATOS'!A92,Tabela1[código município],0))</f>
        <v>-15.4993</v>
      </c>
      <c r="AL92">
        <f>INDEX(Tabela1[LONGITUDE],MATCH('MATRIZ CONTRATOS'!A92,Tabela1[código município],0))</f>
        <v>-41.241399999999999</v>
      </c>
    </row>
    <row r="93" spans="1:38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CONTRATOS'!E$3+1,0),0),0)</f>
        <v>0.78125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CONTRATOS'!G$3+1,0),0),0)</f>
        <v>25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CONTRATOS'!I$3+1,0),0),0)</f>
        <v>1.5625</v>
      </c>
      <c r="K93" s="40" t="str">
        <f>INDEX(INDICADORES!$F$3:$F$419,MATCH($A93,INDICADORES!$B$3:$B$419,0))</f>
        <v>4º QUARTIL</v>
      </c>
      <c r="L93" s="40">
        <f>IF($K$6="SIM",IFERROR(HLOOKUP(K93,SÍNTESE!$J$10:$M$25,'MATRIZ CONTRATOS'!K$3+1,0),0),0)</f>
        <v>25</v>
      </c>
      <c r="M93" s="40" t="str">
        <f>INDEX(INDICADORES!$G$3:$G$419,MATCH($A93,INDICADORES!$B$3:$B$419,0))</f>
        <v>1º QUARTIL</v>
      </c>
      <c r="N93" s="40">
        <f>IF($M$6="SIM",IFERROR(HLOOKUP(M93,SÍNTESE!$J$10:$M$25,'MATRIZ CONTRATOS'!M$3+1,0),0),0)</f>
        <v>3.125</v>
      </c>
      <c r="O93" s="40" t="str">
        <f>INDEX(INDICADORES!$H$3:$H$419,MATCH($A93,INDICADORES!$B$3:$B$419,0))</f>
        <v>2º QUARTIL</v>
      </c>
      <c r="P93" s="40">
        <f>IF($O$6="SIM",IFERROR(HLOOKUP(O93,SÍNTESE!$J$10:$M$25,'MATRIZ CONTRATOS'!O$3+1,0),0),0)</f>
        <v>1.5625</v>
      </c>
      <c r="Q93" s="40" t="str">
        <f>INDEX(INDICADORES!$I$3:$I$419,MATCH($A93,INDICADORES!$B$3:$B$419,0))</f>
        <v>1º QUARTIL</v>
      </c>
      <c r="R93" s="40">
        <f>IF($Q$6="SIM",IFERROR(HLOOKUP(Q93,SÍNTESE!$J$10:$M$25,'MATRIZ CONTRATOS'!Q$3+1,0),0),0)</f>
        <v>2.083333333333333</v>
      </c>
      <c r="S93" s="40" t="str">
        <f>INDEX(INDICADORES!$J$3:$J$419,MATCH($A93,INDICADORES!$B$3:$B$419,0))</f>
        <v>4º QUARTIL</v>
      </c>
      <c r="T93" s="40">
        <f>IF($S$6="SIM",IFERROR(HLOOKUP(S93,SÍNTESE!$J$10:$M$25,'MATRIZ CONTRATOS'!S$3+1,0),0),0)</f>
        <v>2.083333333333333</v>
      </c>
      <c r="U93" s="40" t="str">
        <f>INDEX(INDICADORES!$K$3:$K$419,MATCH($A93,INDICADORES!$B$3:$B$419,0))</f>
        <v>2º QUARTIL</v>
      </c>
      <c r="V93" s="40">
        <f>IF($U$6="SIM",IFERROR(HLOOKUP(U93,SÍNTESE!$J$10:$M$25,'MATRIZ CONTRATOS'!U$3+1,0),0),0)</f>
        <v>6.2499999999999991</v>
      </c>
      <c r="W93" s="40" t="str">
        <f>INDEX(INDICADORES!$L$3:$L$419,MATCH($A93,INDICADORES!$B$3:$B$419,0))</f>
        <v>1º QUARTIL</v>
      </c>
      <c r="X93" s="40">
        <f>IF($W$6="SIM",IFERROR(HLOOKUP(W93,SÍNTESE!$J$10:$M$25,'MATRIZ CONTRATOS'!W$3+1,0),0),0)</f>
        <v>0</v>
      </c>
      <c r="Y93" s="40" t="str">
        <f>INDEX(INDICADORES!$M$3:$M$419,MATCH($A93,INDICADORES!$B$3:$B$419,0))</f>
        <v>1º QUARTIL</v>
      </c>
      <c r="Z93" s="40">
        <f>IF($Y$6="SIM",IFERROR(HLOOKUP(Y93,SÍNTESE!$J$10:$M$25,'MATRIZ CONTRATOS'!Y$3+1,0),0),0)</f>
        <v>0.78125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CONTRATOS'!AA$3+1,0),0),0)</f>
        <v>2.34375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CONTRATOS'!AC$3+1,0),0),0)</f>
        <v>1.5625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CONTRATOS'!AE$3+1,0),0),0)</f>
        <v>0.78125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CONTRATOS'!AG$3+1,0),0),0)</f>
        <v>0</v>
      </c>
      <c r="AI93" s="41">
        <f t="shared" si="1"/>
        <v>72.916666666666657</v>
      </c>
      <c r="AK93">
        <f>INDEX(Tabela1[LATITUDE],MATCH('MATRIZ CONTRATOS'!A93,Tabela1[código município],0))</f>
        <v>-10.6647</v>
      </c>
      <c r="AL93">
        <f>INDEX(Tabela1[LONGITUDE],MATCH('MATRIZ CONTRATOS'!A93,Tabela1[código município],0))</f>
        <v>-39.494399999999999</v>
      </c>
    </row>
    <row r="94" spans="1:38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CONTRATOS'!E$3+1,0),0),0)</f>
        <v>0.78125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CONTRATOS'!G$3+1,0),0),0)</f>
        <v>25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CONTRATOS'!I$3+1,0),0),0)</f>
        <v>2.34375</v>
      </c>
      <c r="K94" s="40" t="str">
        <f>INDEX(INDICADORES!$F$3:$F$419,MATCH($A94,INDICADORES!$B$3:$B$419,0))</f>
        <v>4º QUARTIL</v>
      </c>
      <c r="L94" s="40">
        <f>IF($K$6="SIM",IFERROR(HLOOKUP(K94,SÍNTESE!$J$10:$M$25,'MATRIZ CONTRATOS'!K$3+1,0),0),0)</f>
        <v>25</v>
      </c>
      <c r="M94" s="40" t="str">
        <f>INDEX(INDICADORES!$G$3:$G$419,MATCH($A94,INDICADORES!$B$3:$B$419,0))</f>
        <v>1º QUARTIL</v>
      </c>
      <c r="N94" s="40">
        <f>IF($M$6="SIM",IFERROR(HLOOKUP(M94,SÍNTESE!$J$10:$M$25,'MATRIZ CONTRATOS'!M$3+1,0),0),0)</f>
        <v>3.125</v>
      </c>
      <c r="O94" s="40" t="str">
        <f>INDEX(INDICADORES!$H$3:$H$419,MATCH($A94,INDICADORES!$B$3:$B$419,0))</f>
        <v>1º QUARTIL</v>
      </c>
      <c r="P94" s="40">
        <f>IF($O$6="SIM",IFERROR(HLOOKUP(O94,SÍNTESE!$J$10:$M$25,'MATRIZ CONTRATOS'!O$3+1,0),0),0)</f>
        <v>0.78125</v>
      </c>
      <c r="Q94" s="40" t="str">
        <f>INDEX(INDICADORES!$I$3:$I$419,MATCH($A94,INDICADORES!$B$3:$B$419,0))</f>
        <v>3º QUARTIL</v>
      </c>
      <c r="R94" s="40">
        <f>IF($Q$6="SIM",IFERROR(HLOOKUP(Q94,SÍNTESE!$J$10:$M$25,'MATRIZ CONTRATOS'!Q$3+1,0),0),0)</f>
        <v>6.2499999999999991</v>
      </c>
      <c r="S94" s="40" t="str">
        <f>INDEX(INDICADORES!$J$3:$J$419,MATCH($A94,INDICADORES!$B$3:$B$419,0))</f>
        <v>1º QUARTIL</v>
      </c>
      <c r="T94" s="40">
        <f>IF($S$6="SIM",IFERROR(HLOOKUP(S94,SÍNTESE!$J$10:$M$25,'MATRIZ CONTRATOS'!S$3+1,0),0),0)</f>
        <v>8.3333333333333321</v>
      </c>
      <c r="U94" s="40" t="str">
        <f>INDEX(INDICADORES!$K$3:$K$419,MATCH($A94,INDICADORES!$B$3:$B$419,0))</f>
        <v>2º QUARTIL</v>
      </c>
      <c r="V94" s="40">
        <f>IF($U$6="SIM",IFERROR(HLOOKUP(U94,SÍNTESE!$J$10:$M$25,'MATRIZ CONTRATOS'!U$3+1,0),0),0)</f>
        <v>6.2499999999999991</v>
      </c>
      <c r="W94" s="40" t="str">
        <f>INDEX(INDICADORES!$L$3:$L$419,MATCH($A94,INDICADORES!$B$3:$B$419,0))</f>
        <v>2º QUARTIL</v>
      </c>
      <c r="X94" s="40">
        <f>IF($W$6="SIM",IFERROR(HLOOKUP(W94,SÍNTESE!$J$10:$M$25,'MATRIZ CONTRATOS'!W$3+1,0),0),0)</f>
        <v>0</v>
      </c>
      <c r="Y94" s="40" t="str">
        <f>INDEX(INDICADORES!$M$3:$M$419,MATCH($A94,INDICADORES!$B$3:$B$419,0))</f>
        <v>2º QUARTIL</v>
      </c>
      <c r="Z94" s="40">
        <f>IF($Y$6="SIM",IFERROR(HLOOKUP(Y94,SÍNTESE!$J$10:$M$25,'MATRIZ CONTRATOS'!Y$3+1,0),0),0)</f>
        <v>1.5625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CONTRATOS'!AA$3+1,0),0),0)</f>
        <v>2.34375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CONTRATOS'!AC$3+1,0),0),0)</f>
        <v>3.125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CONTRATOS'!AE$3+1,0),0),0)</f>
        <v>0.78125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CONTRATOS'!AG$3+1,0),0),0)</f>
        <v>0</v>
      </c>
      <c r="AI94" s="41">
        <f t="shared" si="1"/>
        <v>85.677083333333329</v>
      </c>
      <c r="AK94">
        <f>INDEX(Tabela1[LATITUDE],MATCH('MATRIZ CONTRATOS'!A94,Tabela1[código município],0))</f>
        <v>-9.9001400000000004</v>
      </c>
      <c r="AL94">
        <f>INDEX(Tabela1[LONGITUDE],MATCH('MATRIZ CONTRATOS'!A94,Tabela1[código município],0))</f>
        <v>-39.147100000000002</v>
      </c>
    </row>
    <row r="95" spans="1:38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CONTRATOS'!E$3+1,0),0),0)</f>
        <v>1.5625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CONTRATOS'!G$3+1,0),0),0)</f>
        <v>25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CONTRATOS'!I$3+1,0),0),0)</f>
        <v>0.78125</v>
      </c>
      <c r="K95" s="40" t="str">
        <f>INDEX(INDICADORES!$F$3:$F$419,MATCH($A95,INDICADORES!$B$3:$B$419,0))</f>
        <v>1º QUARTIL</v>
      </c>
      <c r="L95" s="40">
        <f>IF($K$6="SIM",IFERROR(HLOOKUP(K95,SÍNTESE!$J$10:$M$25,'MATRIZ CONTRATOS'!K$3+1,0),0),0)</f>
        <v>6.25</v>
      </c>
      <c r="M95" s="40" t="str">
        <f>INDEX(INDICADORES!$G$3:$G$419,MATCH($A95,INDICADORES!$B$3:$B$419,0))</f>
        <v>2º QUARTIL</v>
      </c>
      <c r="N95" s="40">
        <f>IF($M$6="SIM",IFERROR(HLOOKUP(M95,SÍNTESE!$J$10:$M$25,'MATRIZ CONTRATOS'!M$3+1,0),0),0)</f>
        <v>2.34375</v>
      </c>
      <c r="O95" s="40" t="str">
        <f>INDEX(INDICADORES!$H$3:$H$419,MATCH($A95,INDICADORES!$B$3:$B$419,0))</f>
        <v>1º QUARTIL</v>
      </c>
      <c r="P95" s="40">
        <f>IF($O$6="SIM",IFERROR(HLOOKUP(O95,SÍNTESE!$J$10:$M$25,'MATRIZ CONTRATOS'!O$3+1,0),0),0)</f>
        <v>0.78125</v>
      </c>
      <c r="Q95" s="40" t="str">
        <f>INDEX(INDICADORES!$I$3:$I$419,MATCH($A95,INDICADORES!$B$3:$B$419,0))</f>
        <v>1º QUARTIL</v>
      </c>
      <c r="R95" s="40">
        <f>IF($Q$6="SIM",IFERROR(HLOOKUP(Q95,SÍNTESE!$J$10:$M$25,'MATRIZ CONTRATOS'!Q$3+1,0),0),0)</f>
        <v>2.083333333333333</v>
      </c>
      <c r="S95" s="40" t="str">
        <f>INDEX(INDICADORES!$J$3:$J$419,MATCH($A95,INDICADORES!$B$3:$B$419,0))</f>
        <v>4º QUARTIL</v>
      </c>
      <c r="T95" s="40">
        <f>IF($S$6="SIM",IFERROR(HLOOKUP(S95,SÍNTESE!$J$10:$M$25,'MATRIZ CONTRATOS'!S$3+1,0),0),0)</f>
        <v>2.083333333333333</v>
      </c>
      <c r="U95" s="40" t="str">
        <f>INDEX(INDICADORES!$K$3:$K$419,MATCH($A95,INDICADORES!$B$3:$B$419,0))</f>
        <v>1º QUARTIL</v>
      </c>
      <c r="V95" s="40">
        <f>IF($U$6="SIM",IFERROR(HLOOKUP(U95,SÍNTESE!$J$10:$M$25,'MATRIZ CONTRATOS'!U$3+1,0),0),0)</f>
        <v>8.3333333333333321</v>
      </c>
      <c r="W95" s="40" t="str">
        <f>INDEX(INDICADORES!$L$3:$L$419,MATCH($A95,INDICADORES!$B$3:$B$419,0))</f>
        <v>4º QUARTIL</v>
      </c>
      <c r="X95" s="40">
        <f>IF($W$6="SIM",IFERROR(HLOOKUP(W95,SÍNTESE!$J$10:$M$25,'MATRIZ CONTRATOS'!W$3+1,0),0),0)</f>
        <v>0</v>
      </c>
      <c r="Y95" s="40" t="str">
        <f>INDEX(INDICADORES!$M$3:$M$419,MATCH($A95,INDICADORES!$B$3:$B$419,0))</f>
        <v>3º QUARTIL</v>
      </c>
      <c r="Z95" s="40">
        <f>IF($Y$6="SIM",IFERROR(HLOOKUP(Y95,SÍNTESE!$J$10:$M$25,'MATRIZ CONTRATOS'!Y$3+1,0),0),0)</f>
        <v>2.34375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CONTRATOS'!AA$3+1,0),0),0)</f>
        <v>0.78125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CONTRATOS'!AC$3+1,0),0),0)</f>
        <v>1.5625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CONTRATOS'!AE$3+1,0),0),0)</f>
        <v>0.78125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CONTRATOS'!AG$3+1,0),0),0)</f>
        <v>0</v>
      </c>
      <c r="AI95" s="41">
        <f t="shared" si="1"/>
        <v>54.6875</v>
      </c>
      <c r="AK95">
        <f>INDEX(Tabela1[LATITUDE],MATCH('MATRIZ CONTRATOS'!A95,Tabela1[código município],0))</f>
        <v>-11.665800000000001</v>
      </c>
      <c r="AL95">
        <f>INDEX(Tabela1[LONGITUDE],MATCH('MATRIZ CONTRATOS'!A95,Tabela1[código município],0))</f>
        <v>-39.834899999999998</v>
      </c>
    </row>
    <row r="96" spans="1:38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CONTRATOS'!E$3+1,0),0),0)</f>
        <v>1.5625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CONTRATOS'!G$3+1,0),0),0)</f>
        <v>25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CONTRATOS'!I$3+1,0),0),0)</f>
        <v>0.78125</v>
      </c>
      <c r="K96" s="40" t="str">
        <f>INDEX(INDICADORES!$F$3:$F$419,MATCH($A96,INDICADORES!$B$3:$B$419,0))</f>
        <v>2º QUARTIL</v>
      </c>
      <c r="L96" s="40">
        <f>IF($K$6="SIM",IFERROR(HLOOKUP(K96,SÍNTESE!$J$10:$M$25,'MATRIZ CONTRATOS'!K$3+1,0),0),0)</f>
        <v>12.5</v>
      </c>
      <c r="M96" s="40" t="str">
        <f>INDEX(INDICADORES!$G$3:$G$419,MATCH($A96,INDICADORES!$B$3:$B$419,0))</f>
        <v>4º QUARTIL</v>
      </c>
      <c r="N96" s="40">
        <f>IF($M$6="SIM",IFERROR(HLOOKUP(M96,SÍNTESE!$J$10:$M$25,'MATRIZ CONTRATOS'!M$3+1,0),0),0)</f>
        <v>0.78125</v>
      </c>
      <c r="O96" s="40" t="str">
        <f>INDEX(INDICADORES!$H$3:$H$419,MATCH($A96,INDICADORES!$B$3:$B$419,0))</f>
        <v>2º QUARTIL</v>
      </c>
      <c r="P96" s="40">
        <f>IF($O$6="SIM",IFERROR(HLOOKUP(O96,SÍNTESE!$J$10:$M$25,'MATRIZ CONTRATOS'!O$3+1,0),0),0)</f>
        <v>1.5625</v>
      </c>
      <c r="Q96" s="40" t="str">
        <f>INDEX(INDICADORES!$I$3:$I$419,MATCH($A96,INDICADORES!$B$3:$B$419,0))</f>
        <v>4º QUARTIL</v>
      </c>
      <c r="R96" s="40">
        <f>IF($Q$6="SIM",IFERROR(HLOOKUP(Q96,SÍNTESE!$J$10:$M$25,'MATRIZ CONTRATOS'!Q$3+1,0),0),0)</f>
        <v>8.3333333333333321</v>
      </c>
      <c r="S96" s="40" t="str">
        <f>INDEX(INDICADORES!$J$3:$J$419,MATCH($A96,INDICADORES!$B$3:$B$419,0))</f>
        <v>1º QUARTIL</v>
      </c>
      <c r="T96" s="40">
        <f>IF($S$6="SIM",IFERROR(HLOOKUP(S96,SÍNTESE!$J$10:$M$25,'MATRIZ CONTRATOS'!S$3+1,0),0),0)</f>
        <v>8.3333333333333321</v>
      </c>
      <c r="U96" s="40" t="str">
        <f>INDEX(INDICADORES!$K$3:$K$419,MATCH($A96,INDICADORES!$B$3:$B$419,0))</f>
        <v>3º QUARTIL</v>
      </c>
      <c r="V96" s="40">
        <f>IF($U$6="SIM",IFERROR(HLOOKUP(U96,SÍNTESE!$J$10:$M$25,'MATRIZ CONTRATOS'!U$3+1,0),0),0)</f>
        <v>4.1666666666666661</v>
      </c>
      <c r="W96" s="40" t="str">
        <f>INDEX(INDICADORES!$L$3:$L$419,MATCH($A96,INDICADORES!$B$3:$B$419,0))</f>
        <v>1º QUARTIL</v>
      </c>
      <c r="X96" s="40">
        <f>IF($W$6="SIM",IFERROR(HLOOKUP(W96,SÍNTESE!$J$10:$M$25,'MATRIZ CONTRATOS'!W$3+1,0),0),0)</f>
        <v>0</v>
      </c>
      <c r="Y96" s="40" t="str">
        <f>INDEX(INDICADORES!$M$3:$M$419,MATCH($A96,INDICADORES!$B$3:$B$419,0))</f>
        <v>2º QUARTIL</v>
      </c>
      <c r="Z96" s="40">
        <f>IF($Y$6="SIM",IFERROR(HLOOKUP(Y96,SÍNTESE!$J$10:$M$25,'MATRIZ CONTRATOS'!Y$3+1,0),0),0)</f>
        <v>1.5625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CONTRATOS'!AA$3+1,0),0),0)</f>
        <v>1.5625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CONTRATOS'!AC$3+1,0),0),0)</f>
        <v>3.125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CONTRATOS'!AE$3+1,0),0),0)</f>
        <v>0.78125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CONTRATOS'!AG$3+1,0),0),0)</f>
        <v>0</v>
      </c>
      <c r="AI96" s="41">
        <f t="shared" si="1"/>
        <v>70.052083333333329</v>
      </c>
      <c r="AK96">
        <f>INDEX(Tabela1[LATITUDE],MATCH('MATRIZ CONTRATOS'!A96,Tabela1[código município],0))</f>
        <v>-11.3797</v>
      </c>
      <c r="AL96">
        <f>INDEX(Tabela1[LONGITUDE],MATCH('MATRIZ CONTRATOS'!A96,Tabela1[código município],0))</f>
        <v>-40.008899999999997</v>
      </c>
    </row>
    <row r="97" spans="1:38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CONTRATOS'!E$3+1,0),0),0)</f>
        <v>3.125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CONTRATOS'!G$3+1,0),0),0)</f>
        <v>6.25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CONTRATOS'!I$3+1,0),0),0)</f>
        <v>3.125</v>
      </c>
      <c r="K97" s="40" t="str">
        <f>INDEX(INDICADORES!$F$3:$F$419,MATCH($A97,INDICADORES!$B$3:$B$419,0))</f>
        <v>4º QUARTIL</v>
      </c>
      <c r="L97" s="40">
        <f>IF($K$6="SIM",IFERROR(HLOOKUP(K97,SÍNTESE!$J$10:$M$25,'MATRIZ CONTRATOS'!K$3+1,0),0),0)</f>
        <v>25</v>
      </c>
      <c r="M97" s="40" t="str">
        <f>INDEX(INDICADORES!$G$3:$G$419,MATCH($A97,INDICADORES!$B$3:$B$419,0))</f>
        <v>3º QUARTIL</v>
      </c>
      <c r="N97" s="40">
        <f>IF($M$6="SIM",IFERROR(HLOOKUP(M97,SÍNTESE!$J$10:$M$25,'MATRIZ CONTRATOS'!M$3+1,0),0),0)</f>
        <v>1.5625</v>
      </c>
      <c r="O97" s="40" t="str">
        <f>INDEX(INDICADORES!$H$3:$H$419,MATCH($A97,INDICADORES!$B$3:$B$419,0))</f>
        <v>1º QUARTIL</v>
      </c>
      <c r="P97" s="40">
        <f>IF($O$6="SIM",IFERROR(HLOOKUP(O97,SÍNTESE!$J$10:$M$25,'MATRIZ CONTRATOS'!O$3+1,0),0),0)</f>
        <v>0.78125</v>
      </c>
      <c r="Q97" s="40" t="str">
        <f>INDEX(INDICADORES!$I$3:$I$419,MATCH($A97,INDICADORES!$B$3:$B$419,0))</f>
        <v>4º QUARTIL</v>
      </c>
      <c r="R97" s="40">
        <f>IF($Q$6="SIM",IFERROR(HLOOKUP(Q97,SÍNTESE!$J$10:$M$25,'MATRIZ CONTRATOS'!Q$3+1,0),0),0)</f>
        <v>8.3333333333333321</v>
      </c>
      <c r="S97" s="40" t="str">
        <f>INDEX(INDICADORES!$J$3:$J$419,MATCH($A97,INDICADORES!$B$3:$B$419,0))</f>
        <v>2º QUARTIL</v>
      </c>
      <c r="T97" s="40">
        <f>IF($S$6="SIM",IFERROR(HLOOKUP(S97,SÍNTESE!$J$10:$M$25,'MATRIZ CONTRATOS'!S$3+1,0),0),0)</f>
        <v>6.2499999999999991</v>
      </c>
      <c r="U97" s="40" t="str">
        <f>INDEX(INDICADORES!$K$3:$K$419,MATCH($A97,INDICADORES!$B$3:$B$419,0))</f>
        <v>3º QUARTIL</v>
      </c>
      <c r="V97" s="40">
        <f>IF($U$6="SIM",IFERROR(HLOOKUP(U97,SÍNTESE!$J$10:$M$25,'MATRIZ CONTRATOS'!U$3+1,0),0),0)</f>
        <v>4.1666666666666661</v>
      </c>
      <c r="W97" s="40" t="str">
        <f>INDEX(INDICADORES!$L$3:$L$419,MATCH($A97,INDICADORES!$B$3:$B$419,0))</f>
        <v>1º QUARTIL</v>
      </c>
      <c r="X97" s="40">
        <f>IF($W$6="SIM",IFERROR(HLOOKUP(W97,SÍNTESE!$J$10:$M$25,'MATRIZ CONTRATOS'!W$3+1,0),0),0)</f>
        <v>0</v>
      </c>
      <c r="Y97" s="40" t="str">
        <f>INDEX(INDICADORES!$M$3:$M$419,MATCH($A97,INDICADORES!$B$3:$B$419,0))</f>
        <v>4º QUARTIL</v>
      </c>
      <c r="Z97" s="40">
        <f>IF($Y$6="SIM",IFERROR(HLOOKUP(Y97,SÍNTESE!$J$10:$M$25,'MATRIZ CONTRATOS'!Y$3+1,0),0),0)</f>
        <v>3.125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CONTRATOS'!AA$3+1,0),0),0)</f>
        <v>3.125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CONTRATOS'!AC$3+1,0),0),0)</f>
        <v>1.5625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CONTRATOS'!AE$3+1,0),0),0)</f>
        <v>3.125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CONTRATOS'!AG$3+1,0),0),0)</f>
        <v>0</v>
      </c>
      <c r="AI97" s="41">
        <f t="shared" si="1"/>
        <v>69.53125</v>
      </c>
      <c r="AK97">
        <f>INDEX(Tabela1[LATITUDE],MATCH('MATRIZ CONTRATOS'!A97,Tabela1[código município],0))</f>
        <v>-14.717700000000001</v>
      </c>
      <c r="AL97">
        <f>INDEX(Tabela1[LONGITUDE],MATCH('MATRIZ CONTRATOS'!A97,Tabela1[código município],0))</f>
        <v>-41.260300000000001</v>
      </c>
    </row>
    <row r="98" spans="1:38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CONTRATOS'!E$3+1,0),0),0)</f>
        <v>0.78125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CONTRATOS'!G$3+1,0),0),0)</f>
        <v>25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CONTRATOS'!I$3+1,0),0),0)</f>
        <v>0.78125</v>
      </c>
      <c r="K98" s="40" t="str">
        <f>INDEX(INDICADORES!$F$3:$F$419,MATCH($A98,INDICADORES!$B$3:$B$419,0))</f>
        <v>3º QUARTIL</v>
      </c>
      <c r="L98" s="40">
        <f>IF($K$6="SIM",IFERROR(HLOOKUP(K98,SÍNTESE!$J$10:$M$25,'MATRIZ CONTRATOS'!K$3+1,0),0),0)</f>
        <v>18.75</v>
      </c>
      <c r="M98" s="40" t="str">
        <f>INDEX(INDICADORES!$G$3:$G$419,MATCH($A98,INDICADORES!$B$3:$B$419,0))</f>
        <v>3º QUARTIL</v>
      </c>
      <c r="N98" s="40">
        <f>IF($M$6="SIM",IFERROR(HLOOKUP(M98,SÍNTESE!$J$10:$M$25,'MATRIZ CONTRATOS'!M$3+1,0),0),0)</f>
        <v>1.5625</v>
      </c>
      <c r="O98" s="40" t="str">
        <f>INDEX(INDICADORES!$H$3:$H$419,MATCH($A98,INDICADORES!$B$3:$B$419,0))</f>
        <v>1º QUARTIL</v>
      </c>
      <c r="P98" s="40">
        <f>IF($O$6="SIM",IFERROR(HLOOKUP(O98,SÍNTESE!$J$10:$M$25,'MATRIZ CONTRATOS'!O$3+1,0),0),0)</f>
        <v>0.78125</v>
      </c>
      <c r="Q98" s="40" t="str">
        <f>INDEX(INDICADORES!$I$3:$I$419,MATCH($A98,INDICADORES!$B$3:$B$419,0))</f>
        <v>3º QUARTIL</v>
      </c>
      <c r="R98" s="40">
        <f>IF($Q$6="SIM",IFERROR(HLOOKUP(Q98,SÍNTESE!$J$10:$M$25,'MATRIZ CONTRATOS'!Q$3+1,0),0),0)</f>
        <v>6.2499999999999991</v>
      </c>
      <c r="S98" s="40" t="str">
        <f>INDEX(INDICADORES!$J$3:$J$419,MATCH($A98,INDICADORES!$B$3:$B$419,0))</f>
        <v>2º QUARTIL</v>
      </c>
      <c r="T98" s="40">
        <f>IF($S$6="SIM",IFERROR(HLOOKUP(S98,SÍNTESE!$J$10:$M$25,'MATRIZ CONTRATOS'!S$3+1,0),0),0)</f>
        <v>6.2499999999999991</v>
      </c>
      <c r="U98" s="40" t="str">
        <f>INDEX(INDICADORES!$K$3:$K$419,MATCH($A98,INDICADORES!$B$3:$B$419,0))</f>
        <v>2º QUARTIL</v>
      </c>
      <c r="V98" s="40">
        <f>IF($U$6="SIM",IFERROR(HLOOKUP(U98,SÍNTESE!$J$10:$M$25,'MATRIZ CONTRATOS'!U$3+1,0),0),0)</f>
        <v>6.2499999999999991</v>
      </c>
      <c r="W98" s="40" t="str">
        <f>INDEX(INDICADORES!$L$3:$L$419,MATCH($A98,INDICADORES!$B$3:$B$419,0))</f>
        <v>2º QUARTIL</v>
      </c>
      <c r="X98" s="40">
        <f>IF($W$6="SIM",IFERROR(HLOOKUP(W98,SÍNTESE!$J$10:$M$25,'MATRIZ CONTRATOS'!W$3+1,0),0),0)</f>
        <v>0</v>
      </c>
      <c r="Y98" s="40" t="str">
        <f>INDEX(INDICADORES!$M$3:$M$419,MATCH($A98,INDICADORES!$B$3:$B$419,0))</f>
        <v>2º QUARTIL</v>
      </c>
      <c r="Z98" s="40">
        <f>IF($Y$6="SIM",IFERROR(HLOOKUP(Y98,SÍNTESE!$J$10:$M$25,'MATRIZ CONTRATOS'!Y$3+1,0),0),0)</f>
        <v>1.5625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CONTRATOS'!AA$3+1,0),0),0)</f>
        <v>1.5625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CONTRATOS'!AC$3+1,0),0),0)</f>
        <v>0.78125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CONTRATOS'!AE$3+1,0),0),0)</f>
        <v>0.78125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CONTRATOS'!AG$3+1,0),0),0)</f>
        <v>0</v>
      </c>
      <c r="AI98" s="41">
        <f t="shared" si="1"/>
        <v>71.09375</v>
      </c>
      <c r="AK98">
        <f>INDEX(Tabela1[LATITUDE],MATCH('MATRIZ CONTRATOS'!A98,Tabela1[código município],0))</f>
        <v>-17.726800000000001</v>
      </c>
      <c r="AL98">
        <f>INDEX(Tabela1[LONGITUDE],MATCH('MATRIZ CONTRATOS'!A98,Tabela1[código município],0))</f>
        <v>-39.259700000000002</v>
      </c>
    </row>
    <row r="99" spans="1:38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CONTRATOS'!E$3+1,0),0),0)</f>
        <v>0.78125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CONTRATOS'!G$3+1,0),0),0)</f>
        <v>25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CONTRATOS'!I$3+1,0),0),0)</f>
        <v>0.78125</v>
      </c>
      <c r="K99" s="40" t="str">
        <f>INDEX(INDICADORES!$F$3:$F$419,MATCH($A99,INDICADORES!$B$3:$B$419,0))</f>
        <v>1º QUARTIL</v>
      </c>
      <c r="L99" s="40">
        <f>IF($K$6="SIM",IFERROR(HLOOKUP(K99,SÍNTESE!$J$10:$M$25,'MATRIZ CONTRATOS'!K$3+1,0),0),0)</f>
        <v>6.25</v>
      </c>
      <c r="M99" s="40" t="str">
        <f>INDEX(INDICADORES!$G$3:$G$419,MATCH($A99,INDICADORES!$B$3:$B$419,0))</f>
        <v>2º QUARTIL</v>
      </c>
      <c r="N99" s="40">
        <f>IF($M$6="SIM",IFERROR(HLOOKUP(M99,SÍNTESE!$J$10:$M$25,'MATRIZ CONTRATOS'!M$3+1,0),0),0)</f>
        <v>2.34375</v>
      </c>
      <c r="O99" s="40" t="str">
        <f>INDEX(INDICADORES!$H$3:$H$419,MATCH($A99,INDICADORES!$B$3:$B$419,0))</f>
        <v>3º QUARTIL</v>
      </c>
      <c r="P99" s="40">
        <f>IF($O$6="SIM",IFERROR(HLOOKUP(O99,SÍNTESE!$J$10:$M$25,'MATRIZ CONTRATOS'!O$3+1,0),0),0)</f>
        <v>2.34375</v>
      </c>
      <c r="Q99" s="40" t="str">
        <f>INDEX(INDICADORES!$I$3:$I$419,MATCH($A99,INDICADORES!$B$3:$B$419,0))</f>
        <v>1º QUARTIL</v>
      </c>
      <c r="R99" s="40">
        <f>IF($Q$6="SIM",IFERROR(HLOOKUP(Q99,SÍNTESE!$J$10:$M$25,'MATRIZ CONTRATOS'!Q$3+1,0),0),0)</f>
        <v>2.083333333333333</v>
      </c>
      <c r="S99" s="40" t="str">
        <f>INDEX(INDICADORES!$J$3:$J$419,MATCH($A99,INDICADORES!$B$3:$B$419,0))</f>
        <v>3º QUARTIL</v>
      </c>
      <c r="T99" s="40">
        <f>IF($S$6="SIM",IFERROR(HLOOKUP(S99,SÍNTESE!$J$10:$M$25,'MATRIZ CONTRATOS'!S$3+1,0),0),0)</f>
        <v>4.1666666666666661</v>
      </c>
      <c r="U99" s="40" t="str">
        <f>INDEX(INDICADORES!$K$3:$K$419,MATCH($A99,INDICADORES!$B$3:$B$419,0))</f>
        <v>4º QUARTIL</v>
      </c>
      <c r="V99" s="40">
        <f>IF($U$6="SIM",IFERROR(HLOOKUP(U99,SÍNTESE!$J$10:$M$25,'MATRIZ CONTRATOS'!U$3+1,0),0),0)</f>
        <v>2.083333333333333</v>
      </c>
      <c r="W99" s="40" t="str">
        <f>INDEX(INDICADORES!$L$3:$L$419,MATCH($A99,INDICADORES!$B$3:$B$419,0))</f>
        <v>4º QUARTIL</v>
      </c>
      <c r="X99" s="40">
        <f>IF($W$6="SIM",IFERROR(HLOOKUP(W99,SÍNTESE!$J$10:$M$25,'MATRIZ CONTRATOS'!W$3+1,0),0),0)</f>
        <v>0</v>
      </c>
      <c r="Y99" s="40" t="str">
        <f>INDEX(INDICADORES!$M$3:$M$419,MATCH($A99,INDICADORES!$B$3:$B$419,0))</f>
        <v>2º QUARTIL</v>
      </c>
      <c r="Z99" s="40">
        <f>IF($Y$6="SIM",IFERROR(HLOOKUP(Y99,SÍNTESE!$J$10:$M$25,'MATRIZ CONTRATOS'!Y$3+1,0),0),0)</f>
        <v>1.5625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CONTRATOS'!AA$3+1,0),0),0)</f>
        <v>2.34375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CONTRATOS'!AC$3+1,0),0),0)</f>
        <v>0.78125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CONTRATOS'!AE$3+1,0),0),0)</f>
        <v>0.78125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CONTRATOS'!AG$3+1,0),0),0)</f>
        <v>0</v>
      </c>
      <c r="AI99" s="41">
        <f t="shared" si="1"/>
        <v>51.302083333333329</v>
      </c>
      <c r="AK99">
        <f>INDEX(Tabela1[LATITUDE],MATCH('MATRIZ CONTRATOS'!A99,Tabela1[código município],0))</f>
        <v>-11.9472</v>
      </c>
      <c r="AL99">
        <f>INDEX(Tabela1[LONGITUDE],MATCH('MATRIZ CONTRATOS'!A99,Tabela1[código município],0))</f>
        <v>-37.946899999999999</v>
      </c>
    </row>
    <row r="100" spans="1:38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CONTRATOS'!E$3+1,0),0),0)</f>
        <v>1.5625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CONTRATOS'!G$3+1,0),0),0)</f>
        <v>12.5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CONTRATOS'!I$3+1,0),0),0)</f>
        <v>2.34375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CONTRATOS'!K$3+1,0),0),0)</f>
        <v>12.5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CONTRATOS'!M$3+1,0),0),0)</f>
        <v>1.5625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CONTRATOS'!O$3+1,0),0),0)</f>
        <v>0.78125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CONTRATOS'!Q$3+1,0),0),0)</f>
        <v>8.3333333333333321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CONTRATOS'!S$3+1,0),0),0)</f>
        <v>6.2499999999999991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CONTRATOS'!U$3+1,0),0),0)</f>
        <v>2.083333333333333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CONTRATOS'!W$3+1,0),0),0)</f>
        <v>0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CONTRATOS'!Y$3+1,0),0),0)</f>
        <v>3.125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CONTRATOS'!AA$3+1,0),0),0)</f>
        <v>2.34375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CONTRATOS'!AC$3+1,0),0),0)</f>
        <v>0.78125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CONTRATOS'!AE$3+1,0),0),0)</f>
        <v>0.78125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CONTRATOS'!AG$3+1,0),0),0)</f>
        <v>0</v>
      </c>
      <c r="AI100" s="41">
        <f t="shared" si="1"/>
        <v>54.947916666666664</v>
      </c>
      <c r="AK100">
        <f>INDEX(Tabela1[LATITUDE],MATCH('MATRIZ CONTRATOS'!A100,Tabela1[código município],0))</f>
        <v>-14.298500000000001</v>
      </c>
      <c r="AL100">
        <f>INDEX(Tabela1[LONGITUDE],MATCH('MATRIZ CONTRATOS'!A100,Tabela1[código município],0))</f>
        <v>-43.772399999999998</v>
      </c>
    </row>
    <row r="101" spans="1:38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CONTRATOS'!E$3+1,0),0),0)</f>
        <v>0.78125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CONTRATOS'!G$3+1,0),0),0)</f>
        <v>25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CONTRATOS'!I$3+1,0),0),0)</f>
        <v>1.5625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CONTRATOS'!K$3+1,0),0),0)</f>
        <v>6.25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CONTRATOS'!M$3+1,0),0),0)</f>
        <v>1.5625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CONTRATOS'!O$3+1,0),0),0)</f>
        <v>0.78125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CONTRATOS'!Q$3+1,0),0),0)</f>
        <v>2.083333333333333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CONTRATOS'!S$3+1,0),0),0)</f>
        <v>2.083333333333333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CONTRATOS'!U$3+1,0),0),0)</f>
        <v>2.083333333333333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CONTRATOS'!W$3+1,0),0),0)</f>
        <v>0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CONTRATOS'!Y$3+1,0),0),0)</f>
        <v>0.78125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CONTRATOS'!AA$3+1,0),0),0)</f>
        <v>0.78125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CONTRATOS'!AC$3+1,0),0),0)</f>
        <v>3.125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CONTRATOS'!AE$3+1,0),0),0)</f>
        <v>0.78125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CONTRATOS'!AG$3+1,0),0),0)</f>
        <v>0</v>
      </c>
      <c r="AI101" s="41">
        <f t="shared" si="1"/>
        <v>47.65625</v>
      </c>
      <c r="AK101">
        <f>INDEX(Tabela1[LATITUDE],MATCH('MATRIZ CONTRATOS'!A101,Tabela1[código município],0))</f>
        <v>-9.1640800000000002</v>
      </c>
      <c r="AL101">
        <f>INDEX(Tabela1[LONGITUDE],MATCH('MATRIZ CONTRATOS'!A101,Tabela1[código município],0))</f>
        <v>-40.973999999999997</v>
      </c>
    </row>
    <row r="102" spans="1:38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CONTRATOS'!E$3+1,0),0),0)</f>
        <v>3.125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CONTRATOS'!G$3+1,0),0),0)</f>
        <v>25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CONTRATOS'!I$3+1,0),0),0)</f>
        <v>0.78125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CONTRATOS'!K$3+1,0),0),0)</f>
        <v>18.75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CONTRATOS'!M$3+1,0),0),0)</f>
        <v>2.34375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CONTRATOS'!O$3+1,0),0),0)</f>
        <v>3.125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CONTRATOS'!Q$3+1,0),0),0)</f>
        <v>4.1666666666666661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CONTRATOS'!S$3+1,0),0),0)</f>
        <v>6.2499999999999991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CONTRATOS'!U$3+1,0),0),0)</f>
        <v>8.3333333333333321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CONTRATOS'!W$3+1,0),0),0)</f>
        <v>0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CONTRATOS'!Y$3+1,0),0),0)</f>
        <v>2.34375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CONTRATOS'!AA$3+1,0),0),0)</f>
        <v>2.34375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CONTRATOS'!AC$3+1,0),0),0)</f>
        <v>1.5625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CONTRATOS'!AE$3+1,0),0),0)</f>
        <v>2.34375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CONTRATOS'!AG$3+1,0),0),0)</f>
        <v>0</v>
      </c>
      <c r="AI102" s="41">
        <f t="shared" si="1"/>
        <v>80.46875</v>
      </c>
      <c r="AK102">
        <f>INDEX(Tabela1[LATITUDE],MATCH('MATRIZ CONTRATOS'!A102,Tabela1[código município],0))</f>
        <v>-12.757899999999999</v>
      </c>
      <c r="AL102">
        <f>INDEX(Tabela1[LONGITUDE],MATCH('MATRIZ CONTRATOS'!A102,Tabela1[código município],0))</f>
        <v>-39.424799999999998</v>
      </c>
    </row>
    <row r="103" spans="1:38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CONTRATOS'!E$3+1,0),0),0)</f>
        <v>0.78125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CONTRATOS'!G$3+1,0),0),0)</f>
        <v>25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CONTRATOS'!I$3+1,0),0),0)</f>
        <v>1.5625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CONTRATOS'!K$3+1,0),0),0)</f>
        <v>18.75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CONTRATOS'!M$3+1,0),0),0)</f>
        <v>1.5625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CONTRATOS'!O$3+1,0),0),0)</f>
        <v>2.34375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CONTRATOS'!Q$3+1,0),0),0)</f>
        <v>2.083333333333333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CONTRATOS'!S$3+1,0),0),0)</f>
        <v>4.1666666666666661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CONTRATOS'!U$3+1,0),0),0)</f>
        <v>4.1666666666666661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CONTRATOS'!W$3+1,0),0),0)</f>
        <v>0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CONTRATOS'!Y$3+1,0),0),0)</f>
        <v>1.5625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CONTRATOS'!AA$3+1,0),0),0)</f>
        <v>2.34375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CONTRATOS'!AC$3+1,0),0),0)</f>
        <v>0.78125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CONTRATOS'!AE$3+1,0),0),0)</f>
        <v>0.78125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CONTRATOS'!AG$3+1,0),0),0)</f>
        <v>0</v>
      </c>
      <c r="AI103" s="41">
        <f t="shared" si="1"/>
        <v>65.885416666666657</v>
      </c>
      <c r="AK103">
        <f>INDEX(Tabela1[LATITUDE],MATCH('MATRIZ CONTRATOS'!A103,Tabela1[código município],0))</f>
        <v>-12.31</v>
      </c>
      <c r="AL103">
        <f>INDEX(Tabela1[LONGITUDE],MATCH('MATRIZ CONTRATOS'!A103,Tabela1[código município],0))</f>
        <v>-44.864800000000002</v>
      </c>
    </row>
    <row r="104" spans="1:38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CONTRATOS'!E$3+1,0),0),0)</f>
        <v>2.34375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CONTRATOS'!G$3+1,0),0),0)</f>
        <v>25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CONTRATOS'!I$3+1,0),0),0)</f>
        <v>0.78125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CONTRATOS'!K$3+1,0),0),0)</f>
        <v>18.75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CONTRATOS'!M$3+1,0),0),0)</f>
        <v>2.34375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CONTRATOS'!O$3+1,0),0),0)</f>
        <v>3.125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CONTRATOS'!Q$3+1,0),0),0)</f>
        <v>8.3333333333333321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CONTRATOS'!S$3+1,0),0),0)</f>
        <v>4.1666666666666661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CONTRATOS'!U$3+1,0),0),0)</f>
        <v>6.2499999999999991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CONTRATOS'!W$3+1,0),0),0)</f>
        <v>0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CONTRATOS'!Y$3+1,0),0),0)</f>
        <v>3.125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CONTRATOS'!AA$3+1,0),0),0)</f>
        <v>0.78125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CONTRATOS'!AC$3+1,0),0),0)</f>
        <v>3.125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CONTRATOS'!AE$3+1,0),0),0)</f>
        <v>0.78125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CONTRATOS'!AG$3+1,0),0),0)</f>
        <v>0</v>
      </c>
      <c r="AI104" s="41">
        <f t="shared" si="1"/>
        <v>78.90625</v>
      </c>
      <c r="AK104">
        <f>INDEX(Tabela1[LATITUDE],MATCH('MATRIZ CONTRATOS'!A104,Tabela1[código município],0))</f>
        <v>-12.3513</v>
      </c>
      <c r="AL104">
        <f>INDEX(Tabela1[LONGITUDE],MATCH('MATRIZ CONTRATOS'!A104,Tabela1[código município],0))</f>
        <v>-38.379100000000001</v>
      </c>
    </row>
    <row r="105" spans="1:38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CONTRATOS'!E$3+1,0),0),0)</f>
        <v>2.34375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CONTRATOS'!G$3+1,0),0),0)</f>
        <v>18.75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CONTRATOS'!I$3+1,0),0),0)</f>
        <v>0.78125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CONTRATOS'!K$3+1,0),0),0)</f>
        <v>18.75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CONTRATOS'!M$3+1,0),0),0)</f>
        <v>3.125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CONTRATOS'!O$3+1,0),0),0)</f>
        <v>2.34375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CONTRATOS'!Q$3+1,0),0),0)</f>
        <v>6.2499999999999991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CONTRATOS'!S$3+1,0),0),0)</f>
        <v>6.2499999999999991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CONTRATOS'!U$3+1,0),0),0)</f>
        <v>8.3333333333333321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CONTRATOS'!W$3+1,0),0),0)</f>
        <v>0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CONTRATOS'!Y$3+1,0),0),0)</f>
        <v>3.125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CONTRATOS'!AA$3+1,0),0),0)</f>
        <v>1.5625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CONTRATOS'!AC$3+1,0),0),0)</f>
        <v>3.125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CONTRATOS'!AE$3+1,0),0),0)</f>
        <v>2.34375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CONTRATOS'!AG$3+1,0),0),0)</f>
        <v>0</v>
      </c>
      <c r="AI105" s="41">
        <f t="shared" si="1"/>
        <v>77.083333333333329</v>
      </c>
      <c r="AK105">
        <f>INDEX(Tabela1[LATITUDE],MATCH('MATRIZ CONTRATOS'!A105,Tabela1[código município],0))</f>
        <v>-13.3239</v>
      </c>
      <c r="AL105">
        <f>INDEX(Tabela1[LONGITUDE],MATCH('MATRIZ CONTRATOS'!A105,Tabela1[código município],0))</f>
        <v>-42.290399999999998</v>
      </c>
    </row>
    <row r="106" spans="1:38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CONTRATOS'!E$3+1,0),0),0)</f>
        <v>2.34375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CONTRATOS'!G$3+1,0),0),0)</f>
        <v>25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CONTRATOS'!I$3+1,0),0),0)</f>
        <v>1.5625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CONTRATOS'!K$3+1,0),0),0)</f>
        <v>25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CONTRATOS'!M$3+1,0),0),0)</f>
        <v>3.125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CONTRATOS'!O$3+1,0),0),0)</f>
        <v>1.5625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CONTRATOS'!Q$3+1,0),0),0)</f>
        <v>6.2499999999999991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CONTRATOS'!S$3+1,0),0),0)</f>
        <v>4.1666666666666661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CONTRATOS'!U$3+1,0),0),0)</f>
        <v>8.3333333333333321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CONTRATOS'!W$3+1,0),0),0)</f>
        <v>0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CONTRATOS'!Y$3+1,0),0),0)</f>
        <v>1.5625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CONTRATOS'!AA$3+1,0),0),0)</f>
        <v>2.34375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CONTRATOS'!AC$3+1,0),0),0)</f>
        <v>0.78125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CONTRATOS'!AE$3+1,0),0),0)</f>
        <v>0.78125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CONTRATOS'!AG$3+1,0),0),0)</f>
        <v>0</v>
      </c>
      <c r="AI106" s="41">
        <f t="shared" si="1"/>
        <v>82.8125</v>
      </c>
      <c r="AK106">
        <f>INDEX(Tabela1[LATITUDE],MATCH('MATRIZ CONTRATOS'!A106,Tabela1[código município],0))</f>
        <v>-11.137600000000001</v>
      </c>
      <c r="AL106">
        <f>INDEX(Tabela1[LONGITUDE],MATCH('MATRIZ CONTRATOS'!A106,Tabela1[código município],0))</f>
        <v>-42.111600000000003</v>
      </c>
    </row>
    <row r="107" spans="1:38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CONTRATOS'!E$3+1,0),0),0)</f>
        <v>0.78125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CONTRATOS'!G$3+1,0),0),0)</f>
        <v>25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CONTRATOS'!I$3+1,0),0),0)</f>
        <v>0.78125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CONTRATOS'!K$3+1,0),0),0)</f>
        <v>6.25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CONTRATOS'!M$3+1,0),0),0)</f>
        <v>2.34375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CONTRATOS'!O$3+1,0),0),0)</f>
        <v>1.5625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CONTRATOS'!Q$3+1,0),0),0)</f>
        <v>6.2499999999999991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CONTRATOS'!S$3+1,0),0),0)</f>
        <v>4.1666666666666661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CONTRATOS'!U$3+1,0),0),0)</f>
        <v>8.3333333333333321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CONTRATOS'!W$3+1,0),0),0)</f>
        <v>0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CONTRATOS'!Y$3+1,0),0),0)</f>
        <v>0.78125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CONTRATOS'!AA$3+1,0),0),0)</f>
        <v>0.78125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CONTRATOS'!AC$3+1,0),0),0)</f>
        <v>0.78125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CONTRATOS'!AE$3+1,0),0),0)</f>
        <v>0.78125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CONTRATOS'!AG$3+1,0),0),0)</f>
        <v>0</v>
      </c>
      <c r="AI107" s="41">
        <f t="shared" si="1"/>
        <v>58.59375</v>
      </c>
      <c r="AK107">
        <f>INDEX(Tabela1[LATITUDE],MATCH('MATRIZ CONTRATOS'!A107,Tabela1[código município],0))</f>
        <v>-8.9695</v>
      </c>
      <c r="AL107">
        <f>INDEX(Tabela1[LONGITUDE],MATCH('MATRIZ CONTRATOS'!A107,Tabela1[código município],0))</f>
        <v>-39.097900000000003</v>
      </c>
    </row>
    <row r="108" spans="1:38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CONTRATOS'!E$3+1,0),0),0)</f>
        <v>1.5625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CONTRATOS'!G$3+1,0),0),0)</f>
        <v>25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CONTRATOS'!I$3+1,0),0),0)</f>
        <v>0.78125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CONTRATOS'!K$3+1,0),0),0)</f>
        <v>12.5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CONTRATOS'!M$3+1,0),0),0)</f>
        <v>2.34375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CONTRATOS'!O$3+1,0),0),0)</f>
        <v>2.34375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CONTRATOS'!Q$3+1,0),0),0)</f>
        <v>6.2499999999999991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CONTRATOS'!S$3+1,0),0),0)</f>
        <v>4.1666666666666661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CONTRATOS'!U$3+1,0),0),0)</f>
        <v>4.1666666666666661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CONTRATOS'!W$3+1,0),0),0)</f>
        <v>0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CONTRATOS'!Y$3+1,0),0),0)</f>
        <v>1.5625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CONTRATOS'!AA$3+1,0),0),0)</f>
        <v>0.78125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CONTRATOS'!AC$3+1,0),0),0)</f>
        <v>0.78125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CONTRATOS'!AE$3+1,0),0),0)</f>
        <v>2.34375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CONTRATOS'!AG$3+1,0),0),0)</f>
        <v>0</v>
      </c>
      <c r="AI108" s="41">
        <f t="shared" si="1"/>
        <v>64.583333333333329</v>
      </c>
      <c r="AK108">
        <f>INDEX(Tabela1[LATITUDE],MATCH('MATRIZ CONTRATOS'!A108,Tabela1[código município],0))</f>
        <v>-10.589700000000001</v>
      </c>
      <c r="AL108">
        <f>INDEX(Tabela1[LONGITUDE],MATCH('MATRIZ CONTRATOS'!A108,Tabela1[código município],0))</f>
        <v>-38.379399999999997</v>
      </c>
    </row>
    <row r="109" spans="1:38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CONTRATOS'!E$3+1,0),0),0)</f>
        <v>1.5625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CONTRATOS'!G$3+1,0),0),0)</f>
        <v>25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CONTRATOS'!I$3+1,0),0),0)</f>
        <v>1.5625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CONTRATOS'!K$3+1,0),0),0)</f>
        <v>12.5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CONTRATOS'!M$3+1,0),0),0)</f>
        <v>2.34375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CONTRATOS'!O$3+1,0),0),0)</f>
        <v>1.5625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CONTRATOS'!Q$3+1,0),0),0)</f>
        <v>4.1666666666666661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CONTRATOS'!S$3+1,0),0),0)</f>
        <v>2.083333333333333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CONTRATOS'!U$3+1,0),0),0)</f>
        <v>6.2499999999999991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CONTRATOS'!W$3+1,0),0),0)</f>
        <v>0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CONTRATOS'!Y$3+1,0),0),0)</f>
        <v>2.34375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CONTRATOS'!AA$3+1,0),0),0)</f>
        <v>2.34375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CONTRATOS'!AC$3+1,0),0),0)</f>
        <v>1.5625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CONTRATOS'!AE$3+1,0),0),0)</f>
        <v>0.78125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CONTRATOS'!AG$3+1,0),0),0)</f>
        <v>0</v>
      </c>
      <c r="AI109" s="41">
        <f t="shared" si="1"/>
        <v>64.0625</v>
      </c>
      <c r="AK109">
        <f>INDEX(Tabela1[LATITUDE],MATCH('MATRIZ CONTRATOS'!A109,Tabela1[código município],0))</f>
        <v>-11.103199999999999</v>
      </c>
      <c r="AL109">
        <f>INDEX(Tabela1[LONGITUDE],MATCH('MATRIZ CONTRATOS'!A109,Tabela1[código município],0))</f>
        <v>-38.517899999999997</v>
      </c>
    </row>
    <row r="110" spans="1:38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CONTRATOS'!E$3+1,0),0),0)</f>
        <v>0.78125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CONTRATOS'!G$3+1,0),0),0)</f>
        <v>25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CONTRATOS'!I$3+1,0),0),0)</f>
        <v>0.78125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CONTRATOS'!K$3+1,0),0),0)</f>
        <v>25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CONTRATOS'!M$3+1,0),0),0)</f>
        <v>1.5625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CONTRATOS'!O$3+1,0),0),0)</f>
        <v>0.78125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CONTRATOS'!Q$3+1,0),0),0)</f>
        <v>8.3333333333333321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CONTRATOS'!S$3+1,0),0),0)</f>
        <v>4.1666666666666661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CONTRATOS'!U$3+1,0),0),0)</f>
        <v>2.083333333333333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CONTRATOS'!W$3+1,0),0),0)</f>
        <v>0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CONTRATOS'!Y$3+1,0),0),0)</f>
        <v>2.34375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CONTRATOS'!AA$3+1,0),0),0)</f>
        <v>3.125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CONTRATOS'!AC$3+1,0),0),0)</f>
        <v>3.125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CONTRATOS'!AE$3+1,0),0),0)</f>
        <v>0.78125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CONTRATOS'!AG$3+1,0),0),0)</f>
        <v>0</v>
      </c>
      <c r="AI110" s="41">
        <f t="shared" si="1"/>
        <v>77.864583333333329</v>
      </c>
      <c r="AK110">
        <f>INDEX(Tabela1[LATITUDE],MATCH('MATRIZ CONTRATOS'!A110,Tabela1[código município],0))</f>
        <v>-14.637</v>
      </c>
      <c r="AL110">
        <f>INDEX(Tabela1[LONGITUDE],MATCH('MATRIZ CONTRATOS'!A110,Tabela1[código município],0))</f>
        <v>-39.555599999999998</v>
      </c>
    </row>
    <row r="111" spans="1:38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CONTRATOS'!E$3+1,0),0),0)</f>
        <v>0.78125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CONTRATOS'!G$3+1,0),0),0)</f>
        <v>6.25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CONTRATOS'!I$3+1,0),0),0)</f>
        <v>0.78125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CONTRATOS'!K$3+1,0),0),0)</f>
        <v>6.25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CONTRATOS'!M$3+1,0),0),0)</f>
        <v>2.34375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CONTRATOS'!O$3+1,0),0),0)</f>
        <v>2.34375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CONTRATOS'!Q$3+1,0),0),0)</f>
        <v>8.3333333333333321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CONTRATOS'!S$3+1,0),0),0)</f>
        <v>4.1666666666666661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CONTRATOS'!U$3+1,0),0),0)</f>
        <v>8.3333333333333321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CONTRATOS'!W$3+1,0),0),0)</f>
        <v>0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CONTRATOS'!Y$3+1,0),0),0)</f>
        <v>3.125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CONTRATOS'!AA$3+1,0),0),0)</f>
        <v>2.34375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CONTRATOS'!AC$3+1,0),0),0)</f>
        <v>0.78125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CONTRATOS'!AE$3+1,0),0),0)</f>
        <v>2.34375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CONTRATOS'!AG$3+1,0),0),0)</f>
        <v>0</v>
      </c>
      <c r="AI111" s="41">
        <f t="shared" si="1"/>
        <v>48.177083333333329</v>
      </c>
      <c r="AK111">
        <f>INDEX(Tabela1[LATITUDE],MATCH('MATRIZ CONTRATOS'!A111,Tabela1[código município],0))</f>
        <v>-14.1814</v>
      </c>
      <c r="AL111">
        <f>INDEX(Tabela1[LONGITUDE],MATCH('MATRIZ CONTRATOS'!A111,Tabela1[código município],0))</f>
        <v>-44.535200000000003</v>
      </c>
    </row>
    <row r="112" spans="1:38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CONTRATOS'!E$3+1,0),0),0)</f>
        <v>2.34375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CONTRATOS'!G$3+1,0),0),0)</f>
        <v>25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CONTRATOS'!I$3+1,0),0),0)</f>
        <v>2.34375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CONTRATOS'!K$3+1,0),0),0)</f>
        <v>25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CONTRATOS'!M$3+1,0),0),0)</f>
        <v>3.125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CONTRATOS'!O$3+1,0),0),0)</f>
        <v>3.125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CONTRATOS'!Q$3+1,0),0),0)</f>
        <v>6.2499999999999991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CONTRATOS'!S$3+1,0),0),0)</f>
        <v>2.083333333333333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CONTRATOS'!U$3+1,0),0),0)</f>
        <v>6.2499999999999991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CONTRATOS'!W$3+1,0),0),0)</f>
        <v>0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CONTRATOS'!Y$3+1,0),0),0)</f>
        <v>1.5625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CONTRATOS'!AA$3+1,0),0),0)</f>
        <v>1.5625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CONTRATOS'!AC$3+1,0),0),0)</f>
        <v>1.5625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CONTRATOS'!AE$3+1,0),0),0)</f>
        <v>0.78125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CONTRATOS'!AG$3+1,0),0),0)</f>
        <v>0</v>
      </c>
      <c r="AI112" s="41">
        <f t="shared" si="1"/>
        <v>80.989583333333329</v>
      </c>
      <c r="AK112">
        <f>INDEX(Tabela1[LATITUDE],MATCH('MATRIZ CONTRATOS'!A112,Tabela1[código município],0))</f>
        <v>-12.5078</v>
      </c>
      <c r="AL112">
        <f>INDEX(Tabela1[LONGITUDE],MATCH('MATRIZ CONTRATOS'!A112,Tabela1[código município],0))</f>
        <v>-38.997799999999998</v>
      </c>
    </row>
    <row r="113" spans="1:38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CONTRATOS'!E$3+1,0),0),0)</f>
        <v>0.78125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CONTRATOS'!G$3+1,0),0),0)</f>
        <v>25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CONTRATOS'!I$3+1,0),0),0)</f>
        <v>0.78125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CONTRATOS'!K$3+1,0),0),0)</f>
        <v>6.25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CONTRATOS'!M$3+1,0),0),0)</f>
        <v>2.34375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CONTRATOS'!O$3+1,0),0),0)</f>
        <v>2.34375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CONTRATOS'!Q$3+1,0),0),0)</f>
        <v>6.2499999999999991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CONTRATOS'!S$3+1,0),0),0)</f>
        <v>8.3333333333333321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CONTRATOS'!U$3+1,0),0),0)</f>
        <v>8.3333333333333321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CONTRATOS'!W$3+1,0),0),0)</f>
        <v>0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CONTRATOS'!Y$3+1,0),0),0)</f>
        <v>0.78125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CONTRATOS'!AA$3+1,0),0),0)</f>
        <v>2.34375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CONTRATOS'!AC$3+1,0),0),0)</f>
        <v>1.5625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CONTRATOS'!AE$3+1,0),0),0)</f>
        <v>0.78125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CONTRATOS'!AG$3+1,0),0),0)</f>
        <v>0</v>
      </c>
      <c r="AI113" s="41">
        <f t="shared" si="1"/>
        <v>65.885416666666657</v>
      </c>
      <c r="AK113">
        <f>INDEX(Tabela1[LATITUDE],MATCH('MATRIZ CONTRATOS'!A113,Tabela1[código município],0))</f>
        <v>-12.7836</v>
      </c>
      <c r="AL113">
        <f>INDEX(Tabela1[LONGITUDE],MATCH('MATRIZ CONTRATOS'!A113,Tabela1[código município],0))</f>
        <v>-39.171500000000002</v>
      </c>
    </row>
    <row r="114" spans="1:38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CONTRATOS'!E$3+1,0),0),0)</f>
        <v>0.78125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CONTRATOS'!G$3+1,0),0),0)</f>
        <v>25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CONTRATOS'!I$3+1,0),0),0)</f>
        <v>0.78125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CONTRATOS'!K$3+1,0),0),0)</f>
        <v>18.75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CONTRATOS'!M$3+1,0),0),0)</f>
        <v>3.125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CONTRATOS'!O$3+1,0),0),0)</f>
        <v>2.34375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CONTRATOS'!Q$3+1,0),0),0)</f>
        <v>2.083333333333333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CONTRATOS'!S$3+1,0),0),0)</f>
        <v>6.2499999999999991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CONTRATOS'!U$3+1,0),0),0)</f>
        <v>8.3333333333333321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CONTRATOS'!W$3+1,0),0),0)</f>
        <v>0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CONTRATOS'!Y$3+1,0),0),0)</f>
        <v>0.78125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CONTRATOS'!AA$3+1,0),0),0)</f>
        <v>0.78125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CONTRATOS'!AC$3+1,0),0),0)</f>
        <v>3.125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CONTRATOS'!AE$3+1,0),0),0)</f>
        <v>0.78125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CONTRATOS'!AG$3+1,0),0),0)</f>
        <v>0</v>
      </c>
      <c r="AI114" s="41">
        <f t="shared" si="1"/>
        <v>72.916666666666657</v>
      </c>
      <c r="AK114">
        <f>INDEX(Tabela1[LATITUDE],MATCH('MATRIZ CONTRATOS'!A114,Tabela1[código município],0))</f>
        <v>-11.56</v>
      </c>
      <c r="AL114">
        <f>INDEX(Tabela1[LONGITUDE],MATCH('MATRIZ CONTRATOS'!A114,Tabela1[código município],0))</f>
        <v>-39.280799999999999</v>
      </c>
    </row>
    <row r="115" spans="1:38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CONTRATOS'!E$3+1,0),0),0)</f>
        <v>3.125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CONTRATOS'!G$3+1,0),0),0)</f>
        <v>25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CONTRATOS'!I$3+1,0),0),0)</f>
        <v>2.34375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CONTRATOS'!K$3+1,0),0),0)</f>
        <v>25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CONTRATOS'!M$3+1,0),0),0)</f>
        <v>3.125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CONTRATOS'!O$3+1,0),0),0)</f>
        <v>3.125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CONTRATOS'!Q$3+1,0),0),0)</f>
        <v>6.2499999999999991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CONTRATOS'!S$3+1,0),0),0)</f>
        <v>6.2499999999999991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CONTRATOS'!U$3+1,0),0),0)</f>
        <v>8.3333333333333321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CONTRATOS'!W$3+1,0),0),0)</f>
        <v>0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CONTRATOS'!Y$3+1,0),0),0)</f>
        <v>1.5625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CONTRATOS'!AA$3+1,0),0),0)</f>
        <v>0.78125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CONTRATOS'!AC$3+1,0),0),0)</f>
        <v>0.78125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CONTRATOS'!AE$3+1,0),0),0)</f>
        <v>0.78125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CONTRATOS'!AG$3+1,0),0),0)</f>
        <v>0</v>
      </c>
      <c r="AI115" s="41">
        <f t="shared" si="1"/>
        <v>86.458333333333329</v>
      </c>
      <c r="AK115">
        <f>INDEX(Tabela1[LATITUDE],MATCH('MATRIZ CONTRATOS'!A115,Tabela1[código município],0))</f>
        <v>-12.3268</v>
      </c>
      <c r="AL115">
        <f>INDEX(Tabela1[LONGITUDE],MATCH('MATRIZ CONTRATOS'!A115,Tabela1[código município],0))</f>
        <v>-38.7684</v>
      </c>
    </row>
    <row r="116" spans="1:38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CONTRATOS'!E$3+1,0),0),0)</f>
        <v>0.78125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CONTRATOS'!G$3+1,0),0),0)</f>
        <v>25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CONTRATOS'!I$3+1,0),0),0)</f>
        <v>0.78125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CONTRATOS'!K$3+1,0),0),0)</f>
        <v>6.25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CONTRATOS'!M$3+1,0),0),0)</f>
        <v>2.34375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CONTRATOS'!O$3+1,0),0),0)</f>
        <v>2.34375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CONTRATOS'!Q$3+1,0),0),0)</f>
        <v>2.083333333333333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CONTRATOS'!S$3+1,0),0),0)</f>
        <v>4.1666666666666661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CONTRATOS'!U$3+1,0),0),0)</f>
        <v>4.1666666666666661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CONTRATOS'!W$3+1,0),0),0)</f>
        <v>0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CONTRATOS'!Y$3+1,0),0),0)</f>
        <v>0.78125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CONTRATOS'!AA$3+1,0),0),0)</f>
        <v>0.78125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CONTRATOS'!AC$3+1,0),0),0)</f>
        <v>1.5625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CONTRATOS'!AE$3+1,0),0),0)</f>
        <v>0.78125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CONTRATOS'!AG$3+1,0),0),0)</f>
        <v>0</v>
      </c>
      <c r="AI116" s="41">
        <f t="shared" si="1"/>
        <v>51.822916666666664</v>
      </c>
      <c r="AK116">
        <f>INDEX(Tabela1[LATITUDE],MATCH('MATRIZ CONTRATOS'!A116,Tabela1[código município],0))</f>
        <v>-11.8179</v>
      </c>
      <c r="AL116">
        <f>INDEX(Tabela1[LONGITUDE],MATCH('MATRIZ CONTRATOS'!A116,Tabela1[código município],0))</f>
        <v>-37.613100000000003</v>
      </c>
    </row>
    <row r="117" spans="1:38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CONTRATOS'!E$3+1,0),0),0)</f>
        <v>0.78125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CONTRATOS'!G$3+1,0),0),0)</f>
        <v>25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CONTRATOS'!I$3+1,0),0),0)</f>
        <v>1.5625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CONTRATOS'!K$3+1,0),0),0)</f>
        <v>6.25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CONTRATOS'!M$3+1,0),0),0)</f>
        <v>0.78125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CONTRATOS'!O$3+1,0),0),0)</f>
        <v>0.78125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CONTRATOS'!Q$3+1,0),0),0)</f>
        <v>4.1666666666666661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CONTRATOS'!S$3+1,0),0),0)</f>
        <v>6.2499999999999991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CONTRATOS'!U$3+1,0),0),0)</f>
        <v>6.2499999999999991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CONTRATOS'!W$3+1,0),0),0)</f>
        <v>0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CONTRATOS'!Y$3+1,0),0),0)</f>
        <v>1.5625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CONTRATOS'!AA$3+1,0),0),0)</f>
        <v>2.34375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CONTRATOS'!AC$3+1,0),0),0)</f>
        <v>1.5625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CONTRATOS'!AE$3+1,0),0),0)</f>
        <v>0.78125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CONTRATOS'!AG$3+1,0),0),0)</f>
        <v>0</v>
      </c>
      <c r="AI117" s="41">
        <f t="shared" si="1"/>
        <v>58.072916666666664</v>
      </c>
      <c r="AK117">
        <f>INDEX(Tabela1[LATITUDE],MATCH('MATRIZ CONTRATOS'!A117,Tabela1[código município],0))</f>
        <v>-14.902200000000001</v>
      </c>
      <c r="AL117">
        <f>INDEX(Tabela1[LONGITUDE],MATCH('MATRIZ CONTRATOS'!A117,Tabela1[código município],0))</f>
        <v>-41.971800000000002</v>
      </c>
    </row>
    <row r="118" spans="1:38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CONTRATOS'!E$3+1,0),0),0)</f>
        <v>1.5625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CONTRATOS'!G$3+1,0),0),0)</f>
        <v>6.25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CONTRATOS'!I$3+1,0),0),0)</f>
        <v>0.78125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CONTRATOS'!K$3+1,0),0),0)</f>
        <v>6.25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CONTRATOS'!M$3+1,0),0),0)</f>
        <v>1.5625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CONTRATOS'!O$3+1,0),0),0)</f>
        <v>2.34375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CONTRATOS'!Q$3+1,0),0),0)</f>
        <v>6.2499999999999991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CONTRATOS'!S$3+1,0),0),0)</f>
        <v>4.1666666666666661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CONTRATOS'!U$3+1,0),0),0)</f>
        <v>6.2499999999999991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CONTRATOS'!W$3+1,0),0),0)</f>
        <v>0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CONTRATOS'!Y$3+1,0),0),0)</f>
        <v>3.125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CONTRATOS'!AA$3+1,0),0),0)</f>
        <v>3.125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CONTRATOS'!AC$3+1,0),0),0)</f>
        <v>0.78125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CONTRATOS'!AE$3+1,0),0),0)</f>
        <v>2.34375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CONTRATOS'!AG$3+1,0),0),0)</f>
        <v>0</v>
      </c>
      <c r="AI118" s="41">
        <f t="shared" si="1"/>
        <v>44.791666666666664</v>
      </c>
      <c r="AK118">
        <f>INDEX(Tabela1[LATITUDE],MATCH('MATRIZ CONTRATOS'!A118,Tabela1[código município],0))</f>
        <v>-13.7537</v>
      </c>
      <c r="AL118">
        <f>INDEX(Tabela1[LONGITUDE],MATCH('MATRIZ CONTRATOS'!A118,Tabela1[código município],0))</f>
        <v>-41.048000000000002</v>
      </c>
    </row>
    <row r="119" spans="1:38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CONTRATOS'!E$3+1,0),0),0)</f>
        <v>2.34375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CONTRATOS'!G$3+1,0),0),0)</f>
        <v>25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CONTRATOS'!I$3+1,0),0),0)</f>
        <v>2.34375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CONTRATOS'!K$3+1,0),0),0)</f>
        <v>18.75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CONTRATOS'!M$3+1,0),0),0)</f>
        <v>2.34375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CONTRATOS'!O$3+1,0),0),0)</f>
        <v>1.5625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CONTRATOS'!Q$3+1,0),0),0)</f>
        <v>8.3333333333333321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CONTRATOS'!S$3+1,0),0),0)</f>
        <v>8.3333333333333321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CONTRATOS'!U$3+1,0),0),0)</f>
        <v>4.1666666666666661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CONTRATOS'!W$3+1,0),0),0)</f>
        <v>0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CONTRATOS'!Y$3+1,0),0),0)</f>
        <v>2.34375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CONTRATOS'!AA$3+1,0),0),0)</f>
        <v>3.125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CONTRATOS'!AC$3+1,0),0),0)</f>
        <v>0.78125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CONTRATOS'!AE$3+1,0),0),0)</f>
        <v>0.78125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CONTRATOS'!AG$3+1,0),0),0)</f>
        <v>0</v>
      </c>
      <c r="AI119" s="41">
        <f t="shared" si="1"/>
        <v>80.208333333333329</v>
      </c>
      <c r="AK119">
        <f>INDEX(Tabela1[LATITUDE],MATCH('MATRIZ CONTRATOS'!A119,Tabela1[código município],0))</f>
        <v>-12.2333</v>
      </c>
      <c r="AL119">
        <f>INDEX(Tabela1[LONGITUDE],MATCH('MATRIZ CONTRATOS'!A119,Tabela1[código município],0))</f>
        <v>-38.748699999999999</v>
      </c>
    </row>
    <row r="120" spans="1:38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CONTRATOS'!E$3+1,0),0),0)</f>
        <v>2.34375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CONTRATOS'!G$3+1,0),0),0)</f>
        <v>25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CONTRATOS'!I$3+1,0),0),0)</f>
        <v>0.78125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CONTRATOS'!K$3+1,0),0),0)</f>
        <v>25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CONTRATOS'!M$3+1,0),0),0)</f>
        <v>0.78125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CONTRATOS'!O$3+1,0),0),0)</f>
        <v>3.125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CONTRATOS'!Q$3+1,0),0),0)</f>
        <v>4.1666666666666661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CONTRATOS'!S$3+1,0),0),0)</f>
        <v>4.1666666666666661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CONTRATOS'!U$3+1,0),0),0)</f>
        <v>6.2499999999999991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CONTRATOS'!W$3+1,0),0),0)</f>
        <v>0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CONTRATOS'!Y$3+1,0),0),0)</f>
        <v>0.78125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CONTRATOS'!AA$3+1,0),0),0)</f>
        <v>2.34375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CONTRATOS'!AC$3+1,0),0),0)</f>
        <v>0.78125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CONTRATOS'!AE$3+1,0),0),0)</f>
        <v>0.78125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CONTRATOS'!AG$3+1,0),0),0)</f>
        <v>0</v>
      </c>
      <c r="AI120" s="41">
        <f t="shared" si="1"/>
        <v>76.302083333333329</v>
      </c>
      <c r="AK120">
        <f>INDEX(Tabela1[LATITUDE],MATCH('MATRIZ CONTRATOS'!A120,Tabela1[código município],0))</f>
        <v>-15.035600000000001</v>
      </c>
      <c r="AL120">
        <f>INDEX(Tabela1[LONGITUDE],MATCH('MATRIZ CONTRATOS'!A120,Tabela1[código município],0))</f>
        <v>-41.930799999999998</v>
      </c>
    </row>
    <row r="121" spans="1:38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CONTRATOS'!E$3+1,0),0),0)</f>
        <v>0.78125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CONTRATOS'!G$3+1,0),0),0)</f>
        <v>25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CONTRATOS'!I$3+1,0),0),0)</f>
        <v>1.5625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CONTRATOS'!K$3+1,0),0),0)</f>
        <v>25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CONTRATOS'!M$3+1,0),0),0)</f>
        <v>2.34375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CONTRATOS'!O$3+1,0),0),0)</f>
        <v>0.78125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CONTRATOS'!Q$3+1,0),0),0)</f>
        <v>2.083333333333333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CONTRATOS'!S$3+1,0),0),0)</f>
        <v>4.1666666666666661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CONTRATOS'!U$3+1,0),0),0)</f>
        <v>6.2499999999999991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CONTRATOS'!W$3+1,0),0),0)</f>
        <v>0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CONTRATOS'!Y$3+1,0),0),0)</f>
        <v>0.78125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CONTRATOS'!AA$3+1,0),0),0)</f>
        <v>1.5625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CONTRATOS'!AC$3+1,0),0),0)</f>
        <v>1.5625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CONTRATOS'!AE$3+1,0),0),0)</f>
        <v>0.78125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CONTRATOS'!AG$3+1,0),0),0)</f>
        <v>0</v>
      </c>
      <c r="AI121" s="41">
        <f t="shared" si="1"/>
        <v>72.65625</v>
      </c>
      <c r="AK121">
        <f>INDEX(Tabela1[LATITUDE],MATCH('MATRIZ CONTRATOS'!A121,Tabela1[código município],0))</f>
        <v>-13.8232</v>
      </c>
      <c r="AL121">
        <f>INDEX(Tabela1[LONGITUDE],MATCH('MATRIZ CONTRATOS'!A121,Tabela1[código município],0))</f>
        <v>-44.458599999999997</v>
      </c>
    </row>
    <row r="122" spans="1:38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CONTRATOS'!E$3+1,0),0),0)</f>
        <v>3.125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CONTRATOS'!G$3+1,0),0),0)</f>
        <v>18.75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CONTRATOS'!I$3+1,0),0),0)</f>
        <v>1.5625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CONTRATOS'!K$3+1,0),0),0)</f>
        <v>25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CONTRATOS'!M$3+1,0),0),0)</f>
        <v>1.5625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CONTRATOS'!O$3+1,0),0),0)</f>
        <v>3.125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CONTRATOS'!Q$3+1,0),0),0)</f>
        <v>6.2499999999999991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CONTRATOS'!S$3+1,0),0),0)</f>
        <v>4.1666666666666661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CONTRATOS'!U$3+1,0),0),0)</f>
        <v>6.2499999999999991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CONTRATOS'!W$3+1,0),0),0)</f>
        <v>0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CONTRATOS'!Y$3+1,0),0),0)</f>
        <v>1.5625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CONTRATOS'!AA$3+1,0),0),0)</f>
        <v>2.34375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CONTRATOS'!AC$3+1,0),0),0)</f>
        <v>1.5625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CONTRATOS'!AE$3+1,0),0),0)</f>
        <v>2.34375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CONTRATOS'!AG$3+1,0),0),0)</f>
        <v>0</v>
      </c>
      <c r="AI122" s="41">
        <f t="shared" si="1"/>
        <v>77.604166666666657</v>
      </c>
      <c r="AK122">
        <f>INDEX(Tabela1[LATITUDE],MATCH('MATRIZ CONTRATOS'!A122,Tabela1[código município],0))</f>
        <v>-10.284700000000001</v>
      </c>
      <c r="AL122">
        <f>INDEX(Tabela1[LONGITUDE],MATCH('MATRIZ CONTRATOS'!A122,Tabela1[código município],0))</f>
        <v>-37.919800000000002</v>
      </c>
    </row>
    <row r="123" spans="1:38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CONTRATOS'!E$3+1,0),0),0)</f>
        <v>0.78125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CONTRATOS'!G$3+1,0),0),0)</f>
        <v>12.5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CONTRATOS'!I$3+1,0),0),0)</f>
        <v>0.78125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CONTRATOS'!K$3+1,0),0),0)</f>
        <v>6.25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CONTRATOS'!M$3+1,0),0),0)</f>
        <v>1.5625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CONTRATOS'!O$3+1,0),0),0)</f>
        <v>3.125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CONTRATOS'!Q$3+1,0),0),0)</f>
        <v>4.1666666666666661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CONTRATOS'!S$3+1,0),0),0)</f>
        <v>8.3333333333333321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CONTRATOS'!U$3+1,0),0),0)</f>
        <v>8.3333333333333321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CONTRATOS'!W$3+1,0),0),0)</f>
        <v>0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CONTRATOS'!Y$3+1,0),0),0)</f>
        <v>0.78125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CONTRATOS'!AA$3+1,0),0),0)</f>
        <v>3.125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CONTRATOS'!AC$3+1,0),0),0)</f>
        <v>3.125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CONTRATOS'!AE$3+1,0),0),0)</f>
        <v>2.34375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CONTRATOS'!AG$3+1,0),0),0)</f>
        <v>0</v>
      </c>
      <c r="AI123" s="41">
        <f t="shared" si="1"/>
        <v>55.208333333333329</v>
      </c>
      <c r="AK123">
        <f>INDEX(Tabela1[LATITUDE],MATCH('MATRIZ CONTRATOS'!A123,Tabela1[código município],0))</f>
        <v>-13.3477</v>
      </c>
      <c r="AL123">
        <f>INDEX(Tabela1[LONGITUDE],MATCH('MATRIZ CONTRATOS'!A123,Tabela1[código município],0))</f>
        <v>-44.633299999999998</v>
      </c>
    </row>
    <row r="124" spans="1:38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CONTRATOS'!E$3+1,0),0),0)</f>
        <v>2.34375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CONTRATOS'!G$3+1,0),0),0)</f>
        <v>25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CONTRATOS'!I$3+1,0),0),0)</f>
        <v>1.5625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CONTRATOS'!K$3+1,0),0),0)</f>
        <v>25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CONTRATOS'!M$3+1,0),0),0)</f>
        <v>3.125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CONTRATOS'!O$3+1,0),0),0)</f>
        <v>0.78125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CONTRATOS'!Q$3+1,0),0),0)</f>
        <v>8.3333333333333321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CONTRATOS'!S$3+1,0),0),0)</f>
        <v>4.1666666666666661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CONTRATOS'!U$3+1,0),0),0)</f>
        <v>2.083333333333333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CONTRATOS'!W$3+1,0),0),0)</f>
        <v>0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CONTRATOS'!Y$3+1,0),0),0)</f>
        <v>3.125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CONTRATOS'!AA$3+1,0),0),0)</f>
        <v>2.34375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CONTRATOS'!AC$3+1,0),0),0)</f>
        <v>1.5625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CONTRATOS'!AE$3+1,0),0),0)</f>
        <v>0.78125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CONTRATOS'!AG$3+1,0),0),0)</f>
        <v>0</v>
      </c>
      <c r="AI124" s="41">
        <f t="shared" si="1"/>
        <v>80.208333333333329</v>
      </c>
      <c r="AK124">
        <f>INDEX(Tabela1[LATITUDE],MATCH('MATRIZ CONTRATOS'!A124,Tabela1[código município],0))</f>
        <v>-12.0228</v>
      </c>
      <c r="AL124">
        <f>INDEX(Tabela1[LONGITUDE],MATCH('MATRIZ CONTRATOS'!A124,Tabela1[código município],0))</f>
        <v>-44.256599999999999</v>
      </c>
    </row>
    <row r="125" spans="1:38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CONTRATOS'!E$3+1,0),0),0)</f>
        <v>3.125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CONTRATOS'!G$3+1,0),0),0)</f>
        <v>6.25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CONTRATOS'!I$3+1,0),0),0)</f>
        <v>2.34375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CONTRATOS'!K$3+1,0),0),0)</f>
        <v>12.5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CONTRATOS'!M$3+1,0),0),0)</f>
        <v>3.125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CONTRATOS'!O$3+1,0),0),0)</f>
        <v>2.34375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CONTRATOS'!Q$3+1,0),0),0)</f>
        <v>8.3333333333333321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CONTRATOS'!S$3+1,0),0),0)</f>
        <v>2.083333333333333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CONTRATOS'!U$3+1,0),0),0)</f>
        <v>8.3333333333333321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CONTRATOS'!W$3+1,0),0),0)</f>
        <v>0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CONTRATOS'!Y$3+1,0),0),0)</f>
        <v>3.125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CONTRATOS'!AA$3+1,0),0),0)</f>
        <v>2.34375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CONTRATOS'!AC$3+1,0),0),0)</f>
        <v>3.125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CONTRATOS'!AE$3+1,0),0),0)</f>
        <v>2.34375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CONTRATOS'!AG$3+1,0),0),0)</f>
        <v>0</v>
      </c>
      <c r="AI125" s="41">
        <f t="shared" si="1"/>
        <v>59.375</v>
      </c>
      <c r="AK125">
        <f>INDEX(Tabela1[LATITUDE],MATCH('MATRIZ CONTRATOS'!A125,Tabela1[código município],0))</f>
        <v>-13.3531</v>
      </c>
      <c r="AL125">
        <f>INDEX(Tabela1[LONGITUDE],MATCH('MATRIZ CONTRATOS'!A125,Tabela1[código município],0))</f>
        <v>-39.803100000000001</v>
      </c>
    </row>
    <row r="126" spans="1:38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CONTRATOS'!E$3+1,0),0),0)</f>
        <v>3.125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CONTRATOS'!G$3+1,0),0),0)</f>
        <v>25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CONTRATOS'!I$3+1,0),0),0)</f>
        <v>0.78125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CONTRATOS'!K$3+1,0),0),0)</f>
        <v>25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CONTRATOS'!M$3+1,0),0),0)</f>
        <v>2.34375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CONTRATOS'!O$3+1,0),0),0)</f>
        <v>2.34375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CONTRATOS'!Q$3+1,0),0),0)</f>
        <v>2.083333333333333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CONTRATOS'!S$3+1,0),0),0)</f>
        <v>6.2499999999999991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CONTRATOS'!U$3+1,0),0),0)</f>
        <v>4.1666666666666661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CONTRATOS'!W$3+1,0),0),0)</f>
        <v>0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CONTRATOS'!Y$3+1,0),0),0)</f>
        <v>0.78125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CONTRATOS'!AA$3+1,0),0),0)</f>
        <v>2.34375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CONTRATOS'!AC$3+1,0),0),0)</f>
        <v>1.5625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CONTRATOS'!AE$3+1,0),0),0)</f>
        <v>0.78125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CONTRATOS'!AG$3+1,0),0),0)</f>
        <v>0</v>
      </c>
      <c r="AI126" s="41">
        <f t="shared" si="1"/>
        <v>76.5625</v>
      </c>
      <c r="AK126">
        <f>INDEX(Tabela1[LATITUDE],MATCH('MATRIZ CONTRATOS'!A126,Tabela1[código município],0))</f>
        <v>-11.5059</v>
      </c>
      <c r="AL126">
        <f>INDEX(Tabela1[LONGITUDE],MATCH('MATRIZ CONTRATOS'!A126,Tabela1[código município],0))</f>
        <v>-38.151499999999999</v>
      </c>
    </row>
    <row r="127" spans="1:38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CONTRATOS'!E$3+1,0),0),0)</f>
        <v>1.5625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CONTRATOS'!G$3+1,0),0),0)</f>
        <v>25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CONTRATOS'!I$3+1,0),0),0)</f>
        <v>0.78125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CONTRATOS'!K$3+1,0),0),0)</f>
        <v>18.75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CONTRATOS'!M$3+1,0),0),0)</f>
        <v>0.78125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CONTRATOS'!O$3+1,0),0),0)</f>
        <v>3.125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CONTRATOS'!Q$3+1,0),0),0)</f>
        <v>8.3333333333333321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CONTRATOS'!S$3+1,0),0),0)</f>
        <v>8.3333333333333321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CONTRATOS'!U$3+1,0),0),0)</f>
        <v>2.083333333333333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CONTRATOS'!W$3+1,0),0),0)</f>
        <v>0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CONTRATOS'!Y$3+1,0),0),0)</f>
        <v>3.125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CONTRATOS'!AA$3+1,0),0),0)</f>
        <v>1.5625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CONTRATOS'!AC$3+1,0),0),0)</f>
        <v>1.5625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CONTRATOS'!AE$3+1,0),0),0)</f>
        <v>0.78125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CONTRATOS'!AG$3+1,0),0),0)</f>
        <v>0</v>
      </c>
      <c r="AI127" s="41">
        <f t="shared" si="1"/>
        <v>75.78125</v>
      </c>
      <c r="AK127">
        <f>INDEX(Tabela1[LATITUDE],MATCH('MATRIZ CONTRATOS'!A127,Tabela1[código município],0))</f>
        <v>-12.2249</v>
      </c>
      <c r="AL127">
        <f>INDEX(Tabela1[LONGITUDE],MATCH('MATRIZ CONTRATOS'!A127,Tabela1[código município],0))</f>
        <v>-44.421399999999998</v>
      </c>
    </row>
    <row r="128" spans="1:38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CONTRATOS'!E$3+1,0),0),0)</f>
        <v>0.78125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CONTRATOS'!G$3+1,0),0),0)</f>
        <v>25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CONTRATOS'!I$3+1,0),0),0)</f>
        <v>3.125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CONTRATOS'!K$3+1,0),0),0)</f>
        <v>12.5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CONTRATOS'!M$3+1,0),0),0)</f>
        <v>3.125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CONTRATOS'!O$3+1,0),0),0)</f>
        <v>0.78125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CONTRATOS'!Q$3+1,0),0),0)</f>
        <v>4.1666666666666661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CONTRATOS'!S$3+1,0),0),0)</f>
        <v>2.083333333333333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CONTRATOS'!U$3+1,0),0),0)</f>
        <v>8.3333333333333321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CONTRATOS'!W$3+1,0),0),0)</f>
        <v>0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CONTRATOS'!Y$3+1,0),0),0)</f>
        <v>3.125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CONTRATOS'!AA$3+1,0),0),0)</f>
        <v>0.78125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CONTRATOS'!AC$3+1,0),0),0)</f>
        <v>3.125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CONTRATOS'!AE$3+1,0),0),0)</f>
        <v>0.78125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CONTRATOS'!AG$3+1,0),0),0)</f>
        <v>0</v>
      </c>
      <c r="AI128" s="41">
        <f t="shared" si="1"/>
        <v>67.708333333333329</v>
      </c>
      <c r="AK128">
        <f>INDEX(Tabela1[LATITUDE],MATCH('MATRIZ CONTRATOS'!A128,Tabela1[código município],0))</f>
        <v>-12.6675</v>
      </c>
      <c r="AL128">
        <f>INDEX(Tabela1[LONGITUDE],MATCH('MATRIZ CONTRATOS'!A128,Tabela1[código município],0))</f>
        <v>-39.1008</v>
      </c>
    </row>
    <row r="129" spans="1:38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CONTRATOS'!E$3+1,0),0),0)</f>
        <v>1.5625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CONTRATOS'!G$3+1,0),0),0)</f>
        <v>25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CONTRATOS'!I$3+1,0),0),0)</f>
        <v>0.78125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CONTRATOS'!K$3+1,0),0),0)</f>
        <v>12.5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CONTRATOS'!M$3+1,0),0),0)</f>
        <v>2.34375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CONTRATOS'!O$3+1,0),0),0)</f>
        <v>3.125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CONTRATOS'!Q$3+1,0),0),0)</f>
        <v>2.083333333333333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CONTRATOS'!S$3+1,0),0),0)</f>
        <v>4.1666666666666661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CONTRATOS'!U$3+1,0),0),0)</f>
        <v>4.1666666666666661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CONTRATOS'!W$3+1,0),0),0)</f>
        <v>0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CONTRATOS'!Y$3+1,0),0),0)</f>
        <v>0.78125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CONTRATOS'!AA$3+1,0),0),0)</f>
        <v>0.78125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CONTRATOS'!AC$3+1,0),0),0)</f>
        <v>0.78125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CONTRATOS'!AE$3+1,0),0),0)</f>
        <v>0.78125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CONTRATOS'!AG$3+1,0),0),0)</f>
        <v>0</v>
      </c>
      <c r="AI129" s="41">
        <f t="shared" si="1"/>
        <v>58.854166666666664</v>
      </c>
      <c r="AK129">
        <f>INDEX(Tabela1[LATITUDE],MATCH('MATRIZ CONTRATOS'!A129,Tabela1[código município],0))</f>
        <v>-8.9845799999999993</v>
      </c>
      <c r="AL129">
        <f>INDEX(Tabela1[LONGITUDE],MATCH('MATRIZ CONTRATOS'!A129,Tabela1[código município],0))</f>
        <v>-39.899700000000003</v>
      </c>
    </row>
    <row r="130" spans="1:38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CONTRATOS'!E$3+1,0),0),0)</f>
        <v>0.78125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CONTRATOS'!G$3+1,0),0),0)</f>
        <v>25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CONTRATOS'!I$3+1,0),0),0)</f>
        <v>0.78125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CONTRATOS'!K$3+1,0),0),0)</f>
        <v>12.5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CONTRATOS'!M$3+1,0),0),0)</f>
        <v>1.5625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CONTRATOS'!O$3+1,0),0),0)</f>
        <v>2.34375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CONTRATOS'!Q$3+1,0),0),0)</f>
        <v>2.083333333333333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CONTRATOS'!S$3+1,0),0),0)</f>
        <v>2.083333333333333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CONTRATOS'!U$3+1,0),0),0)</f>
        <v>8.3333333333333321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CONTRATOS'!W$3+1,0),0),0)</f>
        <v>0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CONTRATOS'!Y$3+1,0),0),0)</f>
        <v>1.5625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CONTRATOS'!AA$3+1,0),0),0)</f>
        <v>0.78125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CONTRATOS'!AC$3+1,0),0),0)</f>
        <v>1.5625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CONTRATOS'!AE$3+1,0),0),0)</f>
        <v>0.78125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CONTRATOS'!AG$3+1,0),0),0)</f>
        <v>0</v>
      </c>
      <c r="AI130" s="41">
        <f t="shared" si="1"/>
        <v>60.15625</v>
      </c>
      <c r="AK130">
        <f>INDEX(Tabela1[LATITUDE],MATCH('MATRIZ CONTRATOS'!A130,Tabela1[código município],0))</f>
        <v>-14.4229</v>
      </c>
      <c r="AL130">
        <f>INDEX(Tabela1[LONGITUDE],MATCH('MATRIZ CONTRATOS'!A130,Tabela1[código município],0))</f>
        <v>-39.903100000000002</v>
      </c>
    </row>
    <row r="131" spans="1:38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CONTRATOS'!E$3+1,0),0),0)</f>
        <v>3.125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CONTRATOS'!G$3+1,0),0),0)</f>
        <v>18.75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CONTRATOS'!I$3+1,0),0),0)</f>
        <v>1.5625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CONTRATOS'!K$3+1,0),0),0)</f>
        <v>18.75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CONTRATOS'!M$3+1,0),0),0)</f>
        <v>3.125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CONTRATOS'!O$3+1,0),0),0)</f>
        <v>2.34375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CONTRATOS'!Q$3+1,0),0),0)</f>
        <v>6.2499999999999991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CONTRATOS'!S$3+1,0),0),0)</f>
        <v>2.083333333333333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CONTRATOS'!U$3+1,0),0),0)</f>
        <v>8.3333333333333321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CONTRATOS'!W$3+1,0),0),0)</f>
        <v>0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CONTRATOS'!Y$3+1,0),0),0)</f>
        <v>1.5625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CONTRATOS'!AA$3+1,0),0),0)</f>
        <v>2.34375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CONTRATOS'!AC$3+1,0),0),0)</f>
        <v>3.125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CONTRATOS'!AE$3+1,0),0),0)</f>
        <v>2.34375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CONTRATOS'!AG$3+1,0),0),0)</f>
        <v>0</v>
      </c>
      <c r="AI131" s="41">
        <f t="shared" si="1"/>
        <v>73.697916666666657</v>
      </c>
      <c r="AK131">
        <f>INDEX(Tabela1[LATITUDE],MATCH('MATRIZ CONTRATOS'!A131,Tabela1[código município],0))</f>
        <v>-13.756500000000001</v>
      </c>
      <c r="AL131">
        <f>INDEX(Tabela1[LONGITUDE],MATCH('MATRIZ CONTRATOS'!A131,Tabela1[código município],0))</f>
        <v>-41.767699999999998</v>
      </c>
    </row>
    <row r="132" spans="1:38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CONTRATOS'!E$3+1,0),0),0)</f>
        <v>2.34375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CONTRATOS'!G$3+1,0),0),0)</f>
        <v>25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CONTRATOS'!I$3+1,0),0),0)</f>
        <v>2.34375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CONTRATOS'!K$3+1,0),0),0)</f>
        <v>18.75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CONTRATOS'!M$3+1,0),0),0)</f>
        <v>3.125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CONTRATOS'!O$3+1,0),0),0)</f>
        <v>3.125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CONTRATOS'!Q$3+1,0),0),0)</f>
        <v>8.3333333333333321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CONTRATOS'!S$3+1,0),0),0)</f>
        <v>8.3333333333333321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CONTRATOS'!U$3+1,0),0),0)</f>
        <v>8.3333333333333321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CONTRATOS'!W$3+1,0),0),0)</f>
        <v>0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CONTRATOS'!Y$3+1,0),0),0)</f>
        <v>0.78125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CONTRATOS'!AA$3+1,0),0),0)</f>
        <v>2.34375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CONTRATOS'!AC$3+1,0),0),0)</f>
        <v>1.5625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CONTRATOS'!AE$3+1,0),0),0)</f>
        <v>0.78125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CONTRATOS'!AG$3+1,0),0),0)</f>
        <v>0</v>
      </c>
      <c r="AI132" s="41">
        <f t="shared" si="1"/>
        <v>85.15625</v>
      </c>
      <c r="AK132">
        <f>INDEX(Tabela1[LATITUDE],MATCH('MATRIZ CONTRATOS'!A132,Tabela1[código município],0))</f>
        <v>-12.9016</v>
      </c>
      <c r="AL132">
        <f>INDEX(Tabela1[LONGITUDE],MATCH('MATRIZ CONTRATOS'!A132,Tabela1[código município],0))</f>
        <v>-39.192300000000003</v>
      </c>
    </row>
    <row r="133" spans="1:38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CONTRATOS'!E$3+1,0),0),0)</f>
        <v>1.5625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CONTRATOS'!G$3+1,0),0),0)</f>
        <v>25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CONTRATOS'!I$3+1,0),0),0)</f>
        <v>0.78125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CONTRATOS'!K$3+1,0),0),0)</f>
        <v>6.25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CONTRATOS'!M$3+1,0),0),0)</f>
        <v>3.125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CONTRATOS'!O$3+1,0),0),0)</f>
        <v>1.5625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CONTRATOS'!Q$3+1,0),0),0)</f>
        <v>2.083333333333333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CONTRATOS'!S$3+1,0),0),0)</f>
        <v>2.083333333333333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CONTRATOS'!U$3+1,0),0),0)</f>
        <v>2.083333333333333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CONTRATOS'!W$3+1,0),0),0)</f>
        <v>0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CONTRATOS'!Y$3+1,0),0),0)</f>
        <v>0.78125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CONTRATOS'!AA$3+1,0),0),0)</f>
        <v>2.34375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CONTRATOS'!AC$3+1,0),0),0)</f>
        <v>3.125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CONTRATOS'!AE$3+1,0),0),0)</f>
        <v>0.78125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CONTRATOS'!AG$3+1,0),0),0)</f>
        <v>0</v>
      </c>
      <c r="AI133" s="41">
        <f t="shared" si="1"/>
        <v>51.5625</v>
      </c>
      <c r="AK133">
        <f>INDEX(Tabela1[LATITUDE],MATCH('MATRIZ CONTRATOS'!A133,Tabela1[código município],0))</f>
        <v>-12.941700000000001</v>
      </c>
      <c r="AL133">
        <f>INDEX(Tabela1[LONGITUDE],MATCH('MATRIZ CONTRATOS'!A133,Tabela1[código município],0))</f>
        <v>-39.519100000000002</v>
      </c>
    </row>
    <row r="134" spans="1:38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CONTRATOS'!E$3+1,0),0),0)</f>
        <v>1.5625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CONTRATOS'!G$3+1,0),0),0)</f>
        <v>25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CONTRATOS'!I$3+1,0),0),0)</f>
        <v>2.34375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CONTRATOS'!K$3+1,0),0),0)</f>
        <v>25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CONTRATOS'!M$3+1,0),0),0)</f>
        <v>1.5625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CONTRATOS'!O$3+1,0),0),0)</f>
        <v>1.5625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CONTRATOS'!Q$3+1,0),0),0)</f>
        <v>8.3333333333333321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CONTRATOS'!S$3+1,0),0),0)</f>
        <v>6.2499999999999991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CONTRATOS'!U$3+1,0),0),0)</f>
        <v>8.3333333333333321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CONTRATOS'!W$3+1,0),0),0)</f>
        <v>0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CONTRATOS'!Y$3+1,0),0),0)</f>
        <v>3.125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CONTRATOS'!AA$3+1,0),0),0)</f>
        <v>2.34375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CONTRATOS'!AC$3+1,0),0),0)</f>
        <v>1.5625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CONTRATOS'!AE$3+1,0),0),0)</f>
        <v>0.78125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CONTRATOS'!AG$3+1,0),0),0)</f>
        <v>0</v>
      </c>
      <c r="AI134" s="41">
        <f t="shared" si="1"/>
        <v>87.760416666666657</v>
      </c>
      <c r="AK134">
        <f>INDEX(Tabela1[LATITUDE],MATCH('MATRIZ CONTRATOS'!A134,Tabela1[código município],0))</f>
        <v>-15.530200000000001</v>
      </c>
      <c r="AL134">
        <f>INDEX(Tabela1[LONGITUDE],MATCH('MATRIZ CONTRATOS'!A134,Tabela1[código município],0))</f>
        <v>-40.912399999999998</v>
      </c>
    </row>
    <row r="135" spans="1:38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CONTRATOS'!E$3+1,0),0),0)</f>
        <v>0.78125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CONTRATOS'!G$3+1,0),0),0)</f>
        <v>6.25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CONTRATOS'!I$3+1,0),0),0)</f>
        <v>1.5625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CONTRATOS'!K$3+1,0),0),0)</f>
        <v>12.5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CONTRATOS'!M$3+1,0),0),0)</f>
        <v>3.125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CONTRATOS'!O$3+1,0),0),0)</f>
        <v>1.5625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CONTRATOS'!Q$3+1,0),0),0)</f>
        <v>8.3333333333333321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CONTRATOS'!S$3+1,0),0),0)</f>
        <v>6.2499999999999991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CONTRATOS'!U$3+1,0),0),0)</f>
        <v>6.2499999999999991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CONTRATOS'!W$3+1,0),0),0)</f>
        <v>0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CONTRATOS'!Y$3+1,0),0),0)</f>
        <v>2.34375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CONTRATOS'!AA$3+1,0),0),0)</f>
        <v>1.5625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CONTRATOS'!AC$3+1,0),0),0)</f>
        <v>0.78125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CONTRATOS'!AE$3+1,0),0),0)</f>
        <v>0.78125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CONTRATOS'!AG$3+1,0),0),0)</f>
        <v>0</v>
      </c>
      <c r="AI135" s="41">
        <f t="shared" si="1"/>
        <v>52.083333333333329</v>
      </c>
      <c r="AK135">
        <f>INDEX(Tabela1[LATITUDE],MATCH('MATRIZ CONTRATOS'!A135,Tabela1[código município],0))</f>
        <v>-11.9392</v>
      </c>
      <c r="AL135">
        <f>INDEX(Tabela1[LONGITUDE],MATCH('MATRIZ CONTRATOS'!A135,Tabela1[código município],0))</f>
        <v>-38.0871</v>
      </c>
    </row>
    <row r="136" spans="1:38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CONTRATOS'!E$3+1,0),0),0)</f>
        <v>3.125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CONTRATOS'!G$3+1,0),0),0)</f>
        <v>25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CONTRATOS'!I$3+1,0),0),0)</f>
        <v>2.34375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CONTRATOS'!K$3+1,0),0),0)</f>
        <v>25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CONTRATOS'!M$3+1,0),0),0)</f>
        <v>3.125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CONTRATOS'!O$3+1,0),0),0)</f>
        <v>3.125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CONTRATOS'!Q$3+1,0),0),0)</f>
        <v>8.3333333333333321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CONTRATOS'!S$3+1,0),0),0)</f>
        <v>2.083333333333333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CONTRATOS'!U$3+1,0),0),0)</f>
        <v>4.1666666666666661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CONTRATOS'!W$3+1,0),0),0)</f>
        <v>0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CONTRATOS'!Y$3+1,0),0),0)</f>
        <v>3.125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CONTRATOS'!AA$3+1,0),0),0)</f>
        <v>3.125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CONTRATOS'!AC$3+1,0),0),0)</f>
        <v>1.5625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CONTRATOS'!AE$3+1,0),0),0)</f>
        <v>2.34375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CONTRATOS'!AG$3+1,0),0),0)</f>
        <v>0</v>
      </c>
      <c r="AI136" s="41">
        <f t="shared" ref="AI136:AI199" si="2">AH136+AF136+AD136+AB136+Z136+X136+V136+T136+R136+P136+N136+L136+J136+H136+F136</f>
        <v>86.458333333333329</v>
      </c>
      <c r="AK136">
        <f>INDEX(Tabela1[LATITUDE],MATCH('MATRIZ CONTRATOS'!A136,Tabela1[código município],0))</f>
        <v>-11.7942</v>
      </c>
      <c r="AL136">
        <f>INDEX(Tabela1[LONGITUDE],MATCH('MATRIZ CONTRATOS'!A136,Tabela1[código município],0))</f>
        <v>-37.943199999999997</v>
      </c>
    </row>
    <row r="137" spans="1:38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CONTRATOS'!E$3+1,0),0),0)</f>
        <v>3.125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CONTRATOS'!G$3+1,0),0),0)</f>
        <v>18.75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CONTRATOS'!I$3+1,0),0),0)</f>
        <v>3.125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CONTRATOS'!K$3+1,0),0),0)</f>
        <v>25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CONTRATOS'!M$3+1,0),0),0)</f>
        <v>1.5625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CONTRATOS'!O$3+1,0),0),0)</f>
        <v>1.5625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CONTRATOS'!Q$3+1,0),0),0)</f>
        <v>8.3333333333333321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CONTRATOS'!S$3+1,0),0),0)</f>
        <v>2.083333333333333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CONTRATOS'!U$3+1,0),0),0)</f>
        <v>6.2499999999999991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CONTRATOS'!W$3+1,0),0),0)</f>
        <v>0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CONTRATOS'!Y$3+1,0),0),0)</f>
        <v>2.34375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CONTRATOS'!AA$3+1,0),0),0)</f>
        <v>2.34375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CONTRATOS'!AC$3+1,0),0),0)</f>
        <v>1.5625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CONTRATOS'!AE$3+1,0),0),0)</f>
        <v>2.34375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CONTRATOS'!AG$3+1,0),0),0)</f>
        <v>0</v>
      </c>
      <c r="AI137" s="41">
        <f t="shared" si="2"/>
        <v>78.385416666666657</v>
      </c>
      <c r="AK137">
        <f>INDEX(Tabela1[LATITUDE],MATCH('MATRIZ CONTRATOS'!A137,Tabela1[código município],0))</f>
        <v>-9.7322699999999998</v>
      </c>
      <c r="AL137">
        <f>INDEX(Tabela1[LONGITUDE],MATCH('MATRIZ CONTRATOS'!A137,Tabela1[código município],0))</f>
        <v>-38.120899999999999</v>
      </c>
    </row>
    <row r="138" spans="1:38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CONTRATOS'!E$3+1,0),0),0)</f>
        <v>3.125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CONTRATOS'!G$3+1,0),0),0)</f>
        <v>25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CONTRATOS'!I$3+1,0),0),0)</f>
        <v>0.78125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CONTRATOS'!K$3+1,0),0),0)</f>
        <v>12.5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CONTRATOS'!M$3+1,0),0),0)</f>
        <v>0.78125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CONTRATOS'!O$3+1,0),0),0)</f>
        <v>0.78125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CONTRATOS'!Q$3+1,0),0),0)</f>
        <v>6.2499999999999991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CONTRATOS'!S$3+1,0),0),0)</f>
        <v>8.3333333333333321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CONTRATOS'!U$3+1,0),0),0)</f>
        <v>6.2499999999999991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CONTRATOS'!W$3+1,0),0),0)</f>
        <v>0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CONTRATOS'!Y$3+1,0),0),0)</f>
        <v>0.78125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CONTRATOS'!AA$3+1,0),0),0)</f>
        <v>1.5625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CONTRATOS'!AC$3+1,0),0),0)</f>
        <v>1.5625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CONTRATOS'!AE$3+1,0),0),0)</f>
        <v>0.78125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CONTRATOS'!AG$3+1,0),0),0)</f>
        <v>0</v>
      </c>
      <c r="AI138" s="41">
        <f t="shared" si="2"/>
        <v>68.489583333333329</v>
      </c>
      <c r="AK138">
        <f>INDEX(Tabela1[LATITUDE],MATCH('MATRIZ CONTRATOS'!A138,Tabela1[código município],0))</f>
        <v>-10.5078</v>
      </c>
      <c r="AL138">
        <f>INDEX(Tabela1[LONGITUDE],MATCH('MATRIZ CONTRATOS'!A138,Tabela1[código município],0))</f>
        <v>-39.015300000000003</v>
      </c>
    </row>
    <row r="139" spans="1:38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CONTRATOS'!E$3+1,0),0),0)</f>
        <v>1.5625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CONTRATOS'!G$3+1,0),0),0)</f>
        <v>25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CONTRATOS'!I$3+1,0),0),0)</f>
        <v>1.5625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CONTRATOS'!K$3+1,0),0),0)</f>
        <v>6.25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CONTRATOS'!M$3+1,0),0),0)</f>
        <v>1.5625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CONTRATOS'!O$3+1,0),0),0)</f>
        <v>2.34375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CONTRATOS'!Q$3+1,0),0),0)</f>
        <v>2.083333333333333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CONTRATOS'!S$3+1,0),0),0)</f>
        <v>6.2499999999999991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CONTRATOS'!U$3+1,0),0),0)</f>
        <v>6.2499999999999991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CONTRATOS'!W$3+1,0),0),0)</f>
        <v>0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CONTRATOS'!Y$3+1,0),0),0)</f>
        <v>0.78125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CONTRATOS'!AA$3+1,0),0),0)</f>
        <v>3.125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CONTRATOS'!AC$3+1,0),0),0)</f>
        <v>1.5625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CONTRATOS'!AE$3+1,0),0),0)</f>
        <v>0.78125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CONTRATOS'!AG$3+1,0),0),0)</f>
        <v>0</v>
      </c>
      <c r="AI139" s="41">
        <f t="shared" si="2"/>
        <v>59.114583333333329</v>
      </c>
      <c r="AK139">
        <f>INDEX(Tabela1[LATITUDE],MATCH('MATRIZ CONTRATOS'!A139,Tabela1[código município],0))</f>
        <v>-16.371500000000001</v>
      </c>
      <c r="AL139">
        <f>INDEX(Tabela1[LONGITUDE],MATCH('MATRIZ CONTRATOS'!A139,Tabela1[código município],0))</f>
        <v>-39.582099999999997</v>
      </c>
    </row>
    <row r="140" spans="1:38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CONTRATOS'!E$3+1,0),0),0)</f>
        <v>1.5625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CONTRATOS'!G$3+1,0),0),0)</f>
        <v>6.25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CONTRATOS'!I$3+1,0),0),0)</f>
        <v>3.125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CONTRATOS'!K$3+1,0),0),0)</f>
        <v>12.5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CONTRATOS'!M$3+1,0),0),0)</f>
        <v>3.125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CONTRATOS'!O$3+1,0),0),0)</f>
        <v>3.125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CONTRATOS'!Q$3+1,0),0),0)</f>
        <v>8.3333333333333321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CONTRATOS'!S$3+1,0),0),0)</f>
        <v>2.083333333333333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CONTRATOS'!U$3+1,0),0),0)</f>
        <v>2.083333333333333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CONTRATOS'!W$3+1,0),0),0)</f>
        <v>0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CONTRATOS'!Y$3+1,0),0),0)</f>
        <v>3.125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CONTRATOS'!AA$3+1,0),0),0)</f>
        <v>3.125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CONTRATOS'!AC$3+1,0),0),0)</f>
        <v>1.5625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CONTRATOS'!AE$3+1,0),0),0)</f>
        <v>2.34375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CONTRATOS'!AG$3+1,0),0),0)</f>
        <v>0</v>
      </c>
      <c r="AI140" s="41">
        <f t="shared" si="2"/>
        <v>52.34375</v>
      </c>
      <c r="AK140">
        <f>INDEX(Tabela1[LATITUDE],MATCH('MATRIZ CONTRATOS'!A140,Tabela1[código município],0))</f>
        <v>-10.616</v>
      </c>
      <c r="AL140">
        <f>INDEX(Tabela1[LONGITUDE],MATCH('MATRIZ CONTRATOS'!A140,Tabela1[código município],0))</f>
        <v>-38.2239</v>
      </c>
    </row>
    <row r="141" spans="1:38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CONTRATOS'!E$3+1,0),0),0)</f>
        <v>1.5625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CONTRATOS'!G$3+1,0),0),0)</f>
        <v>25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CONTRATOS'!I$3+1,0),0),0)</f>
        <v>3.125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CONTRATOS'!K$3+1,0),0),0)</f>
        <v>12.5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CONTRATOS'!M$3+1,0),0),0)</f>
        <v>0.78125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CONTRATOS'!O$3+1,0),0),0)</f>
        <v>0.78125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CONTRATOS'!Q$3+1,0),0),0)</f>
        <v>6.2499999999999991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CONTRATOS'!S$3+1,0),0),0)</f>
        <v>8.3333333333333321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CONTRATOS'!U$3+1,0),0),0)</f>
        <v>2.083333333333333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CONTRATOS'!W$3+1,0),0),0)</f>
        <v>0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CONTRATOS'!Y$3+1,0),0),0)</f>
        <v>2.34375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CONTRATOS'!AA$3+1,0),0),0)</f>
        <v>2.34375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CONTRATOS'!AC$3+1,0),0),0)</f>
        <v>3.125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CONTRATOS'!AE$3+1,0),0),0)</f>
        <v>0.78125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CONTRATOS'!AG$3+1,0),0),0)</f>
        <v>0</v>
      </c>
      <c r="AI141" s="41">
        <f t="shared" si="2"/>
        <v>69.010416666666657</v>
      </c>
      <c r="AK141">
        <f>INDEX(Tabela1[LATITUDE],MATCH('MATRIZ CONTRATOS'!A141,Tabela1[código município],0))</f>
        <v>-14.2044</v>
      </c>
      <c r="AL141">
        <f>INDEX(Tabela1[LONGITUDE],MATCH('MATRIZ CONTRATOS'!A141,Tabela1[código município],0))</f>
        <v>-44.2744</v>
      </c>
    </row>
    <row r="142" spans="1:38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CONTRATOS'!E$3+1,0),0),0)</f>
        <v>0.78125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CONTRATOS'!G$3+1,0),0),0)</f>
        <v>25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CONTRATOS'!I$3+1,0),0),0)</f>
        <v>0.78125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CONTRATOS'!K$3+1,0),0),0)</f>
        <v>12.5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CONTRATOS'!M$3+1,0),0),0)</f>
        <v>3.125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CONTRATOS'!O$3+1,0),0),0)</f>
        <v>3.125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CONTRATOS'!Q$3+1,0),0),0)</f>
        <v>2.083333333333333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CONTRATOS'!S$3+1,0),0),0)</f>
        <v>6.2499999999999991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CONTRATOS'!U$3+1,0),0),0)</f>
        <v>8.3333333333333321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CONTRATOS'!W$3+1,0),0),0)</f>
        <v>0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CONTRATOS'!Y$3+1,0),0),0)</f>
        <v>0.78125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CONTRATOS'!AA$3+1,0),0),0)</f>
        <v>0.78125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CONTRATOS'!AC$3+1,0),0),0)</f>
        <v>1.5625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CONTRATOS'!AE$3+1,0),0),0)</f>
        <v>0.78125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CONTRATOS'!AG$3+1,0),0),0)</f>
        <v>0</v>
      </c>
      <c r="AI142" s="41">
        <f t="shared" si="2"/>
        <v>65.885416666666657</v>
      </c>
      <c r="AK142">
        <f>INDEX(Tabela1[LATITUDE],MATCH('MATRIZ CONTRATOS'!A142,Tabela1[código município],0))</f>
        <v>-12.266400000000001</v>
      </c>
      <c r="AL142">
        <f>INDEX(Tabela1[LONGITUDE],MATCH('MATRIZ CONTRATOS'!A142,Tabela1[código município],0))</f>
        <v>-38.966299999999997</v>
      </c>
    </row>
    <row r="143" spans="1:38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CONTRATOS'!E$3+1,0),0),0)</f>
        <v>2.34375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CONTRATOS'!G$3+1,0),0),0)</f>
        <v>25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CONTRATOS'!I$3+1,0),0),0)</f>
        <v>0.78125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CONTRATOS'!K$3+1,0),0),0)</f>
        <v>6.25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CONTRATOS'!M$3+1,0),0),0)</f>
        <v>2.34375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CONTRATOS'!O$3+1,0),0),0)</f>
        <v>1.5625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CONTRATOS'!Q$3+1,0),0),0)</f>
        <v>4.1666666666666661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CONTRATOS'!S$3+1,0),0),0)</f>
        <v>8.3333333333333321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CONTRATOS'!U$3+1,0),0),0)</f>
        <v>6.2499999999999991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CONTRATOS'!W$3+1,0),0),0)</f>
        <v>0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CONTRATOS'!Y$3+1,0),0),0)</f>
        <v>0.78125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CONTRATOS'!AA$3+1,0),0),0)</f>
        <v>0.78125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CONTRATOS'!AC$3+1,0),0),0)</f>
        <v>1.5625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CONTRATOS'!AE$3+1,0),0),0)</f>
        <v>0.78125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CONTRATOS'!AG$3+1,0),0),0)</f>
        <v>0</v>
      </c>
      <c r="AI143" s="41">
        <f t="shared" si="2"/>
        <v>60.9375</v>
      </c>
      <c r="AK143">
        <f>INDEX(Tabela1[LATITUDE],MATCH('MATRIZ CONTRATOS'!A143,Tabela1[código município],0))</f>
        <v>-10.740500000000001</v>
      </c>
      <c r="AL143">
        <f>INDEX(Tabela1[LONGITUDE],MATCH('MATRIZ CONTRATOS'!A143,Tabela1[código município],0))</f>
        <v>-40.143700000000003</v>
      </c>
    </row>
    <row r="144" spans="1:38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CONTRATOS'!E$3+1,0),0),0)</f>
        <v>1.5625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CONTRATOS'!G$3+1,0),0),0)</f>
        <v>12.5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CONTRATOS'!I$3+1,0),0),0)</f>
        <v>0.78125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CONTRATOS'!K$3+1,0),0),0)</f>
        <v>6.25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CONTRATOS'!M$3+1,0),0),0)</f>
        <v>0.78125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CONTRATOS'!O$3+1,0),0),0)</f>
        <v>3.125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CONTRATOS'!Q$3+1,0),0),0)</f>
        <v>6.2499999999999991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CONTRATOS'!S$3+1,0),0),0)</f>
        <v>2.083333333333333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CONTRATOS'!U$3+1,0),0),0)</f>
        <v>2.083333333333333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CONTRATOS'!W$3+1,0),0),0)</f>
        <v>0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CONTRATOS'!Y$3+1,0),0),0)</f>
        <v>1.5625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CONTRATOS'!AA$3+1,0),0),0)</f>
        <v>3.125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CONTRATOS'!AC$3+1,0),0),0)</f>
        <v>0.78125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CONTRATOS'!AE$3+1,0),0),0)</f>
        <v>2.34375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CONTRATOS'!AG$3+1,0),0),0)</f>
        <v>0</v>
      </c>
      <c r="AI144" s="41">
        <f t="shared" si="2"/>
        <v>43.229166666666664</v>
      </c>
      <c r="AK144">
        <f>INDEX(Tabela1[LATITUDE],MATCH('MATRIZ CONTRATOS'!A144,Tabela1[código município],0))</f>
        <v>-14.9823</v>
      </c>
      <c r="AL144">
        <f>INDEX(Tabela1[LONGITUDE],MATCH('MATRIZ CONTRATOS'!A144,Tabela1[código município],0))</f>
        <v>-39.926900000000003</v>
      </c>
    </row>
    <row r="145" spans="1:38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CONTRATOS'!E$3+1,0),0),0)</f>
        <v>0.78125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CONTRATOS'!G$3+1,0),0),0)</f>
        <v>6.25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CONTRATOS'!I$3+1,0),0),0)</f>
        <v>1.5625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CONTRATOS'!K$3+1,0),0),0)</f>
        <v>18.75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CONTRATOS'!M$3+1,0),0),0)</f>
        <v>2.34375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CONTRATOS'!O$3+1,0),0),0)</f>
        <v>0.78125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CONTRATOS'!Q$3+1,0),0),0)</f>
        <v>8.3333333333333321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CONTRATOS'!S$3+1,0),0),0)</f>
        <v>2.083333333333333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CONTRATOS'!U$3+1,0),0),0)</f>
        <v>2.083333333333333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CONTRATOS'!W$3+1,0),0),0)</f>
        <v>0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CONTRATOS'!Y$3+1,0),0),0)</f>
        <v>1.5625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CONTRATOS'!AA$3+1,0),0),0)</f>
        <v>2.34375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CONTRATOS'!AC$3+1,0),0),0)</f>
        <v>0.78125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CONTRATOS'!AE$3+1,0),0),0)</f>
        <v>2.34375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CONTRATOS'!AG$3+1,0),0),0)</f>
        <v>0</v>
      </c>
      <c r="AI145" s="41">
        <f t="shared" si="2"/>
        <v>50</v>
      </c>
      <c r="AK145">
        <f>INDEX(Tabela1[LATITUDE],MATCH('MATRIZ CONTRATOS'!A145,Tabela1[código município],0))</f>
        <v>-14.8629</v>
      </c>
      <c r="AL145">
        <f>INDEX(Tabela1[LONGITUDE],MATCH('MATRIZ CONTRATOS'!A145,Tabela1[código município],0))</f>
        <v>-39.657899999999998</v>
      </c>
    </row>
    <row r="146" spans="1:38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CONTRATOS'!E$3+1,0),0),0)</f>
        <v>3.125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CONTRATOS'!G$3+1,0),0),0)</f>
        <v>25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CONTRATOS'!I$3+1,0),0),0)</f>
        <v>1.5625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CONTRATOS'!K$3+1,0),0),0)</f>
        <v>18.75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CONTRATOS'!M$3+1,0),0),0)</f>
        <v>3.125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CONTRATOS'!O$3+1,0),0),0)</f>
        <v>1.5625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CONTRATOS'!Q$3+1,0),0),0)</f>
        <v>2.083333333333333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CONTRATOS'!S$3+1,0),0),0)</f>
        <v>4.1666666666666661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CONTRATOS'!U$3+1,0),0),0)</f>
        <v>8.3333333333333321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CONTRATOS'!W$3+1,0),0),0)</f>
        <v>0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CONTRATOS'!Y$3+1,0),0),0)</f>
        <v>1.5625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CONTRATOS'!AA$3+1,0),0),0)</f>
        <v>0.78125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CONTRATOS'!AC$3+1,0),0),0)</f>
        <v>0.78125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CONTRATOS'!AE$3+1,0),0),0)</f>
        <v>0.78125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CONTRATOS'!AG$3+1,0),0),0)</f>
        <v>0</v>
      </c>
      <c r="AI146" s="41">
        <f t="shared" si="2"/>
        <v>71.614583333333329</v>
      </c>
      <c r="AK146">
        <f>INDEX(Tabela1[LATITUDE],MATCH('MATRIZ CONTRATOS'!A146,Tabela1[código município],0))</f>
        <v>-11.0328</v>
      </c>
      <c r="AL146">
        <f>INDEX(Tabela1[LONGITUDE],MATCH('MATRIZ CONTRATOS'!A146,Tabela1[código município],0))</f>
        <v>-45.192999999999998</v>
      </c>
    </row>
    <row r="147" spans="1:38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CONTRATOS'!E$3+1,0),0),0)</f>
        <v>0.78125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CONTRATOS'!G$3+1,0),0),0)</f>
        <v>12.5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CONTRATOS'!I$3+1,0),0),0)</f>
        <v>0.78125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CONTRATOS'!K$3+1,0),0),0)</f>
        <v>6.25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CONTRATOS'!M$3+1,0),0),0)</f>
        <v>3.125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CONTRATOS'!O$3+1,0),0),0)</f>
        <v>2.34375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CONTRATOS'!Q$3+1,0),0),0)</f>
        <v>4.1666666666666661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CONTRATOS'!S$3+1,0),0),0)</f>
        <v>8.3333333333333321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CONTRATOS'!U$3+1,0),0),0)</f>
        <v>4.1666666666666661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CONTRATOS'!W$3+1,0),0),0)</f>
        <v>0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CONTRATOS'!Y$3+1,0),0),0)</f>
        <v>0.78125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CONTRATOS'!AA$3+1,0),0),0)</f>
        <v>0.78125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CONTRATOS'!AC$3+1,0),0),0)</f>
        <v>1.5625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CONTRATOS'!AE$3+1,0),0),0)</f>
        <v>2.34375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CONTRATOS'!AG$3+1,0),0),0)</f>
        <v>0</v>
      </c>
      <c r="AI147" s="41">
        <f t="shared" si="2"/>
        <v>47.916666666666664</v>
      </c>
      <c r="AK147">
        <f>INDEX(Tabela1[LATITUDE],MATCH('MATRIZ CONTRATOS'!A147,Tabela1[código município],0))</f>
        <v>-13.7441</v>
      </c>
      <c r="AL147">
        <f>INDEX(Tabela1[LONGITUDE],MATCH('MATRIZ CONTRATOS'!A147,Tabela1[código município],0))</f>
        <v>-39.474699999999999</v>
      </c>
    </row>
    <row r="148" spans="1:38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CONTRATOS'!E$3+1,0),0),0)</f>
        <v>3.125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CONTRATOS'!G$3+1,0),0),0)</f>
        <v>25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CONTRATOS'!I$3+1,0),0),0)</f>
        <v>0.78125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CONTRATOS'!K$3+1,0),0),0)</f>
        <v>12.5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CONTRATOS'!M$3+1,0),0),0)</f>
        <v>3.125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CONTRATOS'!O$3+1,0),0),0)</f>
        <v>3.125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CONTRATOS'!Q$3+1,0),0),0)</f>
        <v>4.1666666666666661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CONTRATOS'!S$3+1,0),0),0)</f>
        <v>4.1666666666666661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CONTRATOS'!U$3+1,0),0),0)</f>
        <v>2.083333333333333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CONTRATOS'!W$3+1,0),0),0)</f>
        <v>0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CONTRATOS'!Y$3+1,0),0),0)</f>
        <v>0.78125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CONTRATOS'!AA$3+1,0),0),0)</f>
        <v>0.78125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CONTRATOS'!AC$3+1,0),0),0)</f>
        <v>0.78125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CONTRATOS'!AE$3+1,0),0),0)</f>
        <v>0.78125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CONTRATOS'!AG$3+1,0),0),0)</f>
        <v>0</v>
      </c>
      <c r="AI148" s="41">
        <f t="shared" si="2"/>
        <v>61.197916666666664</v>
      </c>
      <c r="AK148">
        <f>INDEX(Tabela1[LATITUDE],MATCH('MATRIZ CONTRATOS'!A148,Tabela1[código município],0))</f>
        <v>-11.4688</v>
      </c>
      <c r="AL148">
        <f>INDEX(Tabela1[LONGITUDE],MATCH('MATRIZ CONTRATOS'!A148,Tabela1[código município],0))</f>
        <v>-39.775700000000001</v>
      </c>
    </row>
    <row r="149" spans="1:38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CONTRATOS'!E$3+1,0),0),0)</f>
        <v>3.125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CONTRATOS'!G$3+1,0),0),0)</f>
        <v>25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CONTRATOS'!I$3+1,0),0),0)</f>
        <v>1.5625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CONTRATOS'!K$3+1,0),0),0)</f>
        <v>18.75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CONTRATOS'!M$3+1,0),0),0)</f>
        <v>1.5625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CONTRATOS'!O$3+1,0),0),0)</f>
        <v>1.5625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CONTRATOS'!Q$3+1,0),0),0)</f>
        <v>2.083333333333333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CONTRATOS'!S$3+1,0),0),0)</f>
        <v>6.2499999999999991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CONTRATOS'!U$3+1,0),0),0)</f>
        <v>8.3333333333333321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CONTRATOS'!W$3+1,0),0),0)</f>
        <v>0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CONTRATOS'!Y$3+1,0),0),0)</f>
        <v>1.5625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CONTRATOS'!AA$3+1,0),0),0)</f>
        <v>3.125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CONTRATOS'!AC$3+1,0),0),0)</f>
        <v>1.5625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CONTRATOS'!AE$3+1,0),0),0)</f>
        <v>0.78125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CONTRATOS'!AG$3+1,0),0),0)</f>
        <v>0</v>
      </c>
      <c r="AI149" s="41">
        <f t="shared" si="2"/>
        <v>75.260416666666657</v>
      </c>
      <c r="AK149">
        <f>INDEX(Tabela1[LATITUDE],MATCH('MATRIZ CONTRATOS'!A149,Tabela1[código município],0))</f>
        <v>-11.434200000000001</v>
      </c>
      <c r="AL149">
        <f>INDEX(Tabela1[LONGITUDE],MATCH('MATRIZ CONTRATOS'!A149,Tabela1[código município],0))</f>
        <v>-42.5077</v>
      </c>
    </row>
    <row r="150" spans="1:38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CONTRATOS'!E$3+1,0),0),0)</f>
        <v>1.5625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CONTRATOS'!G$3+1,0),0),0)</f>
        <v>25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CONTRATOS'!I$3+1,0),0),0)</f>
        <v>1.5625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CONTRATOS'!K$3+1,0),0),0)</f>
        <v>6.25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CONTRATOS'!M$3+1,0),0),0)</f>
        <v>1.5625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CONTRATOS'!O$3+1,0),0),0)</f>
        <v>1.5625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CONTRATOS'!Q$3+1,0),0),0)</f>
        <v>6.2499999999999991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CONTRATOS'!S$3+1,0),0),0)</f>
        <v>2.083333333333333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CONTRATOS'!U$3+1,0),0),0)</f>
        <v>4.1666666666666661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CONTRATOS'!W$3+1,0),0),0)</f>
        <v>0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CONTRATOS'!Y$3+1,0),0),0)</f>
        <v>3.125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CONTRATOS'!AA$3+1,0),0),0)</f>
        <v>2.34375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CONTRATOS'!AC$3+1,0),0),0)</f>
        <v>1.5625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CONTRATOS'!AE$3+1,0),0),0)</f>
        <v>0.78125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CONTRATOS'!AG$3+1,0),0),0)</f>
        <v>0</v>
      </c>
      <c r="AI150" s="41">
        <f t="shared" si="2"/>
        <v>57.8125</v>
      </c>
      <c r="AK150">
        <f>INDEX(Tabela1[LATITUDE],MATCH('MATRIZ CONTRATOS'!A150,Tabela1[código município],0))</f>
        <v>-9.3438199999999991</v>
      </c>
      <c r="AL150">
        <f>INDEX(Tabela1[LONGITUDE],MATCH('MATRIZ CONTRATOS'!A150,Tabela1[código município],0))</f>
        <v>-38.254399999999997</v>
      </c>
    </row>
    <row r="151" spans="1:38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CONTRATOS'!E$3+1,0),0),0)</f>
        <v>0.78125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CONTRATOS'!G$3+1,0),0),0)</f>
        <v>25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CONTRATOS'!I$3+1,0),0),0)</f>
        <v>0.78125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CONTRATOS'!K$3+1,0),0),0)</f>
        <v>6.25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CONTRATOS'!M$3+1,0),0),0)</f>
        <v>1.5625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CONTRATOS'!O$3+1,0),0),0)</f>
        <v>0.78125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CONTRATOS'!Q$3+1,0),0),0)</f>
        <v>2.083333333333333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CONTRATOS'!S$3+1,0),0),0)</f>
        <v>6.2499999999999991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CONTRATOS'!U$3+1,0),0),0)</f>
        <v>2.083333333333333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CONTRATOS'!W$3+1,0),0),0)</f>
        <v>0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CONTRATOS'!Y$3+1,0),0),0)</f>
        <v>1.5625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CONTRATOS'!AA$3+1,0),0),0)</f>
        <v>0.78125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CONTRATOS'!AC$3+1,0),0),0)</f>
        <v>1.5625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CONTRATOS'!AE$3+1,0),0),0)</f>
        <v>0.78125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CONTRATOS'!AG$3+1,0),0),0)</f>
        <v>0</v>
      </c>
      <c r="AI151" s="41">
        <f t="shared" si="2"/>
        <v>50.260416666666664</v>
      </c>
      <c r="AK151">
        <f>INDEX(Tabela1[LATITUDE],MATCH('MATRIZ CONTRATOS'!A151,Tabela1[código município],0))</f>
        <v>-14.3195</v>
      </c>
      <c r="AL151">
        <f>INDEX(Tabela1[LONGITUDE],MATCH('MATRIZ CONTRATOS'!A151,Tabela1[código município],0))</f>
        <v>-39.469000000000001</v>
      </c>
    </row>
    <row r="152" spans="1:38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CONTRATOS'!E$3+1,0),0),0)</f>
        <v>1.5625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CONTRATOS'!G$3+1,0),0),0)</f>
        <v>18.75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CONTRATOS'!I$3+1,0),0),0)</f>
        <v>2.34375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CONTRATOS'!K$3+1,0),0),0)</f>
        <v>18.75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CONTRATOS'!M$3+1,0),0),0)</f>
        <v>2.34375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CONTRATOS'!O$3+1,0),0),0)</f>
        <v>0.78125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CONTRATOS'!Q$3+1,0),0),0)</f>
        <v>8.3333333333333321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CONTRATOS'!S$3+1,0),0),0)</f>
        <v>2.083333333333333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CONTRATOS'!U$3+1,0),0),0)</f>
        <v>2.083333333333333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CONTRATOS'!W$3+1,0),0),0)</f>
        <v>0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CONTRATOS'!Y$3+1,0),0),0)</f>
        <v>2.34375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CONTRATOS'!AA$3+1,0),0),0)</f>
        <v>2.34375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CONTRATOS'!AC$3+1,0),0),0)</f>
        <v>1.5625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CONTRATOS'!AE$3+1,0),0),0)</f>
        <v>2.34375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CONTRATOS'!AG$3+1,0),0),0)</f>
        <v>0</v>
      </c>
      <c r="AI152" s="41">
        <f t="shared" si="2"/>
        <v>65.625</v>
      </c>
      <c r="AK152">
        <f>INDEX(Tabela1[LATITUDE],MATCH('MATRIZ CONTRATOS'!A152,Tabela1[código município],0))</f>
        <v>-12.599399999999999</v>
      </c>
      <c r="AL152">
        <f>INDEX(Tabela1[LONGITUDE],MATCH('MATRIZ CONTRATOS'!A152,Tabela1[código município],0))</f>
        <v>-39.041200000000003</v>
      </c>
    </row>
    <row r="153" spans="1:38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CONTRATOS'!E$3+1,0),0),0)</f>
        <v>3.125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CONTRATOS'!G$3+1,0),0),0)</f>
        <v>25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CONTRATOS'!I$3+1,0),0),0)</f>
        <v>1.5625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CONTRATOS'!K$3+1,0),0),0)</f>
        <v>25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CONTRATOS'!M$3+1,0),0),0)</f>
        <v>3.125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CONTRATOS'!O$3+1,0),0),0)</f>
        <v>1.5625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CONTRATOS'!Q$3+1,0),0),0)</f>
        <v>6.2499999999999991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CONTRATOS'!S$3+1,0),0),0)</f>
        <v>8.3333333333333321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CONTRATOS'!U$3+1,0),0),0)</f>
        <v>8.3333333333333321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CONTRATOS'!W$3+1,0),0),0)</f>
        <v>0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CONTRATOS'!Y$3+1,0),0),0)</f>
        <v>0.78125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CONTRATOS'!AA$3+1,0),0),0)</f>
        <v>2.34375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CONTRATOS'!AC$3+1,0),0),0)</f>
        <v>1.5625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CONTRATOS'!AE$3+1,0),0),0)</f>
        <v>0.78125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CONTRATOS'!AG$3+1,0),0),0)</f>
        <v>0</v>
      </c>
      <c r="AI153" s="41">
        <f t="shared" si="2"/>
        <v>87.760416666666657</v>
      </c>
      <c r="AK153">
        <f>INDEX(Tabela1[LATITUDE],MATCH('MATRIZ CONTRATOS'!A153,Tabela1[código município],0))</f>
        <v>-14.5467</v>
      </c>
      <c r="AL153">
        <f>INDEX(Tabela1[LONGITUDE],MATCH('MATRIZ CONTRATOS'!A153,Tabela1[código município],0))</f>
        <v>-41.938099999999999</v>
      </c>
    </row>
    <row r="154" spans="1:38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CONTRATOS'!E$3+1,0),0),0)</f>
        <v>3.125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CONTRATOS'!G$3+1,0),0),0)</f>
        <v>25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CONTRATOS'!I$3+1,0),0),0)</f>
        <v>2.34375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CONTRATOS'!K$3+1,0),0),0)</f>
        <v>12.5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CONTRATOS'!M$3+1,0),0),0)</f>
        <v>1.5625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CONTRATOS'!O$3+1,0),0),0)</f>
        <v>0.78125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CONTRATOS'!Q$3+1,0),0),0)</f>
        <v>4.1666666666666661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CONTRATOS'!S$3+1,0),0),0)</f>
        <v>8.3333333333333321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CONTRATOS'!U$3+1,0),0),0)</f>
        <v>4.1666666666666661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CONTRATOS'!W$3+1,0),0),0)</f>
        <v>0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CONTRATOS'!Y$3+1,0),0),0)</f>
        <v>1.5625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CONTRATOS'!AA$3+1,0),0),0)</f>
        <v>0.78125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CONTRATOS'!AC$3+1,0),0),0)</f>
        <v>0.78125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CONTRATOS'!AE$3+1,0),0),0)</f>
        <v>0.78125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CONTRATOS'!AG$3+1,0),0),0)</f>
        <v>0</v>
      </c>
      <c r="AI154" s="41">
        <f t="shared" si="2"/>
        <v>65.885416666666657</v>
      </c>
      <c r="AK154">
        <f>INDEX(Tabela1[LATITUDE],MATCH('MATRIZ CONTRATOS'!A154,Tabela1[código município],0))</f>
        <v>-14.223100000000001</v>
      </c>
      <c r="AL154">
        <f>INDEX(Tabela1[LONGITUDE],MATCH('MATRIZ CONTRATOS'!A154,Tabela1[código município],0))</f>
        <v>-42.779899999999998</v>
      </c>
    </row>
    <row r="155" spans="1:38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CONTRATOS'!E$3+1,0),0),0)</f>
        <v>1.5625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CONTRATOS'!G$3+1,0),0),0)</f>
        <v>12.5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CONTRATOS'!I$3+1,0),0),0)</f>
        <v>0.78125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CONTRATOS'!K$3+1,0),0),0)</f>
        <v>6.25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CONTRATOS'!M$3+1,0),0),0)</f>
        <v>1.5625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CONTRATOS'!O$3+1,0),0),0)</f>
        <v>0.78125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CONTRATOS'!Q$3+1,0),0),0)</f>
        <v>6.2499999999999991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CONTRATOS'!S$3+1,0),0),0)</f>
        <v>6.2499999999999991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CONTRATOS'!U$3+1,0),0),0)</f>
        <v>4.1666666666666661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CONTRATOS'!W$3+1,0),0),0)</f>
        <v>0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CONTRATOS'!Y$3+1,0),0),0)</f>
        <v>1.5625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CONTRATOS'!AA$3+1,0),0),0)</f>
        <v>0.78125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CONTRATOS'!AC$3+1,0),0),0)</f>
        <v>0.78125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CONTRATOS'!AE$3+1,0),0),0)</f>
        <v>2.34375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CONTRATOS'!AG$3+1,0),0),0)</f>
        <v>0</v>
      </c>
      <c r="AI155" s="41">
        <f t="shared" si="2"/>
        <v>45.572916666666664</v>
      </c>
      <c r="AK155">
        <f>INDEX(Tabela1[LATITUDE],MATCH('MATRIZ CONTRATOS'!A155,Tabela1[código município],0))</f>
        <v>-16.583300000000001</v>
      </c>
      <c r="AL155">
        <f>INDEX(Tabela1[LONGITUDE],MATCH('MATRIZ CONTRATOS'!A155,Tabela1[código município],0))</f>
        <v>-39.784700000000001</v>
      </c>
    </row>
    <row r="156" spans="1:38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CONTRATOS'!E$3+1,0),0),0)</f>
        <v>1.5625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CONTRATOS'!G$3+1,0),0),0)</f>
        <v>25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CONTRATOS'!I$3+1,0),0),0)</f>
        <v>0.78125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CONTRATOS'!K$3+1,0),0),0)</f>
        <v>6.25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CONTRATOS'!M$3+1,0),0),0)</f>
        <v>2.34375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CONTRATOS'!O$3+1,0),0),0)</f>
        <v>1.5625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CONTRATOS'!Q$3+1,0),0),0)</f>
        <v>2.083333333333333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CONTRATOS'!S$3+1,0),0),0)</f>
        <v>4.1666666666666661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CONTRATOS'!U$3+1,0),0),0)</f>
        <v>6.2499999999999991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CONTRATOS'!W$3+1,0),0),0)</f>
        <v>0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CONTRATOS'!Y$3+1,0),0),0)</f>
        <v>2.34375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CONTRATOS'!AA$3+1,0),0),0)</f>
        <v>0.78125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CONTRATOS'!AC$3+1,0),0),0)</f>
        <v>1.5625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CONTRATOS'!AE$3+1,0),0),0)</f>
        <v>0.78125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CONTRATOS'!AG$3+1,0),0),0)</f>
        <v>0</v>
      </c>
      <c r="AI156" s="41">
        <f t="shared" si="2"/>
        <v>55.46875</v>
      </c>
      <c r="AK156">
        <f>INDEX(Tabela1[LATITUDE],MATCH('MATRIZ CONTRATOS'!A156,Tabela1[código município],0))</f>
        <v>-10.682499999999999</v>
      </c>
      <c r="AL156">
        <f>INDEX(Tabela1[LONGITUDE],MATCH('MATRIZ CONTRATOS'!A156,Tabela1[código município],0))</f>
        <v>-38.290700000000001</v>
      </c>
    </row>
    <row r="157" spans="1:38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CONTRATOS'!E$3+1,0),0),0)</f>
        <v>1.5625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CONTRATOS'!G$3+1,0),0),0)</f>
        <v>25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CONTRATOS'!I$3+1,0),0),0)</f>
        <v>2.34375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CONTRATOS'!K$3+1,0),0),0)</f>
        <v>12.5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CONTRATOS'!M$3+1,0),0),0)</f>
        <v>0.78125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CONTRATOS'!O$3+1,0),0),0)</f>
        <v>1.5625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CONTRATOS'!Q$3+1,0),0),0)</f>
        <v>6.2499999999999991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CONTRATOS'!S$3+1,0),0),0)</f>
        <v>2.083333333333333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CONTRATOS'!U$3+1,0),0),0)</f>
        <v>2.083333333333333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CONTRATOS'!W$3+1,0),0),0)</f>
        <v>0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CONTRATOS'!Y$3+1,0),0),0)</f>
        <v>2.34375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CONTRATOS'!AA$3+1,0),0),0)</f>
        <v>3.125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CONTRATOS'!AC$3+1,0),0),0)</f>
        <v>0.78125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CONTRATOS'!AE$3+1,0),0),0)</f>
        <v>0.78125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CONTRATOS'!AG$3+1,0),0),0)</f>
        <v>0</v>
      </c>
      <c r="AI157" s="41">
        <f t="shared" si="2"/>
        <v>61.197916666666664</v>
      </c>
      <c r="AK157">
        <f>INDEX(Tabela1[LATITUDE],MATCH('MATRIZ CONTRATOS'!A157,Tabela1[código município],0))</f>
        <v>-12.7666</v>
      </c>
      <c r="AL157">
        <f>INDEX(Tabela1[LONGITUDE],MATCH('MATRIZ CONTRATOS'!A157,Tabela1[código município],0))</f>
        <v>-40.205599999999997</v>
      </c>
    </row>
    <row r="158" spans="1:38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CONTRATOS'!E$3+1,0),0),0)</f>
        <v>1.5625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CONTRATOS'!G$3+1,0),0),0)</f>
        <v>6.25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CONTRATOS'!I$3+1,0),0),0)</f>
        <v>2.34375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CONTRATOS'!K$3+1,0),0),0)</f>
        <v>25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CONTRATOS'!M$3+1,0),0),0)</f>
        <v>1.5625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CONTRATOS'!O$3+1,0),0),0)</f>
        <v>1.5625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CONTRATOS'!Q$3+1,0),0),0)</f>
        <v>6.2499999999999991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CONTRATOS'!S$3+1,0),0),0)</f>
        <v>4.1666666666666661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CONTRATOS'!U$3+1,0),0),0)</f>
        <v>6.2499999999999991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CONTRATOS'!W$3+1,0),0),0)</f>
        <v>0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CONTRATOS'!Y$3+1,0),0),0)</f>
        <v>2.34375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CONTRATOS'!AA$3+1,0),0),0)</f>
        <v>2.34375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CONTRATOS'!AC$3+1,0),0),0)</f>
        <v>1.5625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CONTRATOS'!AE$3+1,0),0),0)</f>
        <v>0.78125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CONTRATOS'!AG$3+1,0),0),0)</f>
        <v>0</v>
      </c>
      <c r="AI158" s="41">
        <f t="shared" si="2"/>
        <v>61.979166666666664</v>
      </c>
      <c r="AK158">
        <f>INDEX(Tabela1[LATITUDE],MATCH('MATRIZ CONTRATOS'!A158,Tabela1[código município],0))</f>
        <v>-14.271100000000001</v>
      </c>
      <c r="AL158">
        <f>INDEX(Tabela1[LONGITUDE],MATCH('MATRIZ CONTRATOS'!A158,Tabela1[código município],0))</f>
        <v>-42.256999999999998</v>
      </c>
    </row>
    <row r="159" spans="1:38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CONTRATOS'!E$3+1,0),0),0)</f>
        <v>1.5625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CONTRATOS'!G$3+1,0),0),0)</f>
        <v>25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CONTRATOS'!I$3+1,0),0),0)</f>
        <v>1.5625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CONTRATOS'!K$3+1,0),0),0)</f>
        <v>18.75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CONTRATOS'!M$3+1,0),0),0)</f>
        <v>0.78125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CONTRATOS'!O$3+1,0),0),0)</f>
        <v>1.5625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CONTRATOS'!Q$3+1,0),0),0)</f>
        <v>4.1666666666666661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CONTRATOS'!S$3+1,0),0),0)</f>
        <v>6.2499999999999991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CONTRATOS'!U$3+1,0),0),0)</f>
        <v>8.3333333333333321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CONTRATOS'!W$3+1,0),0),0)</f>
        <v>0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CONTRATOS'!Y$3+1,0),0),0)</f>
        <v>1.5625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CONTRATOS'!AA$3+1,0),0),0)</f>
        <v>1.5625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CONTRATOS'!AC$3+1,0),0),0)</f>
        <v>3.125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CONTRATOS'!AE$3+1,0),0),0)</f>
        <v>0.78125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CONTRATOS'!AG$3+1,0),0),0)</f>
        <v>0</v>
      </c>
      <c r="AI159" s="41">
        <f t="shared" si="2"/>
        <v>75</v>
      </c>
      <c r="AK159">
        <f>INDEX(Tabela1[LATITUDE],MATCH('MATRIZ CONTRATOS'!A159,Tabela1[código município],0))</f>
        <v>-14.857900000000001</v>
      </c>
      <c r="AL159">
        <f>INDEX(Tabela1[LONGITUDE],MATCH('MATRIZ CONTRATOS'!A159,Tabela1[código município],0))</f>
        <v>-39.5914</v>
      </c>
    </row>
    <row r="160" spans="1:38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CONTRATOS'!E$3+1,0),0),0)</f>
        <v>0.78125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CONTRATOS'!G$3+1,0),0),0)</f>
        <v>25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CONTRATOS'!I$3+1,0),0),0)</f>
        <v>0.78125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CONTRATOS'!K$3+1,0),0),0)</f>
        <v>12.5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CONTRATOS'!M$3+1,0),0),0)</f>
        <v>2.34375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CONTRATOS'!O$3+1,0),0),0)</f>
        <v>3.125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CONTRATOS'!Q$3+1,0),0),0)</f>
        <v>6.2499999999999991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CONTRATOS'!S$3+1,0),0),0)</f>
        <v>2.083333333333333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CONTRATOS'!U$3+1,0),0),0)</f>
        <v>6.2499999999999991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CONTRATOS'!W$3+1,0),0),0)</f>
        <v>0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CONTRATOS'!Y$3+1,0),0),0)</f>
        <v>0.78125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CONTRATOS'!AA$3+1,0),0),0)</f>
        <v>2.34375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CONTRATOS'!AC$3+1,0),0),0)</f>
        <v>3.125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CONTRATOS'!AE$3+1,0),0),0)</f>
        <v>0.78125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CONTRATOS'!AG$3+1,0),0),0)</f>
        <v>0</v>
      </c>
      <c r="AI160" s="41">
        <f t="shared" si="2"/>
        <v>66.145833333333329</v>
      </c>
      <c r="AK160">
        <f>INDEX(Tabela1[LATITUDE],MATCH('MATRIZ CONTRATOS'!A160,Tabela1[código município],0))</f>
        <v>-13.405900000000001</v>
      </c>
      <c r="AL160">
        <f>INDEX(Tabela1[LONGITUDE],MATCH('MATRIZ CONTRATOS'!A160,Tabela1[código município],0))</f>
        <v>-41.283999999999999</v>
      </c>
    </row>
    <row r="161" spans="1:38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CONTRATOS'!E$3+1,0),0),0)</f>
        <v>0.78125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CONTRATOS'!G$3+1,0),0),0)</f>
        <v>25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CONTRATOS'!I$3+1,0),0),0)</f>
        <v>0.78125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CONTRATOS'!K$3+1,0),0),0)</f>
        <v>12.5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CONTRATOS'!M$3+1,0),0),0)</f>
        <v>2.34375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CONTRATOS'!O$3+1,0),0),0)</f>
        <v>1.5625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CONTRATOS'!Q$3+1,0),0),0)</f>
        <v>4.1666666666666661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CONTRATOS'!S$3+1,0),0),0)</f>
        <v>6.2499999999999991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CONTRATOS'!U$3+1,0),0),0)</f>
        <v>4.1666666666666661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CONTRATOS'!W$3+1,0),0),0)</f>
        <v>0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CONTRATOS'!Y$3+1,0),0),0)</f>
        <v>3.125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CONTRATOS'!AA$3+1,0),0),0)</f>
        <v>1.5625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CONTRATOS'!AC$3+1,0),0),0)</f>
        <v>0.78125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CONTRATOS'!AE$3+1,0),0),0)</f>
        <v>0.78125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CONTRATOS'!AG$3+1,0),0),0)</f>
        <v>0</v>
      </c>
      <c r="AI161" s="41">
        <f t="shared" si="2"/>
        <v>63.802083333333329</v>
      </c>
      <c r="AK161">
        <f>INDEX(Tabela1[LATITUDE],MATCH('MATRIZ CONTRATOS'!A161,Tabela1[código município],0))</f>
        <v>-14.845000000000001</v>
      </c>
      <c r="AL161">
        <f>INDEX(Tabela1[LONGITUDE],MATCH('MATRIZ CONTRATOS'!A161,Tabela1[código município],0))</f>
        <v>-39.987900000000003</v>
      </c>
    </row>
    <row r="162" spans="1:38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CONTRATOS'!E$3+1,0),0),0)</f>
        <v>0.78125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CONTRATOS'!G$3+1,0),0),0)</f>
        <v>25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CONTRATOS'!I$3+1,0),0),0)</f>
        <v>0.78125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CONTRATOS'!K$3+1,0),0),0)</f>
        <v>6.25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CONTRATOS'!M$3+1,0),0),0)</f>
        <v>0.78125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CONTRATOS'!O$3+1,0),0),0)</f>
        <v>2.34375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CONTRATOS'!Q$3+1,0),0),0)</f>
        <v>2.083333333333333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CONTRATOS'!S$3+1,0),0),0)</f>
        <v>8.3333333333333321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CONTRATOS'!U$3+1,0),0),0)</f>
        <v>2.083333333333333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CONTRATOS'!W$3+1,0),0),0)</f>
        <v>0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CONTRATOS'!Y$3+1,0),0),0)</f>
        <v>0.78125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CONTRATOS'!AA$3+1,0),0),0)</f>
        <v>1.5625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CONTRATOS'!AC$3+1,0),0),0)</f>
        <v>1.5625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CONTRATOS'!AE$3+1,0),0),0)</f>
        <v>0.78125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CONTRATOS'!AG$3+1,0),0),0)</f>
        <v>0</v>
      </c>
      <c r="AI162" s="41">
        <f t="shared" si="2"/>
        <v>53.125</v>
      </c>
      <c r="AK162">
        <f>INDEX(Tabela1[LATITUDE],MATCH('MATRIZ CONTRATOS'!A162,Tabela1[código município],0))</f>
        <v>-11.643800000000001</v>
      </c>
      <c r="AL162">
        <f>INDEX(Tabela1[LONGITUDE],MATCH('MATRIZ CONTRATOS'!A162,Tabela1[código município],0))</f>
        <v>-42.019500000000001</v>
      </c>
    </row>
    <row r="163" spans="1:38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CONTRATOS'!E$3+1,0),0),0)</f>
        <v>0.78125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CONTRATOS'!G$3+1,0),0),0)</f>
        <v>25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CONTRATOS'!I$3+1,0),0),0)</f>
        <v>0.78125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CONTRATOS'!K$3+1,0),0),0)</f>
        <v>18.75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CONTRATOS'!M$3+1,0),0),0)</f>
        <v>2.34375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CONTRATOS'!O$3+1,0),0),0)</f>
        <v>1.5625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CONTRATOS'!Q$3+1,0),0),0)</f>
        <v>6.2499999999999991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CONTRATOS'!S$3+1,0),0),0)</f>
        <v>8.3333333333333321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CONTRATOS'!U$3+1,0),0),0)</f>
        <v>4.1666666666666661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CONTRATOS'!W$3+1,0),0),0)</f>
        <v>0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CONTRATOS'!Y$3+1,0),0),0)</f>
        <v>1.5625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CONTRATOS'!AA$3+1,0),0),0)</f>
        <v>0.78125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CONTRATOS'!AC$3+1,0),0),0)</f>
        <v>1.5625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CONTRATOS'!AE$3+1,0),0),0)</f>
        <v>2.34375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CONTRATOS'!AG$3+1,0),0),0)</f>
        <v>0</v>
      </c>
      <c r="AI163" s="41">
        <f t="shared" si="2"/>
        <v>74.21875</v>
      </c>
      <c r="AK163">
        <f>INDEX(Tabela1[LATITUDE],MATCH('MATRIZ CONTRATOS'!A163,Tabela1[código município],0))</f>
        <v>-12.8804</v>
      </c>
      <c r="AL163">
        <f>INDEX(Tabela1[LONGITUDE],MATCH('MATRIZ CONTRATOS'!A163,Tabela1[código município],0))</f>
        <v>-42.485599999999998</v>
      </c>
    </row>
    <row r="164" spans="1:38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CONTRATOS'!E$3+1,0),0),0)</f>
        <v>0.78125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CONTRATOS'!G$3+1,0),0),0)</f>
        <v>25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CONTRATOS'!I$3+1,0),0),0)</f>
        <v>0.78125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CONTRATOS'!K$3+1,0),0),0)</f>
        <v>6.25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CONTRATOS'!M$3+1,0),0),0)</f>
        <v>3.125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CONTRATOS'!O$3+1,0),0),0)</f>
        <v>0.78125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CONTRATOS'!Q$3+1,0),0),0)</f>
        <v>2.083333333333333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CONTRATOS'!S$3+1,0),0),0)</f>
        <v>4.1666666666666661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CONTRATOS'!U$3+1,0),0),0)</f>
        <v>4.1666666666666661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CONTRATOS'!W$3+1,0),0),0)</f>
        <v>0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CONTRATOS'!Y$3+1,0),0),0)</f>
        <v>0.78125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CONTRATOS'!AA$3+1,0),0),0)</f>
        <v>2.34375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CONTRATOS'!AC$3+1,0),0),0)</f>
        <v>0.78125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CONTRATOS'!AE$3+1,0),0),0)</f>
        <v>0.78125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CONTRATOS'!AG$3+1,0),0),0)</f>
        <v>0</v>
      </c>
      <c r="AI164" s="41">
        <f t="shared" si="2"/>
        <v>51.822916666666664</v>
      </c>
      <c r="AK164">
        <f>INDEX(Tabela1[LATITUDE],MATCH('MATRIZ CONTRATOS'!A164,Tabela1[código município],0))</f>
        <v>-12.644399999999999</v>
      </c>
      <c r="AL164">
        <f>INDEX(Tabela1[LONGITUDE],MATCH('MATRIZ CONTRATOS'!A164,Tabela1[código município],0))</f>
        <v>-40.933799999999998</v>
      </c>
    </row>
    <row r="165" spans="1:38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CONTRATOS'!E$3+1,0),0),0)</f>
        <v>1.5625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CONTRATOS'!G$3+1,0),0),0)</f>
        <v>25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CONTRATOS'!I$3+1,0),0),0)</f>
        <v>0.78125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CONTRATOS'!K$3+1,0),0),0)</f>
        <v>6.25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CONTRATOS'!M$3+1,0),0),0)</f>
        <v>1.5625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CONTRATOS'!O$3+1,0),0),0)</f>
        <v>3.125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CONTRATOS'!Q$3+1,0),0),0)</f>
        <v>6.2499999999999991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CONTRATOS'!S$3+1,0),0),0)</f>
        <v>6.2499999999999991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CONTRATOS'!U$3+1,0),0),0)</f>
        <v>4.1666666666666661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CONTRATOS'!W$3+1,0),0),0)</f>
        <v>0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CONTRATOS'!Y$3+1,0),0),0)</f>
        <v>1.5625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CONTRATOS'!AA$3+1,0),0),0)</f>
        <v>0.78125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CONTRATOS'!AC$3+1,0),0),0)</f>
        <v>0.78125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CONTRATOS'!AE$3+1,0),0),0)</f>
        <v>0.78125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CONTRATOS'!AG$3+1,0),0),0)</f>
        <v>0</v>
      </c>
      <c r="AI165" s="41">
        <f t="shared" si="2"/>
        <v>58.854166666666664</v>
      </c>
      <c r="AK165">
        <f>INDEX(Tabela1[LATITUDE],MATCH('MATRIZ CONTRATOS'!A165,Tabela1[código município],0))</f>
        <v>-14.164899999999999</v>
      </c>
      <c r="AL165">
        <f>INDEX(Tabela1[LONGITUDE],MATCH('MATRIZ CONTRATOS'!A165,Tabela1[código município],0))</f>
        <v>-39.378700000000002</v>
      </c>
    </row>
    <row r="166" spans="1:38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CONTRATOS'!E$3+1,0),0),0)</f>
        <v>1.5625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CONTRATOS'!G$3+1,0),0),0)</f>
        <v>12.5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CONTRATOS'!I$3+1,0),0),0)</f>
        <v>2.34375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CONTRATOS'!K$3+1,0),0),0)</f>
        <v>12.5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CONTRATOS'!M$3+1,0),0),0)</f>
        <v>0.78125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CONTRATOS'!O$3+1,0),0),0)</f>
        <v>3.125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CONTRATOS'!Q$3+1,0),0),0)</f>
        <v>4.1666666666666661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CONTRATOS'!S$3+1,0),0),0)</f>
        <v>6.2499999999999991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CONTRATOS'!U$3+1,0),0),0)</f>
        <v>6.2499999999999991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CONTRATOS'!W$3+1,0),0),0)</f>
        <v>0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CONTRATOS'!Y$3+1,0),0),0)</f>
        <v>3.125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CONTRATOS'!AA$3+1,0),0),0)</f>
        <v>2.34375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CONTRATOS'!AC$3+1,0),0),0)</f>
        <v>0.78125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CONTRATOS'!AE$3+1,0),0),0)</f>
        <v>2.34375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CONTRATOS'!AG$3+1,0),0),0)</f>
        <v>0</v>
      </c>
      <c r="AI166" s="41">
        <f t="shared" si="2"/>
        <v>58.072916666666664</v>
      </c>
      <c r="AK166">
        <f>INDEX(Tabela1[LATITUDE],MATCH('MATRIZ CONTRATOS'!A166,Tabela1[código município],0))</f>
        <v>-17.683199999999999</v>
      </c>
      <c r="AL166">
        <f>INDEX(Tabela1[LONGITUDE],MATCH('MATRIZ CONTRATOS'!A166,Tabela1[código município],0))</f>
        <v>-40.112900000000003</v>
      </c>
    </row>
    <row r="167" spans="1:38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CONTRATOS'!E$3+1,0),0),0)</f>
        <v>0.78125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CONTRATOS'!G$3+1,0),0),0)</f>
        <v>18.75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CONTRATOS'!I$3+1,0),0),0)</f>
        <v>1.5625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CONTRATOS'!K$3+1,0),0),0)</f>
        <v>18.75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CONTRATOS'!M$3+1,0),0),0)</f>
        <v>3.125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CONTRATOS'!O$3+1,0),0),0)</f>
        <v>1.5625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CONTRATOS'!Q$3+1,0),0),0)</f>
        <v>6.2499999999999991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CONTRATOS'!S$3+1,0),0),0)</f>
        <v>4.1666666666666661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CONTRATOS'!U$3+1,0),0),0)</f>
        <v>8.3333333333333321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CONTRATOS'!W$3+1,0),0),0)</f>
        <v>0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CONTRATOS'!Y$3+1,0),0),0)</f>
        <v>3.125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CONTRATOS'!AA$3+1,0),0),0)</f>
        <v>0.78125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CONTRATOS'!AC$3+1,0),0),0)</f>
        <v>3.125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CONTRATOS'!AE$3+1,0),0),0)</f>
        <v>0.78125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CONTRATOS'!AG$3+1,0),0),0)</f>
        <v>0</v>
      </c>
      <c r="AI167" s="41">
        <f t="shared" si="2"/>
        <v>71.09375</v>
      </c>
      <c r="AK167">
        <f>INDEX(Tabela1[LATITUDE],MATCH('MATRIZ CONTRATOS'!A167,Tabela1[código município],0))</f>
        <v>-14.064299999999999</v>
      </c>
      <c r="AL167">
        <f>INDEX(Tabela1[LONGITUDE],MATCH('MATRIZ CONTRATOS'!A167,Tabela1[código município],0))</f>
        <v>-39.645899999999997</v>
      </c>
    </row>
    <row r="168" spans="1:38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CONTRATOS'!E$3+1,0),0),0)</f>
        <v>1.5625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CONTRATOS'!G$3+1,0),0),0)</f>
        <v>25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CONTRATOS'!I$3+1,0),0),0)</f>
        <v>0.78125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CONTRATOS'!K$3+1,0),0),0)</f>
        <v>6.25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CONTRATOS'!M$3+1,0),0),0)</f>
        <v>1.5625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CONTRATOS'!O$3+1,0),0),0)</f>
        <v>0.78125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CONTRATOS'!Q$3+1,0),0),0)</f>
        <v>6.2499999999999991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CONTRATOS'!S$3+1,0),0),0)</f>
        <v>2.083333333333333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CONTRATOS'!U$3+1,0),0),0)</f>
        <v>2.083333333333333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CONTRATOS'!W$3+1,0),0),0)</f>
        <v>0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CONTRATOS'!Y$3+1,0),0),0)</f>
        <v>2.34375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CONTRATOS'!AA$3+1,0),0),0)</f>
        <v>0.78125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CONTRATOS'!AC$3+1,0),0),0)</f>
        <v>1.5625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CONTRATOS'!AE$3+1,0),0),0)</f>
        <v>0.78125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CONTRATOS'!AG$3+1,0),0),0)</f>
        <v>0</v>
      </c>
      <c r="AI168" s="41">
        <f t="shared" si="2"/>
        <v>51.822916666666664</v>
      </c>
      <c r="AK168">
        <f>INDEX(Tabela1[LATITUDE],MATCH('MATRIZ CONTRATOS'!A168,Tabela1[código município],0))</f>
        <v>-12.6502</v>
      </c>
      <c r="AL168">
        <f>INDEX(Tabela1[LONGITUDE],MATCH('MATRIZ CONTRATOS'!A168,Tabela1[código município],0))</f>
        <v>-42.2179</v>
      </c>
    </row>
    <row r="169" spans="1:38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CONTRATOS'!E$3+1,0),0),0)</f>
        <v>2.34375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CONTRATOS'!G$3+1,0),0),0)</f>
        <v>25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CONTRATOS'!I$3+1,0),0),0)</f>
        <v>2.34375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CONTRATOS'!K$3+1,0),0),0)</f>
        <v>18.75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CONTRATOS'!M$3+1,0),0),0)</f>
        <v>0.78125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CONTRATOS'!O$3+1,0),0),0)</f>
        <v>1.5625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CONTRATOS'!Q$3+1,0),0),0)</f>
        <v>2.083333333333333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CONTRATOS'!S$3+1,0),0),0)</f>
        <v>2.083333333333333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CONTRATOS'!U$3+1,0),0),0)</f>
        <v>8.3333333333333321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CONTRATOS'!W$3+1,0),0),0)</f>
        <v>0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CONTRATOS'!Y$3+1,0),0),0)</f>
        <v>2.34375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CONTRATOS'!AA$3+1,0),0),0)</f>
        <v>0.78125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CONTRATOS'!AC$3+1,0),0),0)</f>
        <v>0.78125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CONTRATOS'!AE$3+1,0),0),0)</f>
        <v>0.78125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CONTRATOS'!AG$3+1,0),0),0)</f>
        <v>0</v>
      </c>
      <c r="AI169" s="41">
        <f t="shared" si="2"/>
        <v>67.96875</v>
      </c>
      <c r="AK169">
        <f>INDEX(Tabela1[LATITUDE],MATCH('MATRIZ CONTRATOS'!A169,Tabela1[código município],0))</f>
        <v>-11.541399999999999</v>
      </c>
      <c r="AL169">
        <f>INDEX(Tabela1[LONGITUDE],MATCH('MATRIZ CONTRATOS'!A169,Tabela1[código município],0))</f>
        <v>-41.974800000000002</v>
      </c>
    </row>
    <row r="170" spans="1:38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CONTRATOS'!E$3+1,0),0),0)</f>
        <v>0.78125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CONTRATOS'!G$3+1,0),0),0)</f>
        <v>25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CONTRATOS'!I$3+1,0),0),0)</f>
        <v>1.5625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CONTRATOS'!K$3+1,0),0),0)</f>
        <v>12.5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CONTRATOS'!M$3+1,0),0),0)</f>
        <v>3.125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CONTRATOS'!O$3+1,0),0),0)</f>
        <v>0.78125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CONTRATOS'!Q$3+1,0),0),0)</f>
        <v>4.1666666666666661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CONTRATOS'!S$3+1,0),0),0)</f>
        <v>4.1666666666666661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CONTRATOS'!U$3+1,0),0),0)</f>
        <v>2.083333333333333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CONTRATOS'!W$3+1,0),0),0)</f>
        <v>0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CONTRATOS'!Y$3+1,0),0),0)</f>
        <v>1.5625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CONTRATOS'!AA$3+1,0),0),0)</f>
        <v>1.5625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CONTRATOS'!AC$3+1,0),0),0)</f>
        <v>1.5625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CONTRATOS'!AE$3+1,0),0),0)</f>
        <v>0.78125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CONTRATOS'!AG$3+1,0),0),0)</f>
        <v>0</v>
      </c>
      <c r="AI170" s="41">
        <f t="shared" si="2"/>
        <v>59.635416666666664</v>
      </c>
      <c r="AK170">
        <f>INDEX(Tabela1[LATITUDE],MATCH('MATRIZ CONTRATOS'!A170,Tabela1[código município],0))</f>
        <v>-12.177899999999999</v>
      </c>
      <c r="AL170">
        <f>INDEX(Tabela1[LONGITUDE],MATCH('MATRIZ CONTRATOS'!A170,Tabela1[código município],0))</f>
        <v>-43.216700000000003</v>
      </c>
    </row>
    <row r="171" spans="1:38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CONTRATOS'!E$3+1,0),0),0)</f>
        <v>1.5625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CONTRATOS'!G$3+1,0),0),0)</f>
        <v>25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CONTRATOS'!I$3+1,0),0),0)</f>
        <v>0.78125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CONTRATOS'!K$3+1,0),0),0)</f>
        <v>25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CONTRATOS'!M$3+1,0),0),0)</f>
        <v>3.125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CONTRATOS'!O$3+1,0),0),0)</f>
        <v>0.78125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CONTRATOS'!Q$3+1,0),0),0)</f>
        <v>4.1666666666666661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CONTRATOS'!S$3+1,0),0),0)</f>
        <v>6.2499999999999991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CONTRATOS'!U$3+1,0),0),0)</f>
        <v>8.3333333333333321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CONTRATOS'!W$3+1,0),0),0)</f>
        <v>0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CONTRATOS'!Y$3+1,0),0),0)</f>
        <v>0.78125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CONTRATOS'!AA$3+1,0),0),0)</f>
        <v>2.34375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CONTRATOS'!AC$3+1,0),0),0)</f>
        <v>1.5625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CONTRATOS'!AE$3+1,0),0),0)</f>
        <v>0.78125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CONTRATOS'!AG$3+1,0),0),0)</f>
        <v>0</v>
      </c>
      <c r="AI171" s="41">
        <f t="shared" si="2"/>
        <v>80.46875</v>
      </c>
      <c r="AK171">
        <f>INDEX(Tabela1[LATITUDE],MATCH('MATRIZ CONTRATOS'!A171,Tabela1[código município],0))</f>
        <v>-11.7431</v>
      </c>
      <c r="AL171">
        <f>INDEX(Tabela1[LONGITUDE],MATCH('MATRIZ CONTRATOS'!A171,Tabela1[código município],0))</f>
        <v>-39.1905</v>
      </c>
    </row>
    <row r="172" spans="1:38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CONTRATOS'!E$3+1,0),0),0)</f>
        <v>1.5625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CONTRATOS'!G$3+1,0),0),0)</f>
        <v>25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CONTRATOS'!I$3+1,0),0),0)</f>
        <v>0.78125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CONTRATOS'!K$3+1,0),0),0)</f>
        <v>12.5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CONTRATOS'!M$3+1,0),0),0)</f>
        <v>3.125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CONTRATOS'!O$3+1,0),0),0)</f>
        <v>2.34375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CONTRATOS'!Q$3+1,0),0),0)</f>
        <v>6.2499999999999991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CONTRATOS'!S$3+1,0),0),0)</f>
        <v>8.3333333333333321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CONTRATOS'!U$3+1,0),0),0)</f>
        <v>6.2499999999999991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CONTRATOS'!W$3+1,0),0),0)</f>
        <v>0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CONTRATOS'!Y$3+1,0),0),0)</f>
        <v>1.5625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CONTRATOS'!AA$3+1,0),0),0)</f>
        <v>2.34375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CONTRATOS'!AC$3+1,0),0),0)</f>
        <v>0.78125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CONTRATOS'!AE$3+1,0),0),0)</f>
        <v>0.78125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CONTRATOS'!AG$3+1,0),0),0)</f>
        <v>0</v>
      </c>
      <c r="AI172" s="41">
        <f t="shared" si="2"/>
        <v>71.614583333333329</v>
      </c>
      <c r="AK172">
        <f>INDEX(Tabela1[LATITUDE],MATCH('MATRIZ CONTRATOS'!A172,Tabela1[código município],0))</f>
        <v>-13.773999999999999</v>
      </c>
      <c r="AL172">
        <f>INDEX(Tabela1[LONGITUDE],MATCH('MATRIZ CONTRATOS'!A172,Tabela1[código município],0))</f>
        <v>-42.715499999999999</v>
      </c>
    </row>
    <row r="173" spans="1:38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CONTRATOS'!E$3+1,0),0),0)</f>
        <v>3.125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CONTRATOS'!G$3+1,0),0),0)</f>
        <v>6.25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CONTRATOS'!I$3+1,0),0),0)</f>
        <v>3.125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CONTRATOS'!K$3+1,0),0),0)</f>
        <v>25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CONTRATOS'!M$3+1,0),0),0)</f>
        <v>0.78125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CONTRATOS'!O$3+1,0),0),0)</f>
        <v>3.125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CONTRATOS'!Q$3+1,0),0),0)</f>
        <v>8.3333333333333321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CONTRATOS'!S$3+1,0),0),0)</f>
        <v>2.083333333333333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CONTRATOS'!U$3+1,0),0),0)</f>
        <v>6.2499999999999991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CONTRATOS'!W$3+1,0),0),0)</f>
        <v>0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CONTRATOS'!Y$3+1,0),0),0)</f>
        <v>3.125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CONTRATOS'!AA$3+1,0),0),0)</f>
        <v>2.34375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CONTRATOS'!AC$3+1,0),0),0)</f>
        <v>0.78125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CONTRATOS'!AE$3+1,0),0),0)</f>
        <v>3.125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CONTRATOS'!AG$3+1,0),0),0)</f>
        <v>0</v>
      </c>
      <c r="AI173" s="41">
        <f t="shared" si="2"/>
        <v>67.447916666666657</v>
      </c>
      <c r="AK173">
        <f>INDEX(Tabela1[LATITUDE],MATCH('MATRIZ CONTRATOS'!A173,Tabela1[código município],0))</f>
        <v>-13.829499999999999</v>
      </c>
      <c r="AL173">
        <f>INDEX(Tabela1[LONGITUDE],MATCH('MATRIZ CONTRATOS'!A173,Tabela1[código município],0))</f>
        <v>-39.136099999999999</v>
      </c>
    </row>
    <row r="174" spans="1:38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CONTRATOS'!E$3+1,0),0),0)</f>
        <v>2.34375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CONTRATOS'!G$3+1,0),0),0)</f>
        <v>18.75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CONTRATOS'!I$3+1,0),0),0)</f>
        <v>0.78125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CONTRATOS'!K$3+1,0),0),0)</f>
        <v>12.5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CONTRATOS'!M$3+1,0),0),0)</f>
        <v>0.78125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CONTRATOS'!O$3+1,0),0),0)</f>
        <v>2.34375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CONTRATOS'!Q$3+1,0),0),0)</f>
        <v>8.3333333333333321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CONTRATOS'!S$3+1,0),0),0)</f>
        <v>8.3333333333333321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CONTRATOS'!U$3+1,0),0),0)</f>
        <v>4.1666666666666661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CONTRATOS'!W$3+1,0),0),0)</f>
        <v>0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CONTRATOS'!Y$3+1,0),0),0)</f>
        <v>0.78125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CONTRATOS'!AA$3+1,0),0),0)</f>
        <v>1.5625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CONTRATOS'!AC$3+1,0),0),0)</f>
        <v>1.5625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CONTRATOS'!AE$3+1,0),0),0)</f>
        <v>3.125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CONTRATOS'!AG$3+1,0),0),0)</f>
        <v>0</v>
      </c>
      <c r="AI174" s="41">
        <f t="shared" si="2"/>
        <v>65.364583333333329</v>
      </c>
      <c r="AK174">
        <f>INDEX(Tabela1[LATITUDE],MATCH('MATRIZ CONTRATOS'!A174,Tabela1[código município],0))</f>
        <v>-14.752800000000001</v>
      </c>
      <c r="AL174">
        <f>INDEX(Tabela1[LONGITUDE],MATCH('MATRIZ CONTRATOS'!A174,Tabela1[código município],0))</f>
        <v>-40.089399999999998</v>
      </c>
    </row>
    <row r="175" spans="1:38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CONTRATOS'!E$3+1,0),0),0)</f>
        <v>0.78125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CONTRATOS'!G$3+1,0),0),0)</f>
        <v>25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CONTRATOS'!I$3+1,0),0),0)</f>
        <v>1.5625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CONTRATOS'!K$3+1,0),0),0)</f>
        <v>6.25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CONTRATOS'!M$3+1,0),0),0)</f>
        <v>0.78125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CONTRATOS'!O$3+1,0),0),0)</f>
        <v>1.5625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CONTRATOS'!Q$3+1,0),0),0)</f>
        <v>4.1666666666666661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CONTRATOS'!S$3+1,0),0),0)</f>
        <v>8.3333333333333321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CONTRATOS'!U$3+1,0),0),0)</f>
        <v>6.2499999999999991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CONTRATOS'!W$3+1,0),0),0)</f>
        <v>0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CONTRATOS'!Y$3+1,0),0),0)</f>
        <v>0.78125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CONTRATOS'!AA$3+1,0),0),0)</f>
        <v>0.78125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CONTRATOS'!AC$3+1,0),0),0)</f>
        <v>1.5625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CONTRATOS'!AE$3+1,0),0),0)</f>
        <v>0.78125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CONTRATOS'!AG$3+1,0),0),0)</f>
        <v>0</v>
      </c>
      <c r="AI175" s="41">
        <f t="shared" si="2"/>
        <v>58.59375</v>
      </c>
      <c r="AK175">
        <f>INDEX(Tabela1[LATITUDE],MATCH('MATRIZ CONTRATOS'!A175,Tabela1[código município],0))</f>
        <v>-14.792999999999999</v>
      </c>
      <c r="AL175">
        <f>INDEX(Tabela1[LONGITUDE],MATCH('MATRIZ CONTRATOS'!A175,Tabela1[código município],0))</f>
        <v>-39.045999999999999</v>
      </c>
    </row>
    <row r="176" spans="1:38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CONTRATOS'!E$3+1,0),0),0)</f>
        <v>1.5625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CONTRATOS'!G$3+1,0),0),0)</f>
        <v>6.25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CONTRATOS'!I$3+1,0),0),0)</f>
        <v>3.125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CONTRATOS'!K$3+1,0),0),0)</f>
        <v>12.5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CONTRATOS'!M$3+1,0),0),0)</f>
        <v>0.78125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CONTRATOS'!O$3+1,0),0),0)</f>
        <v>3.125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CONTRATOS'!Q$3+1,0),0),0)</f>
        <v>8.3333333333333321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CONTRATOS'!S$3+1,0),0),0)</f>
        <v>2.083333333333333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CONTRATOS'!U$3+1,0),0),0)</f>
        <v>2.083333333333333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CONTRATOS'!W$3+1,0),0),0)</f>
        <v>0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CONTRATOS'!Y$3+1,0),0),0)</f>
        <v>3.125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CONTRATOS'!AA$3+1,0),0),0)</f>
        <v>2.34375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CONTRATOS'!AC$3+1,0),0),0)</f>
        <v>1.5625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CONTRATOS'!AE$3+1,0),0),0)</f>
        <v>0.78125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CONTRATOS'!AG$3+1,0),0),0)</f>
        <v>0</v>
      </c>
      <c r="AI176" s="41">
        <f t="shared" si="2"/>
        <v>47.65625</v>
      </c>
      <c r="AK176">
        <f>INDEX(Tabela1[LATITUDE],MATCH('MATRIZ CONTRATOS'!A176,Tabela1[código município],0))</f>
        <v>-11.781000000000001</v>
      </c>
      <c r="AL176">
        <f>INDEX(Tabela1[LONGITUDE],MATCH('MATRIZ CONTRATOS'!A176,Tabela1[código município],0))</f>
        <v>-38.354999999999997</v>
      </c>
    </row>
    <row r="177" spans="1:38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CONTRATOS'!E$3+1,0),0),0)</f>
        <v>3.125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CONTRATOS'!G$3+1,0),0),0)</f>
        <v>12.5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CONTRATOS'!I$3+1,0),0),0)</f>
        <v>3.125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CONTRATOS'!K$3+1,0),0),0)</f>
        <v>25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CONTRATOS'!M$3+1,0),0),0)</f>
        <v>2.34375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CONTRATOS'!O$3+1,0),0),0)</f>
        <v>1.5625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CONTRATOS'!Q$3+1,0),0),0)</f>
        <v>8.3333333333333321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CONTRATOS'!S$3+1,0),0),0)</f>
        <v>8.3333333333333321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CONTRATOS'!U$3+1,0),0),0)</f>
        <v>2.083333333333333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CONTRATOS'!W$3+1,0),0),0)</f>
        <v>0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CONTRATOS'!Y$3+1,0),0),0)</f>
        <v>3.125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CONTRATOS'!AA$3+1,0),0),0)</f>
        <v>2.34375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CONTRATOS'!AC$3+1,0),0),0)</f>
        <v>1.5625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CONTRATOS'!AE$3+1,0),0),0)</f>
        <v>2.34375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CONTRATOS'!AG$3+1,0),0),0)</f>
        <v>0</v>
      </c>
      <c r="AI177" s="41">
        <f t="shared" si="2"/>
        <v>75.78125</v>
      </c>
      <c r="AK177">
        <f>INDEX(Tabela1[LATITUDE],MATCH('MATRIZ CONTRATOS'!A177,Tabela1[código município],0))</f>
        <v>-12.3028</v>
      </c>
      <c r="AL177">
        <f>INDEX(Tabela1[LONGITUDE],MATCH('MATRIZ CONTRATOS'!A177,Tabela1[código município],0))</f>
        <v>-39.306899999999999</v>
      </c>
    </row>
    <row r="178" spans="1:38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CONTRATOS'!E$3+1,0),0),0)</f>
        <v>1.5625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CONTRATOS'!G$3+1,0),0),0)</f>
        <v>25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CONTRATOS'!I$3+1,0),0),0)</f>
        <v>0.78125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CONTRATOS'!K$3+1,0),0),0)</f>
        <v>6.25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CONTRATOS'!M$3+1,0),0),0)</f>
        <v>3.125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CONTRATOS'!O$3+1,0),0),0)</f>
        <v>3.125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CONTRATOS'!Q$3+1,0),0),0)</f>
        <v>2.083333333333333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CONTRATOS'!S$3+1,0),0),0)</f>
        <v>4.1666666666666661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CONTRATOS'!U$3+1,0),0),0)</f>
        <v>4.1666666666666661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CONTRATOS'!W$3+1,0),0),0)</f>
        <v>0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CONTRATOS'!Y$3+1,0),0),0)</f>
        <v>3.125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CONTRATOS'!AA$3+1,0),0),0)</f>
        <v>0.78125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CONTRATOS'!AC$3+1,0),0),0)</f>
        <v>0.78125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CONTRATOS'!AE$3+1,0),0),0)</f>
        <v>0.78125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CONTRATOS'!AG$3+1,0),0),0)</f>
        <v>0</v>
      </c>
      <c r="AI178" s="41">
        <f t="shared" si="2"/>
        <v>55.729166666666664</v>
      </c>
      <c r="AK178">
        <f>INDEX(Tabela1[LATITUDE],MATCH('MATRIZ CONTRATOS'!A178,Tabela1[código município],0))</f>
        <v>-14.1226</v>
      </c>
      <c r="AL178">
        <f>INDEX(Tabela1[LONGITUDE],MATCH('MATRIZ CONTRATOS'!A178,Tabela1[código município],0))</f>
        <v>-39.735300000000002</v>
      </c>
    </row>
    <row r="179" spans="1:38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CONTRATOS'!E$3+1,0),0),0)</f>
        <v>0.78125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CONTRATOS'!G$3+1,0),0),0)</f>
        <v>25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CONTRATOS'!I$3+1,0),0),0)</f>
        <v>1.5625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CONTRATOS'!K$3+1,0),0),0)</f>
        <v>12.5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CONTRATOS'!M$3+1,0),0),0)</f>
        <v>2.34375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CONTRATOS'!O$3+1,0),0),0)</f>
        <v>2.34375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CONTRATOS'!Q$3+1,0),0),0)</f>
        <v>2.083333333333333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CONTRATOS'!S$3+1,0),0),0)</f>
        <v>6.2499999999999991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CONTRATOS'!U$3+1,0),0),0)</f>
        <v>8.3333333333333321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CONTRATOS'!W$3+1,0),0),0)</f>
        <v>0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CONTRATOS'!Y$3+1,0),0),0)</f>
        <v>0.78125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CONTRATOS'!AA$3+1,0),0),0)</f>
        <v>2.34375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CONTRATOS'!AC$3+1,0),0),0)</f>
        <v>0.78125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CONTRATOS'!AE$3+1,0),0),0)</f>
        <v>2.34375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CONTRATOS'!AG$3+1,0),0),0)</f>
        <v>0</v>
      </c>
      <c r="AI179" s="41">
        <f t="shared" si="2"/>
        <v>67.447916666666657</v>
      </c>
      <c r="AK179">
        <f>INDEX(Tabela1[LATITUDE],MATCH('MATRIZ CONTRATOS'!A179,Tabela1[código município],0))</f>
        <v>-12.1561</v>
      </c>
      <c r="AL179">
        <f>INDEX(Tabela1[LONGITUDE],MATCH('MATRIZ CONTRATOS'!A179,Tabela1[código município],0))</f>
        <v>-39.735900000000001</v>
      </c>
    </row>
    <row r="180" spans="1:38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CONTRATOS'!E$3+1,0),0),0)</f>
        <v>1.5625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CONTRATOS'!G$3+1,0),0),0)</f>
        <v>25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CONTRATOS'!I$3+1,0),0),0)</f>
        <v>1.5625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CONTRATOS'!K$3+1,0),0),0)</f>
        <v>18.75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CONTRATOS'!M$3+1,0),0),0)</f>
        <v>1.5625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CONTRATOS'!O$3+1,0),0),0)</f>
        <v>2.34375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CONTRATOS'!Q$3+1,0),0),0)</f>
        <v>2.083333333333333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CONTRATOS'!S$3+1,0),0),0)</f>
        <v>6.2499999999999991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CONTRATOS'!U$3+1,0),0),0)</f>
        <v>8.3333333333333321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CONTRATOS'!W$3+1,0),0),0)</f>
        <v>0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CONTRATOS'!Y$3+1,0),0),0)</f>
        <v>3.125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CONTRATOS'!AA$3+1,0),0),0)</f>
        <v>1.5625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CONTRATOS'!AC$3+1,0),0),0)</f>
        <v>1.5625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CONTRATOS'!AE$3+1,0),0),0)</f>
        <v>0.78125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CONTRATOS'!AG$3+1,0),0),0)</f>
        <v>0</v>
      </c>
      <c r="AI180" s="41">
        <f t="shared" si="2"/>
        <v>74.479166666666657</v>
      </c>
      <c r="AK180">
        <f>INDEX(Tabela1[LATITUDE],MATCH('MATRIZ CONTRATOS'!A180,Tabela1[código município],0))</f>
        <v>-11.821899999999999</v>
      </c>
      <c r="AL180">
        <f>INDEX(Tabela1[LONGITUDE],MATCH('MATRIZ CONTRATOS'!A180,Tabela1[código município],0))</f>
        <v>-42.617899999999999</v>
      </c>
    </row>
    <row r="181" spans="1:38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CONTRATOS'!E$3+1,0),0),0)</f>
        <v>0.78125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CONTRATOS'!G$3+1,0),0),0)</f>
        <v>25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CONTRATOS'!I$3+1,0),0),0)</f>
        <v>0.78125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CONTRATOS'!K$3+1,0),0),0)</f>
        <v>6.25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CONTRATOS'!M$3+1,0),0),0)</f>
        <v>1.5625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CONTRATOS'!O$3+1,0),0),0)</f>
        <v>2.34375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CONTRATOS'!Q$3+1,0),0),0)</f>
        <v>6.2499999999999991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CONTRATOS'!S$3+1,0),0),0)</f>
        <v>4.1666666666666661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CONTRATOS'!U$3+1,0),0),0)</f>
        <v>2.083333333333333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CONTRATOS'!W$3+1,0),0),0)</f>
        <v>0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CONTRATOS'!Y$3+1,0),0),0)</f>
        <v>1.5625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CONTRATOS'!AA$3+1,0),0),0)</f>
        <v>0.78125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CONTRATOS'!AC$3+1,0),0),0)</f>
        <v>0.78125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CONTRATOS'!AE$3+1,0),0),0)</f>
        <v>0.78125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CONTRATOS'!AG$3+1,0),0),0)</f>
        <v>0</v>
      </c>
      <c r="AI181" s="41">
        <f t="shared" si="2"/>
        <v>53.125</v>
      </c>
      <c r="AK181">
        <f>INDEX(Tabela1[LATITUDE],MATCH('MATRIZ CONTRATOS'!A181,Tabela1[código município],0))</f>
        <v>-13.2563</v>
      </c>
      <c r="AL181">
        <f>INDEX(Tabela1[LONGITUDE],MATCH('MATRIZ CONTRATOS'!A181,Tabela1[código município],0))</f>
        <v>-40.084800000000001</v>
      </c>
    </row>
    <row r="182" spans="1:38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CONTRATOS'!E$3+1,0),0),0)</f>
        <v>3.125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CONTRATOS'!G$3+1,0),0),0)</f>
        <v>25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CONTRATOS'!I$3+1,0),0),0)</f>
        <v>2.34375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CONTRATOS'!K$3+1,0),0),0)</f>
        <v>18.75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CONTRATOS'!M$3+1,0),0),0)</f>
        <v>1.5625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CONTRATOS'!O$3+1,0),0),0)</f>
        <v>1.5625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CONTRATOS'!Q$3+1,0),0),0)</f>
        <v>8.3333333333333321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CONTRATOS'!S$3+1,0),0),0)</f>
        <v>2.083333333333333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CONTRATOS'!U$3+1,0),0),0)</f>
        <v>4.1666666666666661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CONTRATOS'!W$3+1,0),0),0)</f>
        <v>0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CONTRATOS'!Y$3+1,0),0),0)</f>
        <v>1.5625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CONTRATOS'!AA$3+1,0),0),0)</f>
        <v>0.78125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CONTRATOS'!AC$3+1,0),0),0)</f>
        <v>1.5625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CONTRATOS'!AE$3+1,0),0),0)</f>
        <v>0.78125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CONTRATOS'!AG$3+1,0),0),0)</f>
        <v>0</v>
      </c>
      <c r="AI182" s="41">
        <f t="shared" si="2"/>
        <v>71.614583333333329</v>
      </c>
      <c r="AK182">
        <f>INDEX(Tabela1[LATITUDE],MATCH('MATRIZ CONTRATOS'!A182,Tabela1[código município],0))</f>
        <v>-13.2902</v>
      </c>
      <c r="AL182">
        <f>INDEX(Tabela1[LONGITUDE],MATCH('MATRIZ CONTRATOS'!A182,Tabela1[código município],0))</f>
        <v>-40.959499999999998</v>
      </c>
    </row>
    <row r="183" spans="1:38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CONTRATOS'!E$3+1,0),0),0)</f>
        <v>1.5625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CONTRATOS'!G$3+1,0),0),0)</f>
        <v>25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CONTRATOS'!I$3+1,0),0),0)</f>
        <v>3.125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CONTRATOS'!K$3+1,0),0),0)</f>
        <v>25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CONTRATOS'!M$3+1,0),0),0)</f>
        <v>1.5625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CONTRATOS'!O$3+1,0),0),0)</f>
        <v>0.78125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CONTRATOS'!Q$3+1,0),0),0)</f>
        <v>8.3333333333333321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CONTRATOS'!S$3+1,0),0),0)</f>
        <v>2.083333333333333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CONTRATOS'!U$3+1,0),0),0)</f>
        <v>4.1666666666666661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CONTRATOS'!W$3+1,0),0),0)</f>
        <v>0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CONTRATOS'!Y$3+1,0),0),0)</f>
        <v>2.34375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CONTRATOS'!AA$3+1,0),0),0)</f>
        <v>3.125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CONTRATOS'!AC$3+1,0),0),0)</f>
        <v>3.125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CONTRATOS'!AE$3+1,0),0),0)</f>
        <v>0.78125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CONTRATOS'!AG$3+1,0),0),0)</f>
        <v>0</v>
      </c>
      <c r="AI183" s="41">
        <f t="shared" si="2"/>
        <v>80.989583333333329</v>
      </c>
      <c r="AK183">
        <f>INDEX(Tabela1[LATITUDE],MATCH('MATRIZ CONTRATOS'!A183,Tabela1[código município],0))</f>
        <v>-12.242900000000001</v>
      </c>
      <c r="AL183">
        <f>INDEX(Tabela1[LONGITUDE],MATCH('MATRIZ CONTRATOS'!A183,Tabela1[código município],0))</f>
        <v>-41.615499999999997</v>
      </c>
    </row>
    <row r="184" spans="1:38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CONTRATOS'!E$3+1,0),0),0)</f>
        <v>2.34375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CONTRATOS'!G$3+1,0),0),0)</f>
        <v>25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CONTRATOS'!I$3+1,0),0),0)</f>
        <v>2.34375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CONTRATOS'!K$3+1,0),0),0)</f>
        <v>25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CONTRATOS'!M$3+1,0),0),0)</f>
        <v>1.5625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CONTRATOS'!O$3+1,0),0),0)</f>
        <v>3.125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CONTRATOS'!Q$3+1,0),0),0)</f>
        <v>8.3333333333333321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CONTRATOS'!S$3+1,0),0),0)</f>
        <v>4.1666666666666661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CONTRATOS'!U$3+1,0),0),0)</f>
        <v>6.2499999999999991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CONTRATOS'!W$3+1,0),0),0)</f>
        <v>0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CONTRATOS'!Y$3+1,0),0),0)</f>
        <v>1.5625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CONTRATOS'!AA$3+1,0),0),0)</f>
        <v>0.78125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CONTRATOS'!AC$3+1,0),0),0)</f>
        <v>3.125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CONTRATOS'!AE$3+1,0),0),0)</f>
        <v>0.78125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CONTRATOS'!AG$3+1,0),0),0)</f>
        <v>0</v>
      </c>
      <c r="AI184" s="41">
        <f t="shared" si="2"/>
        <v>84.375</v>
      </c>
      <c r="AK184">
        <f>INDEX(Tabela1[LATITUDE],MATCH('MATRIZ CONTRATOS'!A184,Tabela1[código município],0))</f>
        <v>-12.0504</v>
      </c>
      <c r="AL184">
        <f>INDEX(Tabela1[LONGITUDE],MATCH('MATRIZ CONTRATOS'!A184,Tabela1[código município],0))</f>
        <v>-38.763100000000001</v>
      </c>
    </row>
    <row r="185" spans="1:38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CONTRATOS'!E$3+1,0),0),0)</f>
        <v>1.5625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CONTRATOS'!G$3+1,0),0),0)</f>
        <v>25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CONTRATOS'!I$3+1,0),0),0)</f>
        <v>1.5625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CONTRATOS'!K$3+1,0),0),0)</f>
        <v>12.5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CONTRATOS'!M$3+1,0),0),0)</f>
        <v>0.78125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CONTRATOS'!O$3+1,0),0),0)</f>
        <v>0.78125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CONTRATOS'!Q$3+1,0),0),0)</f>
        <v>8.3333333333333321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CONTRATOS'!S$3+1,0),0),0)</f>
        <v>2.083333333333333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CONTRATOS'!U$3+1,0),0),0)</f>
        <v>2.083333333333333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CONTRATOS'!W$3+1,0),0),0)</f>
        <v>0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CONTRATOS'!Y$3+1,0),0),0)</f>
        <v>3.125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CONTRATOS'!AA$3+1,0),0),0)</f>
        <v>2.34375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CONTRATOS'!AC$3+1,0),0),0)</f>
        <v>0.78125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CONTRATOS'!AE$3+1,0),0),0)</f>
        <v>0.78125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CONTRATOS'!AG$3+1,0),0),0)</f>
        <v>0</v>
      </c>
      <c r="AI185" s="41">
        <f t="shared" si="2"/>
        <v>61.71875</v>
      </c>
      <c r="AK185">
        <f>INDEX(Tabela1[LATITUDE],MATCH('MATRIZ CONTRATOS'!A185,Tabela1[código município],0))</f>
        <v>-11.3033</v>
      </c>
      <c r="AL185">
        <f>INDEX(Tabela1[LONGITUDE],MATCH('MATRIZ CONTRATOS'!A185,Tabela1[código município],0))</f>
        <v>-41.853499999999997</v>
      </c>
    </row>
    <row r="186" spans="1:38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CONTRATOS'!E$3+1,0),0),0)</f>
        <v>3.125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CONTRATOS'!G$3+1,0),0),0)</f>
        <v>25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CONTRATOS'!I$3+1,0),0),0)</f>
        <v>3.125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CONTRATOS'!K$3+1,0),0),0)</f>
        <v>25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CONTRATOS'!M$3+1,0),0),0)</f>
        <v>0.78125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CONTRATOS'!O$3+1,0),0),0)</f>
        <v>0.78125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CONTRATOS'!Q$3+1,0),0),0)</f>
        <v>8.3333333333333321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CONTRATOS'!S$3+1,0),0),0)</f>
        <v>2.083333333333333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CONTRATOS'!U$3+1,0),0),0)</f>
        <v>8.3333333333333321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CONTRATOS'!W$3+1,0),0),0)</f>
        <v>0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CONTRATOS'!Y$3+1,0),0),0)</f>
        <v>3.125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CONTRATOS'!AA$3+1,0),0),0)</f>
        <v>3.125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CONTRATOS'!AC$3+1,0),0),0)</f>
        <v>1.5625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CONTRATOS'!AE$3+1,0),0),0)</f>
        <v>2.34375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CONTRATOS'!AG$3+1,0),0),0)</f>
        <v>0</v>
      </c>
      <c r="AI186" s="41">
        <f t="shared" si="2"/>
        <v>86.71875</v>
      </c>
      <c r="AK186">
        <f>INDEX(Tabela1[LATITUDE],MATCH('MATRIZ CONTRATOS'!A186,Tabela1[código município],0))</f>
        <v>-16.5732</v>
      </c>
      <c r="AL186">
        <f>INDEX(Tabela1[LONGITUDE],MATCH('MATRIZ CONTRATOS'!A186,Tabela1[código município],0))</f>
        <v>-39.5593</v>
      </c>
    </row>
    <row r="187" spans="1:38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CONTRATOS'!E$3+1,0),0),0)</f>
        <v>2.34375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CONTRATOS'!G$3+1,0),0),0)</f>
        <v>25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CONTRATOS'!I$3+1,0),0),0)</f>
        <v>0.78125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CONTRATOS'!K$3+1,0),0),0)</f>
        <v>18.75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CONTRATOS'!M$3+1,0),0),0)</f>
        <v>0.78125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CONTRATOS'!O$3+1,0),0),0)</f>
        <v>2.34375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CONTRATOS'!Q$3+1,0),0),0)</f>
        <v>8.3333333333333321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CONTRATOS'!S$3+1,0),0),0)</f>
        <v>6.2499999999999991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CONTRATOS'!U$3+1,0),0),0)</f>
        <v>4.1666666666666661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CONTRATOS'!W$3+1,0),0),0)</f>
        <v>0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CONTRATOS'!Y$3+1,0),0),0)</f>
        <v>0.78125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CONTRATOS'!AA$3+1,0),0),0)</f>
        <v>2.34375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CONTRATOS'!AC$3+1,0),0),0)</f>
        <v>1.5625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CONTRATOS'!AE$3+1,0),0),0)</f>
        <v>0.78125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CONTRATOS'!AG$3+1,0),0),0)</f>
        <v>0</v>
      </c>
      <c r="AI187" s="41">
        <f t="shared" si="2"/>
        <v>74.21875</v>
      </c>
      <c r="AK187">
        <f>INDEX(Tabela1[LATITUDE],MATCH('MATRIZ CONTRATOS'!A187,Tabela1[código município],0))</f>
        <v>-12.5242</v>
      </c>
      <c r="AL187">
        <f>INDEX(Tabela1[LONGITUDE],MATCH('MATRIZ CONTRATOS'!A187,Tabela1[código município],0))</f>
        <v>-40.305900000000001</v>
      </c>
    </row>
    <row r="188" spans="1:38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CONTRATOS'!E$3+1,0),0),0)</f>
        <v>1.5625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CONTRATOS'!G$3+1,0),0),0)</f>
        <v>25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CONTRATOS'!I$3+1,0),0),0)</f>
        <v>1.5625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CONTRATOS'!K$3+1,0),0),0)</f>
        <v>25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CONTRATOS'!M$3+1,0),0),0)</f>
        <v>3.125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CONTRATOS'!O$3+1,0),0),0)</f>
        <v>3.125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CONTRATOS'!Q$3+1,0),0),0)</f>
        <v>4.1666666666666661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CONTRATOS'!S$3+1,0),0),0)</f>
        <v>6.2499999999999991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CONTRATOS'!U$3+1,0),0),0)</f>
        <v>6.2499999999999991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CONTRATOS'!W$3+1,0),0),0)</f>
        <v>0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CONTRATOS'!Y$3+1,0),0),0)</f>
        <v>2.34375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CONTRATOS'!AA$3+1,0),0),0)</f>
        <v>0.78125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CONTRATOS'!AC$3+1,0),0),0)</f>
        <v>3.125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CONTRATOS'!AE$3+1,0),0),0)</f>
        <v>0.78125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CONTRATOS'!AG$3+1,0),0),0)</f>
        <v>0</v>
      </c>
      <c r="AI188" s="41">
        <f t="shared" si="2"/>
        <v>83.072916666666657</v>
      </c>
      <c r="AK188">
        <f>INDEX(Tabela1[LATITUDE],MATCH('MATRIZ CONTRATOS'!A188,Tabela1[código município],0))</f>
        <v>-14.787599999999999</v>
      </c>
      <c r="AL188">
        <f>INDEX(Tabela1[LONGITUDE],MATCH('MATRIZ CONTRATOS'!A188,Tabela1[código município],0))</f>
        <v>-39.278100000000002</v>
      </c>
    </row>
    <row r="189" spans="1:38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CONTRATOS'!E$3+1,0),0),0)</f>
        <v>2.34375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CONTRATOS'!G$3+1,0),0),0)</f>
        <v>12.5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CONTRATOS'!I$3+1,0),0),0)</f>
        <v>1.5625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CONTRATOS'!K$3+1,0),0),0)</f>
        <v>18.75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CONTRATOS'!M$3+1,0),0),0)</f>
        <v>1.5625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CONTRATOS'!O$3+1,0),0),0)</f>
        <v>3.125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CONTRATOS'!Q$3+1,0),0),0)</f>
        <v>4.1666666666666661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CONTRATOS'!S$3+1,0),0),0)</f>
        <v>8.3333333333333321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CONTRATOS'!U$3+1,0),0),0)</f>
        <v>2.083333333333333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CONTRATOS'!W$3+1,0),0),0)</f>
        <v>0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CONTRATOS'!Y$3+1,0),0),0)</f>
        <v>1.5625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CONTRATOS'!AA$3+1,0),0),0)</f>
        <v>2.34375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CONTRATOS'!AC$3+1,0),0),0)</f>
        <v>0.78125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CONTRATOS'!AE$3+1,0),0),0)</f>
        <v>2.34375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CONTRATOS'!AG$3+1,0),0),0)</f>
        <v>0</v>
      </c>
      <c r="AI189" s="41">
        <f t="shared" si="2"/>
        <v>61.458333333333329</v>
      </c>
      <c r="AK189">
        <f>INDEX(Tabela1[LATITUDE],MATCH('MATRIZ CONTRATOS'!A189,Tabela1[código município],0))</f>
        <v>-14.2784</v>
      </c>
      <c r="AL189">
        <f>INDEX(Tabela1[LONGITUDE],MATCH('MATRIZ CONTRATOS'!A189,Tabela1[código município],0))</f>
        <v>-38.995899999999999</v>
      </c>
    </row>
    <row r="190" spans="1:38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CONTRATOS'!E$3+1,0),0),0)</f>
        <v>2.34375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CONTRATOS'!G$3+1,0),0),0)</f>
        <v>25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CONTRATOS'!I$3+1,0),0),0)</f>
        <v>0.78125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CONTRATOS'!K$3+1,0),0),0)</f>
        <v>18.75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CONTRATOS'!M$3+1,0),0),0)</f>
        <v>0.78125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CONTRATOS'!O$3+1,0),0),0)</f>
        <v>2.34375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CONTRATOS'!Q$3+1,0),0),0)</f>
        <v>4.1666666666666661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CONTRATOS'!S$3+1,0),0),0)</f>
        <v>6.2499999999999991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CONTRATOS'!U$3+1,0),0),0)</f>
        <v>6.2499999999999991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CONTRATOS'!W$3+1,0),0),0)</f>
        <v>0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CONTRATOS'!Y$3+1,0),0),0)</f>
        <v>2.34375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CONTRATOS'!AA$3+1,0),0),0)</f>
        <v>2.34375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CONTRATOS'!AC$3+1,0),0),0)</f>
        <v>0.78125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CONTRATOS'!AE$3+1,0),0),0)</f>
        <v>0.78125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CONTRATOS'!AG$3+1,0),0),0)</f>
        <v>0</v>
      </c>
      <c r="AI190" s="41">
        <f t="shared" si="2"/>
        <v>72.916666666666657</v>
      </c>
      <c r="AK190">
        <f>INDEX(Tabela1[LATITUDE],MATCH('MATRIZ CONTRATOS'!A190,Tabela1[código município],0))</f>
        <v>-12.9831</v>
      </c>
      <c r="AL190">
        <f>INDEX(Tabela1[LONGITUDE],MATCH('MATRIZ CONTRATOS'!A190,Tabela1[código município],0))</f>
        <v>-40.967700000000001</v>
      </c>
    </row>
    <row r="191" spans="1:38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CONTRATOS'!E$3+1,0),0),0)</f>
        <v>1.5625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CONTRATOS'!G$3+1,0),0),0)</f>
        <v>6.25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CONTRATOS'!I$3+1,0),0),0)</f>
        <v>1.5625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CONTRATOS'!K$3+1,0),0),0)</f>
        <v>25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CONTRATOS'!M$3+1,0),0),0)</f>
        <v>3.125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CONTRATOS'!O$3+1,0),0),0)</f>
        <v>2.34375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CONTRATOS'!Q$3+1,0),0),0)</f>
        <v>2.083333333333333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CONTRATOS'!S$3+1,0),0),0)</f>
        <v>2.083333333333333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CONTRATOS'!U$3+1,0),0),0)</f>
        <v>4.1666666666666661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CONTRATOS'!W$3+1,0),0),0)</f>
        <v>0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CONTRATOS'!Y$3+1,0),0),0)</f>
        <v>3.125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CONTRATOS'!AA$3+1,0),0),0)</f>
        <v>1.5625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CONTRATOS'!AC$3+1,0),0),0)</f>
        <v>1.5625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CONTRATOS'!AE$3+1,0),0),0)</f>
        <v>0.78125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CONTRATOS'!AG$3+1,0),0),0)</f>
        <v>0</v>
      </c>
      <c r="AI191" s="41">
        <f t="shared" si="2"/>
        <v>55.208333333333329</v>
      </c>
      <c r="AK191">
        <f>INDEX(Tabela1[LATITUDE],MATCH('MATRIZ CONTRATOS'!A191,Tabela1[código município],0))</f>
        <v>-14.1615</v>
      </c>
      <c r="AL191">
        <f>INDEX(Tabela1[LONGITUDE],MATCH('MATRIZ CONTRATOS'!A191,Tabela1[código município],0))</f>
        <v>-40.013100000000001</v>
      </c>
    </row>
    <row r="192" spans="1:38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CONTRATOS'!E$3+1,0),0),0)</f>
        <v>1.5625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CONTRATOS'!G$3+1,0),0),0)</f>
        <v>25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CONTRATOS'!I$3+1,0),0),0)</f>
        <v>0.78125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CONTRATOS'!K$3+1,0),0),0)</f>
        <v>18.75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CONTRATOS'!M$3+1,0),0),0)</f>
        <v>3.125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CONTRATOS'!O$3+1,0),0),0)</f>
        <v>3.125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CONTRATOS'!Q$3+1,0),0),0)</f>
        <v>4.1666666666666661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CONTRATOS'!S$3+1,0),0),0)</f>
        <v>8.3333333333333321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CONTRATOS'!U$3+1,0),0),0)</f>
        <v>2.083333333333333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CONTRATOS'!W$3+1,0),0),0)</f>
        <v>0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CONTRATOS'!Y$3+1,0),0),0)</f>
        <v>1.5625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CONTRATOS'!AA$3+1,0),0),0)</f>
        <v>2.34375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CONTRATOS'!AC$3+1,0),0),0)</f>
        <v>3.125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CONTRATOS'!AE$3+1,0),0),0)</f>
        <v>0.78125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CONTRATOS'!AG$3+1,0),0),0)</f>
        <v>0</v>
      </c>
      <c r="AI192" s="41">
        <f t="shared" si="2"/>
        <v>74.739583333333329</v>
      </c>
      <c r="AK192">
        <f>INDEX(Tabela1[LATITUDE],MATCH('MATRIZ CONTRATOS'!A192,Tabela1[código município],0))</f>
        <v>-14.2782</v>
      </c>
      <c r="AL192">
        <f>INDEX(Tabela1[LONGITUDE],MATCH('MATRIZ CONTRATOS'!A192,Tabela1[código município],0))</f>
        <v>-39.844900000000003</v>
      </c>
    </row>
    <row r="193" spans="1:38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CONTRATOS'!E$3+1,0),0),0)</f>
        <v>3.125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CONTRATOS'!G$3+1,0),0),0)</f>
        <v>12.5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CONTRATOS'!I$3+1,0),0),0)</f>
        <v>0.78125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CONTRATOS'!K$3+1,0),0),0)</f>
        <v>12.5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CONTRATOS'!M$3+1,0),0),0)</f>
        <v>2.34375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CONTRATOS'!O$3+1,0),0),0)</f>
        <v>3.125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CONTRATOS'!Q$3+1,0),0),0)</f>
        <v>2.083333333333333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CONTRATOS'!S$3+1,0),0),0)</f>
        <v>4.1666666666666661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CONTRATOS'!U$3+1,0),0),0)</f>
        <v>4.1666666666666661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CONTRATOS'!W$3+1,0),0),0)</f>
        <v>0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CONTRATOS'!Y$3+1,0),0),0)</f>
        <v>0.78125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CONTRATOS'!AA$3+1,0),0),0)</f>
        <v>0.78125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CONTRATOS'!AC$3+1,0),0),0)</f>
        <v>0.78125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CONTRATOS'!AE$3+1,0),0),0)</f>
        <v>0.78125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CONTRATOS'!AG$3+1,0),0),0)</f>
        <v>0</v>
      </c>
      <c r="AI193" s="41">
        <f t="shared" si="2"/>
        <v>47.916666666666664</v>
      </c>
      <c r="AK193">
        <f>INDEX(Tabela1[LATITUDE],MATCH('MATRIZ CONTRATOS'!A193,Tabela1[código município],0))</f>
        <v>-16.081900000000001</v>
      </c>
      <c r="AL193">
        <f>INDEX(Tabela1[LONGITUDE],MATCH('MATRIZ CONTRATOS'!A193,Tabela1[código município],0))</f>
        <v>-39.613300000000002</v>
      </c>
    </row>
    <row r="194" spans="1:38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CONTRATOS'!E$3+1,0),0),0)</f>
        <v>3.125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CONTRATOS'!G$3+1,0),0),0)</f>
        <v>25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CONTRATOS'!I$3+1,0),0),0)</f>
        <v>1.5625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CONTRATOS'!K$3+1,0),0),0)</f>
        <v>12.5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CONTRATOS'!M$3+1,0),0),0)</f>
        <v>0.78125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CONTRATOS'!O$3+1,0),0),0)</f>
        <v>2.34375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CONTRATOS'!Q$3+1,0),0),0)</f>
        <v>6.2499999999999991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CONTRATOS'!S$3+1,0),0),0)</f>
        <v>4.1666666666666661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CONTRATOS'!U$3+1,0),0),0)</f>
        <v>8.3333333333333321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CONTRATOS'!W$3+1,0),0),0)</f>
        <v>0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CONTRATOS'!Y$3+1,0),0),0)</f>
        <v>2.34375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CONTRATOS'!AA$3+1,0),0),0)</f>
        <v>2.34375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CONTRATOS'!AC$3+1,0),0),0)</f>
        <v>0.78125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CONTRATOS'!AE$3+1,0),0),0)</f>
        <v>0.78125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CONTRATOS'!AG$3+1,0),0),0)</f>
        <v>0</v>
      </c>
      <c r="AI194" s="41">
        <f t="shared" si="2"/>
        <v>70.3125</v>
      </c>
      <c r="AK194">
        <f>INDEX(Tabela1[LATITUDE],MATCH('MATRIZ CONTRATOS'!A194,Tabela1[código município],0))</f>
        <v>-11.014699999999999</v>
      </c>
      <c r="AL194">
        <f>INDEX(Tabela1[LONGITUDE],MATCH('MATRIZ CONTRATOS'!A194,Tabela1[código município],0))</f>
        <v>-42.399700000000003</v>
      </c>
    </row>
    <row r="195" spans="1:38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CONTRATOS'!E$3+1,0),0),0)</f>
        <v>2.34375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CONTRATOS'!G$3+1,0),0),0)</f>
        <v>25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CONTRATOS'!I$3+1,0),0),0)</f>
        <v>2.34375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CONTRATOS'!K$3+1,0),0),0)</f>
        <v>25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CONTRATOS'!M$3+1,0),0),0)</f>
        <v>2.34375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CONTRATOS'!O$3+1,0),0),0)</f>
        <v>3.125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CONTRATOS'!Q$3+1,0),0),0)</f>
        <v>8.3333333333333321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CONTRATOS'!S$3+1,0),0),0)</f>
        <v>2.083333333333333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CONTRATOS'!U$3+1,0),0),0)</f>
        <v>6.2499999999999991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CONTRATOS'!W$3+1,0),0),0)</f>
        <v>0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CONTRATOS'!Y$3+1,0),0),0)</f>
        <v>3.125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CONTRATOS'!AA$3+1,0),0),0)</f>
        <v>3.125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CONTRATOS'!AC$3+1,0),0),0)</f>
        <v>3.125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CONTRATOS'!AE$3+1,0),0),0)</f>
        <v>3.125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CONTRATOS'!AG$3+1,0),0),0)</f>
        <v>0</v>
      </c>
      <c r="AI195" s="41">
        <f t="shared" si="2"/>
        <v>89.322916666666657</v>
      </c>
      <c r="AK195">
        <f>INDEX(Tabela1[LATITUDE],MATCH('MATRIZ CONTRATOS'!A195,Tabela1[código município],0))</f>
        <v>-15.1366</v>
      </c>
      <c r="AL195">
        <f>INDEX(Tabela1[LONGITUDE],MATCH('MATRIZ CONTRATOS'!A195,Tabela1[código município],0))</f>
        <v>-39.728299999999997</v>
      </c>
    </row>
    <row r="196" spans="1:38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CONTRATOS'!E$3+1,0),0),0)</f>
        <v>3.125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CONTRATOS'!G$3+1,0),0),0)</f>
        <v>6.25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CONTRATOS'!I$3+1,0),0),0)</f>
        <v>1.5625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CONTRATOS'!K$3+1,0),0),0)</f>
        <v>25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CONTRATOS'!M$3+1,0),0),0)</f>
        <v>3.125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CONTRATOS'!O$3+1,0),0),0)</f>
        <v>1.5625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CONTRATOS'!Q$3+1,0),0),0)</f>
        <v>2.083333333333333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CONTRATOS'!S$3+1,0),0),0)</f>
        <v>6.2499999999999991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CONTRATOS'!U$3+1,0),0),0)</f>
        <v>6.2499999999999991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CONTRATOS'!W$3+1,0),0),0)</f>
        <v>0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CONTRATOS'!Y$3+1,0),0),0)</f>
        <v>0.78125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CONTRATOS'!AA$3+1,0),0),0)</f>
        <v>0.78125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CONTRATOS'!AC$3+1,0),0),0)</f>
        <v>1.5625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CONTRATOS'!AE$3+1,0),0),0)</f>
        <v>2.34375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CONTRATOS'!AG$3+1,0),0),0)</f>
        <v>0</v>
      </c>
      <c r="AI196" s="41">
        <f t="shared" si="2"/>
        <v>60.677083333333329</v>
      </c>
      <c r="AK196">
        <f>INDEX(Tabela1[LATITUDE],MATCH('MATRIZ CONTRATOS'!A196,Tabela1[código município],0))</f>
        <v>-14.678800000000001</v>
      </c>
      <c r="AL196">
        <f>INDEX(Tabela1[LONGITUDE],MATCH('MATRIZ CONTRATOS'!A196,Tabela1[código município],0))</f>
        <v>-39.369799999999998</v>
      </c>
    </row>
    <row r="197" spans="1:38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CONTRATOS'!E$3+1,0),0),0)</f>
        <v>3.125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CONTRATOS'!G$3+1,0),0),0)</f>
        <v>25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CONTRATOS'!I$3+1,0),0),0)</f>
        <v>2.34375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CONTRATOS'!K$3+1,0),0),0)</f>
        <v>25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CONTRATOS'!M$3+1,0),0),0)</f>
        <v>0.78125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CONTRATOS'!O$3+1,0),0),0)</f>
        <v>3.125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CONTRATOS'!Q$3+1,0),0),0)</f>
        <v>6.2499999999999991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CONTRATOS'!S$3+1,0),0),0)</f>
        <v>6.2499999999999991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CONTRATOS'!U$3+1,0),0),0)</f>
        <v>4.1666666666666661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CONTRATOS'!W$3+1,0),0),0)</f>
        <v>0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CONTRATOS'!Y$3+1,0),0),0)</f>
        <v>3.125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CONTRATOS'!AA$3+1,0),0),0)</f>
        <v>3.125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CONTRATOS'!AC$3+1,0),0),0)</f>
        <v>3.125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CONTRATOS'!AE$3+1,0),0),0)</f>
        <v>0.78125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CONTRATOS'!AG$3+1,0),0),0)</f>
        <v>0</v>
      </c>
      <c r="AI197" s="41">
        <f t="shared" si="2"/>
        <v>86.197916666666657</v>
      </c>
      <c r="AK197">
        <f>INDEX(Tabela1[LATITUDE],MATCH('MATRIZ CONTRATOS'!A197,Tabela1[código município],0))</f>
        <v>-17.037800000000001</v>
      </c>
      <c r="AL197">
        <f>INDEX(Tabela1[LONGITUDE],MATCH('MATRIZ CONTRATOS'!A197,Tabela1[código município],0))</f>
        <v>-39.538600000000002</v>
      </c>
    </row>
    <row r="198" spans="1:38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CONTRATOS'!E$3+1,0),0),0)</f>
        <v>0.78125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CONTRATOS'!G$3+1,0),0),0)</f>
        <v>12.5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CONTRATOS'!I$3+1,0),0),0)</f>
        <v>0.78125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CONTRATOS'!K$3+1,0),0),0)</f>
        <v>25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CONTRATOS'!M$3+1,0),0),0)</f>
        <v>1.5625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CONTRATOS'!O$3+1,0),0),0)</f>
        <v>3.125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CONTRATOS'!Q$3+1,0),0),0)</f>
        <v>2.083333333333333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CONTRATOS'!S$3+1,0),0),0)</f>
        <v>6.2499999999999991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CONTRATOS'!U$3+1,0),0),0)</f>
        <v>8.3333333333333321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CONTRATOS'!W$3+1,0),0),0)</f>
        <v>0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CONTRATOS'!Y$3+1,0),0),0)</f>
        <v>2.34375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CONTRATOS'!AA$3+1,0),0),0)</f>
        <v>1.5625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CONTRATOS'!AC$3+1,0),0),0)</f>
        <v>1.5625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CONTRATOS'!AE$3+1,0),0),0)</f>
        <v>2.34375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CONTRATOS'!AG$3+1,0),0),0)</f>
        <v>0</v>
      </c>
      <c r="AI198" s="41">
        <f t="shared" si="2"/>
        <v>68.229166666666657</v>
      </c>
      <c r="AK198">
        <f>INDEX(Tabela1[LATITUDE],MATCH('MATRIZ CONTRATOS'!A198,Tabela1[código município],0))</f>
        <v>-13.7782</v>
      </c>
      <c r="AL198">
        <f>INDEX(Tabela1[LONGITUDE],MATCH('MATRIZ CONTRATOS'!A198,Tabela1[código município],0))</f>
        <v>-39.683</v>
      </c>
    </row>
    <row r="199" spans="1:38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CONTRATOS'!E$3+1,0),0),0)</f>
        <v>1.5625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CONTRATOS'!G$3+1,0),0),0)</f>
        <v>12.5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CONTRATOS'!I$3+1,0),0),0)</f>
        <v>2.34375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CONTRATOS'!K$3+1,0),0),0)</f>
        <v>12.5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CONTRATOS'!M$3+1,0),0),0)</f>
        <v>3.125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CONTRATOS'!O$3+1,0),0),0)</f>
        <v>0.78125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CONTRATOS'!Q$3+1,0),0),0)</f>
        <v>6.2499999999999991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CONTRATOS'!S$3+1,0),0),0)</f>
        <v>2.083333333333333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CONTRATOS'!U$3+1,0),0),0)</f>
        <v>8.3333333333333321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CONTRATOS'!W$3+1,0),0),0)</f>
        <v>0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CONTRATOS'!Y$3+1,0),0),0)</f>
        <v>0.78125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CONTRATOS'!AA$3+1,0),0),0)</f>
        <v>0.78125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CONTRATOS'!AC$3+1,0),0),0)</f>
        <v>1.5625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CONTRATOS'!AE$3+1,0),0),0)</f>
        <v>2.34375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CONTRATOS'!AG$3+1,0),0),0)</f>
        <v>0</v>
      </c>
      <c r="AI199" s="41">
        <f t="shared" si="2"/>
        <v>54.947916666666664</v>
      </c>
      <c r="AK199">
        <f>INDEX(Tabela1[LATITUDE],MATCH('MATRIZ CONTRATOS'!A199,Tabela1[código município],0))</f>
        <v>-15.242900000000001</v>
      </c>
      <c r="AL199">
        <f>INDEX(Tabela1[LONGITUDE],MATCH('MATRIZ CONTRATOS'!A199,Tabela1[código município],0))</f>
        <v>-40.630000000000003</v>
      </c>
    </row>
    <row r="200" spans="1:38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CONTRATOS'!E$3+1,0),0),0)</f>
        <v>3.125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CONTRATOS'!G$3+1,0),0),0)</f>
        <v>6.25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CONTRATOS'!I$3+1,0),0),0)</f>
        <v>2.34375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CONTRATOS'!K$3+1,0),0),0)</f>
        <v>18.75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CONTRATOS'!M$3+1,0),0),0)</f>
        <v>2.34375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CONTRATOS'!O$3+1,0),0),0)</f>
        <v>2.34375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CONTRATOS'!Q$3+1,0),0),0)</f>
        <v>6.2499999999999991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CONTRATOS'!S$3+1,0),0),0)</f>
        <v>2.083333333333333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CONTRATOS'!U$3+1,0),0),0)</f>
        <v>6.2499999999999991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CONTRATOS'!W$3+1,0),0),0)</f>
        <v>0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CONTRATOS'!Y$3+1,0),0),0)</f>
        <v>2.34375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CONTRATOS'!AA$3+1,0),0),0)</f>
        <v>2.34375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CONTRATOS'!AC$3+1,0),0),0)</f>
        <v>1.5625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CONTRATOS'!AE$3+1,0),0),0)</f>
        <v>2.34375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CONTRATOS'!AG$3+1,0),0),0)</f>
        <v>0</v>
      </c>
      <c r="AI200" s="41">
        <f t="shared" ref="AI200:AI263" si="3">AH200+AF200+AD200+AB200+Z200+X200+V200+T200+R200+P200+N200+L200+J200+H200+F200</f>
        <v>58.333333333333329</v>
      </c>
      <c r="AK200">
        <f>INDEX(Tabela1[LATITUDE],MATCH('MATRIZ CONTRATOS'!A200,Tabela1[código município],0))</f>
        <v>-12.2614</v>
      </c>
      <c r="AL200">
        <f>INDEX(Tabela1[LONGITUDE],MATCH('MATRIZ CONTRATOS'!A200,Tabela1[código município],0))</f>
        <v>-38.043599999999998</v>
      </c>
    </row>
    <row r="201" spans="1:38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CONTRATOS'!E$3+1,0),0),0)</f>
        <v>3.125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CONTRATOS'!G$3+1,0),0),0)</f>
        <v>6.25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CONTRATOS'!I$3+1,0),0),0)</f>
        <v>1.5625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CONTRATOS'!K$3+1,0),0),0)</f>
        <v>18.75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CONTRATOS'!M$3+1,0),0),0)</f>
        <v>1.5625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CONTRATOS'!O$3+1,0),0),0)</f>
        <v>1.5625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CONTRATOS'!Q$3+1,0),0),0)</f>
        <v>2.083333333333333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CONTRATOS'!S$3+1,0),0),0)</f>
        <v>4.1666666666666661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CONTRATOS'!U$3+1,0),0),0)</f>
        <v>8.3333333333333321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CONTRATOS'!W$3+1,0),0),0)</f>
        <v>0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CONTRATOS'!Y$3+1,0),0),0)</f>
        <v>1.5625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CONTRATOS'!AA$3+1,0),0),0)</f>
        <v>2.34375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CONTRATOS'!AC$3+1,0),0),0)</f>
        <v>3.125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CONTRATOS'!AE$3+1,0),0),0)</f>
        <v>0.78125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CONTRATOS'!AG$3+1,0),0),0)</f>
        <v>0</v>
      </c>
      <c r="AI201" s="41">
        <f t="shared" si="3"/>
        <v>55.208333333333329</v>
      </c>
      <c r="AK201">
        <f>INDEX(Tabela1[LATITUDE],MATCH('MATRIZ CONTRATOS'!A201,Tabela1[código município],0))</f>
        <v>-17.164200000000001</v>
      </c>
      <c r="AL201">
        <f>INDEX(Tabela1[LONGITUDE],MATCH('MATRIZ CONTRATOS'!A201,Tabela1[código município],0))</f>
        <v>-40.332099999999997</v>
      </c>
    </row>
    <row r="202" spans="1:38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CONTRATOS'!E$3+1,0),0),0)</f>
        <v>2.34375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CONTRATOS'!G$3+1,0),0),0)</f>
        <v>25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CONTRATOS'!I$3+1,0),0),0)</f>
        <v>1.5625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CONTRATOS'!K$3+1,0),0),0)</f>
        <v>18.75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CONTRATOS'!M$3+1,0),0),0)</f>
        <v>3.125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CONTRATOS'!O$3+1,0),0),0)</f>
        <v>2.34375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CONTRATOS'!Q$3+1,0),0),0)</f>
        <v>2.083333333333333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CONTRATOS'!S$3+1,0),0),0)</f>
        <v>6.2499999999999991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CONTRATOS'!U$3+1,0),0),0)</f>
        <v>8.3333333333333321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CONTRATOS'!W$3+1,0),0),0)</f>
        <v>0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CONTRATOS'!Y$3+1,0),0),0)</f>
        <v>0.78125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CONTRATOS'!AA$3+1,0),0),0)</f>
        <v>2.34375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CONTRATOS'!AC$3+1,0),0),0)</f>
        <v>3.125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CONTRATOS'!AE$3+1,0),0),0)</f>
        <v>0.78125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CONTRATOS'!AG$3+1,0),0),0)</f>
        <v>0</v>
      </c>
      <c r="AI202" s="41">
        <f t="shared" si="3"/>
        <v>76.822916666666657</v>
      </c>
      <c r="AK202">
        <f>INDEX(Tabela1[LATITUDE],MATCH('MATRIZ CONTRATOS'!A202,Tabela1[código município],0))</f>
        <v>-12.8932</v>
      </c>
      <c r="AL202">
        <f>INDEX(Tabela1[LONGITUDE],MATCH('MATRIZ CONTRATOS'!A202,Tabela1[código município],0))</f>
        <v>-38.68</v>
      </c>
    </row>
    <row r="203" spans="1:38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CONTRATOS'!E$3+1,0),0),0)</f>
        <v>3.125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CONTRATOS'!G$3+1,0),0),0)</f>
        <v>6.25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CONTRATOS'!I$3+1,0),0),0)</f>
        <v>3.125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CONTRATOS'!K$3+1,0),0),0)</f>
        <v>25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CONTRATOS'!M$3+1,0),0),0)</f>
        <v>1.5625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CONTRATOS'!O$3+1,0),0),0)</f>
        <v>1.5625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CONTRATOS'!Q$3+1,0),0),0)</f>
        <v>8.3333333333333321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CONTRATOS'!S$3+1,0),0),0)</f>
        <v>2.083333333333333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CONTRATOS'!U$3+1,0),0),0)</f>
        <v>8.3333333333333321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CONTRATOS'!W$3+1,0),0),0)</f>
        <v>0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CONTRATOS'!Y$3+1,0),0),0)</f>
        <v>3.125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CONTRATOS'!AA$3+1,0),0),0)</f>
        <v>3.125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CONTRATOS'!AC$3+1,0),0),0)</f>
        <v>3.125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CONTRATOS'!AE$3+1,0),0),0)</f>
        <v>2.34375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CONTRATOS'!AG$3+1,0),0),0)</f>
        <v>0</v>
      </c>
      <c r="AI203" s="41">
        <f t="shared" si="3"/>
        <v>71.09375</v>
      </c>
      <c r="AK203">
        <f>INDEX(Tabela1[LATITUDE],MATCH('MATRIZ CONTRATOS'!A203,Tabela1[código município],0))</f>
        <v>-14.887600000000001</v>
      </c>
      <c r="AL203">
        <f>INDEX(Tabela1[LONGITUDE],MATCH('MATRIZ CONTRATOS'!A203,Tabela1[código município],0))</f>
        <v>-39.423900000000003</v>
      </c>
    </row>
    <row r="204" spans="1:38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CONTRATOS'!E$3+1,0),0),0)</f>
        <v>1.5625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CONTRATOS'!G$3+1,0),0),0)</f>
        <v>25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CONTRATOS'!I$3+1,0),0),0)</f>
        <v>1.5625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CONTRATOS'!K$3+1,0),0),0)</f>
        <v>25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CONTRATOS'!M$3+1,0),0),0)</f>
        <v>2.34375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CONTRATOS'!O$3+1,0),0),0)</f>
        <v>2.34375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CONTRATOS'!Q$3+1,0),0),0)</f>
        <v>8.3333333333333321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CONTRATOS'!S$3+1,0),0),0)</f>
        <v>8.3333333333333321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CONTRATOS'!U$3+1,0),0),0)</f>
        <v>6.2499999999999991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CONTRATOS'!W$3+1,0),0),0)</f>
        <v>0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CONTRATOS'!Y$3+1,0),0),0)</f>
        <v>0.78125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CONTRATOS'!AA$3+1,0),0),0)</f>
        <v>2.34375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CONTRATOS'!AC$3+1,0),0),0)</f>
        <v>3.125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CONTRATOS'!AE$3+1,0),0),0)</f>
        <v>0.78125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CONTRATOS'!AG$3+1,0),0),0)</f>
        <v>0</v>
      </c>
      <c r="AI204" s="41">
        <f t="shared" si="3"/>
        <v>87.760416666666657</v>
      </c>
      <c r="AK204">
        <f>INDEX(Tabela1[LATITUDE],MATCH('MATRIZ CONTRATOS'!A204,Tabela1[código município],0))</f>
        <v>-15.9551</v>
      </c>
      <c r="AL204">
        <f>INDEX(Tabela1[LONGITUDE],MATCH('MATRIZ CONTRATOS'!A204,Tabela1[código município],0))</f>
        <v>-39.532899999999998</v>
      </c>
    </row>
    <row r="205" spans="1:38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CONTRATOS'!E$3+1,0),0),0)</f>
        <v>3.125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CONTRATOS'!G$3+1,0),0),0)</f>
        <v>25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CONTRATOS'!I$3+1,0),0),0)</f>
        <v>0.78125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CONTRATOS'!K$3+1,0),0),0)</f>
        <v>25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CONTRATOS'!M$3+1,0),0),0)</f>
        <v>0.78125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CONTRATOS'!O$3+1,0),0),0)</f>
        <v>0.78125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CONTRATOS'!Q$3+1,0),0),0)</f>
        <v>2.083333333333333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CONTRATOS'!S$3+1,0),0),0)</f>
        <v>6.2499999999999991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CONTRATOS'!U$3+1,0),0),0)</f>
        <v>6.2499999999999991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CONTRATOS'!W$3+1,0),0),0)</f>
        <v>0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CONTRATOS'!Y$3+1,0),0),0)</f>
        <v>2.34375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CONTRATOS'!AA$3+1,0),0),0)</f>
        <v>1.5625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CONTRATOS'!AC$3+1,0),0),0)</f>
        <v>0.78125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CONTRATOS'!AE$3+1,0),0),0)</f>
        <v>0.78125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CONTRATOS'!AG$3+1,0),0),0)</f>
        <v>0</v>
      </c>
      <c r="AI205" s="41">
        <f t="shared" si="3"/>
        <v>75.520833333333329</v>
      </c>
      <c r="AK205">
        <f>INDEX(Tabela1[LATITUDE],MATCH('MATRIZ CONTRATOS'!A205,Tabela1[código município],0))</f>
        <v>-15.2475</v>
      </c>
      <c r="AL205">
        <f>INDEX(Tabela1[LONGITUDE],MATCH('MATRIZ CONTRATOS'!A205,Tabela1[código município],0))</f>
        <v>-40.248199999999997</v>
      </c>
    </row>
    <row r="206" spans="1:38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CONTRATOS'!E$3+1,0),0),0)</f>
        <v>3.125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CONTRATOS'!G$3+1,0),0),0)</f>
        <v>25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CONTRATOS'!I$3+1,0),0),0)</f>
        <v>0.78125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CONTRATOS'!K$3+1,0),0),0)</f>
        <v>6.25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CONTRATOS'!M$3+1,0),0),0)</f>
        <v>3.125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CONTRATOS'!O$3+1,0),0),0)</f>
        <v>1.5625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CONTRATOS'!Q$3+1,0),0),0)</f>
        <v>2.083333333333333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CONTRATOS'!S$3+1,0),0),0)</f>
        <v>8.3333333333333321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CONTRATOS'!U$3+1,0),0),0)</f>
        <v>6.2499999999999991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CONTRATOS'!W$3+1,0),0),0)</f>
        <v>0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CONTRATOS'!Y$3+1,0),0),0)</f>
        <v>0.78125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CONTRATOS'!AA$3+1,0),0),0)</f>
        <v>0.78125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CONTRATOS'!AC$3+1,0),0),0)</f>
        <v>0.78125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CONTRATOS'!AE$3+1,0),0),0)</f>
        <v>0.78125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CONTRATOS'!AG$3+1,0),0),0)</f>
        <v>0</v>
      </c>
      <c r="AI206" s="41">
        <f t="shared" si="3"/>
        <v>59.635416666666664</v>
      </c>
      <c r="AK206">
        <f>INDEX(Tabela1[LATITUDE],MATCH('MATRIZ CONTRATOS'!A206,Tabela1[código município],0))</f>
        <v>-11.3088</v>
      </c>
      <c r="AL206">
        <f>INDEX(Tabela1[LONGITUDE],MATCH('MATRIZ CONTRATOS'!A206,Tabela1[código município],0))</f>
        <v>-38.226199999999999</v>
      </c>
    </row>
    <row r="207" spans="1:38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CONTRATOS'!E$3+1,0),0),0)</f>
        <v>3.125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CONTRATOS'!G$3+1,0),0),0)</f>
        <v>25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CONTRATOS'!I$3+1,0),0),0)</f>
        <v>1.5625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CONTRATOS'!K$3+1,0),0),0)</f>
        <v>18.75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CONTRATOS'!M$3+1,0),0),0)</f>
        <v>1.5625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CONTRATOS'!O$3+1,0),0),0)</f>
        <v>1.5625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CONTRATOS'!Q$3+1,0),0),0)</f>
        <v>6.2499999999999991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CONTRATOS'!S$3+1,0),0),0)</f>
        <v>4.1666666666666661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CONTRATOS'!U$3+1,0),0),0)</f>
        <v>4.1666666666666661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CONTRATOS'!W$3+1,0),0),0)</f>
        <v>0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CONTRATOS'!Y$3+1,0),0),0)</f>
        <v>0.78125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CONTRATOS'!AA$3+1,0),0),0)</f>
        <v>2.34375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CONTRATOS'!AC$3+1,0),0),0)</f>
        <v>3.125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CONTRATOS'!AE$3+1,0),0),0)</f>
        <v>0.78125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CONTRATOS'!AG$3+1,0),0),0)</f>
        <v>0</v>
      </c>
      <c r="AI207" s="41">
        <f t="shared" si="3"/>
        <v>73.177083333333329</v>
      </c>
      <c r="AK207">
        <f>INDEX(Tabela1[LATITUDE],MATCH('MATRIZ CONTRATOS'!A207,Tabela1[código município],0))</f>
        <v>-14.4139</v>
      </c>
      <c r="AL207">
        <f>INDEX(Tabela1[LONGITUDE],MATCH('MATRIZ CONTRATOS'!A207,Tabela1[código município],0))</f>
        <v>-39.5657</v>
      </c>
    </row>
    <row r="208" spans="1:38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CONTRATOS'!E$3+1,0),0),0)</f>
        <v>0.78125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CONTRATOS'!G$3+1,0),0),0)</f>
        <v>18.75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CONTRATOS'!I$3+1,0),0),0)</f>
        <v>0.78125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CONTRATOS'!K$3+1,0),0),0)</f>
        <v>6.25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CONTRATOS'!M$3+1,0),0),0)</f>
        <v>0.78125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CONTRATOS'!O$3+1,0),0),0)</f>
        <v>1.5625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CONTRATOS'!Q$3+1,0),0),0)</f>
        <v>4.1666666666666661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CONTRATOS'!S$3+1,0),0),0)</f>
        <v>6.2499999999999991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CONTRATOS'!U$3+1,0),0),0)</f>
        <v>2.083333333333333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CONTRATOS'!W$3+1,0),0),0)</f>
        <v>0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CONTRATOS'!Y$3+1,0),0),0)</f>
        <v>1.5625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CONTRATOS'!AA$3+1,0),0),0)</f>
        <v>0.78125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CONTRATOS'!AC$3+1,0),0),0)</f>
        <v>0.78125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CONTRATOS'!AE$3+1,0),0),0)</f>
        <v>2.34375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CONTRATOS'!AG$3+1,0),0),0)</f>
        <v>0</v>
      </c>
      <c r="AI208" s="41">
        <f t="shared" si="3"/>
        <v>46.875</v>
      </c>
      <c r="AK208">
        <f>INDEX(Tabela1[LATITUDE],MATCH('MATRIZ CONTRATOS'!A208,Tabela1[código município],0))</f>
        <v>-13.4459</v>
      </c>
      <c r="AL208">
        <f>INDEX(Tabela1[LONGITUDE],MATCH('MATRIZ CONTRATOS'!A208,Tabela1[código município],0))</f>
        <v>-39.937800000000003</v>
      </c>
    </row>
    <row r="209" spans="1:38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CONTRATOS'!E$3+1,0),0),0)</f>
        <v>0.78125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CONTRATOS'!G$3+1,0),0),0)</f>
        <v>12.5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CONTRATOS'!I$3+1,0),0),0)</f>
        <v>0.78125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CONTRATOS'!K$3+1,0),0),0)</f>
        <v>6.25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CONTRATOS'!M$3+1,0),0),0)</f>
        <v>2.34375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CONTRATOS'!O$3+1,0),0),0)</f>
        <v>0.78125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CONTRATOS'!Q$3+1,0),0),0)</f>
        <v>4.1666666666666661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CONTRATOS'!S$3+1,0),0),0)</f>
        <v>4.1666666666666661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CONTRATOS'!U$3+1,0),0),0)</f>
        <v>4.1666666666666661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CONTRATOS'!W$3+1,0),0),0)</f>
        <v>0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CONTRATOS'!Y$3+1,0),0),0)</f>
        <v>2.34375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CONTRATOS'!AA$3+1,0),0),0)</f>
        <v>0.78125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CONTRATOS'!AC$3+1,0),0),0)</f>
        <v>0.78125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CONTRATOS'!AE$3+1,0),0),0)</f>
        <v>0.78125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CONTRATOS'!AG$3+1,0),0),0)</f>
        <v>0</v>
      </c>
      <c r="AI209" s="41">
        <f t="shared" si="3"/>
        <v>40.625</v>
      </c>
      <c r="AK209">
        <f>INDEX(Tabela1[LATITUDE],MATCH('MATRIZ CONTRATOS'!A209,Tabela1[código município],0))</f>
        <v>-15.652799999999999</v>
      </c>
      <c r="AL209">
        <f>INDEX(Tabela1[LONGITUDE],MATCH('MATRIZ CONTRATOS'!A209,Tabela1[código município],0))</f>
        <v>-40.064999999999998</v>
      </c>
    </row>
    <row r="210" spans="1:38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CONTRATOS'!E$3+1,0),0),0)</f>
        <v>1.5625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CONTRATOS'!G$3+1,0),0),0)</f>
        <v>25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CONTRATOS'!I$3+1,0),0),0)</f>
        <v>0.78125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CONTRATOS'!K$3+1,0),0),0)</f>
        <v>18.75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CONTRATOS'!M$3+1,0),0),0)</f>
        <v>1.5625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CONTRATOS'!O$3+1,0),0),0)</f>
        <v>0.78125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CONTRATOS'!Q$3+1,0),0),0)</f>
        <v>8.3333333333333321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CONTRATOS'!S$3+1,0),0),0)</f>
        <v>8.3333333333333321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CONTRATOS'!U$3+1,0),0),0)</f>
        <v>8.3333333333333321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CONTRATOS'!W$3+1,0),0),0)</f>
        <v>0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CONTRATOS'!Y$3+1,0),0),0)</f>
        <v>2.34375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CONTRATOS'!AA$3+1,0),0),0)</f>
        <v>1.5625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CONTRATOS'!AC$3+1,0),0),0)</f>
        <v>0.78125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CONTRATOS'!AE$3+1,0),0),0)</f>
        <v>0.78125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CONTRATOS'!AG$3+1,0),0),0)</f>
        <v>0</v>
      </c>
      <c r="AI210" s="41">
        <f t="shared" si="3"/>
        <v>78.90625</v>
      </c>
      <c r="AK210">
        <f>INDEX(Tabela1[LATITUDE],MATCH('MATRIZ CONTRATOS'!A210,Tabela1[código município],0))</f>
        <v>-12.709899999999999</v>
      </c>
      <c r="AL210">
        <f>INDEX(Tabela1[LONGITUDE],MATCH('MATRIZ CONTRATOS'!A210,Tabela1[código município],0))</f>
        <v>-39.6952</v>
      </c>
    </row>
    <row r="211" spans="1:38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CONTRATOS'!E$3+1,0),0),0)</f>
        <v>1.5625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CONTRATOS'!G$3+1,0),0),0)</f>
        <v>25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CONTRATOS'!I$3+1,0),0),0)</f>
        <v>0.78125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CONTRATOS'!K$3+1,0),0),0)</f>
        <v>12.5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CONTRATOS'!M$3+1,0),0),0)</f>
        <v>3.125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CONTRATOS'!O$3+1,0),0),0)</f>
        <v>3.125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CONTRATOS'!Q$3+1,0),0),0)</f>
        <v>6.2499999999999991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CONTRATOS'!S$3+1,0),0),0)</f>
        <v>4.1666666666666661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CONTRATOS'!U$3+1,0),0),0)</f>
        <v>8.3333333333333321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CONTRATOS'!W$3+1,0),0),0)</f>
        <v>0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CONTRATOS'!Y$3+1,0),0),0)</f>
        <v>1.5625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CONTRATOS'!AA$3+1,0),0),0)</f>
        <v>2.34375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CONTRATOS'!AC$3+1,0),0),0)</f>
        <v>1.5625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CONTRATOS'!AE$3+1,0),0),0)</f>
        <v>2.34375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CONTRATOS'!AG$3+1,0),0),0)</f>
        <v>0</v>
      </c>
      <c r="AI211" s="41">
        <f t="shared" si="3"/>
        <v>72.65625</v>
      </c>
      <c r="AK211">
        <f>INDEX(Tabela1[LATITUDE],MATCH('MATRIZ CONTRATOS'!A211,Tabela1[código município],0))</f>
        <v>-13.529</v>
      </c>
      <c r="AL211">
        <f>INDEX(Tabela1[LONGITUDE],MATCH('MATRIZ CONTRATOS'!A211,Tabela1[código município],0))</f>
        <v>-40.147199999999998</v>
      </c>
    </row>
    <row r="212" spans="1:38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CONTRATOS'!E$3+1,0),0),0)</f>
        <v>0.78125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CONTRATOS'!G$3+1,0),0),0)</f>
        <v>25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CONTRATOS'!I$3+1,0),0),0)</f>
        <v>0.78125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CONTRATOS'!K$3+1,0),0),0)</f>
        <v>18.75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CONTRATOS'!M$3+1,0),0),0)</f>
        <v>1.5625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CONTRATOS'!O$3+1,0),0),0)</f>
        <v>3.125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CONTRATOS'!Q$3+1,0),0),0)</f>
        <v>6.2499999999999991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CONTRATOS'!S$3+1,0),0),0)</f>
        <v>6.2499999999999991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CONTRATOS'!U$3+1,0),0),0)</f>
        <v>4.1666666666666661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CONTRATOS'!W$3+1,0),0),0)</f>
        <v>0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CONTRATOS'!Y$3+1,0),0),0)</f>
        <v>3.125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CONTRATOS'!AA$3+1,0),0),0)</f>
        <v>0.78125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CONTRATOS'!AC$3+1,0),0),0)</f>
        <v>0.78125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CONTRATOS'!AE$3+1,0),0),0)</f>
        <v>0.78125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CONTRATOS'!AG$3+1,0),0),0)</f>
        <v>0</v>
      </c>
      <c r="AI212" s="41">
        <f t="shared" si="3"/>
        <v>72.135416666666657</v>
      </c>
      <c r="AK212">
        <f>INDEX(Tabela1[LATITUDE],MATCH('MATRIZ CONTRATOS'!A212,Tabela1[código município],0))</f>
        <v>-10.694800000000001</v>
      </c>
      <c r="AL212">
        <f>INDEX(Tabela1[LONGITUDE],MATCH('MATRIZ CONTRATOS'!A212,Tabela1[código município],0))</f>
        <v>-39.8446</v>
      </c>
    </row>
    <row r="213" spans="1:38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CONTRATOS'!E$3+1,0),0),0)</f>
        <v>2.34375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CONTRATOS'!G$3+1,0),0),0)</f>
        <v>25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CONTRATOS'!I$3+1,0),0),0)</f>
        <v>1.5625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CONTRATOS'!K$3+1,0),0),0)</f>
        <v>25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CONTRATOS'!M$3+1,0),0),0)</f>
        <v>1.5625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CONTRATOS'!O$3+1,0),0),0)</f>
        <v>3.125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CONTRATOS'!Q$3+1,0),0),0)</f>
        <v>6.2499999999999991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CONTRATOS'!S$3+1,0),0),0)</f>
        <v>4.1666666666666661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CONTRATOS'!U$3+1,0),0),0)</f>
        <v>6.2499999999999991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CONTRATOS'!W$3+1,0),0),0)</f>
        <v>0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CONTRATOS'!Y$3+1,0),0),0)</f>
        <v>3.125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CONTRATOS'!AA$3+1,0),0),0)</f>
        <v>2.34375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CONTRATOS'!AC$3+1,0),0),0)</f>
        <v>3.125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CONTRATOS'!AE$3+1,0),0),0)</f>
        <v>2.34375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CONTRATOS'!AG$3+1,0),0),0)</f>
        <v>0</v>
      </c>
      <c r="AI213" s="41">
        <f t="shared" si="3"/>
        <v>86.197916666666657</v>
      </c>
      <c r="AK213">
        <f>INDEX(Tabela1[LATITUDE],MATCH('MATRIZ CONTRATOS'!A213,Tabela1[código município],0))</f>
        <v>-15.11</v>
      </c>
      <c r="AL213">
        <f>INDEX(Tabela1[LONGITUDE],MATCH('MATRIZ CONTRATOS'!A213,Tabela1[código município],0))</f>
        <v>-40.068399999999997</v>
      </c>
    </row>
    <row r="214" spans="1:38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CONTRATOS'!E$3+1,0),0),0)</f>
        <v>0.78125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CONTRATOS'!G$3+1,0),0),0)</f>
        <v>25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CONTRATOS'!I$3+1,0),0),0)</f>
        <v>0.78125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CONTRATOS'!K$3+1,0),0),0)</f>
        <v>6.25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CONTRATOS'!M$3+1,0),0),0)</f>
        <v>2.34375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CONTRATOS'!O$3+1,0),0),0)</f>
        <v>1.5625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CONTRATOS'!Q$3+1,0),0),0)</f>
        <v>4.1666666666666661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CONTRATOS'!S$3+1,0),0),0)</f>
        <v>4.1666666666666661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CONTRATOS'!U$3+1,0),0),0)</f>
        <v>8.3333333333333321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CONTRATOS'!W$3+1,0),0),0)</f>
        <v>0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CONTRATOS'!Y$3+1,0),0),0)</f>
        <v>0.78125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CONTRATOS'!AA$3+1,0),0),0)</f>
        <v>0.78125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CONTRATOS'!AC$3+1,0),0),0)</f>
        <v>1.5625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CONTRATOS'!AE$3+1,0),0),0)</f>
        <v>0.78125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CONTRATOS'!AG$3+1,0),0),0)</f>
        <v>0</v>
      </c>
      <c r="AI214" s="41">
        <f t="shared" si="3"/>
        <v>57.291666666666664</v>
      </c>
      <c r="AK214">
        <f>INDEX(Tabela1[LATITUDE],MATCH('MATRIZ CONTRATOS'!A214,Tabela1[código município],0))</f>
        <v>-13.810700000000001</v>
      </c>
      <c r="AL214">
        <f>INDEX(Tabela1[LONGITUDE],MATCH('MATRIZ CONTRATOS'!A214,Tabela1[código município],0))</f>
        <v>-41.3003</v>
      </c>
    </row>
    <row r="215" spans="1:38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CONTRATOS'!E$3+1,0),0),0)</f>
        <v>1.5625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CONTRATOS'!G$3+1,0),0),0)</f>
        <v>25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CONTRATOS'!I$3+1,0),0),0)</f>
        <v>1.5625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CONTRATOS'!K$3+1,0),0),0)</f>
        <v>6.25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CONTRATOS'!M$3+1,0),0),0)</f>
        <v>0.78125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CONTRATOS'!O$3+1,0),0),0)</f>
        <v>0.78125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CONTRATOS'!Q$3+1,0),0),0)</f>
        <v>2.083333333333333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CONTRATOS'!S$3+1,0),0),0)</f>
        <v>4.1666666666666661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CONTRATOS'!U$3+1,0),0),0)</f>
        <v>4.1666666666666661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CONTRATOS'!W$3+1,0),0),0)</f>
        <v>0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CONTRATOS'!Y$3+1,0),0),0)</f>
        <v>0.78125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CONTRATOS'!AA$3+1,0),0),0)</f>
        <v>2.34375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CONTRATOS'!AC$3+1,0),0),0)</f>
        <v>0.78125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CONTRATOS'!AE$3+1,0),0),0)</f>
        <v>2.34375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CONTRATOS'!AG$3+1,0),0),0)</f>
        <v>0</v>
      </c>
      <c r="AI215" s="41">
        <f t="shared" si="3"/>
        <v>52.604166666666664</v>
      </c>
      <c r="AK215">
        <f>INDEX(Tabela1[LATITUDE],MATCH('MATRIZ CONTRATOS'!A215,Tabela1[código município],0))</f>
        <v>-13.7249</v>
      </c>
      <c r="AL215">
        <f>INDEX(Tabela1[LONGITUDE],MATCH('MATRIZ CONTRATOS'!A215,Tabela1[código município],0))</f>
        <v>-39.148099999999999</v>
      </c>
    </row>
    <row r="216" spans="1:38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CONTRATOS'!E$3+1,0),0),0)</f>
        <v>1.5625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CONTRATOS'!G$3+1,0),0),0)</f>
        <v>25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CONTRATOS'!I$3+1,0),0),0)</f>
        <v>0.78125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CONTRATOS'!K$3+1,0),0),0)</f>
        <v>6.25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CONTRATOS'!M$3+1,0),0),0)</f>
        <v>2.34375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CONTRATOS'!O$3+1,0),0),0)</f>
        <v>2.34375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CONTRATOS'!Q$3+1,0),0),0)</f>
        <v>4.1666666666666661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CONTRATOS'!S$3+1,0),0),0)</f>
        <v>4.1666666666666661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CONTRATOS'!U$3+1,0),0),0)</f>
        <v>2.083333333333333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CONTRATOS'!W$3+1,0),0),0)</f>
        <v>0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CONTRATOS'!Y$3+1,0),0),0)</f>
        <v>0.78125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CONTRATOS'!AA$3+1,0),0),0)</f>
        <v>0.78125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CONTRATOS'!AC$3+1,0),0),0)</f>
        <v>1.5625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CONTRATOS'!AE$3+1,0),0),0)</f>
        <v>2.34375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CONTRATOS'!AG$3+1,0),0),0)</f>
        <v>0</v>
      </c>
      <c r="AI216" s="41">
        <f t="shared" si="3"/>
        <v>54.166666666666664</v>
      </c>
      <c r="AK216">
        <f>INDEX(Tabela1[LATITUDE],MATCH('MATRIZ CONTRATOS'!A216,Tabela1[código município],0))</f>
        <v>-14.4054</v>
      </c>
      <c r="AL216">
        <f>INDEX(Tabela1[LONGITUDE],MATCH('MATRIZ CONTRATOS'!A216,Tabela1[código município],0))</f>
        <v>-43.5595</v>
      </c>
    </row>
    <row r="217" spans="1:38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CONTRATOS'!E$3+1,0),0),0)</f>
        <v>0.78125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CONTRATOS'!G$3+1,0),0),0)</f>
        <v>25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CONTRATOS'!I$3+1,0),0),0)</f>
        <v>3.125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CONTRATOS'!K$3+1,0),0),0)</f>
        <v>25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CONTRATOS'!M$3+1,0),0),0)</f>
        <v>0.78125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CONTRATOS'!O$3+1,0),0),0)</f>
        <v>3.125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CONTRATOS'!Q$3+1,0),0),0)</f>
        <v>8.3333333333333321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CONTRATOS'!S$3+1,0),0),0)</f>
        <v>2.083333333333333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CONTRATOS'!U$3+1,0),0),0)</f>
        <v>2.083333333333333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CONTRATOS'!W$3+1,0),0),0)</f>
        <v>0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CONTRATOS'!Y$3+1,0),0),0)</f>
        <v>3.125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CONTRATOS'!AA$3+1,0),0),0)</f>
        <v>3.125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CONTRATOS'!AC$3+1,0),0),0)</f>
        <v>0.78125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CONTRATOS'!AE$3+1,0),0),0)</f>
        <v>0.78125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CONTRATOS'!AG$3+1,0),0),0)</f>
        <v>0</v>
      </c>
      <c r="AI217" s="41">
        <f t="shared" si="3"/>
        <v>78.125</v>
      </c>
      <c r="AK217">
        <f>INDEX(Tabela1[LATITUDE],MATCH('MATRIZ CONTRATOS'!A217,Tabela1[código município],0))</f>
        <v>-13.607100000000001</v>
      </c>
      <c r="AL217">
        <f>INDEX(Tabela1[LONGITUDE],MATCH('MATRIZ CONTRATOS'!A217,Tabela1[código município],0))</f>
        <v>-44.4255</v>
      </c>
    </row>
    <row r="218" spans="1:38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CONTRATOS'!E$3+1,0),0),0)</f>
        <v>2.34375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CONTRATOS'!G$3+1,0),0),0)</f>
        <v>25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CONTRATOS'!I$3+1,0),0),0)</f>
        <v>1.5625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CONTRATOS'!K$3+1,0),0),0)</f>
        <v>18.75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CONTRATOS'!M$3+1,0),0),0)</f>
        <v>0.78125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CONTRATOS'!O$3+1,0),0),0)</f>
        <v>0.78125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CONTRATOS'!Q$3+1,0),0),0)</f>
        <v>8.3333333333333321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CONTRATOS'!S$3+1,0),0),0)</f>
        <v>6.2499999999999991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CONTRATOS'!U$3+1,0),0),0)</f>
        <v>6.2499999999999991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CONTRATOS'!W$3+1,0),0),0)</f>
        <v>0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CONTRATOS'!Y$3+1,0),0),0)</f>
        <v>0.78125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CONTRATOS'!AA$3+1,0),0),0)</f>
        <v>0.78125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CONTRATOS'!AC$3+1,0),0),0)</f>
        <v>1.5625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CONTRATOS'!AE$3+1,0),0),0)</f>
        <v>2.34375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CONTRATOS'!AG$3+1,0),0),0)</f>
        <v>0</v>
      </c>
      <c r="AI218" s="41">
        <f t="shared" si="3"/>
        <v>75.520833333333329</v>
      </c>
      <c r="AK218">
        <f>INDEX(Tabela1[LATITUDE],MATCH('MATRIZ CONTRATOS'!A218,Tabela1[código município],0))</f>
        <v>-14.854100000000001</v>
      </c>
      <c r="AL218">
        <f>INDEX(Tabela1[LONGITUDE],MATCH('MATRIZ CONTRATOS'!A218,Tabela1[código município],0))</f>
        <v>-42.432899999999997</v>
      </c>
    </row>
    <row r="219" spans="1:38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CONTRATOS'!E$3+1,0),0),0)</f>
        <v>1.5625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CONTRATOS'!G$3+1,0),0),0)</f>
        <v>25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CONTRATOS'!I$3+1,0),0),0)</f>
        <v>3.125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CONTRATOS'!K$3+1,0),0),0)</f>
        <v>25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CONTRATOS'!M$3+1,0),0),0)</f>
        <v>3.125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CONTRATOS'!O$3+1,0),0),0)</f>
        <v>2.34375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CONTRATOS'!Q$3+1,0),0),0)</f>
        <v>8.3333333333333321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CONTRATOS'!S$3+1,0),0),0)</f>
        <v>2.083333333333333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CONTRATOS'!U$3+1,0),0),0)</f>
        <v>4.1666666666666661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CONTRATOS'!W$3+1,0),0),0)</f>
        <v>0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CONTRATOS'!Y$3+1,0),0),0)</f>
        <v>2.34375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CONTRATOS'!AA$3+1,0),0),0)</f>
        <v>2.34375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CONTRATOS'!AC$3+1,0),0),0)</f>
        <v>3.125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CONTRATOS'!AE$3+1,0),0),0)</f>
        <v>0.78125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CONTRATOS'!AG$3+1,0),0),0)</f>
        <v>0</v>
      </c>
      <c r="AI219" s="41">
        <f t="shared" si="3"/>
        <v>83.333333333333329</v>
      </c>
      <c r="AK219">
        <f>INDEX(Tabela1[LATITUDE],MATCH('MATRIZ CONTRATOS'!A219,Tabela1[código município],0))</f>
        <v>-11.1812</v>
      </c>
      <c r="AL219">
        <f>INDEX(Tabela1[LONGITUDE],MATCH('MATRIZ CONTRATOS'!A219,Tabela1[código município],0))</f>
        <v>-40.511699999999998</v>
      </c>
    </row>
    <row r="220" spans="1:38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CONTRATOS'!E$3+1,0),0),0)</f>
        <v>0.78125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CONTRATOS'!G$3+1,0),0),0)</f>
        <v>18.75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CONTRATOS'!I$3+1,0),0),0)</f>
        <v>0.78125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CONTRATOS'!K$3+1,0),0),0)</f>
        <v>12.5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CONTRATOS'!M$3+1,0),0),0)</f>
        <v>3.125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CONTRATOS'!O$3+1,0),0),0)</f>
        <v>1.5625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CONTRATOS'!Q$3+1,0),0),0)</f>
        <v>6.2499999999999991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CONTRATOS'!S$3+1,0),0),0)</f>
        <v>8.3333333333333321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CONTRATOS'!U$3+1,0),0),0)</f>
        <v>2.083333333333333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CONTRATOS'!W$3+1,0),0),0)</f>
        <v>0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CONTRATOS'!Y$3+1,0),0),0)</f>
        <v>0.78125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CONTRATOS'!AA$3+1,0),0),0)</f>
        <v>2.34375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CONTRATOS'!AC$3+1,0),0),0)</f>
        <v>3.125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CONTRATOS'!AE$3+1,0),0),0)</f>
        <v>2.34375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CONTRATOS'!AG$3+1,0),0),0)</f>
        <v>0</v>
      </c>
      <c r="AI220" s="41">
        <f t="shared" si="3"/>
        <v>62.760416666666664</v>
      </c>
      <c r="AK220">
        <f>INDEX(Tabela1[LATITUDE],MATCH('MATRIZ CONTRATOS'!A220,Tabela1[código município],0))</f>
        <v>-13.524800000000001</v>
      </c>
      <c r="AL220">
        <f>INDEX(Tabela1[LONGITUDE],MATCH('MATRIZ CONTRATOS'!A220,Tabela1[código município],0))</f>
        <v>-39.963999999999999</v>
      </c>
    </row>
    <row r="221" spans="1:38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CONTRATOS'!E$3+1,0),0),0)</f>
        <v>2.34375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CONTRATOS'!G$3+1,0),0),0)</f>
        <v>25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CONTRATOS'!I$3+1,0),0),0)</f>
        <v>0.78125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CONTRATOS'!K$3+1,0),0),0)</f>
        <v>6.25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CONTRATOS'!M$3+1,0),0),0)</f>
        <v>0.78125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CONTRATOS'!O$3+1,0),0),0)</f>
        <v>2.34375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CONTRATOS'!Q$3+1,0),0),0)</f>
        <v>2.083333333333333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CONTRATOS'!S$3+1,0),0),0)</f>
        <v>8.3333333333333321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CONTRATOS'!U$3+1,0),0),0)</f>
        <v>6.2499999999999991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CONTRATOS'!W$3+1,0),0),0)</f>
        <v>0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CONTRATOS'!Y$3+1,0),0),0)</f>
        <v>0.78125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CONTRATOS'!AA$3+1,0),0),0)</f>
        <v>0.78125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CONTRATOS'!AC$3+1,0),0),0)</f>
        <v>0.78125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CONTRATOS'!AE$3+1,0),0),0)</f>
        <v>0.78125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CONTRATOS'!AG$3+1,0),0),0)</f>
        <v>0</v>
      </c>
      <c r="AI221" s="41">
        <f t="shared" si="3"/>
        <v>57.291666666666664</v>
      </c>
      <c r="AK221">
        <f>INDEX(Tabela1[LATITUDE],MATCH('MATRIZ CONTRATOS'!A221,Tabela1[código município],0))</f>
        <v>-10.2569</v>
      </c>
      <c r="AL221">
        <f>INDEX(Tabela1[LONGITUDE],MATCH('MATRIZ CONTRATOS'!A221,Tabela1[código município],0))</f>
        <v>-40.1999</v>
      </c>
    </row>
    <row r="222" spans="1:38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CONTRATOS'!E$3+1,0),0),0)</f>
        <v>3.125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CONTRATOS'!G$3+1,0),0),0)</f>
        <v>6.25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CONTRATOS'!I$3+1,0),0),0)</f>
        <v>3.125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CONTRATOS'!K$3+1,0),0),0)</f>
        <v>25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CONTRATOS'!M$3+1,0),0),0)</f>
        <v>1.5625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CONTRATOS'!O$3+1,0),0),0)</f>
        <v>2.34375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CONTRATOS'!Q$3+1,0),0),0)</f>
        <v>8.3333333333333321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CONTRATOS'!S$3+1,0),0),0)</f>
        <v>2.083333333333333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CONTRATOS'!U$3+1,0),0),0)</f>
        <v>2.083333333333333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CONTRATOS'!W$3+1,0),0),0)</f>
        <v>0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CONTRATOS'!Y$3+1,0),0),0)</f>
        <v>3.125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CONTRATOS'!AA$3+1,0),0),0)</f>
        <v>3.125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CONTRATOS'!AC$3+1,0),0),0)</f>
        <v>3.125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CONTRATOS'!AE$3+1,0),0),0)</f>
        <v>3.125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CONTRATOS'!AG$3+1,0),0),0)</f>
        <v>0</v>
      </c>
      <c r="AI222" s="41">
        <f t="shared" si="3"/>
        <v>66.40625</v>
      </c>
      <c r="AK222">
        <f>INDEX(Tabela1[LATITUDE],MATCH('MATRIZ CONTRATOS'!A222,Tabela1[código município],0))</f>
        <v>-13.110900000000001</v>
      </c>
      <c r="AL222">
        <f>INDEX(Tabela1[LONGITUDE],MATCH('MATRIZ CONTRATOS'!A222,Tabela1[código município],0))</f>
        <v>-38.893900000000002</v>
      </c>
    </row>
    <row r="223" spans="1:38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CONTRATOS'!E$3+1,0),0),0)</f>
        <v>3.125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CONTRATOS'!G$3+1,0),0),0)</f>
        <v>25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CONTRATOS'!I$3+1,0),0),0)</f>
        <v>3.125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CONTRATOS'!K$3+1,0),0),0)</f>
        <v>18.75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CONTRATOS'!M$3+1,0),0),0)</f>
        <v>0.78125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CONTRATOS'!O$3+1,0),0),0)</f>
        <v>1.5625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CONTRATOS'!Q$3+1,0),0),0)</f>
        <v>8.3333333333333321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CONTRATOS'!S$3+1,0),0),0)</f>
        <v>8.3333333333333321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CONTRATOS'!U$3+1,0),0),0)</f>
        <v>2.083333333333333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CONTRATOS'!W$3+1,0),0),0)</f>
        <v>0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CONTRATOS'!Y$3+1,0),0),0)</f>
        <v>3.125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CONTRATOS'!AA$3+1,0),0),0)</f>
        <v>3.125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CONTRATOS'!AC$3+1,0),0),0)</f>
        <v>0.78125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CONTRATOS'!AE$3+1,0),0),0)</f>
        <v>0.78125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CONTRATOS'!AG$3+1,0),0),0)</f>
        <v>0</v>
      </c>
      <c r="AI223" s="41">
        <f t="shared" si="3"/>
        <v>78.90625</v>
      </c>
      <c r="AK223">
        <f>INDEX(Tabela1[LATITUDE],MATCH('MATRIZ CONTRATOS'!A223,Tabela1[código município],0))</f>
        <v>-11.5616</v>
      </c>
      <c r="AL223">
        <f>INDEX(Tabela1[LONGITUDE],MATCH('MATRIZ CONTRATOS'!A223,Tabela1[código município],0))</f>
        <v>-37.785299999999999</v>
      </c>
    </row>
    <row r="224" spans="1:38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CONTRATOS'!E$3+1,0),0),0)</f>
        <v>1.5625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CONTRATOS'!G$3+1,0),0),0)</f>
        <v>25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CONTRATOS'!I$3+1,0),0),0)</f>
        <v>0.78125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CONTRATOS'!K$3+1,0),0),0)</f>
        <v>18.75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CONTRATOS'!M$3+1,0),0),0)</f>
        <v>2.34375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CONTRATOS'!O$3+1,0),0),0)</f>
        <v>3.125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CONTRATOS'!Q$3+1,0),0),0)</f>
        <v>4.1666666666666661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CONTRATOS'!S$3+1,0),0),0)</f>
        <v>8.3333333333333321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CONTRATOS'!U$3+1,0),0),0)</f>
        <v>8.3333333333333321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CONTRATOS'!W$3+1,0),0),0)</f>
        <v>0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CONTRATOS'!Y$3+1,0),0),0)</f>
        <v>1.5625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CONTRATOS'!AA$3+1,0),0),0)</f>
        <v>2.34375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CONTRATOS'!AC$3+1,0),0),0)</f>
        <v>1.5625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CONTRATOS'!AE$3+1,0),0),0)</f>
        <v>0.78125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CONTRATOS'!AG$3+1,0),0),0)</f>
        <v>0</v>
      </c>
      <c r="AI224" s="41">
        <f t="shared" si="3"/>
        <v>78.645833333333329</v>
      </c>
      <c r="AK224">
        <f>INDEX(Tabela1[LATITUDE],MATCH('MATRIZ CONTRATOS'!A224,Tabela1[código município],0))</f>
        <v>-13.850899999999999</v>
      </c>
      <c r="AL224">
        <f>INDEX(Tabela1[LONGITUDE],MATCH('MATRIZ CONTRATOS'!A224,Tabela1[código município],0))</f>
        <v>-40.087699999999998</v>
      </c>
    </row>
    <row r="225" spans="1:38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CONTRATOS'!E$3+1,0),0),0)</f>
        <v>1.5625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CONTRATOS'!G$3+1,0),0),0)</f>
        <v>12.5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CONTRATOS'!I$3+1,0),0),0)</f>
        <v>1.5625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CONTRATOS'!K$3+1,0),0),0)</f>
        <v>12.5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CONTRATOS'!M$3+1,0),0),0)</f>
        <v>0.78125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CONTRATOS'!O$3+1,0),0),0)</f>
        <v>3.125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CONTRATOS'!Q$3+1,0),0),0)</f>
        <v>4.1666666666666661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CONTRATOS'!S$3+1,0),0),0)</f>
        <v>6.2499999999999991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CONTRATOS'!U$3+1,0),0),0)</f>
        <v>8.3333333333333321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CONTRATOS'!W$3+1,0),0),0)</f>
        <v>0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CONTRATOS'!Y$3+1,0),0),0)</f>
        <v>1.5625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CONTRATOS'!AA$3+1,0),0),0)</f>
        <v>3.125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CONTRATOS'!AC$3+1,0),0),0)</f>
        <v>1.5625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CONTRATOS'!AE$3+1,0),0),0)</f>
        <v>0.78125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CONTRATOS'!AG$3+1,0),0),0)</f>
        <v>0</v>
      </c>
      <c r="AI225" s="41">
        <f t="shared" si="3"/>
        <v>57.8125</v>
      </c>
      <c r="AK225">
        <f>INDEX(Tabela1[LATITUDE],MATCH('MATRIZ CONTRATOS'!A225,Tabela1[código município],0))</f>
        <v>-10.0685</v>
      </c>
      <c r="AL225">
        <f>INDEX(Tabela1[LONGITUDE],MATCH('MATRIZ CONTRATOS'!A225,Tabela1[código município],0))</f>
        <v>-38.347099999999998</v>
      </c>
    </row>
    <row r="226" spans="1:38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CONTRATOS'!E$3+1,0),0),0)</f>
        <v>2.34375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CONTRATOS'!G$3+1,0),0),0)</f>
        <v>25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CONTRATOS'!I$3+1,0),0),0)</f>
        <v>1.5625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CONTRATOS'!K$3+1,0),0),0)</f>
        <v>18.75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CONTRATOS'!M$3+1,0),0),0)</f>
        <v>3.125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CONTRATOS'!O$3+1,0),0),0)</f>
        <v>3.125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CONTRATOS'!Q$3+1,0),0),0)</f>
        <v>6.2499999999999991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CONTRATOS'!S$3+1,0),0),0)</f>
        <v>4.1666666666666661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CONTRATOS'!U$3+1,0),0),0)</f>
        <v>8.3333333333333321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CONTRATOS'!W$3+1,0),0),0)</f>
        <v>0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CONTRATOS'!Y$3+1,0),0),0)</f>
        <v>3.125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CONTRATOS'!AA$3+1,0),0),0)</f>
        <v>2.34375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CONTRATOS'!AC$3+1,0),0),0)</f>
        <v>0.78125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CONTRATOS'!AE$3+1,0),0),0)</f>
        <v>0.78125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CONTRATOS'!AG$3+1,0),0),0)</f>
        <v>0</v>
      </c>
      <c r="AI226" s="41">
        <f t="shared" si="3"/>
        <v>79.6875</v>
      </c>
      <c r="AK226">
        <f>INDEX(Tabela1[LATITUDE],MATCH('MATRIZ CONTRATOS'!A226,Tabela1[código município],0))</f>
        <v>-13.2621</v>
      </c>
      <c r="AL226">
        <f>INDEX(Tabela1[LONGITUDE],MATCH('MATRIZ CONTRATOS'!A226,Tabela1[código município],0))</f>
        <v>-39.573700000000002</v>
      </c>
    </row>
    <row r="227" spans="1:38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CONTRATOS'!E$3+1,0),0),0)</f>
        <v>2.34375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CONTRATOS'!G$3+1,0),0),0)</f>
        <v>6.25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CONTRATOS'!I$3+1,0),0),0)</f>
        <v>3.125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CONTRATOS'!K$3+1,0),0),0)</f>
        <v>25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CONTRATOS'!M$3+1,0),0),0)</f>
        <v>3.125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CONTRATOS'!O$3+1,0),0),0)</f>
        <v>2.34375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CONTRATOS'!Q$3+1,0),0),0)</f>
        <v>8.3333333333333321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CONTRATOS'!S$3+1,0),0),0)</f>
        <v>2.083333333333333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CONTRATOS'!U$3+1,0),0),0)</f>
        <v>8.3333333333333321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CONTRATOS'!W$3+1,0),0),0)</f>
        <v>0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CONTRATOS'!Y$3+1,0),0),0)</f>
        <v>3.125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CONTRATOS'!AA$3+1,0),0),0)</f>
        <v>3.125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CONTRATOS'!AC$3+1,0),0),0)</f>
        <v>1.5625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CONTRATOS'!AE$3+1,0),0),0)</f>
        <v>2.34375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CONTRATOS'!AG$3+1,0),0),0)</f>
        <v>0</v>
      </c>
      <c r="AI227" s="41">
        <f t="shared" si="3"/>
        <v>71.09375</v>
      </c>
      <c r="AK227">
        <f>INDEX(Tabela1[LATITUDE],MATCH('MATRIZ CONTRATOS'!A227,Tabela1[código município],0))</f>
        <v>-14.0131</v>
      </c>
      <c r="AL227">
        <f>INDEX(Tabela1[LONGITUDE],MATCH('MATRIZ CONTRATOS'!A227,Tabela1[código município],0))</f>
        <v>-39.896900000000002</v>
      </c>
    </row>
    <row r="228" spans="1:38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CONTRATOS'!E$3+1,0),0),0)</f>
        <v>0.78125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CONTRATOS'!G$3+1,0),0),0)</f>
        <v>25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CONTRATOS'!I$3+1,0),0),0)</f>
        <v>1.5625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CONTRATOS'!K$3+1,0),0),0)</f>
        <v>12.5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CONTRATOS'!M$3+1,0),0),0)</f>
        <v>0.78125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CONTRATOS'!O$3+1,0),0),0)</f>
        <v>3.125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CONTRATOS'!Q$3+1,0),0),0)</f>
        <v>2.083333333333333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CONTRATOS'!S$3+1,0),0),0)</f>
        <v>8.3333333333333321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CONTRATOS'!U$3+1,0),0),0)</f>
        <v>8.3333333333333321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CONTRATOS'!W$3+1,0),0),0)</f>
        <v>0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CONTRATOS'!Y$3+1,0),0),0)</f>
        <v>2.34375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CONTRATOS'!AA$3+1,0),0),0)</f>
        <v>3.125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CONTRATOS'!AC$3+1,0),0),0)</f>
        <v>1.5625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CONTRATOS'!AE$3+1,0),0),0)</f>
        <v>0.78125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CONTRATOS'!AG$3+1,0),0),0)</f>
        <v>0</v>
      </c>
      <c r="AI228" s="41">
        <f t="shared" si="3"/>
        <v>70.3125</v>
      </c>
      <c r="AK228">
        <f>INDEX(Tabela1[LATITUDE],MATCH('MATRIZ CONTRATOS'!A228,Tabela1[código município],0))</f>
        <v>-11.348599999999999</v>
      </c>
      <c r="AL228">
        <f>INDEX(Tabela1[LONGITUDE],MATCH('MATRIZ CONTRATOS'!A228,Tabela1[código município],0))</f>
        <v>-41.654800000000002</v>
      </c>
    </row>
    <row r="229" spans="1:38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CONTRATOS'!E$3+1,0),0),0)</f>
        <v>0.78125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CONTRATOS'!G$3+1,0),0),0)</f>
        <v>25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CONTRATOS'!I$3+1,0),0),0)</f>
        <v>0.78125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CONTRATOS'!K$3+1,0),0),0)</f>
        <v>6.25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CONTRATOS'!M$3+1,0),0),0)</f>
        <v>0.78125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CONTRATOS'!O$3+1,0),0),0)</f>
        <v>2.34375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CONTRATOS'!Q$3+1,0),0),0)</f>
        <v>4.1666666666666661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CONTRATOS'!S$3+1,0),0),0)</f>
        <v>6.2499999999999991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CONTRATOS'!U$3+1,0),0),0)</f>
        <v>6.2499999999999991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CONTRATOS'!W$3+1,0),0),0)</f>
        <v>0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CONTRATOS'!Y$3+1,0),0),0)</f>
        <v>1.5625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CONTRATOS'!AA$3+1,0),0),0)</f>
        <v>0.78125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CONTRATOS'!AC$3+1,0),0),0)</f>
        <v>1.5625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CONTRATOS'!AE$3+1,0),0),0)</f>
        <v>0.78125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CONTRATOS'!AG$3+1,0),0),0)</f>
        <v>0</v>
      </c>
      <c r="AI229" s="41">
        <f t="shared" si="3"/>
        <v>57.291666666666664</v>
      </c>
      <c r="AK229">
        <f>INDEX(Tabela1[LATITUDE],MATCH('MATRIZ CONTRATOS'!A229,Tabela1[código município],0))</f>
        <v>-9.4162199999999991</v>
      </c>
      <c r="AL229">
        <f>INDEX(Tabela1[LONGITUDE],MATCH('MATRIZ CONTRATOS'!A229,Tabela1[código município],0))</f>
        <v>-40.503300000000003</v>
      </c>
    </row>
    <row r="230" spans="1:38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CONTRATOS'!E$3+1,0),0),0)</f>
        <v>2.34375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CONTRATOS'!G$3+1,0),0),0)</f>
        <v>25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CONTRATOS'!I$3+1,0),0),0)</f>
        <v>1.5625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CONTRATOS'!K$3+1,0),0),0)</f>
        <v>18.75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CONTRATOS'!M$3+1,0),0),0)</f>
        <v>3.125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CONTRATOS'!O$3+1,0),0),0)</f>
        <v>0.78125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CONTRATOS'!Q$3+1,0),0),0)</f>
        <v>2.083333333333333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CONTRATOS'!S$3+1,0),0),0)</f>
        <v>6.2499999999999991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CONTRATOS'!U$3+1,0),0),0)</f>
        <v>8.3333333333333321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CONTRATOS'!W$3+1,0),0),0)</f>
        <v>0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CONTRATOS'!Y$3+1,0),0),0)</f>
        <v>0.78125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CONTRATOS'!AA$3+1,0),0),0)</f>
        <v>2.34375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CONTRATOS'!AC$3+1,0),0),0)</f>
        <v>0.78125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CONTRATOS'!AE$3+1,0),0),0)</f>
        <v>0.78125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CONTRATOS'!AG$3+1,0),0),0)</f>
        <v>0</v>
      </c>
      <c r="AI230" s="41">
        <f t="shared" si="3"/>
        <v>72.916666666666657</v>
      </c>
      <c r="AK230">
        <f>INDEX(Tabela1[LATITUDE],MATCH('MATRIZ CONTRATOS'!A230,Tabela1[código município],0))</f>
        <v>-16.848800000000001</v>
      </c>
      <c r="AL230">
        <f>INDEX(Tabela1[LONGITUDE],MATCH('MATRIZ CONTRATOS'!A230,Tabela1[código município],0))</f>
        <v>-40.164099999999998</v>
      </c>
    </row>
    <row r="231" spans="1:38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CONTRATOS'!E$3+1,0),0),0)</f>
        <v>0.78125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CONTRATOS'!G$3+1,0),0),0)</f>
        <v>25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CONTRATOS'!I$3+1,0),0),0)</f>
        <v>0.78125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CONTRATOS'!K$3+1,0),0),0)</f>
        <v>6.25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CONTRATOS'!M$3+1,0),0),0)</f>
        <v>1.5625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CONTRATOS'!O$3+1,0),0),0)</f>
        <v>3.125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CONTRATOS'!Q$3+1,0),0),0)</f>
        <v>2.083333333333333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CONTRATOS'!S$3+1,0),0),0)</f>
        <v>4.1666666666666661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CONTRATOS'!U$3+1,0),0),0)</f>
        <v>6.2499999999999991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CONTRATOS'!W$3+1,0),0),0)</f>
        <v>0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CONTRATOS'!Y$3+1,0),0),0)</f>
        <v>1.5625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CONTRATOS'!AA$3+1,0),0),0)</f>
        <v>0.78125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CONTRATOS'!AC$3+1,0),0),0)</f>
        <v>1.5625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CONTRATOS'!AE$3+1,0),0),0)</f>
        <v>0.78125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CONTRATOS'!AG$3+1,0),0),0)</f>
        <v>0</v>
      </c>
      <c r="AI231" s="41">
        <f t="shared" si="3"/>
        <v>54.6875</v>
      </c>
      <c r="AK231">
        <f>INDEX(Tabela1[LATITUDE],MATCH('MATRIZ CONTRATOS'!A231,Tabela1[código município],0))</f>
        <v>-11.043100000000001</v>
      </c>
      <c r="AL231">
        <f>INDEX(Tabela1[LONGITUDE],MATCH('MATRIZ CONTRATOS'!A231,Tabela1[código município],0))</f>
        <v>-41.970199999999998</v>
      </c>
    </row>
    <row r="232" spans="1:38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CONTRATOS'!E$3+1,0),0),0)</f>
        <v>0.78125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CONTRATOS'!G$3+1,0),0),0)</f>
        <v>25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CONTRATOS'!I$3+1,0),0),0)</f>
        <v>0.78125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CONTRATOS'!K$3+1,0),0),0)</f>
        <v>6.25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CONTRATOS'!M$3+1,0),0),0)</f>
        <v>0.78125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CONTRATOS'!O$3+1,0),0),0)</f>
        <v>0.78125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CONTRATOS'!Q$3+1,0),0),0)</f>
        <v>2.083333333333333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CONTRATOS'!S$3+1,0),0),0)</f>
        <v>4.1666666666666661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CONTRATOS'!U$3+1,0),0),0)</f>
        <v>4.1666666666666661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CONTRATOS'!W$3+1,0),0),0)</f>
        <v>0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CONTRATOS'!Y$3+1,0),0),0)</f>
        <v>2.34375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CONTRATOS'!AA$3+1,0),0),0)</f>
        <v>0.78125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CONTRATOS'!AC$3+1,0),0),0)</f>
        <v>0.78125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CONTRATOS'!AE$3+1,0),0),0)</f>
        <v>0.78125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CONTRATOS'!AG$3+1,0),0),0)</f>
        <v>0</v>
      </c>
      <c r="AI232" s="41">
        <f t="shared" si="3"/>
        <v>49.479166666666664</v>
      </c>
      <c r="AK232">
        <f>INDEX(Tabela1[LATITUDE],MATCH('MATRIZ CONTRATOS'!A232,Tabela1[código município],0))</f>
        <v>-15.192</v>
      </c>
      <c r="AL232">
        <f>INDEX(Tabela1[LONGITUDE],MATCH('MATRIZ CONTRATOS'!A232,Tabela1[código município],0))</f>
        <v>-39.491</v>
      </c>
    </row>
    <row r="233" spans="1:38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CONTRATOS'!E$3+1,0),0),0)</f>
        <v>0.78125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CONTRATOS'!G$3+1,0),0),0)</f>
        <v>25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CONTRATOS'!I$3+1,0),0),0)</f>
        <v>0.78125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CONTRATOS'!K$3+1,0),0),0)</f>
        <v>6.25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CONTRATOS'!M$3+1,0),0),0)</f>
        <v>0.78125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CONTRATOS'!O$3+1,0),0),0)</f>
        <v>1.5625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CONTRATOS'!Q$3+1,0),0),0)</f>
        <v>4.1666666666666661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CONTRATOS'!S$3+1,0),0),0)</f>
        <v>8.3333333333333321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CONTRATOS'!U$3+1,0),0),0)</f>
        <v>4.1666666666666661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CONTRATOS'!W$3+1,0),0),0)</f>
        <v>0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CONTRATOS'!Y$3+1,0),0),0)</f>
        <v>0.78125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CONTRATOS'!AA$3+1,0),0),0)</f>
        <v>0.78125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CONTRATOS'!AC$3+1,0),0),0)</f>
        <v>3.125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CONTRATOS'!AE$3+1,0),0),0)</f>
        <v>0.78125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CONTRATOS'!AG$3+1,0),0),0)</f>
        <v>0</v>
      </c>
      <c r="AI233" s="41">
        <f t="shared" si="3"/>
        <v>57.291666666666664</v>
      </c>
      <c r="AK233">
        <f>INDEX(Tabela1[LATITUDE],MATCH('MATRIZ CONTRATOS'!A233,Tabela1[código município],0))</f>
        <v>-13.515499999999999</v>
      </c>
      <c r="AL233">
        <f>INDEX(Tabela1[LONGITUDE],MATCH('MATRIZ CONTRATOS'!A233,Tabela1[código município],0))</f>
        <v>-41.588200000000001</v>
      </c>
    </row>
    <row r="234" spans="1:38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CONTRATOS'!E$3+1,0),0),0)</f>
        <v>2.34375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CONTRATOS'!G$3+1,0),0),0)</f>
        <v>12.5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CONTRATOS'!I$3+1,0),0),0)</f>
        <v>0.78125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CONTRATOS'!K$3+1,0),0),0)</f>
        <v>25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CONTRATOS'!M$3+1,0),0),0)</f>
        <v>2.34375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CONTRATOS'!O$3+1,0),0),0)</f>
        <v>3.125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CONTRATOS'!Q$3+1,0),0),0)</f>
        <v>6.2499999999999991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CONTRATOS'!S$3+1,0),0),0)</f>
        <v>6.2499999999999991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CONTRATOS'!U$3+1,0),0),0)</f>
        <v>6.2499999999999991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CONTRATOS'!W$3+1,0),0),0)</f>
        <v>0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CONTRATOS'!Y$3+1,0),0),0)</f>
        <v>1.5625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CONTRATOS'!AA$3+1,0),0),0)</f>
        <v>2.34375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CONTRATOS'!AC$3+1,0),0),0)</f>
        <v>3.125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CONTRATOS'!AE$3+1,0),0),0)</f>
        <v>2.34375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CONTRATOS'!AG$3+1,0),0),0)</f>
        <v>0</v>
      </c>
      <c r="AI234" s="41">
        <f t="shared" si="3"/>
        <v>74.21875</v>
      </c>
      <c r="AK234">
        <f>INDEX(Tabela1[LATITUDE],MATCH('MATRIZ CONTRATOS'!A234,Tabela1[código município],0))</f>
        <v>-13.6541</v>
      </c>
      <c r="AL234">
        <f>INDEX(Tabela1[LONGITUDE],MATCH('MATRIZ CONTRATOS'!A234,Tabela1[código município],0))</f>
        <v>-40.2119</v>
      </c>
    </row>
    <row r="235" spans="1:38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CONTRATOS'!E$3+1,0),0),0)</f>
        <v>0.78125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CONTRATOS'!G$3+1,0),0),0)</f>
        <v>25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CONTRATOS'!I$3+1,0),0),0)</f>
        <v>2.34375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CONTRATOS'!K$3+1,0),0),0)</f>
        <v>25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CONTRATOS'!M$3+1,0),0),0)</f>
        <v>1.5625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CONTRATOS'!O$3+1,0),0),0)</f>
        <v>0.78125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CONTRATOS'!Q$3+1,0),0),0)</f>
        <v>2.083333333333333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CONTRATOS'!S$3+1,0),0),0)</f>
        <v>2.083333333333333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CONTRATOS'!U$3+1,0),0),0)</f>
        <v>4.1666666666666661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CONTRATOS'!W$3+1,0),0),0)</f>
        <v>0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CONTRATOS'!Y$3+1,0),0),0)</f>
        <v>0.78125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CONTRATOS'!AA$3+1,0),0),0)</f>
        <v>2.34375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CONTRATOS'!AC$3+1,0),0),0)</f>
        <v>0.78125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CONTRATOS'!AE$3+1,0),0),0)</f>
        <v>0.78125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CONTRATOS'!AG$3+1,0),0),0)</f>
        <v>0</v>
      </c>
      <c r="AI235" s="41">
        <f t="shared" si="3"/>
        <v>68.489583333333329</v>
      </c>
      <c r="AK235">
        <f>INDEX(Tabela1[LATITUDE],MATCH('MATRIZ CONTRATOS'!A235,Tabela1[código município],0))</f>
        <v>-13.4663</v>
      </c>
      <c r="AL235">
        <f>INDEX(Tabela1[LONGITUDE],MATCH('MATRIZ CONTRATOS'!A235,Tabela1[código município],0))</f>
        <v>-40.220399999999998</v>
      </c>
    </row>
    <row r="236" spans="1:38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CONTRATOS'!E$3+1,0),0),0)</f>
        <v>0.78125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CONTRATOS'!G$3+1,0),0),0)</f>
        <v>25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CONTRATOS'!I$3+1,0),0),0)</f>
        <v>0.78125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CONTRATOS'!K$3+1,0),0),0)</f>
        <v>6.25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CONTRATOS'!M$3+1,0),0),0)</f>
        <v>0.78125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CONTRATOS'!O$3+1,0),0),0)</f>
        <v>0.78125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CONTRATOS'!Q$3+1,0),0),0)</f>
        <v>2.083333333333333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CONTRATOS'!S$3+1,0),0),0)</f>
        <v>8.3333333333333321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CONTRATOS'!U$3+1,0),0),0)</f>
        <v>2.083333333333333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CONTRATOS'!W$3+1,0),0),0)</f>
        <v>0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CONTRATOS'!Y$3+1,0),0),0)</f>
        <v>3.125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CONTRATOS'!AA$3+1,0),0),0)</f>
        <v>0.78125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CONTRATOS'!AC$3+1,0),0),0)</f>
        <v>0.78125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CONTRATOS'!AE$3+1,0),0),0)</f>
        <v>0.78125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CONTRATOS'!AG$3+1,0),0),0)</f>
        <v>0</v>
      </c>
      <c r="AI236" s="41">
        <f t="shared" si="3"/>
        <v>52.34375</v>
      </c>
      <c r="AK236">
        <f>INDEX(Tabela1[LATITUDE],MATCH('MATRIZ CONTRATOS'!A236,Tabela1[código município],0))</f>
        <v>-14.0334</v>
      </c>
      <c r="AL236">
        <f>INDEX(Tabela1[LONGITUDE],MATCH('MATRIZ CONTRATOS'!A236,Tabela1[código município],0))</f>
        <v>-42.132800000000003</v>
      </c>
    </row>
    <row r="237" spans="1:38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CONTRATOS'!E$3+1,0),0),0)</f>
        <v>0.78125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CONTRATOS'!G$3+1,0),0),0)</f>
        <v>25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CONTRATOS'!I$3+1,0),0),0)</f>
        <v>0.78125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CONTRATOS'!K$3+1,0),0),0)</f>
        <v>18.75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CONTRATOS'!M$3+1,0),0),0)</f>
        <v>2.34375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CONTRATOS'!O$3+1,0),0),0)</f>
        <v>1.5625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CONTRATOS'!Q$3+1,0),0),0)</f>
        <v>2.083333333333333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CONTRATOS'!S$3+1,0),0),0)</f>
        <v>6.2499999999999991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CONTRATOS'!U$3+1,0),0),0)</f>
        <v>6.2499999999999991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CONTRATOS'!W$3+1,0),0),0)</f>
        <v>0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CONTRATOS'!Y$3+1,0),0),0)</f>
        <v>0.78125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CONTRATOS'!AA$3+1,0),0),0)</f>
        <v>0.78125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CONTRATOS'!AC$3+1,0),0),0)</f>
        <v>1.5625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CONTRATOS'!AE$3+1,0),0),0)</f>
        <v>0.78125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CONTRATOS'!AG$3+1,0),0),0)</f>
        <v>0</v>
      </c>
      <c r="AI237" s="41">
        <f t="shared" si="3"/>
        <v>67.708333333333329</v>
      </c>
      <c r="AK237">
        <f>INDEX(Tabela1[LATITUDE],MATCH('MATRIZ CONTRATOS'!A237,Tabela1[código município],0))</f>
        <v>-13.167299999999999</v>
      </c>
      <c r="AL237">
        <f>INDEX(Tabela1[LONGITUDE],MATCH('MATRIZ CONTRATOS'!A237,Tabela1[código município],0))</f>
        <v>-39.421300000000002</v>
      </c>
    </row>
    <row r="238" spans="1:38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CONTRATOS'!E$3+1,0),0),0)</f>
        <v>2.34375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CONTRATOS'!G$3+1,0),0),0)</f>
        <v>25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CONTRATOS'!I$3+1,0),0),0)</f>
        <v>1.5625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CONTRATOS'!K$3+1,0),0),0)</f>
        <v>18.75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CONTRATOS'!M$3+1,0),0),0)</f>
        <v>2.34375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CONTRATOS'!O$3+1,0),0),0)</f>
        <v>3.125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CONTRATOS'!Q$3+1,0),0),0)</f>
        <v>2.083333333333333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CONTRATOS'!S$3+1,0),0),0)</f>
        <v>8.3333333333333321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CONTRATOS'!U$3+1,0),0),0)</f>
        <v>8.3333333333333321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CONTRATOS'!W$3+1,0),0),0)</f>
        <v>0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CONTRATOS'!Y$3+1,0),0),0)</f>
        <v>0.78125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CONTRATOS'!AA$3+1,0),0),0)</f>
        <v>2.34375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CONTRATOS'!AC$3+1,0),0),0)</f>
        <v>0.78125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CONTRATOS'!AE$3+1,0),0),0)</f>
        <v>0.78125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CONTRATOS'!AG$3+1,0),0),0)</f>
        <v>0</v>
      </c>
      <c r="AI238" s="41">
        <f t="shared" si="3"/>
        <v>76.5625</v>
      </c>
      <c r="AK238">
        <f>INDEX(Tabela1[LATITUDE],MATCH('MATRIZ CONTRATOS'!A238,Tabela1[código município],0))</f>
        <v>-17.605599999999999</v>
      </c>
      <c r="AL238">
        <f>INDEX(Tabela1[LONGITUDE],MATCH('MATRIZ CONTRATOS'!A238,Tabela1[código município],0))</f>
        <v>-40.338299999999997</v>
      </c>
    </row>
    <row r="239" spans="1:38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CONTRATOS'!E$3+1,0),0),0)</f>
        <v>0.78125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CONTRATOS'!G$3+1,0),0),0)</f>
        <v>25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CONTRATOS'!I$3+1,0),0),0)</f>
        <v>0.78125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CONTRATOS'!K$3+1,0),0),0)</f>
        <v>6.25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CONTRATOS'!M$3+1,0),0),0)</f>
        <v>3.125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CONTRATOS'!O$3+1,0),0),0)</f>
        <v>1.5625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CONTRATOS'!Q$3+1,0),0),0)</f>
        <v>6.2499999999999991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CONTRATOS'!S$3+1,0),0),0)</f>
        <v>4.1666666666666661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CONTRATOS'!U$3+1,0),0),0)</f>
        <v>2.083333333333333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CONTRATOS'!W$3+1,0),0),0)</f>
        <v>0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CONTRATOS'!Y$3+1,0),0),0)</f>
        <v>2.34375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CONTRATOS'!AA$3+1,0),0),0)</f>
        <v>2.34375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CONTRATOS'!AC$3+1,0),0),0)</f>
        <v>0.78125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CONTRATOS'!AE$3+1,0),0),0)</f>
        <v>2.34375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CONTRATOS'!AG$3+1,0),0),0)</f>
        <v>0</v>
      </c>
      <c r="AI239" s="41">
        <f t="shared" si="3"/>
        <v>57.8125</v>
      </c>
      <c r="AK239">
        <f>INDEX(Tabela1[LATITUDE],MATCH('MATRIZ CONTRATOS'!A239,Tabela1[código município],0))</f>
        <v>-12.3529</v>
      </c>
      <c r="AL239">
        <f>INDEX(Tabela1[LONGITUDE],MATCH('MATRIZ CONTRATOS'!A239,Tabela1[código município],0))</f>
        <v>-40.904800000000002</v>
      </c>
    </row>
    <row r="240" spans="1:38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CONTRATOS'!E$3+1,0),0),0)</f>
        <v>2.34375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CONTRATOS'!G$3+1,0),0),0)</f>
        <v>6.25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CONTRATOS'!I$3+1,0),0),0)</f>
        <v>3.125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CONTRATOS'!K$3+1,0),0),0)</f>
        <v>18.75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CONTRATOS'!M$3+1,0),0),0)</f>
        <v>0.78125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CONTRATOS'!O$3+1,0),0),0)</f>
        <v>3.125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CONTRATOS'!Q$3+1,0),0),0)</f>
        <v>8.3333333333333321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CONTRATOS'!S$3+1,0),0),0)</f>
        <v>2.083333333333333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CONTRATOS'!U$3+1,0),0),0)</f>
        <v>6.2499999999999991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CONTRATOS'!W$3+1,0),0),0)</f>
        <v>0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CONTRATOS'!Y$3+1,0),0),0)</f>
        <v>3.125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CONTRATOS'!AA$3+1,0),0),0)</f>
        <v>2.34375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CONTRATOS'!AC$3+1,0),0),0)</f>
        <v>1.5625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CONTRATOS'!AE$3+1,0),0),0)</f>
        <v>3.125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CONTRATOS'!AG$3+1,0),0),0)</f>
        <v>0</v>
      </c>
      <c r="AI240" s="41">
        <f t="shared" si="3"/>
        <v>61.197916666666664</v>
      </c>
      <c r="AK240">
        <f>INDEX(Tabela1[LATITUDE],MATCH('MATRIZ CONTRATOS'!A240,Tabela1[código município],0))</f>
        <v>-11.773</v>
      </c>
      <c r="AL240">
        <f>INDEX(Tabela1[LONGITUDE],MATCH('MATRIZ CONTRATOS'!A240,Tabela1[código município],0))</f>
        <v>-38.887</v>
      </c>
    </row>
    <row r="241" spans="1:38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CONTRATOS'!E$3+1,0),0),0)</f>
        <v>1.5625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CONTRATOS'!G$3+1,0),0),0)</f>
        <v>25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CONTRATOS'!I$3+1,0),0),0)</f>
        <v>1.5625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CONTRATOS'!K$3+1,0),0),0)</f>
        <v>25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CONTRATOS'!M$3+1,0),0),0)</f>
        <v>2.34375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CONTRATOS'!O$3+1,0),0),0)</f>
        <v>0.78125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CONTRATOS'!Q$3+1,0),0),0)</f>
        <v>2.083333333333333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CONTRATOS'!S$3+1,0),0),0)</f>
        <v>2.083333333333333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CONTRATOS'!U$3+1,0),0),0)</f>
        <v>6.2499999999999991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CONTRATOS'!W$3+1,0),0),0)</f>
        <v>0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CONTRATOS'!Y$3+1,0),0),0)</f>
        <v>3.125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CONTRATOS'!AA$3+1,0),0),0)</f>
        <v>0.78125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CONTRATOS'!AC$3+1,0),0),0)</f>
        <v>1.5625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CONTRATOS'!AE$3+1,0),0),0)</f>
        <v>0.78125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CONTRATOS'!AG$3+1,0),0),0)</f>
        <v>0</v>
      </c>
      <c r="AI241" s="41">
        <f t="shared" si="3"/>
        <v>72.916666666666657</v>
      </c>
      <c r="AK241">
        <f>INDEX(Tabela1[LATITUDE],MATCH('MATRIZ CONTRATOS'!A241,Tabela1[código município],0))</f>
        <v>-11.3851</v>
      </c>
      <c r="AL241">
        <f>INDEX(Tabela1[LONGITUDE],MATCH('MATRIZ CONTRATOS'!A241,Tabela1[código município],0))</f>
        <v>-41.828600000000002</v>
      </c>
    </row>
    <row r="242" spans="1:38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CONTRATOS'!E$3+1,0),0),0)</f>
        <v>1.5625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CONTRATOS'!G$3+1,0),0),0)</f>
        <v>25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CONTRATOS'!I$3+1,0),0),0)</f>
        <v>0.78125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CONTRATOS'!K$3+1,0),0),0)</f>
        <v>12.5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CONTRATOS'!M$3+1,0),0),0)</f>
        <v>3.125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CONTRATOS'!O$3+1,0),0),0)</f>
        <v>3.125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CONTRATOS'!Q$3+1,0),0),0)</f>
        <v>4.1666666666666661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CONTRATOS'!S$3+1,0),0),0)</f>
        <v>2.083333333333333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CONTRATOS'!U$3+1,0),0),0)</f>
        <v>4.1666666666666661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CONTRATOS'!W$3+1,0),0),0)</f>
        <v>0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CONTRATOS'!Y$3+1,0),0),0)</f>
        <v>2.34375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CONTRATOS'!AA$3+1,0),0),0)</f>
        <v>0.78125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CONTRATOS'!AC$3+1,0),0),0)</f>
        <v>0.78125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CONTRATOS'!AE$3+1,0),0),0)</f>
        <v>0.78125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CONTRATOS'!AG$3+1,0),0),0)</f>
        <v>0</v>
      </c>
      <c r="AI242" s="41">
        <f t="shared" si="3"/>
        <v>61.197916666666664</v>
      </c>
      <c r="AK242">
        <f>INDEX(Tabela1[LATITUDE],MATCH('MATRIZ CONTRATOS'!A242,Tabela1[código município],0))</f>
        <v>-12.8978</v>
      </c>
      <c r="AL242">
        <f>INDEX(Tabela1[LONGITUDE],MATCH('MATRIZ CONTRATOS'!A242,Tabela1[código município],0))</f>
        <v>-38.320999999999998</v>
      </c>
    </row>
    <row r="243" spans="1:38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CONTRATOS'!E$3+1,0),0),0)</f>
        <v>0.78125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CONTRATOS'!G$3+1,0),0),0)</f>
        <v>25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CONTRATOS'!I$3+1,0),0),0)</f>
        <v>0.78125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CONTRATOS'!K$3+1,0),0),0)</f>
        <v>6.25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CONTRATOS'!M$3+1,0),0),0)</f>
        <v>0.78125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CONTRATOS'!O$3+1,0),0),0)</f>
        <v>1.5625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CONTRATOS'!Q$3+1,0),0),0)</f>
        <v>8.3333333333333321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CONTRATOS'!S$3+1,0),0),0)</f>
        <v>4.1666666666666661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CONTRATOS'!U$3+1,0),0),0)</f>
        <v>4.1666666666666661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CONTRATOS'!W$3+1,0),0),0)</f>
        <v>0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CONTRATOS'!Y$3+1,0),0),0)</f>
        <v>2.34375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CONTRATOS'!AA$3+1,0),0),0)</f>
        <v>0.78125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CONTRATOS'!AC$3+1,0),0),0)</f>
        <v>1.5625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CONTRATOS'!AE$3+1,0),0),0)</f>
        <v>0.78125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CONTRATOS'!AG$3+1,0),0),0)</f>
        <v>0</v>
      </c>
      <c r="AI243" s="41">
        <f t="shared" si="3"/>
        <v>57.291666666666664</v>
      </c>
      <c r="AK243">
        <f>INDEX(Tabela1[LATITUDE],MATCH('MATRIZ CONTRATOS'!A243,Tabela1[código município],0))</f>
        <v>-12.5616</v>
      </c>
      <c r="AL243">
        <f>INDEX(Tabela1[LONGITUDE],MATCH('MATRIZ CONTRATOS'!A243,Tabela1[código município],0))</f>
        <v>-41.392800000000001</v>
      </c>
    </row>
    <row r="244" spans="1:38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CONTRATOS'!E$3+1,0),0),0)</f>
        <v>0.78125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CONTRATOS'!G$3+1,0),0),0)</f>
        <v>25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CONTRATOS'!I$3+1,0),0),0)</f>
        <v>3.125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CONTRATOS'!K$3+1,0),0),0)</f>
        <v>18.75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CONTRATOS'!M$3+1,0),0),0)</f>
        <v>1.5625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CONTRATOS'!O$3+1,0),0),0)</f>
        <v>3.125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CONTRATOS'!Q$3+1,0),0),0)</f>
        <v>8.3333333333333321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CONTRATOS'!S$3+1,0),0),0)</f>
        <v>2.083333333333333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CONTRATOS'!U$3+1,0),0),0)</f>
        <v>4.1666666666666661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CONTRATOS'!W$3+1,0),0),0)</f>
        <v>0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CONTRATOS'!Y$3+1,0),0),0)</f>
        <v>3.125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CONTRATOS'!AA$3+1,0),0),0)</f>
        <v>3.125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CONTRATOS'!AC$3+1,0),0),0)</f>
        <v>0.78125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CONTRATOS'!AE$3+1,0),0),0)</f>
        <v>2.34375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CONTRATOS'!AG$3+1,0),0),0)</f>
        <v>0</v>
      </c>
      <c r="AI244" s="41">
        <f t="shared" si="3"/>
        <v>76.302083333333329</v>
      </c>
      <c r="AK244">
        <f>INDEX(Tabela1[LATITUDE],MATCH('MATRIZ CONTRATOS'!A244,Tabela1[código município],0))</f>
        <v>-14.684200000000001</v>
      </c>
      <c r="AL244">
        <f>INDEX(Tabela1[LONGITUDE],MATCH('MATRIZ CONTRATOS'!A244,Tabela1[código município],0))</f>
        <v>-42.509500000000003</v>
      </c>
    </row>
    <row r="245" spans="1:38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CONTRATOS'!E$3+1,0),0),0)</f>
        <v>1.5625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CONTRATOS'!G$3+1,0),0),0)</f>
        <v>6.25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CONTRATOS'!I$3+1,0),0),0)</f>
        <v>0.78125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CONTRATOS'!K$3+1,0),0),0)</f>
        <v>12.5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CONTRATOS'!M$3+1,0),0),0)</f>
        <v>0.78125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CONTRATOS'!O$3+1,0),0),0)</f>
        <v>0.78125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CONTRATOS'!Q$3+1,0),0),0)</f>
        <v>2.083333333333333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CONTRATOS'!S$3+1,0),0),0)</f>
        <v>8.3333333333333321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CONTRATOS'!U$3+1,0),0),0)</f>
        <v>2.083333333333333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CONTRATOS'!W$3+1,0),0),0)</f>
        <v>0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CONTRATOS'!Y$3+1,0),0),0)</f>
        <v>3.125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CONTRATOS'!AA$3+1,0),0),0)</f>
        <v>0.78125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CONTRATOS'!AC$3+1,0),0),0)</f>
        <v>0.78125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CONTRATOS'!AE$3+1,0),0),0)</f>
        <v>0.78125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CONTRATOS'!AG$3+1,0),0),0)</f>
        <v>0</v>
      </c>
      <c r="AI245" s="41">
        <f t="shared" si="3"/>
        <v>40.625</v>
      </c>
      <c r="AK245">
        <f>INDEX(Tabela1[LATITUDE],MATCH('MATRIZ CONTRATOS'!A245,Tabela1[código município],0))</f>
        <v>-13.636900000000001</v>
      </c>
      <c r="AL245">
        <f>INDEX(Tabela1[LONGITUDE],MATCH('MATRIZ CONTRATOS'!A245,Tabela1[código município],0))</f>
        <v>-41.843200000000003</v>
      </c>
    </row>
    <row r="246" spans="1:38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CONTRATOS'!E$3+1,0),0),0)</f>
        <v>3.125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CONTRATOS'!G$3+1,0),0),0)</f>
        <v>25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CONTRATOS'!I$3+1,0),0),0)</f>
        <v>2.34375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CONTRATOS'!K$3+1,0),0),0)</f>
        <v>18.75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CONTRATOS'!M$3+1,0),0),0)</f>
        <v>3.125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CONTRATOS'!O$3+1,0),0),0)</f>
        <v>1.5625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CONTRATOS'!Q$3+1,0),0),0)</f>
        <v>6.2499999999999991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CONTRATOS'!S$3+1,0),0),0)</f>
        <v>4.1666666666666661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CONTRATOS'!U$3+1,0),0),0)</f>
        <v>8.3333333333333321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CONTRATOS'!W$3+1,0),0),0)</f>
        <v>0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CONTRATOS'!Y$3+1,0),0),0)</f>
        <v>1.5625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CONTRATOS'!AA$3+1,0),0),0)</f>
        <v>2.34375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CONTRATOS'!AC$3+1,0),0),0)</f>
        <v>3.125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CONTRATOS'!AE$3+1,0),0),0)</f>
        <v>0.78125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CONTRATOS'!AG$3+1,0),0),0)</f>
        <v>0</v>
      </c>
      <c r="AI246" s="41">
        <f t="shared" si="3"/>
        <v>80.46875</v>
      </c>
      <c r="AK246">
        <f>INDEX(Tabela1[LATITUDE],MATCH('MATRIZ CONTRATOS'!A246,Tabela1[código município],0))</f>
        <v>-12.095599999999999</v>
      </c>
      <c r="AL246">
        <f>INDEX(Tabela1[LONGITUDE],MATCH('MATRIZ CONTRATOS'!A246,Tabela1[código município],0))</f>
        <v>-45.7866</v>
      </c>
    </row>
    <row r="247" spans="1:38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CONTRATOS'!E$3+1,0),0),0)</f>
        <v>0.78125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CONTRATOS'!G$3+1,0),0),0)</f>
        <v>25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CONTRATOS'!I$3+1,0),0),0)</f>
        <v>0.78125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CONTRATOS'!K$3+1,0),0),0)</f>
        <v>6.25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CONTRATOS'!M$3+1,0),0),0)</f>
        <v>2.34375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CONTRATOS'!O$3+1,0),0),0)</f>
        <v>0.78125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CONTRATOS'!Q$3+1,0),0),0)</f>
        <v>8.3333333333333321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CONTRATOS'!S$3+1,0),0),0)</f>
        <v>4.1666666666666661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CONTRATOS'!U$3+1,0),0),0)</f>
        <v>4.1666666666666661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CONTRATOS'!W$3+1,0),0),0)</f>
        <v>0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CONTRATOS'!Y$3+1,0),0),0)</f>
        <v>2.34375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CONTRATOS'!AA$3+1,0),0),0)</f>
        <v>2.34375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CONTRATOS'!AC$3+1,0),0),0)</f>
        <v>0.78125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CONTRATOS'!AE$3+1,0),0),0)</f>
        <v>2.34375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CONTRATOS'!AG$3+1,0),0),0)</f>
        <v>0</v>
      </c>
      <c r="AI247" s="41">
        <f t="shared" si="3"/>
        <v>60.416666666666664</v>
      </c>
      <c r="AK247">
        <f>INDEX(Tabela1[LATITUDE],MATCH('MATRIZ CONTRATOS'!A247,Tabela1[código município],0))</f>
        <v>-12.1326</v>
      </c>
      <c r="AL247">
        <f>INDEX(Tabela1[LONGITUDE],MATCH('MATRIZ CONTRATOS'!A247,Tabela1[código município],0))</f>
        <v>-40.357100000000003</v>
      </c>
    </row>
    <row r="248" spans="1:38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CONTRATOS'!E$3+1,0),0),0)</f>
        <v>1.5625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CONTRATOS'!G$3+1,0),0),0)</f>
        <v>25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CONTRATOS'!I$3+1,0),0),0)</f>
        <v>0.78125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CONTRATOS'!K$3+1,0),0),0)</f>
        <v>6.25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CONTRATOS'!M$3+1,0),0),0)</f>
        <v>1.5625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CONTRATOS'!O$3+1,0),0),0)</f>
        <v>2.34375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CONTRATOS'!Q$3+1,0),0),0)</f>
        <v>2.083333333333333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CONTRATOS'!S$3+1,0),0),0)</f>
        <v>4.1666666666666661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CONTRATOS'!U$3+1,0),0),0)</f>
        <v>2.083333333333333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CONTRATOS'!W$3+1,0),0),0)</f>
        <v>0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CONTRATOS'!Y$3+1,0),0),0)</f>
        <v>1.5625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CONTRATOS'!AA$3+1,0),0),0)</f>
        <v>1.5625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CONTRATOS'!AC$3+1,0),0),0)</f>
        <v>1.5625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CONTRATOS'!AE$3+1,0),0),0)</f>
        <v>0.78125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CONTRATOS'!AG$3+1,0),0),0)</f>
        <v>0</v>
      </c>
      <c r="AI248" s="41">
        <f t="shared" si="3"/>
        <v>51.302083333333329</v>
      </c>
      <c r="AK248">
        <f>INDEX(Tabela1[LATITUDE],MATCH('MATRIZ CONTRATOS'!A248,Tabela1[código município],0))</f>
        <v>-15.5646</v>
      </c>
      <c r="AL248">
        <f>INDEX(Tabela1[LONGITUDE],MATCH('MATRIZ CONTRATOS'!A248,Tabela1[código município],0))</f>
        <v>-40.420900000000003</v>
      </c>
    </row>
    <row r="249" spans="1:38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CONTRATOS'!E$3+1,0),0),0)</f>
        <v>0.78125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CONTRATOS'!G$3+1,0),0),0)</f>
        <v>25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CONTRATOS'!I$3+1,0),0),0)</f>
        <v>2.34375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CONTRATOS'!K$3+1,0),0),0)</f>
        <v>12.5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CONTRATOS'!M$3+1,0),0),0)</f>
        <v>3.125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CONTRATOS'!O$3+1,0),0),0)</f>
        <v>3.125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CONTRATOS'!Q$3+1,0),0),0)</f>
        <v>6.2499999999999991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CONTRATOS'!S$3+1,0),0),0)</f>
        <v>2.083333333333333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CONTRATOS'!U$3+1,0),0),0)</f>
        <v>2.083333333333333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CONTRATOS'!W$3+1,0),0),0)</f>
        <v>0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CONTRATOS'!Y$3+1,0),0),0)</f>
        <v>3.125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CONTRATOS'!AA$3+1,0),0),0)</f>
        <v>1.5625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CONTRATOS'!AC$3+1,0),0),0)</f>
        <v>0.78125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CONTRATOS'!AE$3+1,0),0),0)</f>
        <v>0.78125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CONTRATOS'!AG$3+1,0),0),0)</f>
        <v>0</v>
      </c>
      <c r="AI249" s="41">
        <f t="shared" si="3"/>
        <v>63.541666666666664</v>
      </c>
      <c r="AK249">
        <f>INDEX(Tabela1[LATITUDE],MATCH('MATRIZ CONTRATOS'!A249,Tabela1[código município],0))</f>
        <v>-13.018599999999999</v>
      </c>
      <c r="AL249">
        <f>INDEX(Tabela1[LONGITUDE],MATCH('MATRIZ CONTRATOS'!A249,Tabela1[código município],0))</f>
        <v>-42.694499999999998</v>
      </c>
    </row>
    <row r="250" spans="1:38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CONTRATOS'!E$3+1,0),0),0)</f>
        <v>1.5625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CONTRATOS'!G$3+1,0),0),0)</f>
        <v>25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CONTRATOS'!I$3+1,0),0),0)</f>
        <v>0.78125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CONTRATOS'!K$3+1,0),0),0)</f>
        <v>6.25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CONTRATOS'!M$3+1,0),0),0)</f>
        <v>3.125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CONTRATOS'!O$3+1,0),0),0)</f>
        <v>3.125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CONTRATOS'!Q$3+1,0),0),0)</f>
        <v>2.083333333333333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CONTRATOS'!S$3+1,0),0),0)</f>
        <v>8.3333333333333321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CONTRATOS'!U$3+1,0),0),0)</f>
        <v>8.3333333333333321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CONTRATOS'!W$3+1,0),0),0)</f>
        <v>0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CONTRATOS'!Y$3+1,0),0),0)</f>
        <v>0.78125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CONTRATOS'!AA$3+1,0),0),0)</f>
        <v>0.78125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CONTRATOS'!AC$3+1,0),0),0)</f>
        <v>1.5625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CONTRATOS'!AE$3+1,0),0),0)</f>
        <v>0.78125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CONTRATOS'!AG$3+1,0),0),0)</f>
        <v>0</v>
      </c>
      <c r="AI250" s="41">
        <f t="shared" si="3"/>
        <v>62.5</v>
      </c>
      <c r="AK250">
        <f>INDEX(Tabela1[LATITUDE],MATCH('MATRIZ CONTRATOS'!A250,Tabela1[código município],0))</f>
        <v>-9.1622599999999998</v>
      </c>
      <c r="AL250">
        <f>INDEX(Tabela1[LONGITUDE],MATCH('MATRIZ CONTRATOS'!A250,Tabela1[código município],0))</f>
        <v>-39.0518</v>
      </c>
    </row>
    <row r="251" spans="1:38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CONTRATOS'!E$3+1,0),0),0)</f>
        <v>1.5625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CONTRATOS'!G$3+1,0),0),0)</f>
        <v>25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CONTRATOS'!I$3+1,0),0),0)</f>
        <v>0.78125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CONTRATOS'!K$3+1,0),0),0)</f>
        <v>25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CONTRATOS'!M$3+1,0),0),0)</f>
        <v>2.34375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CONTRATOS'!O$3+1,0),0),0)</f>
        <v>2.34375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CONTRATOS'!Q$3+1,0),0),0)</f>
        <v>2.083333333333333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CONTRATOS'!S$3+1,0),0),0)</f>
        <v>6.2499999999999991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CONTRATOS'!U$3+1,0),0),0)</f>
        <v>8.3333333333333321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CONTRATOS'!W$3+1,0),0),0)</f>
        <v>0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CONTRATOS'!Y$3+1,0),0),0)</f>
        <v>2.34375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CONTRATOS'!AA$3+1,0),0),0)</f>
        <v>1.5625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CONTRATOS'!AC$3+1,0),0),0)</f>
        <v>3.125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CONTRATOS'!AE$3+1,0),0),0)</f>
        <v>0.78125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CONTRATOS'!AG$3+1,0),0),0)</f>
        <v>0</v>
      </c>
      <c r="AI251" s="41">
        <f t="shared" si="3"/>
        <v>81.510416666666657</v>
      </c>
      <c r="AK251">
        <f>INDEX(Tabela1[LATITUDE],MATCH('MATRIZ CONTRATOS'!A251,Tabela1[código município],0))</f>
        <v>-12.7446</v>
      </c>
      <c r="AL251">
        <f>INDEX(Tabela1[LONGITUDE],MATCH('MATRIZ CONTRATOS'!A251,Tabela1[código município],0))</f>
        <v>-38.615299999999998</v>
      </c>
    </row>
    <row r="252" spans="1:38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CONTRATOS'!E$3+1,0),0),0)</f>
        <v>1.5625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CONTRATOS'!G$3+1,0),0),0)</f>
        <v>25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CONTRATOS'!I$3+1,0),0),0)</f>
        <v>1.5625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CONTRATOS'!K$3+1,0),0),0)</f>
        <v>12.5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CONTRATOS'!M$3+1,0),0),0)</f>
        <v>2.34375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CONTRATOS'!O$3+1,0),0),0)</f>
        <v>1.5625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CONTRATOS'!Q$3+1,0),0),0)</f>
        <v>6.2499999999999991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CONTRATOS'!S$3+1,0),0),0)</f>
        <v>6.2499999999999991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CONTRATOS'!U$3+1,0),0),0)</f>
        <v>2.083333333333333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CONTRATOS'!W$3+1,0),0),0)</f>
        <v>0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CONTRATOS'!Y$3+1,0),0),0)</f>
        <v>3.125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CONTRATOS'!AA$3+1,0),0),0)</f>
        <v>2.34375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CONTRATOS'!AC$3+1,0),0),0)</f>
        <v>1.5625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CONTRATOS'!AE$3+1,0),0),0)</f>
        <v>0.78125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CONTRATOS'!AG$3+1,0),0),0)</f>
        <v>0</v>
      </c>
      <c r="AI252" s="41">
        <f t="shared" si="3"/>
        <v>66.927083333333329</v>
      </c>
      <c r="AK252">
        <f>INDEX(Tabela1[LATITUDE],MATCH('MATRIZ CONTRATOS'!A252,Tabela1[código município],0))</f>
        <v>-14.6623</v>
      </c>
      <c r="AL252">
        <f>INDEX(Tabela1[LONGITUDE],MATCH('MATRIZ CONTRATOS'!A252,Tabela1[código município],0))</f>
        <v>-41.491500000000002</v>
      </c>
    </row>
    <row r="253" spans="1:38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CONTRATOS'!E$3+1,0),0),0)</f>
        <v>1.5625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CONTRATOS'!G$3+1,0),0),0)</f>
        <v>25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CONTRATOS'!I$3+1,0),0),0)</f>
        <v>0.78125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CONTRATOS'!K$3+1,0),0),0)</f>
        <v>6.25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CONTRATOS'!M$3+1,0),0),0)</f>
        <v>3.125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CONTRATOS'!O$3+1,0),0),0)</f>
        <v>1.5625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CONTRATOS'!Q$3+1,0),0),0)</f>
        <v>4.1666666666666661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CONTRATOS'!S$3+1,0),0),0)</f>
        <v>8.3333333333333321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CONTRATOS'!U$3+1,0),0),0)</f>
        <v>8.3333333333333321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CONTRATOS'!W$3+1,0),0),0)</f>
        <v>0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CONTRATOS'!Y$3+1,0),0),0)</f>
        <v>2.34375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CONTRATOS'!AA$3+1,0),0),0)</f>
        <v>2.34375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CONTRATOS'!AC$3+1,0),0),0)</f>
        <v>3.125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CONTRATOS'!AE$3+1,0),0),0)</f>
        <v>0.78125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CONTRATOS'!AG$3+1,0),0),0)</f>
        <v>0</v>
      </c>
      <c r="AI253" s="41">
        <f t="shared" si="3"/>
        <v>67.708333333333329</v>
      </c>
      <c r="AK253">
        <f>INDEX(Tabela1[LATITUDE],MATCH('MATRIZ CONTRATOS'!A253,Tabela1[código município],0))</f>
        <v>-15.624000000000001</v>
      </c>
      <c r="AL253">
        <f>INDEX(Tabela1[LONGITUDE],MATCH('MATRIZ CONTRATOS'!A253,Tabela1[código município],0))</f>
        <v>-40.258699999999997</v>
      </c>
    </row>
    <row r="254" spans="1:38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CONTRATOS'!E$3+1,0),0),0)</f>
        <v>1.5625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CONTRATOS'!G$3+1,0),0),0)</f>
        <v>25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CONTRATOS'!I$3+1,0),0),0)</f>
        <v>1.5625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CONTRATOS'!K$3+1,0),0),0)</f>
        <v>12.5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CONTRATOS'!M$3+1,0),0),0)</f>
        <v>0.78125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CONTRATOS'!O$3+1,0),0),0)</f>
        <v>1.5625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CONTRATOS'!Q$3+1,0),0),0)</f>
        <v>2.083333333333333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CONTRATOS'!S$3+1,0),0),0)</f>
        <v>6.2499999999999991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CONTRATOS'!U$3+1,0),0),0)</f>
        <v>2.083333333333333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CONTRATOS'!W$3+1,0),0),0)</f>
        <v>0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CONTRATOS'!Y$3+1,0),0),0)</f>
        <v>3.125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CONTRATOS'!AA$3+1,0),0),0)</f>
        <v>0.78125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CONTRATOS'!AC$3+1,0),0),0)</f>
        <v>3.125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CONTRATOS'!AE$3+1,0),0),0)</f>
        <v>0.78125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CONTRATOS'!AG$3+1,0),0),0)</f>
        <v>0</v>
      </c>
      <c r="AI254" s="41">
        <f t="shared" si="3"/>
        <v>61.197916666666664</v>
      </c>
      <c r="AK254">
        <f>INDEX(Tabela1[LATITUDE],MATCH('MATRIZ CONTRATOS'!A254,Tabela1[código município],0))</f>
        <v>-11.710699999999999</v>
      </c>
      <c r="AL254">
        <f>INDEX(Tabela1[LONGITUDE],MATCH('MATRIZ CONTRATOS'!A254,Tabela1[código município],0))</f>
        <v>-40.143700000000003</v>
      </c>
    </row>
    <row r="255" spans="1:38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CONTRATOS'!E$3+1,0),0),0)</f>
        <v>1.5625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CONTRATOS'!G$3+1,0),0),0)</f>
        <v>25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CONTRATOS'!I$3+1,0),0),0)</f>
        <v>1.5625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CONTRATOS'!K$3+1,0),0),0)</f>
        <v>12.5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CONTRATOS'!M$3+1,0),0),0)</f>
        <v>2.34375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CONTRATOS'!O$3+1,0),0),0)</f>
        <v>1.5625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CONTRATOS'!Q$3+1,0),0),0)</f>
        <v>4.1666666666666661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CONTRATOS'!S$3+1,0),0),0)</f>
        <v>8.3333333333333321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CONTRATOS'!U$3+1,0),0),0)</f>
        <v>4.1666666666666661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CONTRATOS'!W$3+1,0),0),0)</f>
        <v>0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CONTRATOS'!Y$3+1,0),0),0)</f>
        <v>1.5625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CONTRATOS'!AA$3+1,0),0),0)</f>
        <v>0.78125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CONTRATOS'!AC$3+1,0),0),0)</f>
        <v>1.5625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CONTRATOS'!AE$3+1,0),0),0)</f>
        <v>0.78125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CONTRATOS'!AG$3+1,0),0),0)</f>
        <v>0</v>
      </c>
      <c r="AI255" s="41">
        <f t="shared" si="3"/>
        <v>65.885416666666657</v>
      </c>
      <c r="AK255">
        <f>INDEX(Tabela1[LATITUDE],MATCH('MATRIZ CONTRATOS'!A255,Tabela1[código município],0))</f>
        <v>-14.3371</v>
      </c>
      <c r="AL255">
        <f>INDEX(Tabela1[LONGITUDE],MATCH('MATRIZ CONTRATOS'!A255,Tabela1[código município],0))</f>
        <v>-43.768599999999999</v>
      </c>
    </row>
    <row r="256" spans="1:38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CONTRATOS'!E$3+1,0),0),0)</f>
        <v>1.5625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CONTRATOS'!G$3+1,0),0),0)</f>
        <v>25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CONTRATOS'!I$3+1,0),0),0)</f>
        <v>0.78125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CONTRATOS'!K$3+1,0),0),0)</f>
        <v>6.25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CONTRATOS'!M$3+1,0),0),0)</f>
        <v>3.125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CONTRATOS'!O$3+1,0),0),0)</f>
        <v>3.125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CONTRATOS'!Q$3+1,0),0),0)</f>
        <v>4.1666666666666661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CONTRATOS'!S$3+1,0),0),0)</f>
        <v>4.1666666666666661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CONTRATOS'!U$3+1,0),0),0)</f>
        <v>8.3333333333333321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CONTRATOS'!W$3+1,0),0),0)</f>
        <v>0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CONTRATOS'!Y$3+1,0),0),0)</f>
        <v>1.5625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CONTRATOS'!AA$3+1,0),0),0)</f>
        <v>1.5625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CONTRATOS'!AC$3+1,0),0),0)</f>
        <v>0.78125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CONTRATOS'!AE$3+1,0),0),0)</f>
        <v>0.78125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CONTRATOS'!AG$3+1,0),0),0)</f>
        <v>0</v>
      </c>
      <c r="AI256" s="41">
        <f t="shared" si="3"/>
        <v>61.197916666666664</v>
      </c>
      <c r="AK256">
        <f>INDEX(Tabela1[LATITUDE],MATCH('MATRIZ CONTRATOS'!A256,Tabela1[código município],0))</f>
        <v>-14.3847</v>
      </c>
      <c r="AL256">
        <f>INDEX(Tabela1[LONGITUDE],MATCH('MATRIZ CONTRATOS'!A256,Tabela1[código município],0))</f>
        <v>-41.8842</v>
      </c>
    </row>
    <row r="257" spans="1:38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CONTRATOS'!E$3+1,0),0),0)</f>
        <v>0.78125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CONTRATOS'!G$3+1,0),0),0)</f>
        <v>25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CONTRATOS'!I$3+1,0),0),0)</f>
        <v>2.34375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CONTRATOS'!K$3+1,0),0),0)</f>
        <v>12.5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CONTRATOS'!M$3+1,0),0),0)</f>
        <v>0.78125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CONTRATOS'!O$3+1,0),0),0)</f>
        <v>0.78125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CONTRATOS'!Q$3+1,0),0),0)</f>
        <v>8.3333333333333321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CONTRATOS'!S$3+1,0),0),0)</f>
        <v>4.1666666666666661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CONTRATOS'!U$3+1,0),0),0)</f>
        <v>6.2499999999999991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CONTRATOS'!W$3+1,0),0),0)</f>
        <v>0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CONTRATOS'!Y$3+1,0),0),0)</f>
        <v>2.34375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CONTRATOS'!AA$3+1,0),0),0)</f>
        <v>0.78125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CONTRATOS'!AC$3+1,0),0),0)</f>
        <v>1.5625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CONTRATOS'!AE$3+1,0),0),0)</f>
        <v>3.125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CONTRATOS'!AG$3+1,0),0),0)</f>
        <v>0</v>
      </c>
      <c r="AI257" s="41">
        <f t="shared" si="3"/>
        <v>68.75</v>
      </c>
      <c r="AK257">
        <f>INDEX(Tabela1[LATITUDE],MATCH('MATRIZ CONTRATOS'!A257,Tabela1[código município],0))</f>
        <v>-14.147600000000001</v>
      </c>
      <c r="AL257">
        <f>INDEX(Tabela1[LONGITUDE],MATCH('MATRIZ CONTRATOS'!A257,Tabela1[código município],0))</f>
        <v>-40.239899999999999</v>
      </c>
    </row>
    <row r="258" spans="1:38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CONTRATOS'!E$3+1,0),0),0)</f>
        <v>2.34375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CONTRATOS'!G$3+1,0),0),0)</f>
        <v>25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CONTRATOS'!I$3+1,0),0),0)</f>
        <v>2.34375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CONTRATOS'!K$3+1,0),0),0)</f>
        <v>25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CONTRATOS'!M$3+1,0),0),0)</f>
        <v>3.125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CONTRATOS'!O$3+1,0),0),0)</f>
        <v>3.125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CONTRATOS'!Q$3+1,0),0),0)</f>
        <v>8.3333333333333321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CONTRATOS'!S$3+1,0),0),0)</f>
        <v>2.083333333333333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CONTRATOS'!U$3+1,0),0),0)</f>
        <v>8.3333333333333321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CONTRATOS'!W$3+1,0),0),0)</f>
        <v>0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CONTRATOS'!Y$3+1,0),0),0)</f>
        <v>3.125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CONTRATOS'!AA$3+1,0),0),0)</f>
        <v>0.78125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CONTRATOS'!AC$3+1,0),0),0)</f>
        <v>1.5625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CONTRATOS'!AE$3+1,0),0),0)</f>
        <v>0.78125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CONTRATOS'!AG$3+1,0),0),0)</f>
        <v>0</v>
      </c>
      <c r="AI258" s="41">
        <f t="shared" si="3"/>
        <v>85.9375</v>
      </c>
      <c r="AK258">
        <f>INDEX(Tabela1[LATITUDE],MATCH('MATRIZ CONTRATOS'!A258,Tabela1[código município],0))</f>
        <v>-10.7227</v>
      </c>
      <c r="AL258">
        <f>INDEX(Tabela1[LONGITUDE],MATCH('MATRIZ CONTRATOS'!A258,Tabela1[código município],0))</f>
        <v>-44.0428</v>
      </c>
    </row>
    <row r="259" spans="1:38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CONTRATOS'!E$3+1,0),0),0)</f>
        <v>0.78125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CONTRATOS'!G$3+1,0),0),0)</f>
        <v>25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CONTRATOS'!I$3+1,0),0),0)</f>
        <v>0.78125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CONTRATOS'!K$3+1,0),0),0)</f>
        <v>6.25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CONTRATOS'!M$3+1,0),0),0)</f>
        <v>0.78125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CONTRATOS'!O$3+1,0),0),0)</f>
        <v>3.125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CONTRATOS'!Q$3+1,0),0),0)</f>
        <v>6.2499999999999991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CONTRATOS'!S$3+1,0),0),0)</f>
        <v>4.1666666666666661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CONTRATOS'!U$3+1,0),0),0)</f>
        <v>6.2499999999999991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CONTRATOS'!W$3+1,0),0),0)</f>
        <v>0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CONTRATOS'!Y$3+1,0),0),0)</f>
        <v>0.78125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CONTRATOS'!AA$3+1,0),0),0)</f>
        <v>1.5625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CONTRATOS'!AC$3+1,0),0),0)</f>
        <v>3.125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CONTRATOS'!AE$3+1,0),0),0)</f>
        <v>0.78125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CONTRATOS'!AG$3+1,0),0),0)</f>
        <v>0</v>
      </c>
      <c r="AI259" s="41">
        <f t="shared" si="3"/>
        <v>59.635416666666664</v>
      </c>
      <c r="AK259">
        <f>INDEX(Tabela1[LATITUDE],MATCH('MATRIZ CONTRATOS'!A259,Tabela1[código município],0))</f>
        <v>-13.435499999999999</v>
      </c>
      <c r="AL259">
        <f>INDEX(Tabela1[LONGITUDE],MATCH('MATRIZ CONTRATOS'!A259,Tabela1[código município],0))</f>
        <v>-40.432299999999998</v>
      </c>
    </row>
    <row r="260" spans="1:38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CONTRATOS'!E$3+1,0),0),0)</f>
        <v>3.125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CONTRATOS'!G$3+1,0),0),0)</f>
        <v>25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CONTRATOS'!I$3+1,0),0),0)</f>
        <v>0.78125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CONTRATOS'!K$3+1,0),0),0)</f>
        <v>18.75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CONTRATOS'!M$3+1,0),0),0)</f>
        <v>1.5625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CONTRATOS'!O$3+1,0),0),0)</f>
        <v>0.78125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CONTRATOS'!Q$3+1,0),0),0)</f>
        <v>2.083333333333333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CONTRATOS'!S$3+1,0),0),0)</f>
        <v>8.3333333333333321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CONTRATOS'!U$3+1,0),0),0)</f>
        <v>2.083333333333333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CONTRATOS'!W$3+1,0),0),0)</f>
        <v>0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CONTRATOS'!Y$3+1,0),0),0)</f>
        <v>1.5625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CONTRATOS'!AA$3+1,0),0),0)</f>
        <v>2.34375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CONTRATOS'!AC$3+1,0),0),0)</f>
        <v>1.5625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CONTRATOS'!AE$3+1,0),0),0)</f>
        <v>0.78125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CONTRATOS'!AG$3+1,0),0),0)</f>
        <v>0</v>
      </c>
      <c r="AI260" s="41">
        <f t="shared" si="3"/>
        <v>68.75</v>
      </c>
      <c r="AK260">
        <f>INDEX(Tabela1[LATITUDE],MATCH('MATRIZ CONTRATOS'!A260,Tabela1[código município],0))</f>
        <v>-12.776</v>
      </c>
      <c r="AL260">
        <f>INDEX(Tabela1[LONGITUDE],MATCH('MATRIZ CONTRATOS'!A260,Tabela1[código município],0))</f>
        <v>-38.917499999999997</v>
      </c>
    </row>
    <row r="261" spans="1:38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CONTRATOS'!E$3+1,0),0),0)</f>
        <v>3.125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CONTRATOS'!G$3+1,0),0),0)</f>
        <v>25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CONTRATOS'!I$3+1,0),0),0)</f>
        <v>0.78125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CONTRATOS'!K$3+1,0),0),0)</f>
        <v>18.75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CONTRATOS'!M$3+1,0),0),0)</f>
        <v>1.5625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CONTRATOS'!O$3+1,0),0),0)</f>
        <v>0.78125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CONTRATOS'!Q$3+1,0),0),0)</f>
        <v>4.1666666666666661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CONTRATOS'!S$3+1,0),0),0)</f>
        <v>6.2499999999999991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CONTRATOS'!U$3+1,0),0),0)</f>
        <v>6.2499999999999991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CONTRATOS'!W$3+1,0),0),0)</f>
        <v>0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CONTRATOS'!Y$3+1,0),0),0)</f>
        <v>0.78125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CONTRATOS'!AA$3+1,0),0),0)</f>
        <v>1.5625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CONTRATOS'!AC$3+1,0),0),0)</f>
        <v>0.78125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CONTRATOS'!AE$3+1,0),0),0)</f>
        <v>0.78125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CONTRATOS'!AG$3+1,0),0),0)</f>
        <v>0</v>
      </c>
      <c r="AI261" s="41">
        <f t="shared" si="3"/>
        <v>70.572916666666657</v>
      </c>
      <c r="AK261">
        <f>INDEX(Tabela1[LATITUDE],MATCH('MATRIZ CONTRATOS'!A261,Tabela1[código município],0))</f>
        <v>-14.1035</v>
      </c>
      <c r="AL261">
        <f>INDEX(Tabela1[LONGITUDE],MATCH('MATRIZ CONTRATOS'!A261,Tabela1[código município],0))</f>
        <v>-39.0137</v>
      </c>
    </row>
    <row r="262" spans="1:38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CONTRATOS'!E$3+1,0),0),0)</f>
        <v>0.78125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CONTRATOS'!G$3+1,0),0),0)</f>
        <v>25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CONTRATOS'!I$3+1,0),0),0)</f>
        <v>0.78125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CONTRATOS'!K$3+1,0),0),0)</f>
        <v>6.25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CONTRATOS'!M$3+1,0),0),0)</f>
        <v>0.78125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CONTRATOS'!O$3+1,0),0),0)</f>
        <v>1.5625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CONTRATOS'!Q$3+1,0),0),0)</f>
        <v>8.3333333333333321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CONTRATOS'!S$3+1,0),0),0)</f>
        <v>2.083333333333333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CONTRATOS'!U$3+1,0),0),0)</f>
        <v>2.083333333333333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CONTRATOS'!W$3+1,0),0),0)</f>
        <v>0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CONTRATOS'!Y$3+1,0),0),0)</f>
        <v>3.125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CONTRATOS'!AA$3+1,0),0),0)</f>
        <v>1.5625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CONTRATOS'!AC$3+1,0),0),0)</f>
        <v>1.5625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CONTRATOS'!AE$3+1,0),0),0)</f>
        <v>0.78125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CONTRATOS'!AG$3+1,0),0),0)</f>
        <v>0</v>
      </c>
      <c r="AI262" s="41">
        <f t="shared" si="3"/>
        <v>54.6875</v>
      </c>
      <c r="AK262">
        <f>INDEX(Tabela1[LATITUDE],MATCH('MATRIZ CONTRATOS'!A262,Tabela1[código município],0))</f>
        <v>-13.006399999999999</v>
      </c>
      <c r="AL262">
        <f>INDEX(Tabela1[LONGITUDE],MATCH('MATRIZ CONTRATOS'!A262,Tabela1[código município],0))</f>
        <v>-40.529499999999999</v>
      </c>
    </row>
    <row r="263" spans="1:38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CONTRATOS'!E$3+1,0),0),0)</f>
        <v>0.78125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CONTRATOS'!G$3+1,0),0),0)</f>
        <v>25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CONTRATOS'!I$3+1,0),0),0)</f>
        <v>0.78125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CONTRATOS'!K$3+1,0),0),0)</f>
        <v>25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CONTRATOS'!M$3+1,0),0),0)</f>
        <v>2.34375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CONTRATOS'!O$3+1,0),0),0)</f>
        <v>0.78125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CONTRATOS'!Q$3+1,0),0),0)</f>
        <v>6.2499999999999991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CONTRATOS'!S$3+1,0),0),0)</f>
        <v>2.083333333333333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CONTRATOS'!U$3+1,0),0),0)</f>
        <v>8.3333333333333321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CONTRATOS'!W$3+1,0),0),0)</f>
        <v>0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CONTRATOS'!Y$3+1,0),0),0)</f>
        <v>1.5625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CONTRATOS'!AA$3+1,0),0),0)</f>
        <v>3.125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CONTRATOS'!AC$3+1,0),0),0)</f>
        <v>1.5625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CONTRATOS'!AE$3+1,0),0),0)</f>
        <v>0.78125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CONTRATOS'!AG$3+1,0),0),0)</f>
        <v>0</v>
      </c>
      <c r="AI263" s="41">
        <f t="shared" si="3"/>
        <v>78.385416666666657</v>
      </c>
      <c r="AK263">
        <f>INDEX(Tabela1[LATITUDE],MATCH('MATRIZ CONTRATOS'!A263,Tabela1[código município],0))</f>
        <v>-12.5307</v>
      </c>
      <c r="AL263">
        <f>INDEX(Tabela1[LONGITUDE],MATCH('MATRIZ CONTRATOS'!A263,Tabela1[código município],0))</f>
        <v>-38.300899999999999</v>
      </c>
    </row>
    <row r="264" spans="1:38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CONTRATOS'!E$3+1,0),0),0)</f>
        <v>0.78125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CONTRATOS'!G$3+1,0),0),0)</f>
        <v>25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CONTRATOS'!I$3+1,0),0),0)</f>
        <v>0.78125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CONTRATOS'!K$3+1,0),0),0)</f>
        <v>12.5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CONTRATOS'!M$3+1,0),0),0)</f>
        <v>0.78125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CONTRATOS'!O$3+1,0),0),0)</f>
        <v>0.78125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CONTRATOS'!Q$3+1,0),0),0)</f>
        <v>6.2499999999999991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CONTRATOS'!S$3+1,0),0),0)</f>
        <v>6.2499999999999991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CONTRATOS'!U$3+1,0),0),0)</f>
        <v>4.1666666666666661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CONTRATOS'!W$3+1,0),0),0)</f>
        <v>0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CONTRATOS'!Y$3+1,0),0),0)</f>
        <v>1.5625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CONTRATOS'!AA$3+1,0),0),0)</f>
        <v>0.78125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CONTRATOS'!AC$3+1,0),0),0)</f>
        <v>1.5625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CONTRATOS'!AE$3+1,0),0),0)</f>
        <v>2.34375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CONTRATOS'!AG$3+1,0),0),0)</f>
        <v>0</v>
      </c>
      <c r="AI264" s="41">
        <f t="shared" ref="AI264:AI327" si="4">AH264+AF264+AD264+AB264+Z264+X264+V264+T264+R264+P264+N264+L264+J264+H264+F264</f>
        <v>63.541666666666664</v>
      </c>
      <c r="AK264">
        <f>INDEX(Tabela1[LATITUDE],MATCH('MATRIZ CONTRATOS'!A264,Tabela1[código município],0))</f>
        <v>-13.9109</v>
      </c>
      <c r="AL264">
        <f>INDEX(Tabela1[LONGITUDE],MATCH('MATRIZ CONTRATOS'!A264,Tabela1[código município],0))</f>
        <v>-42.843899999999998</v>
      </c>
    </row>
    <row r="265" spans="1:38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CONTRATOS'!E$3+1,0),0),0)</f>
        <v>0.78125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CONTRATOS'!G$3+1,0),0),0)</f>
        <v>25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CONTRATOS'!I$3+1,0),0),0)</f>
        <v>0.78125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CONTRATOS'!K$3+1,0),0),0)</f>
        <v>6.25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CONTRATOS'!M$3+1,0),0),0)</f>
        <v>0.78125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CONTRATOS'!O$3+1,0),0),0)</f>
        <v>1.5625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CONTRATOS'!Q$3+1,0),0),0)</f>
        <v>4.1666666666666661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CONTRATOS'!S$3+1,0),0),0)</f>
        <v>2.083333333333333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CONTRATOS'!U$3+1,0),0),0)</f>
        <v>2.083333333333333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CONTRATOS'!W$3+1,0),0),0)</f>
        <v>0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CONTRATOS'!Y$3+1,0),0),0)</f>
        <v>0.78125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CONTRATOS'!AA$3+1,0),0),0)</f>
        <v>0.78125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CONTRATOS'!AC$3+1,0),0),0)</f>
        <v>0.78125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CONTRATOS'!AE$3+1,0),0),0)</f>
        <v>0.78125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CONTRATOS'!AG$3+1,0),0),0)</f>
        <v>0</v>
      </c>
      <c r="AI265" s="41">
        <f t="shared" si="4"/>
        <v>46.614583333333329</v>
      </c>
      <c r="AK265">
        <f>INDEX(Tabela1[LATITUDE],MATCH('MATRIZ CONTRATOS'!A265,Tabela1[código município],0))</f>
        <v>-17.370699999999999</v>
      </c>
      <c r="AL265">
        <f>INDEX(Tabela1[LONGITUDE],MATCH('MATRIZ CONTRATOS'!A265,Tabela1[código município],0))</f>
        <v>-40.223799999999997</v>
      </c>
    </row>
    <row r="266" spans="1:38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CONTRATOS'!E$3+1,0),0),0)</f>
        <v>2.34375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CONTRATOS'!G$3+1,0),0),0)</f>
        <v>25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CONTRATOS'!I$3+1,0),0),0)</f>
        <v>1.5625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CONTRATOS'!K$3+1,0),0),0)</f>
        <v>18.75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CONTRATOS'!M$3+1,0),0),0)</f>
        <v>0.78125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CONTRATOS'!O$3+1,0),0),0)</f>
        <v>0.78125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CONTRATOS'!Q$3+1,0),0),0)</f>
        <v>4.1666666666666661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CONTRATOS'!S$3+1,0),0),0)</f>
        <v>8.3333333333333321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CONTRATOS'!U$3+1,0),0),0)</f>
        <v>4.1666666666666661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CONTRATOS'!W$3+1,0),0),0)</f>
        <v>0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CONTRATOS'!Y$3+1,0),0),0)</f>
        <v>1.5625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CONTRATOS'!AA$3+1,0),0),0)</f>
        <v>2.34375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CONTRATOS'!AC$3+1,0),0),0)</f>
        <v>3.125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CONTRATOS'!AE$3+1,0),0),0)</f>
        <v>0.78125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CONTRATOS'!AG$3+1,0),0),0)</f>
        <v>0</v>
      </c>
      <c r="AI266" s="41">
        <f t="shared" si="4"/>
        <v>73.697916666666657</v>
      </c>
      <c r="AK266">
        <f>INDEX(Tabela1[LATITUDE],MATCH('MATRIZ CONTRATOS'!A266,Tabela1[código município],0))</f>
        <v>-11.4299</v>
      </c>
      <c r="AL266">
        <f>INDEX(Tabela1[LONGITUDE],MATCH('MATRIZ CONTRATOS'!A266,Tabela1[código município],0))</f>
        <v>-40.603099999999998</v>
      </c>
    </row>
    <row r="267" spans="1:38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CONTRATOS'!E$3+1,0),0),0)</f>
        <v>1.5625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CONTRATOS'!G$3+1,0),0),0)</f>
        <v>12.5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CONTRATOS'!I$3+1,0),0),0)</f>
        <v>1.5625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CONTRATOS'!K$3+1,0),0),0)</f>
        <v>12.5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CONTRATOS'!M$3+1,0),0),0)</f>
        <v>2.34375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CONTRATOS'!O$3+1,0),0),0)</f>
        <v>1.5625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CONTRATOS'!Q$3+1,0),0),0)</f>
        <v>2.083333333333333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CONTRATOS'!S$3+1,0),0),0)</f>
        <v>8.3333333333333321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CONTRATOS'!U$3+1,0),0),0)</f>
        <v>6.2499999999999991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CONTRATOS'!W$3+1,0),0),0)</f>
        <v>0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CONTRATOS'!Y$3+1,0),0),0)</f>
        <v>1.5625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CONTRATOS'!AA$3+1,0),0),0)</f>
        <v>1.5625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CONTRATOS'!AC$3+1,0),0),0)</f>
        <v>0.78125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CONTRATOS'!AE$3+1,0),0),0)</f>
        <v>3.125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CONTRATOS'!AG$3+1,0),0),0)</f>
        <v>0</v>
      </c>
      <c r="AI267" s="41">
        <f t="shared" si="4"/>
        <v>55.729166666666664</v>
      </c>
      <c r="AK267">
        <f>INDEX(Tabela1[LATITUDE],MATCH('MATRIZ CONTRATOS'!A267,Tabela1[código município],0))</f>
        <v>-12.864599999999999</v>
      </c>
      <c r="AL267">
        <f>INDEX(Tabela1[LONGITUDE],MATCH('MATRIZ CONTRATOS'!A267,Tabela1[código município],0))</f>
        <v>-39.8611</v>
      </c>
    </row>
    <row r="268" spans="1:38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CONTRATOS'!E$3+1,0),0),0)</f>
        <v>1.5625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CONTRATOS'!G$3+1,0),0),0)</f>
        <v>12.5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CONTRATOS'!I$3+1,0),0),0)</f>
        <v>2.34375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CONTRATOS'!K$3+1,0),0),0)</f>
        <v>25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CONTRATOS'!M$3+1,0),0),0)</f>
        <v>0.78125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CONTRATOS'!O$3+1,0),0),0)</f>
        <v>1.5625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CONTRATOS'!Q$3+1,0),0),0)</f>
        <v>8.3333333333333321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CONTRATOS'!S$3+1,0),0),0)</f>
        <v>8.3333333333333321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CONTRATOS'!U$3+1,0),0),0)</f>
        <v>2.083333333333333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CONTRATOS'!W$3+1,0),0),0)</f>
        <v>0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CONTRATOS'!Y$3+1,0),0),0)</f>
        <v>3.125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CONTRATOS'!AA$3+1,0),0),0)</f>
        <v>2.34375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CONTRATOS'!AC$3+1,0),0),0)</f>
        <v>3.125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CONTRATOS'!AE$3+1,0),0),0)</f>
        <v>2.34375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CONTRATOS'!AG$3+1,0),0),0)</f>
        <v>0</v>
      </c>
      <c r="AI268" s="41">
        <f t="shared" si="4"/>
        <v>73.4375</v>
      </c>
      <c r="AK268">
        <f>INDEX(Tabela1[LATITUDE],MATCH('MATRIZ CONTRATOS'!A268,Tabela1[código município],0))</f>
        <v>-10.961</v>
      </c>
      <c r="AL268">
        <f>INDEX(Tabela1[LONGITUDE],MATCH('MATRIZ CONTRATOS'!A268,Tabela1[código município],0))</f>
        <v>-40.573999999999998</v>
      </c>
    </row>
    <row r="269" spans="1:38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CONTRATOS'!E$3+1,0),0),0)</f>
        <v>1.5625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CONTRATOS'!G$3+1,0),0),0)</f>
        <v>25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CONTRATOS'!I$3+1,0),0),0)</f>
        <v>0.78125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CONTRATOS'!K$3+1,0),0),0)</f>
        <v>25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CONTRATOS'!M$3+1,0),0),0)</f>
        <v>2.34375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CONTRATOS'!O$3+1,0),0),0)</f>
        <v>3.125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CONTRATOS'!Q$3+1,0),0),0)</f>
        <v>2.083333333333333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CONTRATOS'!S$3+1,0),0),0)</f>
        <v>8.3333333333333321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CONTRATOS'!U$3+1,0),0),0)</f>
        <v>8.3333333333333321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CONTRATOS'!W$3+1,0),0),0)</f>
        <v>0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CONTRATOS'!Y$3+1,0),0),0)</f>
        <v>0.78125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CONTRATOS'!AA$3+1,0),0),0)</f>
        <v>0.78125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CONTRATOS'!AC$3+1,0),0),0)</f>
        <v>1.5625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CONTRATOS'!AE$3+1,0),0),0)</f>
        <v>0.78125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CONTRATOS'!AG$3+1,0),0),0)</f>
        <v>0</v>
      </c>
      <c r="AI269" s="41">
        <f t="shared" si="4"/>
        <v>80.46875</v>
      </c>
      <c r="AK269">
        <f>INDEX(Tabela1[LATITUDE],MATCH('MATRIZ CONTRATOS'!A269,Tabela1[código município],0))</f>
        <v>-14.2385</v>
      </c>
      <c r="AL269">
        <f>INDEX(Tabela1[LONGITUDE],MATCH('MATRIZ CONTRATOS'!A269,Tabela1[código município],0))</f>
        <v>-40.771799999999999</v>
      </c>
    </row>
    <row r="270" spans="1:38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CONTRATOS'!E$3+1,0),0),0)</f>
        <v>1.5625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CONTRATOS'!G$3+1,0),0),0)</f>
        <v>6.25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CONTRATOS'!I$3+1,0),0),0)</f>
        <v>3.125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CONTRATOS'!K$3+1,0),0),0)</f>
        <v>25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CONTRATOS'!M$3+1,0),0),0)</f>
        <v>1.5625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CONTRATOS'!O$3+1,0),0),0)</f>
        <v>2.34375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CONTRATOS'!Q$3+1,0),0),0)</f>
        <v>8.3333333333333321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CONTRATOS'!S$3+1,0),0),0)</f>
        <v>6.2499999999999991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CONTRATOS'!U$3+1,0),0),0)</f>
        <v>2.083333333333333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CONTRATOS'!W$3+1,0),0),0)</f>
        <v>0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CONTRATOS'!Y$3+1,0),0),0)</f>
        <v>3.125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CONTRATOS'!AA$3+1,0),0),0)</f>
        <v>3.125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CONTRATOS'!AC$3+1,0),0),0)</f>
        <v>1.5625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CONTRATOS'!AE$3+1,0),0),0)</f>
        <v>3.125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CONTRATOS'!AG$3+1,0),0),0)</f>
        <v>0</v>
      </c>
      <c r="AI270" s="41">
        <f t="shared" si="4"/>
        <v>67.447916666666657</v>
      </c>
      <c r="AK270">
        <f>INDEX(Tabela1[LATITUDE],MATCH('MATRIZ CONTRATOS'!A270,Tabela1[código município],0))</f>
        <v>-10.4374</v>
      </c>
      <c r="AL270">
        <f>INDEX(Tabela1[LONGITUDE],MATCH('MATRIZ CONTRATOS'!A270,Tabela1[código município],0))</f>
        <v>-39.332099999999997</v>
      </c>
    </row>
    <row r="271" spans="1:38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CONTRATOS'!E$3+1,0),0),0)</f>
        <v>1.5625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CONTRATOS'!G$3+1,0),0),0)</f>
        <v>25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CONTRATOS'!I$3+1,0),0),0)</f>
        <v>0.78125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CONTRATOS'!K$3+1,0),0),0)</f>
        <v>6.25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CONTRATOS'!M$3+1,0),0),0)</f>
        <v>1.5625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CONTRATOS'!O$3+1,0),0),0)</f>
        <v>3.125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CONTRATOS'!Q$3+1,0),0),0)</f>
        <v>4.1666666666666661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CONTRATOS'!S$3+1,0),0),0)</f>
        <v>2.083333333333333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CONTRATOS'!U$3+1,0),0),0)</f>
        <v>6.2499999999999991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CONTRATOS'!W$3+1,0),0),0)</f>
        <v>0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CONTRATOS'!Y$3+1,0),0),0)</f>
        <v>0.78125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CONTRATOS'!AA$3+1,0),0),0)</f>
        <v>0.78125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CONTRATOS'!AC$3+1,0),0),0)</f>
        <v>1.5625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CONTRATOS'!AE$3+1,0),0),0)</f>
        <v>0.78125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CONTRATOS'!AG$3+1,0),0),0)</f>
        <v>0</v>
      </c>
      <c r="AI271" s="41">
        <f t="shared" si="4"/>
        <v>54.6875</v>
      </c>
      <c r="AK271">
        <f>INDEX(Tabela1[LATITUDE],MATCH('MATRIZ CONTRATOS'!A271,Tabela1[código município],0))</f>
        <v>-11.556900000000001</v>
      </c>
      <c r="AL271">
        <f>INDEX(Tabela1[LONGITUDE],MATCH('MATRIZ CONTRATOS'!A271,Tabela1[código município],0))</f>
        <v>-43.276600000000002</v>
      </c>
    </row>
    <row r="272" spans="1:38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CONTRATOS'!E$3+1,0),0),0)</f>
        <v>1.5625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CONTRATOS'!G$3+1,0),0),0)</f>
        <v>25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CONTRATOS'!I$3+1,0),0),0)</f>
        <v>0.78125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CONTRATOS'!K$3+1,0),0),0)</f>
        <v>6.25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CONTRATOS'!M$3+1,0),0),0)</f>
        <v>1.5625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CONTRATOS'!O$3+1,0),0),0)</f>
        <v>2.34375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CONTRATOS'!Q$3+1,0),0),0)</f>
        <v>4.1666666666666661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CONTRATOS'!S$3+1,0),0),0)</f>
        <v>4.1666666666666661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CONTRATOS'!U$3+1,0),0),0)</f>
        <v>8.3333333333333321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CONTRATOS'!W$3+1,0),0),0)</f>
        <v>0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CONTRATOS'!Y$3+1,0),0),0)</f>
        <v>2.34375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CONTRATOS'!AA$3+1,0),0),0)</f>
        <v>0.78125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CONTRATOS'!AC$3+1,0),0),0)</f>
        <v>3.125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CONTRATOS'!AE$3+1,0),0),0)</f>
        <v>2.34375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CONTRATOS'!AG$3+1,0),0),0)</f>
        <v>0</v>
      </c>
      <c r="AI272" s="41">
        <f t="shared" si="4"/>
        <v>62.760416666666664</v>
      </c>
      <c r="AK272">
        <f>INDEX(Tabela1[LATITUDE],MATCH('MATRIZ CONTRATOS'!A272,Tabela1[código município],0))</f>
        <v>-11.5488</v>
      </c>
      <c r="AL272">
        <f>INDEX(Tabela1[LONGITUDE],MATCH('MATRIZ CONTRATOS'!A272,Tabela1[código município],0))</f>
        <v>-41.156500000000001</v>
      </c>
    </row>
    <row r="273" spans="1:38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CONTRATOS'!E$3+1,0),0),0)</f>
        <v>3.125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CONTRATOS'!G$3+1,0),0),0)</f>
        <v>25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CONTRATOS'!I$3+1,0),0),0)</f>
        <v>3.125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CONTRATOS'!K$3+1,0),0),0)</f>
        <v>25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CONTRATOS'!M$3+1,0),0),0)</f>
        <v>1.5625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CONTRATOS'!O$3+1,0),0),0)</f>
        <v>0.78125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CONTRATOS'!Q$3+1,0),0),0)</f>
        <v>8.3333333333333321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CONTRATOS'!S$3+1,0),0),0)</f>
        <v>2.083333333333333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CONTRATOS'!U$3+1,0),0),0)</f>
        <v>4.1666666666666661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CONTRATOS'!W$3+1,0),0),0)</f>
        <v>0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CONTRATOS'!Y$3+1,0),0),0)</f>
        <v>2.34375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CONTRATOS'!AA$3+1,0),0),0)</f>
        <v>3.125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CONTRATOS'!AC$3+1,0),0),0)</f>
        <v>3.125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CONTRATOS'!AE$3+1,0),0),0)</f>
        <v>0.78125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CONTRATOS'!AG$3+1,0),0),0)</f>
        <v>0</v>
      </c>
      <c r="AI273" s="41">
        <f t="shared" si="4"/>
        <v>82.552083333333329</v>
      </c>
      <c r="AK273">
        <f>INDEX(Tabela1[LATITUDE],MATCH('MATRIZ CONTRATOS'!A273,Tabela1[código município],0))</f>
        <v>-15.022500000000001</v>
      </c>
      <c r="AL273">
        <f>INDEX(Tabela1[LONGITUDE],MATCH('MATRIZ CONTRATOS'!A273,Tabela1[código município],0))</f>
        <v>-42.372700000000002</v>
      </c>
    </row>
    <row r="274" spans="1:38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CONTRATOS'!E$3+1,0),0),0)</f>
        <v>1.5625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CONTRATOS'!G$3+1,0),0),0)</f>
        <v>12.5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CONTRATOS'!I$3+1,0),0),0)</f>
        <v>1.5625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CONTRATOS'!K$3+1,0),0),0)</f>
        <v>6.25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CONTRATOS'!M$3+1,0),0),0)</f>
        <v>0.78125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CONTRATOS'!O$3+1,0),0),0)</f>
        <v>1.5625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CONTRATOS'!Q$3+1,0),0),0)</f>
        <v>4.1666666666666661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CONTRATOS'!S$3+1,0),0),0)</f>
        <v>8.3333333333333321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CONTRATOS'!U$3+1,0),0),0)</f>
        <v>2.083333333333333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CONTRATOS'!W$3+1,0),0),0)</f>
        <v>0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CONTRATOS'!Y$3+1,0),0),0)</f>
        <v>3.125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CONTRATOS'!AA$3+1,0),0),0)</f>
        <v>2.34375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CONTRATOS'!AC$3+1,0),0),0)</f>
        <v>0.78125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CONTRATOS'!AE$3+1,0),0),0)</f>
        <v>0.78125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CONTRATOS'!AG$3+1,0),0),0)</f>
        <v>0</v>
      </c>
      <c r="AI274" s="41">
        <f t="shared" si="4"/>
        <v>45.833333333333329</v>
      </c>
      <c r="AK274">
        <f>INDEX(Tabela1[LATITUDE],MATCH('MATRIZ CONTRATOS'!A274,Tabela1[código município],0))</f>
        <v>-13.0053</v>
      </c>
      <c r="AL274">
        <f>INDEX(Tabela1[LONGITUDE],MATCH('MATRIZ CONTRATOS'!A274,Tabela1[código município],0))</f>
        <v>-41.3703</v>
      </c>
    </row>
    <row r="275" spans="1:38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CONTRATOS'!E$3+1,0),0),0)</f>
        <v>1.5625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CONTRATOS'!G$3+1,0),0),0)</f>
        <v>12.5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CONTRATOS'!I$3+1,0),0),0)</f>
        <v>3.125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CONTRATOS'!K$3+1,0),0),0)</f>
        <v>18.75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CONTRATOS'!M$3+1,0),0),0)</f>
        <v>1.5625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CONTRATOS'!O$3+1,0),0),0)</f>
        <v>1.5625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CONTRATOS'!Q$3+1,0),0),0)</f>
        <v>6.2499999999999991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CONTRATOS'!S$3+1,0),0),0)</f>
        <v>4.1666666666666661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CONTRATOS'!U$3+1,0),0),0)</f>
        <v>6.2499999999999991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CONTRATOS'!W$3+1,0),0),0)</f>
        <v>0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CONTRATOS'!Y$3+1,0),0),0)</f>
        <v>3.125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CONTRATOS'!AA$3+1,0),0),0)</f>
        <v>2.34375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CONTRATOS'!AC$3+1,0),0),0)</f>
        <v>1.5625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CONTRATOS'!AE$3+1,0),0),0)</f>
        <v>0.78125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CONTRATOS'!AG$3+1,0),0),0)</f>
        <v>0</v>
      </c>
      <c r="AI275" s="41">
        <f t="shared" si="4"/>
        <v>63.541666666666664</v>
      </c>
      <c r="AK275">
        <f>INDEX(Tabela1[LATITUDE],MATCH('MATRIZ CONTRATOS'!A275,Tabela1[código município],0))</f>
        <v>-18.075399999999998</v>
      </c>
      <c r="AL275">
        <f>INDEX(Tabela1[LONGITUDE],MATCH('MATRIZ CONTRATOS'!A275,Tabela1[código município],0))</f>
        <v>-39.5565</v>
      </c>
    </row>
    <row r="276" spans="1:38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CONTRATOS'!E$3+1,0),0),0)</f>
        <v>3.125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CONTRATOS'!G$3+1,0),0),0)</f>
        <v>25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CONTRATOS'!I$3+1,0),0),0)</f>
        <v>0.78125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CONTRATOS'!K$3+1,0),0),0)</f>
        <v>12.5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CONTRATOS'!M$3+1,0),0),0)</f>
        <v>0.78125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CONTRATOS'!O$3+1,0),0),0)</f>
        <v>1.5625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CONTRATOS'!Q$3+1,0),0),0)</f>
        <v>2.083333333333333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CONTRATOS'!S$3+1,0),0),0)</f>
        <v>2.083333333333333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CONTRATOS'!U$3+1,0),0),0)</f>
        <v>2.083333333333333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CONTRATOS'!W$3+1,0),0),0)</f>
        <v>0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CONTRATOS'!Y$3+1,0),0),0)</f>
        <v>1.5625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CONTRATOS'!AA$3+1,0),0),0)</f>
        <v>2.34375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CONTRATOS'!AC$3+1,0),0),0)</f>
        <v>3.125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CONTRATOS'!AE$3+1,0),0),0)</f>
        <v>0.78125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CONTRATOS'!AG$3+1,0),0),0)</f>
        <v>0</v>
      </c>
      <c r="AI276" s="41">
        <f t="shared" si="4"/>
        <v>57.8125</v>
      </c>
      <c r="AK276">
        <f>INDEX(Tabela1[LATITUDE],MATCH('MATRIZ CONTRATOS'!A276,Tabela1[código município],0))</f>
        <v>-11.9648</v>
      </c>
      <c r="AL276">
        <f>INDEX(Tabela1[LONGITUDE],MATCH('MATRIZ CONTRATOS'!A276,Tabela1[código município],0))</f>
        <v>-41.6374</v>
      </c>
    </row>
    <row r="277" spans="1:38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CONTRATOS'!E$3+1,0),0),0)</f>
        <v>0.78125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CONTRATOS'!G$3+1,0),0),0)</f>
        <v>25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CONTRATOS'!I$3+1,0),0),0)</f>
        <v>0.78125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CONTRATOS'!K$3+1,0),0),0)</f>
        <v>18.75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CONTRATOS'!M$3+1,0),0),0)</f>
        <v>3.125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CONTRATOS'!O$3+1,0),0),0)</f>
        <v>1.5625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CONTRATOS'!Q$3+1,0),0),0)</f>
        <v>2.083333333333333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CONTRATOS'!S$3+1,0),0),0)</f>
        <v>8.3333333333333321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CONTRATOS'!U$3+1,0),0),0)</f>
        <v>8.3333333333333321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CONTRATOS'!W$3+1,0),0),0)</f>
        <v>0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CONTRATOS'!Y$3+1,0),0),0)</f>
        <v>2.34375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CONTRATOS'!AA$3+1,0),0),0)</f>
        <v>1.5625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CONTRATOS'!AC$3+1,0),0),0)</f>
        <v>1.5625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CONTRATOS'!AE$3+1,0),0),0)</f>
        <v>0.78125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CONTRATOS'!AG$3+1,0),0),0)</f>
        <v>0</v>
      </c>
      <c r="AI277" s="41">
        <f t="shared" si="4"/>
        <v>75</v>
      </c>
      <c r="AK277">
        <f>INDEX(Tabela1[LATITUDE],MATCH('MATRIZ CONTRATOS'!A277,Tabela1[código município],0))</f>
        <v>-11.854100000000001</v>
      </c>
      <c r="AL277">
        <f>INDEX(Tabela1[LONGITUDE],MATCH('MATRIZ CONTRATOS'!A277,Tabela1[código município],0))</f>
        <v>-40.471400000000003</v>
      </c>
    </row>
    <row r="278" spans="1:38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CONTRATOS'!E$3+1,0),0),0)</f>
        <v>0.78125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CONTRATOS'!G$3+1,0),0),0)</f>
        <v>25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CONTRATOS'!I$3+1,0),0),0)</f>
        <v>2.34375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CONTRATOS'!K$3+1,0),0),0)</f>
        <v>12.5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CONTRATOS'!M$3+1,0),0),0)</f>
        <v>1.5625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CONTRATOS'!O$3+1,0),0),0)</f>
        <v>2.34375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CONTRATOS'!Q$3+1,0),0),0)</f>
        <v>8.3333333333333321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CONTRATOS'!S$3+1,0),0),0)</f>
        <v>2.083333333333333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CONTRATOS'!U$3+1,0),0),0)</f>
        <v>4.1666666666666661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CONTRATOS'!W$3+1,0),0),0)</f>
        <v>0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CONTRATOS'!Y$3+1,0),0),0)</f>
        <v>1.5625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CONTRATOS'!AA$3+1,0),0),0)</f>
        <v>0.78125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CONTRATOS'!AC$3+1,0),0),0)</f>
        <v>1.5625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CONTRATOS'!AE$3+1,0),0),0)</f>
        <v>0.78125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CONTRATOS'!AG$3+1,0),0),0)</f>
        <v>0</v>
      </c>
      <c r="AI278" s="41">
        <f t="shared" si="4"/>
        <v>63.802083333333329</v>
      </c>
      <c r="AK278">
        <f>INDEX(Tabela1[LATITUDE],MATCH('MATRIZ CONTRATOS'!A278,Tabela1[código município],0))</f>
        <v>-13.0092</v>
      </c>
      <c r="AL278">
        <f>INDEX(Tabela1[LONGITUDE],MATCH('MATRIZ CONTRATOS'!A278,Tabela1[código município],0))</f>
        <v>-39.109200000000001</v>
      </c>
    </row>
    <row r="279" spans="1:38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CONTRATOS'!E$3+1,0),0),0)</f>
        <v>1.5625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CONTRATOS'!G$3+1,0),0),0)</f>
        <v>12.5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CONTRATOS'!I$3+1,0),0),0)</f>
        <v>0.78125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CONTRATOS'!K$3+1,0),0),0)</f>
        <v>6.25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CONTRATOS'!M$3+1,0),0),0)</f>
        <v>0.78125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CONTRATOS'!O$3+1,0),0),0)</f>
        <v>3.125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CONTRATOS'!Q$3+1,0),0),0)</f>
        <v>6.2499999999999991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CONTRATOS'!S$3+1,0),0),0)</f>
        <v>4.1666666666666661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CONTRATOS'!U$3+1,0),0),0)</f>
        <v>2.083333333333333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CONTRATOS'!W$3+1,0),0),0)</f>
        <v>0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CONTRATOS'!Y$3+1,0),0),0)</f>
        <v>1.5625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CONTRATOS'!AA$3+1,0),0),0)</f>
        <v>1.5625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CONTRATOS'!AC$3+1,0),0),0)</f>
        <v>0.78125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CONTRATOS'!AE$3+1,0),0),0)</f>
        <v>0.78125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CONTRATOS'!AG$3+1,0),0),0)</f>
        <v>0</v>
      </c>
      <c r="AI279" s="41">
        <f t="shared" si="4"/>
        <v>42.1875</v>
      </c>
      <c r="AK279">
        <f>INDEX(Tabela1[LATITUDE],MATCH('MATRIZ CONTRATOS'!A279,Tabela1[código município],0))</f>
        <v>-12.632899999999999</v>
      </c>
      <c r="AL279">
        <f>INDEX(Tabela1[LONGITUDE],MATCH('MATRIZ CONTRATOS'!A279,Tabela1[código município],0))</f>
        <v>-38.992100000000001</v>
      </c>
    </row>
    <row r="280" spans="1:38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CONTRATOS'!E$3+1,0),0),0)</f>
        <v>1.5625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CONTRATOS'!G$3+1,0),0),0)</f>
        <v>6.25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CONTRATOS'!I$3+1,0),0),0)</f>
        <v>1.5625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CONTRATOS'!K$3+1,0),0),0)</f>
        <v>12.5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CONTRATOS'!M$3+1,0),0),0)</f>
        <v>2.34375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CONTRATOS'!O$3+1,0),0),0)</f>
        <v>2.34375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CONTRATOS'!Q$3+1,0),0),0)</f>
        <v>6.2499999999999991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CONTRATOS'!S$3+1,0),0),0)</f>
        <v>2.083333333333333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CONTRATOS'!U$3+1,0),0),0)</f>
        <v>4.1666666666666661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CONTRATOS'!W$3+1,0),0),0)</f>
        <v>0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CONTRATOS'!Y$3+1,0),0),0)</f>
        <v>3.125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CONTRATOS'!AA$3+1,0),0),0)</f>
        <v>3.125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CONTRATOS'!AC$3+1,0),0),0)</f>
        <v>3.125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CONTRATOS'!AE$3+1,0),0),0)</f>
        <v>0.78125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CONTRATOS'!AG$3+1,0),0),0)</f>
        <v>0</v>
      </c>
      <c r="AI280" s="41">
        <f t="shared" si="4"/>
        <v>49.21875</v>
      </c>
      <c r="AK280">
        <f>INDEX(Tabela1[LATITUDE],MATCH('MATRIZ CONTRATOS'!A280,Tabela1[código município],0))</f>
        <v>-13.228400000000001</v>
      </c>
      <c r="AL280">
        <f>INDEX(Tabela1[LONGITUDE],MATCH('MATRIZ CONTRATOS'!A280,Tabela1[código município],0))</f>
        <v>-39.504399999999997</v>
      </c>
    </row>
    <row r="281" spans="1:38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CONTRATOS'!E$3+1,0),0),0)</f>
        <v>2.34375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CONTRATOS'!G$3+1,0),0),0)</f>
        <v>25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CONTRATOS'!I$3+1,0),0),0)</f>
        <v>0.78125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CONTRATOS'!K$3+1,0),0),0)</f>
        <v>18.75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CONTRATOS'!M$3+1,0),0),0)</f>
        <v>3.125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CONTRATOS'!O$3+1,0),0),0)</f>
        <v>2.34375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CONTRATOS'!Q$3+1,0),0),0)</f>
        <v>4.1666666666666661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CONTRATOS'!S$3+1,0),0),0)</f>
        <v>8.3333333333333321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CONTRATOS'!U$3+1,0),0),0)</f>
        <v>8.3333333333333321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CONTRATOS'!W$3+1,0),0),0)</f>
        <v>0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CONTRATOS'!Y$3+1,0),0),0)</f>
        <v>2.34375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CONTRATOS'!AA$3+1,0),0),0)</f>
        <v>0.78125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CONTRATOS'!AC$3+1,0),0),0)</f>
        <v>1.5625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CONTRATOS'!AE$3+1,0),0),0)</f>
        <v>0.78125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CONTRATOS'!AG$3+1,0),0),0)</f>
        <v>0</v>
      </c>
      <c r="AI281" s="41">
        <f t="shared" si="4"/>
        <v>78.645833333333329</v>
      </c>
      <c r="AK281">
        <f>INDEX(Tabela1[LATITUDE],MATCH('MATRIZ CONTRATOS'!A281,Tabela1[código município],0))</f>
        <v>-13.0235</v>
      </c>
      <c r="AL281">
        <f>INDEX(Tabela1[LONGITUDE],MATCH('MATRIZ CONTRATOS'!A281,Tabela1[código município],0))</f>
        <v>-39.010800000000003</v>
      </c>
    </row>
    <row r="282" spans="1:38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CONTRATOS'!E$3+1,0),0),0)</f>
        <v>3.125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CONTRATOS'!G$3+1,0),0),0)</f>
        <v>6.25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CONTRATOS'!I$3+1,0),0),0)</f>
        <v>3.125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CONTRATOS'!K$3+1,0),0),0)</f>
        <v>18.75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CONTRATOS'!M$3+1,0),0),0)</f>
        <v>1.5625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CONTRATOS'!O$3+1,0),0),0)</f>
        <v>2.34375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CONTRATOS'!Q$3+1,0),0),0)</f>
        <v>6.2499999999999991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CONTRATOS'!S$3+1,0),0),0)</f>
        <v>8.3333333333333321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CONTRATOS'!U$3+1,0),0),0)</f>
        <v>8.3333333333333321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CONTRATOS'!W$3+1,0),0),0)</f>
        <v>0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CONTRATOS'!Y$3+1,0),0),0)</f>
        <v>3.125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CONTRATOS'!AA$3+1,0),0),0)</f>
        <v>1.5625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CONTRATOS'!AC$3+1,0),0),0)</f>
        <v>1.5625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CONTRATOS'!AE$3+1,0),0),0)</f>
        <v>0.78125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CONTRATOS'!AG$3+1,0),0),0)</f>
        <v>0</v>
      </c>
      <c r="AI282" s="41">
        <f t="shared" si="4"/>
        <v>65.104166666666657</v>
      </c>
      <c r="AK282">
        <f>INDEX(Tabela1[LATITUDE],MATCH('MATRIZ CONTRATOS'!A282,Tabela1[código município],0))</f>
        <v>-13.603999999999999</v>
      </c>
      <c r="AL282">
        <f>INDEX(Tabela1[LONGITUDE],MATCH('MATRIZ CONTRATOS'!A282,Tabela1[código município],0))</f>
        <v>-39.109099999999998</v>
      </c>
    </row>
    <row r="283" spans="1:38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CONTRATOS'!E$3+1,0),0),0)</f>
        <v>2.34375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CONTRATOS'!G$3+1,0),0),0)</f>
        <v>25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CONTRATOS'!I$3+1,0),0),0)</f>
        <v>1.5625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CONTRATOS'!K$3+1,0),0),0)</f>
        <v>18.75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CONTRATOS'!M$3+1,0),0),0)</f>
        <v>1.5625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CONTRATOS'!O$3+1,0),0),0)</f>
        <v>0.78125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CONTRATOS'!Q$3+1,0),0),0)</f>
        <v>4.1666666666666661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CONTRATOS'!S$3+1,0),0),0)</f>
        <v>8.3333333333333321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CONTRATOS'!U$3+1,0),0),0)</f>
        <v>2.083333333333333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CONTRATOS'!W$3+1,0),0),0)</f>
        <v>0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CONTRATOS'!Y$3+1,0),0),0)</f>
        <v>2.34375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CONTRATOS'!AA$3+1,0),0),0)</f>
        <v>1.5625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CONTRATOS'!AC$3+1,0),0),0)</f>
        <v>1.5625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CONTRATOS'!AE$3+1,0),0),0)</f>
        <v>0.78125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CONTRATOS'!AG$3+1,0),0),0)</f>
        <v>0</v>
      </c>
      <c r="AI283" s="41">
        <f t="shared" si="4"/>
        <v>70.833333333333329</v>
      </c>
      <c r="AK283">
        <f>INDEX(Tabela1[LATITUDE],MATCH('MATRIZ CONTRATOS'!A283,Tabela1[código município],0))</f>
        <v>-10.8192</v>
      </c>
      <c r="AL283">
        <f>INDEX(Tabela1[LONGITUDE],MATCH('MATRIZ CONTRATOS'!A283,Tabela1[código município],0))</f>
        <v>-39.429699999999997</v>
      </c>
    </row>
    <row r="284" spans="1:38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CONTRATOS'!E$3+1,0),0),0)</f>
        <v>1.5625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CONTRATOS'!G$3+1,0),0),0)</f>
        <v>25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CONTRATOS'!I$3+1,0),0),0)</f>
        <v>0.78125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CONTRATOS'!K$3+1,0),0),0)</f>
        <v>6.25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CONTRATOS'!M$3+1,0),0),0)</f>
        <v>2.34375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CONTRATOS'!O$3+1,0),0),0)</f>
        <v>1.5625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CONTRATOS'!Q$3+1,0),0),0)</f>
        <v>2.083333333333333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CONTRATOS'!S$3+1,0),0),0)</f>
        <v>4.1666666666666661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CONTRATOS'!U$3+1,0),0),0)</f>
        <v>4.1666666666666661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CONTRATOS'!W$3+1,0),0),0)</f>
        <v>0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CONTRATOS'!Y$3+1,0),0),0)</f>
        <v>1.5625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CONTRATOS'!AA$3+1,0),0),0)</f>
        <v>0.78125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CONTRATOS'!AC$3+1,0),0),0)</f>
        <v>1.5625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CONTRATOS'!AE$3+1,0),0),0)</f>
        <v>0.78125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CONTRATOS'!AG$3+1,0),0),0)</f>
        <v>0</v>
      </c>
      <c r="AI284" s="41">
        <f t="shared" si="4"/>
        <v>52.604166666666664</v>
      </c>
      <c r="AK284">
        <f>INDEX(Tabela1[LATITUDE],MATCH('MATRIZ CONTRATOS'!A284,Tabela1[código município],0))</f>
        <v>-14.7912</v>
      </c>
      <c r="AL284">
        <f>INDEX(Tabela1[LONGITUDE],MATCH('MATRIZ CONTRATOS'!A284,Tabela1[código município],0))</f>
        <v>-40.145800000000001</v>
      </c>
    </row>
    <row r="285" spans="1:38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CONTRATOS'!E$3+1,0),0),0)</f>
        <v>1.5625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CONTRATOS'!G$3+1,0),0),0)</f>
        <v>25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CONTRATOS'!I$3+1,0),0),0)</f>
        <v>0.78125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CONTRATOS'!K$3+1,0),0),0)</f>
        <v>25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CONTRATOS'!M$3+1,0),0),0)</f>
        <v>2.34375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CONTRATOS'!O$3+1,0),0),0)</f>
        <v>1.5625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CONTRATOS'!Q$3+1,0),0),0)</f>
        <v>2.083333333333333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CONTRATOS'!S$3+1,0),0),0)</f>
        <v>6.2499999999999991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CONTRATOS'!U$3+1,0),0),0)</f>
        <v>4.1666666666666661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CONTRATOS'!W$3+1,0),0),0)</f>
        <v>0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CONTRATOS'!Y$3+1,0),0),0)</f>
        <v>0.78125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CONTRATOS'!AA$3+1,0),0),0)</f>
        <v>0.78125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CONTRATOS'!AC$3+1,0),0),0)</f>
        <v>0.78125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CONTRATOS'!AE$3+1,0),0),0)</f>
        <v>0.78125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CONTRATOS'!AG$3+1,0),0),0)</f>
        <v>0</v>
      </c>
      <c r="AI285" s="41">
        <f t="shared" si="4"/>
        <v>71.875</v>
      </c>
      <c r="AK285">
        <f>INDEX(Tabela1[LATITUDE],MATCH('MATRIZ CONTRATOS'!A285,Tabela1[código município],0))</f>
        <v>-11.6031</v>
      </c>
      <c r="AL285">
        <f>INDEX(Tabela1[LONGITUDE],MATCH('MATRIZ CONTRATOS'!A285,Tabela1[código município],0))</f>
        <v>-39.630200000000002</v>
      </c>
    </row>
    <row r="286" spans="1:38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CONTRATOS'!E$3+1,0),0),0)</f>
        <v>1.5625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CONTRATOS'!G$3+1,0),0),0)</f>
        <v>25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CONTRATOS'!I$3+1,0),0),0)</f>
        <v>0.78125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CONTRATOS'!K$3+1,0),0),0)</f>
        <v>18.75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CONTRATOS'!M$3+1,0),0),0)</f>
        <v>1.5625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CONTRATOS'!O$3+1,0),0),0)</f>
        <v>3.125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CONTRATOS'!Q$3+1,0),0),0)</f>
        <v>2.083333333333333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CONTRATOS'!S$3+1,0),0),0)</f>
        <v>8.3333333333333321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CONTRATOS'!U$3+1,0),0),0)</f>
        <v>8.3333333333333321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CONTRATOS'!W$3+1,0),0),0)</f>
        <v>0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CONTRATOS'!Y$3+1,0),0),0)</f>
        <v>0.78125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CONTRATOS'!AA$3+1,0),0),0)</f>
        <v>0.78125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CONTRATOS'!AC$3+1,0),0),0)</f>
        <v>0.78125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CONTRATOS'!AE$3+1,0),0),0)</f>
        <v>0.78125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CONTRATOS'!AG$3+1,0),0),0)</f>
        <v>0</v>
      </c>
      <c r="AI286" s="41">
        <f t="shared" si="4"/>
        <v>72.65625</v>
      </c>
      <c r="AK286">
        <f>INDEX(Tabela1[LATITUDE],MATCH('MATRIZ CONTRATOS'!A286,Tabela1[código município],0))</f>
        <v>-13.811999999999999</v>
      </c>
      <c r="AL286">
        <f>INDEX(Tabela1[LONGITUDE],MATCH('MATRIZ CONTRATOS'!A286,Tabela1[código município],0))</f>
        <v>-39.618200000000002</v>
      </c>
    </row>
    <row r="287" spans="1:38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CONTRATOS'!E$3+1,0),0),0)</f>
        <v>2.34375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CONTRATOS'!G$3+1,0),0),0)</f>
        <v>25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CONTRATOS'!I$3+1,0),0),0)</f>
        <v>0.78125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CONTRATOS'!K$3+1,0),0),0)</f>
        <v>25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CONTRATOS'!M$3+1,0),0),0)</f>
        <v>1.5625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CONTRATOS'!O$3+1,0),0),0)</f>
        <v>3.125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CONTRATOS'!Q$3+1,0),0),0)</f>
        <v>2.083333333333333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CONTRATOS'!S$3+1,0),0),0)</f>
        <v>6.2499999999999991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CONTRATOS'!U$3+1,0),0),0)</f>
        <v>6.2499999999999991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CONTRATOS'!W$3+1,0),0),0)</f>
        <v>0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CONTRATOS'!Y$3+1,0),0),0)</f>
        <v>0.78125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CONTRATOS'!AA$3+1,0),0),0)</f>
        <v>0.78125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CONTRATOS'!AC$3+1,0),0),0)</f>
        <v>0.78125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CONTRATOS'!AE$3+1,0),0),0)</f>
        <v>0.78125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CONTRATOS'!AG$3+1,0),0),0)</f>
        <v>0</v>
      </c>
      <c r="AI287" s="41">
        <f t="shared" si="4"/>
        <v>75.520833333333329</v>
      </c>
      <c r="AK287">
        <f>INDEX(Tabela1[LATITUDE],MATCH('MATRIZ CONTRATOS'!A287,Tabela1[código município],0))</f>
        <v>-13.024100000000001</v>
      </c>
      <c r="AL287">
        <f>INDEX(Tabela1[LONGITUDE],MATCH('MATRIZ CONTRATOS'!A287,Tabela1[código município],0))</f>
        <v>-40.065300000000001</v>
      </c>
    </row>
    <row r="288" spans="1:38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CONTRATOS'!E$3+1,0),0),0)</f>
        <v>2.34375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CONTRATOS'!G$3+1,0),0),0)</f>
        <v>25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CONTRATOS'!I$3+1,0),0),0)</f>
        <v>0.78125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CONTRATOS'!K$3+1,0),0),0)</f>
        <v>25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CONTRATOS'!M$3+1,0),0),0)</f>
        <v>1.5625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CONTRATOS'!O$3+1,0),0),0)</f>
        <v>2.34375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CONTRATOS'!Q$3+1,0),0),0)</f>
        <v>6.2499999999999991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CONTRATOS'!S$3+1,0),0),0)</f>
        <v>8.3333333333333321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CONTRATOS'!U$3+1,0),0),0)</f>
        <v>6.2499999999999991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CONTRATOS'!W$3+1,0),0),0)</f>
        <v>0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CONTRATOS'!Y$3+1,0),0),0)</f>
        <v>2.34375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CONTRATOS'!AA$3+1,0),0),0)</f>
        <v>0.78125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CONTRATOS'!AC$3+1,0),0),0)</f>
        <v>0.78125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CONTRATOS'!AE$3+1,0),0),0)</f>
        <v>2.34375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CONTRATOS'!AG$3+1,0),0),0)</f>
        <v>0</v>
      </c>
      <c r="AI288" s="41">
        <f t="shared" si="4"/>
        <v>84.114583333333329</v>
      </c>
      <c r="AK288">
        <f>INDEX(Tabela1[LATITUDE],MATCH('MATRIZ CONTRATOS'!A288,Tabela1[código município],0))</f>
        <v>-12.815</v>
      </c>
      <c r="AL288">
        <f>INDEX(Tabela1[LONGITUDE],MATCH('MATRIZ CONTRATOS'!A288,Tabela1[código município],0))</f>
        <v>-41.074800000000003</v>
      </c>
    </row>
    <row r="289" spans="1:38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CONTRATOS'!E$3+1,0),0),0)</f>
        <v>2.34375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CONTRATOS'!G$3+1,0),0),0)</f>
        <v>12.5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CONTRATOS'!I$3+1,0),0),0)</f>
        <v>2.34375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CONTRATOS'!K$3+1,0),0),0)</f>
        <v>25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CONTRATOS'!M$3+1,0),0),0)</f>
        <v>1.5625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CONTRATOS'!O$3+1,0),0),0)</f>
        <v>2.34375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CONTRATOS'!Q$3+1,0),0),0)</f>
        <v>8.3333333333333321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CONTRATOS'!S$3+1,0),0),0)</f>
        <v>2.083333333333333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CONTRATOS'!U$3+1,0),0),0)</f>
        <v>6.2499999999999991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CONTRATOS'!W$3+1,0),0),0)</f>
        <v>0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CONTRATOS'!Y$3+1,0),0),0)</f>
        <v>2.34375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CONTRATOS'!AA$3+1,0),0),0)</f>
        <v>1.5625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CONTRATOS'!AC$3+1,0),0),0)</f>
        <v>3.125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CONTRATOS'!AE$3+1,0),0),0)</f>
        <v>0.78125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CONTRATOS'!AG$3+1,0),0),0)</f>
        <v>0</v>
      </c>
      <c r="AI289" s="41">
        <f t="shared" si="4"/>
        <v>70.572916666666657</v>
      </c>
      <c r="AK289">
        <f>INDEX(Tabela1[LATITUDE],MATCH('MATRIZ CONTRATOS'!A289,Tabela1[código município],0))</f>
        <v>-11.232900000000001</v>
      </c>
      <c r="AL289">
        <f>INDEX(Tabela1[LONGITUDE],MATCH('MATRIZ CONTRATOS'!A289,Tabela1[código município],0))</f>
        <v>-38.487099999999998</v>
      </c>
    </row>
    <row r="290" spans="1:38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CONTRATOS'!E$3+1,0),0),0)</f>
        <v>0.78125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CONTRATOS'!G$3+1,0),0),0)</f>
        <v>25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CONTRATOS'!I$3+1,0),0),0)</f>
        <v>0.78125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CONTRATOS'!K$3+1,0),0),0)</f>
        <v>6.25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CONTRATOS'!M$3+1,0),0),0)</f>
        <v>2.34375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CONTRATOS'!O$3+1,0),0),0)</f>
        <v>2.34375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CONTRATOS'!Q$3+1,0),0),0)</f>
        <v>4.1666666666666661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CONTRATOS'!S$3+1,0),0),0)</f>
        <v>4.1666666666666661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CONTRATOS'!U$3+1,0),0),0)</f>
        <v>2.083333333333333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CONTRATOS'!W$3+1,0),0),0)</f>
        <v>0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CONTRATOS'!Y$3+1,0),0),0)</f>
        <v>1.5625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CONTRATOS'!AA$3+1,0),0),0)</f>
        <v>0.78125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CONTRATOS'!AC$3+1,0),0),0)</f>
        <v>0.78125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CONTRATOS'!AE$3+1,0),0),0)</f>
        <v>0.78125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CONTRATOS'!AG$3+1,0),0),0)</f>
        <v>0</v>
      </c>
      <c r="AI290" s="41">
        <f t="shared" si="4"/>
        <v>51.822916666666664</v>
      </c>
      <c r="AK290">
        <f>INDEX(Tabela1[LATITUDE],MATCH('MATRIZ CONTRATOS'!A290,Tabela1[código município],0))</f>
        <v>-17.892600000000002</v>
      </c>
      <c r="AL290">
        <f>INDEX(Tabela1[LONGITUDE],MATCH('MATRIZ CONTRATOS'!A290,Tabela1[código município],0))</f>
        <v>-39.374299999999998</v>
      </c>
    </row>
    <row r="291" spans="1:38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CONTRATOS'!E$3+1,0),0),0)</f>
        <v>1.5625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CONTRATOS'!G$3+1,0),0),0)</f>
        <v>25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CONTRATOS'!I$3+1,0),0),0)</f>
        <v>0.78125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CONTRATOS'!K$3+1,0),0),0)</f>
        <v>6.25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CONTRATOS'!M$3+1,0),0),0)</f>
        <v>1.5625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CONTRATOS'!O$3+1,0),0),0)</f>
        <v>3.125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CONTRATOS'!Q$3+1,0),0),0)</f>
        <v>2.083333333333333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CONTRATOS'!S$3+1,0),0),0)</f>
        <v>8.3333333333333321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CONTRATOS'!U$3+1,0),0),0)</f>
        <v>4.1666666666666661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CONTRATOS'!W$3+1,0),0),0)</f>
        <v>0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CONTRATOS'!Y$3+1,0),0),0)</f>
        <v>0.78125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CONTRATOS'!AA$3+1,0),0),0)</f>
        <v>2.34375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CONTRATOS'!AC$3+1,0),0),0)</f>
        <v>1.5625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CONTRATOS'!AE$3+1,0),0),0)</f>
        <v>0.78125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CONTRATOS'!AG$3+1,0),0),0)</f>
        <v>0</v>
      </c>
      <c r="AI291" s="41">
        <f t="shared" si="4"/>
        <v>58.333333333333329</v>
      </c>
      <c r="AK291">
        <f>INDEX(Tabela1[LATITUDE],MATCH('MATRIZ CONTRATOS'!A291,Tabela1[código município],0))</f>
        <v>-12.808299999999999</v>
      </c>
      <c r="AL291">
        <f>INDEX(Tabela1[LONGITUDE],MATCH('MATRIZ CONTRATOS'!A291,Tabela1[código município],0))</f>
        <v>-42.168199999999999</v>
      </c>
    </row>
    <row r="292" spans="1:38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CONTRATOS'!E$3+1,0),0),0)</f>
        <v>1.5625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CONTRATOS'!G$3+1,0),0),0)</f>
        <v>6.25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CONTRATOS'!I$3+1,0),0),0)</f>
        <v>1.5625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CONTRATOS'!K$3+1,0),0),0)</f>
        <v>18.75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CONTRATOS'!M$3+1,0),0),0)</f>
        <v>2.34375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CONTRATOS'!O$3+1,0),0),0)</f>
        <v>3.125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CONTRATOS'!Q$3+1,0),0),0)</f>
        <v>6.2499999999999991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CONTRATOS'!S$3+1,0),0),0)</f>
        <v>8.3333333333333321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CONTRATOS'!U$3+1,0),0),0)</f>
        <v>4.1666666666666661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CONTRATOS'!W$3+1,0),0),0)</f>
        <v>0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CONTRATOS'!Y$3+1,0),0),0)</f>
        <v>0.78125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CONTRATOS'!AA$3+1,0),0),0)</f>
        <v>0.78125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CONTRATOS'!AC$3+1,0),0),0)</f>
        <v>0.78125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CONTRATOS'!AE$3+1,0),0),0)</f>
        <v>3.125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CONTRATOS'!AG$3+1,0),0),0)</f>
        <v>0</v>
      </c>
      <c r="AI292" s="41">
        <f t="shared" si="4"/>
        <v>57.8125</v>
      </c>
      <c r="AK292">
        <f>INDEX(Tabela1[LATITUDE],MATCH('MATRIZ CONTRATOS'!A292,Tabela1[código município],0))</f>
        <v>-10.318199999999999</v>
      </c>
      <c r="AL292">
        <f>INDEX(Tabela1[LONGITUDE],MATCH('MATRIZ CONTRATOS'!A292,Tabela1[código município],0))</f>
        <v>-38.401400000000002</v>
      </c>
    </row>
    <row r="293" spans="1:38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CONTRATOS'!E$3+1,0),0),0)</f>
        <v>0.78125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CONTRATOS'!G$3+1,0),0),0)</f>
        <v>12.5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CONTRATOS'!I$3+1,0),0),0)</f>
        <v>1.5625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CONTRATOS'!K$3+1,0),0),0)</f>
        <v>6.25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CONTRATOS'!M$3+1,0),0),0)</f>
        <v>3.125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CONTRATOS'!O$3+1,0),0),0)</f>
        <v>0.78125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CONTRATOS'!Q$3+1,0),0),0)</f>
        <v>6.2499999999999991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CONTRATOS'!S$3+1,0),0),0)</f>
        <v>8.3333333333333321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CONTRATOS'!U$3+1,0),0),0)</f>
        <v>6.2499999999999991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CONTRATOS'!W$3+1,0),0),0)</f>
        <v>0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CONTRATOS'!Y$3+1,0),0),0)</f>
        <v>1.5625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CONTRATOS'!AA$3+1,0),0),0)</f>
        <v>1.5625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CONTRATOS'!AC$3+1,0),0),0)</f>
        <v>0.78125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CONTRATOS'!AE$3+1,0),0),0)</f>
        <v>0.78125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CONTRATOS'!AG$3+1,0),0),0)</f>
        <v>0</v>
      </c>
      <c r="AI293" s="41">
        <f t="shared" si="4"/>
        <v>50.520833333333329</v>
      </c>
      <c r="AK293">
        <f>INDEX(Tabela1[LATITUDE],MATCH('MATRIZ CONTRATOS'!A293,Tabela1[código município],0))</f>
        <v>-11.3497</v>
      </c>
      <c r="AL293">
        <f>INDEX(Tabela1[LONGITUDE],MATCH('MATRIZ CONTRATOS'!A293,Tabela1[código município],0))</f>
        <v>-38.337899999999998</v>
      </c>
    </row>
    <row r="294" spans="1:38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CONTRATOS'!E$3+1,0),0),0)</f>
        <v>2.34375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CONTRATOS'!G$3+1,0),0),0)</f>
        <v>25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CONTRATOS'!I$3+1,0),0),0)</f>
        <v>0.78125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CONTRATOS'!K$3+1,0),0),0)</f>
        <v>12.5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CONTRATOS'!M$3+1,0),0),0)</f>
        <v>2.34375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CONTRATOS'!O$3+1,0),0),0)</f>
        <v>2.34375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CONTRATOS'!Q$3+1,0),0),0)</f>
        <v>2.083333333333333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CONTRATOS'!S$3+1,0),0),0)</f>
        <v>4.1666666666666661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CONTRATOS'!U$3+1,0),0),0)</f>
        <v>6.2499999999999991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CONTRATOS'!W$3+1,0),0),0)</f>
        <v>0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CONTRATOS'!Y$3+1,0),0),0)</f>
        <v>0.78125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CONTRATOS'!AA$3+1,0),0),0)</f>
        <v>0.78125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CONTRATOS'!AC$3+1,0),0),0)</f>
        <v>0.78125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CONTRATOS'!AE$3+1,0),0),0)</f>
        <v>0.78125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CONTRATOS'!AG$3+1,0),0),0)</f>
        <v>0</v>
      </c>
      <c r="AI294" s="41">
        <f t="shared" si="4"/>
        <v>60.9375</v>
      </c>
      <c r="AK294">
        <f>INDEX(Tabela1[LATITUDE],MATCH('MATRIZ CONTRATOS'!A294,Tabela1[código município],0))</f>
        <v>-12.3132</v>
      </c>
      <c r="AL294">
        <f>INDEX(Tabela1[LONGITUDE],MATCH('MATRIZ CONTRATOS'!A294,Tabela1[código município],0))</f>
        <v>-42.896900000000002</v>
      </c>
    </row>
    <row r="295" spans="1:38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CONTRATOS'!E$3+1,0),0),0)</f>
        <v>0.78125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CONTRATOS'!G$3+1,0),0),0)</f>
        <v>25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CONTRATOS'!I$3+1,0),0),0)</f>
        <v>2.34375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CONTRATOS'!K$3+1,0),0),0)</f>
        <v>18.75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CONTRATOS'!M$3+1,0),0),0)</f>
        <v>0.78125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CONTRATOS'!O$3+1,0),0),0)</f>
        <v>2.34375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CONTRATOS'!Q$3+1,0),0),0)</f>
        <v>6.2499999999999991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CONTRATOS'!S$3+1,0),0),0)</f>
        <v>8.3333333333333321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CONTRATOS'!U$3+1,0),0),0)</f>
        <v>2.083333333333333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CONTRATOS'!W$3+1,0),0),0)</f>
        <v>0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CONTRATOS'!Y$3+1,0),0),0)</f>
        <v>2.34375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CONTRATOS'!AA$3+1,0),0),0)</f>
        <v>2.34375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CONTRATOS'!AC$3+1,0),0),0)</f>
        <v>1.5625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CONTRATOS'!AE$3+1,0),0),0)</f>
        <v>0.78125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CONTRATOS'!AG$3+1,0),0),0)</f>
        <v>0</v>
      </c>
      <c r="AI295" s="41">
        <f t="shared" si="4"/>
        <v>73.697916666666657</v>
      </c>
      <c r="AK295">
        <f>INDEX(Tabela1[LATITUDE],MATCH('MATRIZ CONTRATOS'!A295,Tabela1[código município],0))</f>
        <v>-12.0175</v>
      </c>
      <c r="AL295">
        <f>INDEX(Tabela1[LONGITUDE],MATCH('MATRIZ CONTRATOS'!A295,Tabela1[código município],0))</f>
        <v>-38.616599999999998</v>
      </c>
    </row>
    <row r="296" spans="1:38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CONTRATOS'!E$3+1,0),0),0)</f>
        <v>1.5625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CONTRATOS'!G$3+1,0),0),0)</f>
        <v>12.5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CONTRATOS'!I$3+1,0),0),0)</f>
        <v>0.78125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CONTRATOS'!K$3+1,0),0),0)</f>
        <v>12.5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CONTRATOS'!M$3+1,0),0),0)</f>
        <v>3.125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CONTRATOS'!O$3+1,0),0),0)</f>
        <v>1.5625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CONTRATOS'!Q$3+1,0),0),0)</f>
        <v>6.2499999999999991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CONTRATOS'!S$3+1,0),0),0)</f>
        <v>6.2499999999999991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CONTRATOS'!U$3+1,0),0),0)</f>
        <v>6.2499999999999991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CONTRATOS'!W$3+1,0),0),0)</f>
        <v>0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CONTRATOS'!Y$3+1,0),0),0)</f>
        <v>0.78125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CONTRATOS'!AA$3+1,0),0),0)</f>
        <v>0.78125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CONTRATOS'!AC$3+1,0),0),0)</f>
        <v>3.125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CONTRATOS'!AE$3+1,0),0),0)</f>
        <v>3.125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CONTRATOS'!AG$3+1,0),0),0)</f>
        <v>0</v>
      </c>
      <c r="AI296" s="41">
        <f t="shared" si="4"/>
        <v>58.59375</v>
      </c>
      <c r="AK296">
        <f>INDEX(Tabela1[LATITUDE],MATCH('MATRIZ CONTRATOS'!A296,Tabela1[código município],0))</f>
        <v>-10.957800000000001</v>
      </c>
      <c r="AL296">
        <f>INDEX(Tabela1[LONGITUDE],MATCH('MATRIZ CONTRATOS'!A296,Tabela1[código município],0))</f>
        <v>-41.075600000000001</v>
      </c>
    </row>
    <row r="297" spans="1:38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CONTRATOS'!E$3+1,0),0),0)</f>
        <v>0.78125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CONTRATOS'!G$3+1,0),0),0)</f>
        <v>12.5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CONTRATOS'!I$3+1,0),0),0)</f>
        <v>1.5625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CONTRATOS'!K$3+1,0),0),0)</f>
        <v>12.5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CONTRATOS'!M$3+1,0),0),0)</f>
        <v>0.78125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CONTRATOS'!O$3+1,0),0),0)</f>
        <v>3.125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CONTRATOS'!Q$3+1,0),0),0)</f>
        <v>2.083333333333333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CONTRATOS'!S$3+1,0),0),0)</f>
        <v>2.083333333333333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CONTRATOS'!U$3+1,0),0),0)</f>
        <v>2.083333333333333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CONTRATOS'!W$3+1,0),0),0)</f>
        <v>0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CONTRATOS'!Y$3+1,0),0),0)</f>
        <v>3.125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CONTRATOS'!AA$3+1,0),0),0)</f>
        <v>0.78125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CONTRATOS'!AC$3+1,0),0),0)</f>
        <v>0.78125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CONTRATOS'!AE$3+1,0),0),0)</f>
        <v>0.78125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CONTRATOS'!AG$3+1,0),0),0)</f>
        <v>0</v>
      </c>
      <c r="AI297" s="41">
        <f t="shared" si="4"/>
        <v>42.96875</v>
      </c>
      <c r="AK297">
        <f>INDEX(Tabela1[LATITUDE],MATCH('MATRIZ CONTRATOS'!A297,Tabela1[código município],0))</f>
        <v>-14.2676</v>
      </c>
      <c r="AL297">
        <f>INDEX(Tabela1[LONGITUDE],MATCH('MATRIZ CONTRATOS'!A297,Tabela1[código município],0))</f>
        <v>-43.160899999999998</v>
      </c>
    </row>
    <row r="298" spans="1:38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CONTRATOS'!E$3+1,0),0),0)</f>
        <v>0.78125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CONTRATOS'!G$3+1,0),0),0)</f>
        <v>25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CONTRATOS'!I$3+1,0),0),0)</f>
        <v>0.78125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CONTRATOS'!K$3+1,0),0),0)</f>
        <v>6.25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CONTRATOS'!M$3+1,0),0),0)</f>
        <v>1.5625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CONTRATOS'!O$3+1,0),0),0)</f>
        <v>0.78125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CONTRATOS'!Q$3+1,0),0),0)</f>
        <v>6.2499999999999991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CONTRATOS'!S$3+1,0),0),0)</f>
        <v>2.083333333333333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CONTRATOS'!U$3+1,0),0),0)</f>
        <v>8.3333333333333321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CONTRATOS'!W$3+1,0),0),0)</f>
        <v>0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CONTRATOS'!Y$3+1,0),0),0)</f>
        <v>0.78125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CONTRATOS'!AA$3+1,0),0),0)</f>
        <v>0.78125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CONTRATOS'!AC$3+1,0),0),0)</f>
        <v>1.5625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CONTRATOS'!AE$3+1,0),0),0)</f>
        <v>0.78125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CONTRATOS'!AG$3+1,0),0),0)</f>
        <v>0</v>
      </c>
      <c r="AI298" s="41">
        <f t="shared" si="4"/>
        <v>55.729166666666664</v>
      </c>
      <c r="AK298">
        <f>INDEX(Tabela1[LATITUDE],MATCH('MATRIZ CONTRATOS'!A298,Tabela1[código município],0))</f>
        <v>-12.5059</v>
      </c>
      <c r="AL298">
        <f>INDEX(Tabela1[LONGITUDE],MATCH('MATRIZ CONTRATOS'!A298,Tabela1[código município],0))</f>
        <v>-41.5809</v>
      </c>
    </row>
    <row r="299" spans="1:38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CONTRATOS'!E$3+1,0),0),0)</f>
        <v>3.125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CONTRATOS'!G$3+1,0),0),0)</f>
        <v>12.5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CONTRATOS'!I$3+1,0),0),0)</f>
        <v>2.34375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CONTRATOS'!K$3+1,0),0),0)</f>
        <v>12.5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CONTRATOS'!M$3+1,0),0),0)</f>
        <v>3.125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CONTRATOS'!O$3+1,0),0),0)</f>
        <v>2.34375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CONTRATOS'!Q$3+1,0),0),0)</f>
        <v>8.3333333333333321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CONTRATOS'!S$3+1,0),0),0)</f>
        <v>4.1666666666666661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CONTRATOS'!U$3+1,0),0),0)</f>
        <v>8.3333333333333321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CONTRATOS'!W$3+1,0),0),0)</f>
        <v>0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CONTRATOS'!Y$3+1,0),0),0)</f>
        <v>2.34375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CONTRATOS'!AA$3+1,0),0),0)</f>
        <v>3.125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CONTRATOS'!AC$3+1,0),0),0)</f>
        <v>3.125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CONTRATOS'!AE$3+1,0),0),0)</f>
        <v>0.78125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CONTRATOS'!AG$3+1,0),0),0)</f>
        <v>0</v>
      </c>
      <c r="AI299" s="41">
        <f t="shared" si="4"/>
        <v>66.145833333333329</v>
      </c>
      <c r="AK299">
        <f>INDEX(Tabela1[LATITUDE],MATCH('MATRIZ CONTRATOS'!A299,Tabela1[código município],0))</f>
        <v>-13.438800000000001</v>
      </c>
      <c r="AL299">
        <f>INDEX(Tabela1[LONGITUDE],MATCH('MATRIZ CONTRATOS'!A299,Tabela1[código município],0))</f>
        <v>-42.2395</v>
      </c>
    </row>
    <row r="300" spans="1:38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CONTRATOS'!E$3+1,0),0),0)</f>
        <v>0.78125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CONTRATOS'!G$3+1,0),0),0)</f>
        <v>25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CONTRATOS'!I$3+1,0),0),0)</f>
        <v>0.78125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CONTRATOS'!K$3+1,0),0),0)</f>
        <v>18.75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CONTRATOS'!M$3+1,0),0),0)</f>
        <v>0.78125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CONTRATOS'!O$3+1,0),0),0)</f>
        <v>0.78125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CONTRATOS'!Q$3+1,0),0),0)</f>
        <v>6.2499999999999991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CONTRATOS'!S$3+1,0),0),0)</f>
        <v>6.2499999999999991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CONTRATOS'!U$3+1,0),0),0)</f>
        <v>2.083333333333333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CONTRATOS'!W$3+1,0),0),0)</f>
        <v>0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CONTRATOS'!Y$3+1,0),0),0)</f>
        <v>2.34375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CONTRATOS'!AA$3+1,0),0),0)</f>
        <v>0.78125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CONTRATOS'!AC$3+1,0),0),0)</f>
        <v>0.78125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CONTRATOS'!AE$3+1,0),0),0)</f>
        <v>0.78125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CONTRATOS'!AG$3+1,0),0),0)</f>
        <v>0</v>
      </c>
      <c r="AI300" s="41">
        <f t="shared" si="4"/>
        <v>66.145833333333329</v>
      </c>
      <c r="AK300">
        <f>INDEX(Tabela1[LATITUDE],MATCH('MATRIZ CONTRATOS'!A300,Tabela1[código município],0))</f>
        <v>-12.686999999999999</v>
      </c>
      <c r="AL300">
        <f>INDEX(Tabela1[LONGITUDE],MATCH('MATRIZ CONTRATOS'!A300,Tabela1[código município],0))</f>
        <v>-43.1798</v>
      </c>
    </row>
    <row r="301" spans="1:38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CONTRATOS'!E$3+1,0),0),0)</f>
        <v>1.5625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CONTRATOS'!G$3+1,0),0),0)</f>
        <v>12.5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CONTRATOS'!I$3+1,0),0),0)</f>
        <v>0.78125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CONTRATOS'!K$3+1,0),0),0)</f>
        <v>6.25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CONTRATOS'!M$3+1,0),0),0)</f>
        <v>3.125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CONTRATOS'!O$3+1,0),0),0)</f>
        <v>3.125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CONTRATOS'!Q$3+1,0),0),0)</f>
        <v>2.083333333333333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CONTRATOS'!S$3+1,0),0),0)</f>
        <v>6.2499999999999991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CONTRATOS'!U$3+1,0),0),0)</f>
        <v>4.1666666666666661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CONTRATOS'!W$3+1,0),0),0)</f>
        <v>0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CONTRATOS'!Y$3+1,0),0),0)</f>
        <v>0.78125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CONTRATOS'!AA$3+1,0),0),0)</f>
        <v>0.78125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CONTRATOS'!AC$3+1,0),0),0)</f>
        <v>0.78125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CONTRATOS'!AE$3+1,0),0),0)</f>
        <v>2.34375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CONTRATOS'!AG$3+1,0),0),0)</f>
        <v>0</v>
      </c>
      <c r="AI301" s="41">
        <f t="shared" si="4"/>
        <v>44.53125</v>
      </c>
      <c r="AK301">
        <f>INDEX(Tabela1[LATITUDE],MATCH('MATRIZ CONTRATOS'!A301,Tabela1[código município],0))</f>
        <v>-10.6859</v>
      </c>
      <c r="AL301">
        <f>INDEX(Tabela1[LONGITUDE],MATCH('MATRIZ CONTRATOS'!A301,Tabela1[código município],0))</f>
        <v>-37.8626</v>
      </c>
    </row>
    <row r="302" spans="1:38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CONTRATOS'!E$3+1,0),0),0)</f>
        <v>0.78125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CONTRATOS'!G$3+1,0),0),0)</f>
        <v>25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CONTRATOS'!I$3+1,0),0),0)</f>
        <v>1.5625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CONTRATOS'!K$3+1,0),0),0)</f>
        <v>6.25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CONTRATOS'!M$3+1,0),0),0)</f>
        <v>0.78125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CONTRATOS'!O$3+1,0),0),0)</f>
        <v>0.78125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CONTRATOS'!Q$3+1,0),0),0)</f>
        <v>8.3333333333333321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CONTRATOS'!S$3+1,0),0),0)</f>
        <v>2.083333333333333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CONTRATOS'!U$3+1,0),0),0)</f>
        <v>2.083333333333333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CONTRATOS'!W$3+1,0),0),0)</f>
        <v>0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CONTRATOS'!Y$3+1,0),0),0)</f>
        <v>3.125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CONTRATOS'!AA$3+1,0),0),0)</f>
        <v>3.125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CONTRATOS'!AC$3+1,0),0),0)</f>
        <v>1.5625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CONTRATOS'!AE$3+1,0),0),0)</f>
        <v>0.78125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CONTRATOS'!AG$3+1,0),0),0)</f>
        <v>0</v>
      </c>
      <c r="AI302" s="41">
        <f t="shared" si="4"/>
        <v>56.25</v>
      </c>
      <c r="AK302">
        <f>INDEX(Tabela1[LATITUDE],MATCH('MATRIZ CONTRATOS'!A302,Tabela1[código município],0))</f>
        <v>-15.4572</v>
      </c>
      <c r="AL302">
        <f>INDEX(Tabela1[LONGITUDE],MATCH('MATRIZ CONTRATOS'!A302,Tabela1[código município],0))</f>
        <v>-39.645800000000001</v>
      </c>
    </row>
    <row r="303" spans="1:38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CONTRATOS'!E$3+1,0),0),0)</f>
        <v>0.78125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CONTRATOS'!G$3+1,0),0),0)</f>
        <v>25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CONTRATOS'!I$3+1,0),0),0)</f>
        <v>1.5625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CONTRATOS'!K$3+1,0),0),0)</f>
        <v>18.75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CONTRATOS'!M$3+1,0),0),0)</f>
        <v>1.5625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CONTRATOS'!O$3+1,0),0),0)</f>
        <v>1.5625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CONTRATOS'!Q$3+1,0),0),0)</f>
        <v>4.1666666666666661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CONTRATOS'!S$3+1,0),0),0)</f>
        <v>6.2499999999999991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CONTRATOS'!U$3+1,0),0),0)</f>
        <v>4.1666666666666661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CONTRATOS'!W$3+1,0),0),0)</f>
        <v>0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CONTRATOS'!Y$3+1,0),0),0)</f>
        <v>2.34375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CONTRATOS'!AA$3+1,0),0),0)</f>
        <v>0.78125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CONTRATOS'!AC$3+1,0),0),0)</f>
        <v>1.5625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CONTRATOS'!AE$3+1,0),0),0)</f>
        <v>2.34375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CONTRATOS'!AG$3+1,0),0),0)</f>
        <v>0</v>
      </c>
      <c r="AI303" s="41">
        <f t="shared" si="4"/>
        <v>70.833333333333329</v>
      </c>
      <c r="AK303">
        <f>INDEX(Tabela1[LATITUDE],MATCH('MATRIZ CONTRATOS'!A303,Tabela1[código município],0))</f>
        <v>-9.3983000000000008</v>
      </c>
      <c r="AL303">
        <f>INDEX(Tabela1[LONGITUDE],MATCH('MATRIZ CONTRATOS'!A303,Tabela1[código município],0))</f>
        <v>-38.221600000000002</v>
      </c>
    </row>
    <row r="304" spans="1:38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CONTRATOS'!E$3+1,0),0),0)</f>
        <v>0.78125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CONTRATOS'!G$3+1,0),0),0)</f>
        <v>18.75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CONTRATOS'!I$3+1,0),0),0)</f>
        <v>1.5625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CONTRATOS'!K$3+1,0),0),0)</f>
        <v>25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CONTRATOS'!M$3+1,0),0),0)</f>
        <v>0.78125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CONTRATOS'!O$3+1,0),0),0)</f>
        <v>0.78125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CONTRATOS'!Q$3+1,0),0),0)</f>
        <v>2.083333333333333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CONTRATOS'!S$3+1,0),0),0)</f>
        <v>6.2499999999999991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CONTRATOS'!U$3+1,0),0),0)</f>
        <v>8.3333333333333321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CONTRATOS'!W$3+1,0),0),0)</f>
        <v>0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CONTRATOS'!Y$3+1,0),0),0)</f>
        <v>2.34375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CONTRATOS'!AA$3+1,0),0),0)</f>
        <v>0.78125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CONTRATOS'!AC$3+1,0),0),0)</f>
        <v>0.78125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CONTRATOS'!AE$3+1,0),0),0)</f>
        <v>0.78125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CONTRATOS'!AG$3+1,0),0),0)</f>
        <v>0</v>
      </c>
      <c r="AI304" s="41">
        <f t="shared" si="4"/>
        <v>69.010416666666657</v>
      </c>
      <c r="AK304">
        <f>INDEX(Tabela1[LATITUDE],MATCH('MATRIZ CONTRATOS'!A304,Tabela1[código município],0))</f>
        <v>-11.831300000000001</v>
      </c>
      <c r="AL304">
        <f>INDEX(Tabela1[LONGITUDE],MATCH('MATRIZ CONTRATOS'!A304,Tabela1[código município],0))</f>
        <v>-39.610999999999997</v>
      </c>
    </row>
    <row r="305" spans="1:38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CONTRATOS'!E$3+1,0),0),0)</f>
        <v>2.34375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CONTRATOS'!G$3+1,0),0),0)</f>
        <v>12.5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CONTRATOS'!I$3+1,0),0),0)</f>
        <v>0.78125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CONTRATOS'!K$3+1,0),0),0)</f>
        <v>12.5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CONTRATOS'!M$3+1,0),0),0)</f>
        <v>2.34375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CONTRATOS'!O$3+1,0),0),0)</f>
        <v>3.125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CONTRATOS'!Q$3+1,0),0),0)</f>
        <v>4.1666666666666661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CONTRATOS'!S$3+1,0),0),0)</f>
        <v>8.3333333333333321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CONTRATOS'!U$3+1,0),0),0)</f>
        <v>4.1666666666666661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CONTRATOS'!W$3+1,0),0),0)</f>
        <v>0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CONTRATOS'!Y$3+1,0),0),0)</f>
        <v>1.5625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CONTRATOS'!AA$3+1,0),0),0)</f>
        <v>0.78125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CONTRATOS'!AC$3+1,0),0),0)</f>
        <v>1.5625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CONTRATOS'!AE$3+1,0),0),0)</f>
        <v>2.34375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CONTRATOS'!AG$3+1,0),0),0)</f>
        <v>0</v>
      </c>
      <c r="AI305" s="41">
        <f t="shared" si="4"/>
        <v>56.510416666666664</v>
      </c>
      <c r="AK305">
        <f>INDEX(Tabela1[LATITUDE],MATCH('MATRIZ CONTRATOS'!A305,Tabela1[código município],0))</f>
        <v>-12.149100000000001</v>
      </c>
      <c r="AL305">
        <f>INDEX(Tabela1[LONGITUDE],MATCH('MATRIZ CONTRATOS'!A305,Tabela1[código município],0))</f>
        <v>-38.648699999999998</v>
      </c>
    </row>
    <row r="306" spans="1:38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CONTRATOS'!E$3+1,0),0),0)</f>
        <v>0.78125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CONTRATOS'!G$3+1,0),0),0)</f>
        <v>25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CONTRATOS'!I$3+1,0),0),0)</f>
        <v>1.5625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CONTRATOS'!K$3+1,0),0),0)</f>
        <v>6.25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CONTRATOS'!M$3+1,0),0),0)</f>
        <v>0.78125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CONTRATOS'!O$3+1,0),0),0)</f>
        <v>2.34375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CONTRATOS'!Q$3+1,0),0),0)</f>
        <v>6.2499999999999991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CONTRATOS'!S$3+1,0),0),0)</f>
        <v>6.2499999999999991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CONTRATOS'!U$3+1,0),0),0)</f>
        <v>4.1666666666666661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CONTRATOS'!W$3+1,0),0),0)</f>
        <v>0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CONTRATOS'!Y$3+1,0),0),0)</f>
        <v>1.5625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CONTRATOS'!AA$3+1,0),0),0)</f>
        <v>0.78125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CONTRATOS'!AC$3+1,0),0),0)</f>
        <v>0.78125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CONTRATOS'!AE$3+1,0),0),0)</f>
        <v>0.78125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CONTRATOS'!AG$3+1,0),0),0)</f>
        <v>0</v>
      </c>
      <c r="AI306" s="41">
        <f t="shared" si="4"/>
        <v>57.291666666666664</v>
      </c>
      <c r="AK306">
        <f>INDEX(Tabela1[LATITUDE],MATCH('MATRIZ CONTRATOS'!A306,Tabela1[código município],0))</f>
        <v>-10.012</v>
      </c>
      <c r="AL306">
        <f>INDEX(Tabela1[LONGITUDE],MATCH('MATRIZ CONTRATOS'!A306,Tabela1[código município],0))</f>
        <v>-37.8932</v>
      </c>
    </row>
    <row r="307" spans="1:38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CONTRATOS'!E$3+1,0),0),0)</f>
        <v>0.78125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CONTRATOS'!G$3+1,0),0),0)</f>
        <v>25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CONTRATOS'!I$3+1,0),0),0)</f>
        <v>3.125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CONTRATOS'!K$3+1,0),0),0)</f>
        <v>25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CONTRATOS'!M$3+1,0),0),0)</f>
        <v>0.78125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CONTRATOS'!O$3+1,0),0),0)</f>
        <v>1.5625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CONTRATOS'!Q$3+1,0),0),0)</f>
        <v>8.3333333333333321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CONTRATOS'!S$3+1,0),0),0)</f>
        <v>8.3333333333333321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CONTRATOS'!U$3+1,0),0),0)</f>
        <v>8.3333333333333321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CONTRATOS'!W$3+1,0),0),0)</f>
        <v>0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CONTRATOS'!Y$3+1,0),0),0)</f>
        <v>3.125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CONTRATOS'!AA$3+1,0),0),0)</f>
        <v>3.125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CONTRATOS'!AC$3+1,0),0),0)</f>
        <v>3.125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CONTRATOS'!AE$3+1,0),0),0)</f>
        <v>0.78125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CONTRATOS'!AG$3+1,0),0),0)</f>
        <v>0</v>
      </c>
      <c r="AI307" s="41">
        <f t="shared" si="4"/>
        <v>91.40625</v>
      </c>
      <c r="AK307">
        <f>INDEX(Tabela1[LATITUDE],MATCH('MATRIZ CONTRATOS'!A307,Tabela1[código município],0))</f>
        <v>-13.1465</v>
      </c>
      <c r="AL307">
        <f>INDEX(Tabela1[LONGITUDE],MATCH('MATRIZ CONTRATOS'!A307,Tabela1[código município],0))</f>
        <v>-41.770200000000003</v>
      </c>
    </row>
    <row r="308" spans="1:38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CONTRATOS'!E$3+1,0),0),0)</f>
        <v>0.78125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CONTRATOS'!G$3+1,0),0),0)</f>
        <v>25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CONTRATOS'!I$3+1,0),0),0)</f>
        <v>0.78125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CONTRATOS'!K$3+1,0),0),0)</f>
        <v>18.75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CONTRATOS'!M$3+1,0),0),0)</f>
        <v>0.78125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CONTRATOS'!O$3+1,0),0),0)</f>
        <v>3.125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CONTRATOS'!Q$3+1,0),0),0)</f>
        <v>4.1666666666666661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CONTRATOS'!S$3+1,0),0),0)</f>
        <v>4.1666666666666661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CONTRATOS'!U$3+1,0),0),0)</f>
        <v>6.2499999999999991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CONTRATOS'!W$3+1,0),0),0)</f>
        <v>0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CONTRATOS'!Y$3+1,0),0),0)</f>
        <v>3.125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CONTRATOS'!AA$3+1,0),0),0)</f>
        <v>0.78125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CONTRATOS'!AC$3+1,0),0),0)</f>
        <v>1.5625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CONTRATOS'!AE$3+1,0),0),0)</f>
        <v>0.78125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CONTRATOS'!AG$3+1,0),0),0)</f>
        <v>0</v>
      </c>
      <c r="AI308" s="41">
        <f t="shared" si="4"/>
        <v>70.052083333333329</v>
      </c>
      <c r="AK308">
        <f>INDEX(Tabela1[LATITUDE],MATCH('MATRIZ CONTRATOS'!A308,Tabela1[código município],0))</f>
        <v>-10.005100000000001</v>
      </c>
      <c r="AL308">
        <f>INDEX(Tabela1[LONGITUDE],MATCH('MATRIZ CONTRATOS'!A308,Tabela1[código município],0))</f>
        <v>-42.493600000000001</v>
      </c>
    </row>
    <row r="309" spans="1:38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CONTRATOS'!E$3+1,0),0),0)</f>
        <v>2.34375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CONTRATOS'!G$3+1,0),0),0)</f>
        <v>25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CONTRATOS'!I$3+1,0),0),0)</f>
        <v>1.5625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CONTRATOS'!K$3+1,0),0),0)</f>
        <v>18.75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CONTRATOS'!M$3+1,0),0),0)</f>
        <v>2.34375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CONTRATOS'!O$3+1,0),0),0)</f>
        <v>0.78125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CONTRATOS'!Q$3+1,0),0),0)</f>
        <v>6.2499999999999991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CONTRATOS'!S$3+1,0),0),0)</f>
        <v>6.2499999999999991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CONTRATOS'!U$3+1,0),0),0)</f>
        <v>4.1666666666666661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CONTRATOS'!W$3+1,0),0),0)</f>
        <v>0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CONTRATOS'!Y$3+1,0),0),0)</f>
        <v>1.5625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CONTRATOS'!AA$3+1,0),0),0)</f>
        <v>0.78125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CONTRATOS'!AC$3+1,0),0),0)</f>
        <v>1.5625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CONTRATOS'!AE$3+1,0),0),0)</f>
        <v>0.78125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CONTRATOS'!AG$3+1,0),0),0)</f>
        <v>0</v>
      </c>
      <c r="AI309" s="41">
        <f t="shared" si="4"/>
        <v>72.135416666666657</v>
      </c>
      <c r="AK309">
        <f>INDEX(Tabela1[LATITUDE],MATCH('MATRIZ CONTRATOS'!A309,Tabela1[código município],0))</f>
        <v>-14.492100000000001</v>
      </c>
      <c r="AL309">
        <f>INDEX(Tabela1[LONGITUDE],MATCH('MATRIZ CONTRATOS'!A309,Tabela1[código município],0))</f>
        <v>-42.686</v>
      </c>
    </row>
    <row r="310" spans="1:38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CONTRATOS'!E$3+1,0),0),0)</f>
        <v>0.78125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CONTRATOS'!G$3+1,0),0),0)</f>
        <v>25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CONTRATOS'!I$3+1,0),0),0)</f>
        <v>1.5625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CONTRATOS'!K$3+1,0),0),0)</f>
        <v>18.75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CONTRATOS'!M$3+1,0),0),0)</f>
        <v>0.78125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CONTRATOS'!O$3+1,0),0),0)</f>
        <v>0.78125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CONTRATOS'!Q$3+1,0),0),0)</f>
        <v>2.083333333333333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CONTRATOS'!S$3+1,0),0),0)</f>
        <v>4.1666666666666661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CONTRATOS'!U$3+1,0),0),0)</f>
        <v>2.083333333333333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CONTRATOS'!W$3+1,0),0),0)</f>
        <v>0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CONTRATOS'!Y$3+1,0),0),0)</f>
        <v>3.125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CONTRATOS'!AA$3+1,0),0),0)</f>
        <v>2.34375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CONTRATOS'!AC$3+1,0),0),0)</f>
        <v>0.78125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CONTRATOS'!AE$3+1,0),0),0)</f>
        <v>0.78125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CONTRATOS'!AG$3+1,0),0),0)</f>
        <v>0</v>
      </c>
      <c r="AI310" s="41">
        <f t="shared" si="4"/>
        <v>63.020833333333329</v>
      </c>
      <c r="AK310">
        <f>INDEX(Tabela1[LATITUDE],MATCH('MATRIZ CONTRATOS'!A310,Tabela1[código município],0))</f>
        <v>-10.7433</v>
      </c>
      <c r="AL310">
        <f>INDEX(Tabela1[LONGITUDE],MATCH('MATRIZ CONTRATOS'!A310,Tabela1[código município],0))</f>
        <v>-40.3675</v>
      </c>
    </row>
    <row r="311" spans="1:38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CONTRATOS'!E$3+1,0),0),0)</f>
        <v>3.125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CONTRATOS'!G$3+1,0),0),0)</f>
        <v>25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CONTRATOS'!I$3+1,0),0),0)</f>
        <v>1.5625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CONTRATOS'!K$3+1,0),0),0)</f>
        <v>12.5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CONTRATOS'!M$3+1,0),0),0)</f>
        <v>1.5625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CONTRATOS'!O$3+1,0),0),0)</f>
        <v>1.5625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CONTRATOS'!Q$3+1,0),0),0)</f>
        <v>4.1666666666666661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CONTRATOS'!S$3+1,0),0),0)</f>
        <v>8.3333333333333321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CONTRATOS'!U$3+1,0),0),0)</f>
        <v>4.1666666666666661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CONTRATOS'!W$3+1,0),0),0)</f>
        <v>0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CONTRATOS'!Y$3+1,0),0),0)</f>
        <v>0.78125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CONTRATOS'!AA$3+1,0),0),0)</f>
        <v>1.5625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CONTRATOS'!AC$3+1,0),0),0)</f>
        <v>0.78125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CONTRATOS'!AE$3+1,0),0),0)</f>
        <v>0.78125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CONTRATOS'!AG$3+1,0),0),0)</f>
        <v>0</v>
      </c>
      <c r="AI311" s="41">
        <f t="shared" si="4"/>
        <v>65.885416666666657</v>
      </c>
      <c r="AK311">
        <f>INDEX(Tabela1[LATITUDE],MATCH('MATRIZ CONTRATOS'!A311,Tabela1[código município],0))</f>
        <v>-11.8117</v>
      </c>
      <c r="AL311">
        <f>INDEX(Tabela1[LONGITUDE],MATCH('MATRIZ CONTRATOS'!A311,Tabela1[código município],0))</f>
        <v>-39.9009</v>
      </c>
    </row>
    <row r="312" spans="1:38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CONTRATOS'!E$3+1,0),0),0)</f>
        <v>2.34375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CONTRATOS'!G$3+1,0),0),0)</f>
        <v>25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CONTRATOS'!I$3+1,0),0),0)</f>
        <v>0.78125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CONTRATOS'!K$3+1,0),0),0)</f>
        <v>18.75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CONTRATOS'!M$3+1,0),0),0)</f>
        <v>1.5625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CONTRATOS'!O$3+1,0),0),0)</f>
        <v>0.78125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CONTRATOS'!Q$3+1,0),0),0)</f>
        <v>2.083333333333333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CONTRATOS'!S$3+1,0),0),0)</f>
        <v>6.2499999999999991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CONTRATOS'!U$3+1,0),0),0)</f>
        <v>4.1666666666666661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CONTRATOS'!W$3+1,0),0),0)</f>
        <v>0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CONTRATOS'!Y$3+1,0),0),0)</f>
        <v>2.34375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CONTRATOS'!AA$3+1,0),0),0)</f>
        <v>0.78125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CONTRATOS'!AC$3+1,0),0),0)</f>
        <v>3.125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CONTRATOS'!AE$3+1,0),0),0)</f>
        <v>0.78125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CONTRATOS'!AG$3+1,0),0),0)</f>
        <v>0</v>
      </c>
      <c r="AI312" s="41">
        <f t="shared" si="4"/>
        <v>68.75</v>
      </c>
      <c r="AK312">
        <f>INDEX(Tabela1[LATITUDE],MATCH('MATRIZ CONTRATOS'!A312,Tabela1[código município],0))</f>
        <v>-13.759</v>
      </c>
      <c r="AL312">
        <f>INDEX(Tabela1[LONGITUDE],MATCH('MATRIZ CONTRATOS'!A312,Tabela1[código município],0))</f>
        <v>-39.383600000000001</v>
      </c>
    </row>
    <row r="313" spans="1:38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CONTRATOS'!E$3+1,0),0),0)</f>
        <v>0.78125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CONTRATOS'!G$3+1,0),0),0)</f>
        <v>25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CONTRATOS'!I$3+1,0),0),0)</f>
        <v>2.34375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CONTRATOS'!K$3+1,0),0),0)</f>
        <v>25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CONTRATOS'!M$3+1,0),0),0)</f>
        <v>3.125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CONTRATOS'!O$3+1,0),0),0)</f>
        <v>2.34375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CONTRATOS'!Q$3+1,0),0),0)</f>
        <v>6.2499999999999991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CONTRATOS'!S$3+1,0),0),0)</f>
        <v>6.2499999999999991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CONTRATOS'!U$3+1,0),0),0)</f>
        <v>6.2499999999999991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CONTRATOS'!W$3+1,0),0),0)</f>
        <v>0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CONTRATOS'!Y$3+1,0),0),0)</f>
        <v>3.125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CONTRATOS'!AA$3+1,0),0),0)</f>
        <v>2.34375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CONTRATOS'!AC$3+1,0),0),0)</f>
        <v>0.78125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CONTRATOS'!AE$3+1,0),0),0)</f>
        <v>2.34375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CONTRATOS'!AG$3+1,0),0),0)</f>
        <v>0</v>
      </c>
      <c r="AI313" s="41">
        <f t="shared" si="4"/>
        <v>85.9375</v>
      </c>
      <c r="AK313">
        <f>INDEX(Tabela1[LATITUDE],MATCH('MATRIZ CONTRATOS'!A313,Tabela1[código município],0))</f>
        <v>-14.9444</v>
      </c>
      <c r="AL313">
        <f>INDEX(Tabela1[LONGITUDE],MATCH('MATRIZ CONTRATOS'!A313,Tabela1[código município],0))</f>
        <v>-41.716799999999999</v>
      </c>
    </row>
    <row r="314" spans="1:38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CONTRATOS'!E$3+1,0),0),0)</f>
        <v>0.78125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CONTRATOS'!G$3+1,0),0),0)</f>
        <v>25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CONTRATOS'!I$3+1,0),0),0)</f>
        <v>0.78125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CONTRATOS'!K$3+1,0),0),0)</f>
        <v>12.5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CONTRATOS'!M$3+1,0),0),0)</f>
        <v>1.5625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CONTRATOS'!O$3+1,0),0),0)</f>
        <v>3.125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CONTRATOS'!Q$3+1,0),0),0)</f>
        <v>2.083333333333333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CONTRATOS'!S$3+1,0),0),0)</f>
        <v>6.2499999999999991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CONTRATOS'!U$3+1,0),0),0)</f>
        <v>8.3333333333333321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CONTRATOS'!W$3+1,0),0),0)</f>
        <v>0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CONTRATOS'!Y$3+1,0),0),0)</f>
        <v>0.78125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CONTRATOS'!AA$3+1,0),0),0)</f>
        <v>2.34375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CONTRATOS'!AC$3+1,0),0),0)</f>
        <v>1.5625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CONTRATOS'!AE$3+1,0),0),0)</f>
        <v>0.78125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CONTRATOS'!AG$3+1,0),0),0)</f>
        <v>0</v>
      </c>
      <c r="AI314" s="41">
        <f t="shared" si="4"/>
        <v>65.885416666666657</v>
      </c>
      <c r="AK314">
        <f>INDEX(Tabela1[LATITUDE],MATCH('MATRIZ CONTRATOS'!A314,Tabela1[código município],0))</f>
        <v>-11.73</v>
      </c>
      <c r="AL314">
        <f>INDEX(Tabela1[LONGITUDE],MATCH('MATRIZ CONTRATOS'!A314,Tabela1[código município],0))</f>
        <v>-40.558700000000002</v>
      </c>
    </row>
    <row r="315" spans="1:38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CONTRATOS'!E$3+1,0),0),0)</f>
        <v>3.125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CONTRATOS'!G$3+1,0),0),0)</f>
        <v>25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CONTRATOS'!I$3+1,0),0),0)</f>
        <v>0.78125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CONTRATOS'!K$3+1,0),0),0)</f>
        <v>18.75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CONTRATOS'!M$3+1,0),0),0)</f>
        <v>1.5625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CONTRATOS'!O$3+1,0),0),0)</f>
        <v>2.34375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CONTRATOS'!Q$3+1,0),0),0)</f>
        <v>6.2499999999999991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CONTRATOS'!S$3+1,0),0),0)</f>
        <v>8.3333333333333321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CONTRATOS'!U$3+1,0),0),0)</f>
        <v>6.2499999999999991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CONTRATOS'!W$3+1,0),0),0)</f>
        <v>0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CONTRATOS'!Y$3+1,0),0),0)</f>
        <v>2.34375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CONTRATOS'!AA$3+1,0),0),0)</f>
        <v>0.78125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CONTRATOS'!AC$3+1,0),0),0)</f>
        <v>3.125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CONTRATOS'!AE$3+1,0),0),0)</f>
        <v>2.34375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CONTRATOS'!AG$3+1,0),0),0)</f>
        <v>0</v>
      </c>
      <c r="AI315" s="41">
        <f t="shared" si="4"/>
        <v>80.989583333333329</v>
      </c>
      <c r="AK315">
        <f>INDEX(Tabela1[LATITUDE],MATCH('MATRIZ CONTRATOS'!A315,Tabela1[código município],0))</f>
        <v>-13.261799999999999</v>
      </c>
      <c r="AL315">
        <f>INDEX(Tabela1[LONGITUDE],MATCH('MATRIZ CONTRATOS'!A315,Tabela1[código município],0))</f>
        <v>-40.369500000000002</v>
      </c>
    </row>
    <row r="316" spans="1:38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CONTRATOS'!E$3+1,0),0),0)</f>
        <v>2.34375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CONTRATOS'!G$3+1,0),0),0)</f>
        <v>25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CONTRATOS'!I$3+1,0),0),0)</f>
        <v>0.78125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CONTRATOS'!K$3+1,0),0),0)</f>
        <v>6.25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CONTRATOS'!M$3+1,0),0),0)</f>
        <v>0.78125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CONTRATOS'!O$3+1,0),0),0)</f>
        <v>0.78125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CONTRATOS'!Q$3+1,0),0),0)</f>
        <v>8.3333333333333321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CONTRATOS'!S$3+1,0),0),0)</f>
        <v>4.1666666666666661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CONTRATOS'!U$3+1,0),0),0)</f>
        <v>4.1666666666666661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CONTRATOS'!W$3+1,0),0),0)</f>
        <v>0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CONTRATOS'!Y$3+1,0),0),0)</f>
        <v>2.34375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CONTRATOS'!AA$3+1,0),0),0)</f>
        <v>1.5625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CONTRATOS'!AC$3+1,0),0),0)</f>
        <v>0.78125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CONTRATOS'!AE$3+1,0),0),0)</f>
        <v>0.78125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CONTRATOS'!AG$3+1,0),0),0)</f>
        <v>0</v>
      </c>
      <c r="AI316" s="41">
        <f t="shared" si="4"/>
        <v>58.072916666666664</v>
      </c>
      <c r="AK316">
        <f>INDEX(Tabela1[LATITUDE],MATCH('MATRIZ CONTRATOS'!A316,Tabela1[código município],0))</f>
        <v>-14.6654</v>
      </c>
      <c r="AL316">
        <f>INDEX(Tabela1[LONGITUDE],MATCH('MATRIZ CONTRATOS'!A316,Tabela1[código município],0))</f>
        <v>-40.471800000000002</v>
      </c>
    </row>
    <row r="317" spans="1:38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CONTRATOS'!E$3+1,0),0),0)</f>
        <v>1.5625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CONTRATOS'!G$3+1,0),0),0)</f>
        <v>18.75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CONTRATOS'!I$3+1,0),0),0)</f>
        <v>0.78125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CONTRATOS'!K$3+1,0),0),0)</f>
        <v>6.25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CONTRATOS'!M$3+1,0),0),0)</f>
        <v>1.5625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CONTRATOS'!O$3+1,0),0),0)</f>
        <v>2.34375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CONTRATOS'!Q$3+1,0),0),0)</f>
        <v>8.3333333333333321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CONTRATOS'!S$3+1,0),0),0)</f>
        <v>2.083333333333333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CONTRATOS'!U$3+1,0),0),0)</f>
        <v>2.083333333333333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CONTRATOS'!W$3+1,0),0),0)</f>
        <v>0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CONTRATOS'!Y$3+1,0),0),0)</f>
        <v>2.34375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CONTRATOS'!AA$3+1,0),0),0)</f>
        <v>0.78125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CONTRATOS'!AC$3+1,0),0),0)</f>
        <v>0.78125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CONTRATOS'!AE$3+1,0),0),0)</f>
        <v>2.34375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CONTRATOS'!AG$3+1,0),0),0)</f>
        <v>0</v>
      </c>
      <c r="AI317" s="41">
        <f t="shared" si="4"/>
        <v>50</v>
      </c>
      <c r="AK317">
        <f>INDEX(Tabela1[LATITUDE],MATCH('MATRIZ CONTRATOS'!A317,Tabela1[código município],0))</f>
        <v>-14.523400000000001</v>
      </c>
      <c r="AL317">
        <f>INDEX(Tabela1[LONGITUDE],MATCH('MATRIZ CONTRATOS'!A317,Tabela1[código município],0))</f>
        <v>-40.363399999999999</v>
      </c>
    </row>
    <row r="318" spans="1:38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CONTRATOS'!E$3+1,0),0),0)</f>
        <v>1.5625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CONTRATOS'!G$3+1,0),0),0)</f>
        <v>25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CONTRATOS'!I$3+1,0),0),0)</f>
        <v>2.34375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CONTRATOS'!K$3+1,0),0),0)</f>
        <v>6.25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CONTRATOS'!M$3+1,0),0),0)</f>
        <v>1.5625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CONTRATOS'!O$3+1,0),0),0)</f>
        <v>0.78125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CONTRATOS'!Q$3+1,0),0),0)</f>
        <v>6.2499999999999991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CONTRATOS'!S$3+1,0),0),0)</f>
        <v>6.2499999999999991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CONTRATOS'!U$3+1,0),0),0)</f>
        <v>4.1666666666666661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CONTRATOS'!W$3+1,0),0),0)</f>
        <v>0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CONTRATOS'!Y$3+1,0),0),0)</f>
        <v>0.78125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CONTRATOS'!AA$3+1,0),0),0)</f>
        <v>2.34375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CONTRATOS'!AC$3+1,0),0),0)</f>
        <v>0.78125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CONTRATOS'!AE$3+1,0),0),0)</f>
        <v>0.78125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CONTRATOS'!AG$3+1,0),0),0)</f>
        <v>0</v>
      </c>
      <c r="AI318" s="41">
        <f t="shared" si="4"/>
        <v>58.854166666666664</v>
      </c>
      <c r="AK318">
        <f>INDEX(Tabela1[LATITUDE],MATCH('MATRIZ CONTRATOS'!A318,Tabela1[código município],0))</f>
        <v>-12.430300000000001</v>
      </c>
      <c r="AL318">
        <f>INDEX(Tabela1[LONGITUDE],MATCH('MATRIZ CONTRATOS'!A318,Tabela1[código município],0))</f>
        <v>-38.337400000000002</v>
      </c>
    </row>
    <row r="319" spans="1:38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CONTRATOS'!E$3+1,0),0),0)</f>
        <v>2.34375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CONTRATOS'!G$3+1,0),0),0)</f>
        <v>12.5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CONTRATOS'!I$3+1,0),0),0)</f>
        <v>3.125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CONTRATOS'!K$3+1,0),0),0)</f>
        <v>25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CONTRATOS'!M$3+1,0),0),0)</f>
        <v>0.78125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CONTRATOS'!O$3+1,0),0),0)</f>
        <v>3.125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CONTRATOS'!Q$3+1,0),0),0)</f>
        <v>8.3333333333333321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CONTRATOS'!S$3+1,0),0),0)</f>
        <v>2.083333333333333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CONTRATOS'!U$3+1,0),0),0)</f>
        <v>6.2499999999999991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CONTRATOS'!W$3+1,0),0),0)</f>
        <v>0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CONTRATOS'!Y$3+1,0),0),0)</f>
        <v>3.125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CONTRATOS'!AA$3+1,0),0),0)</f>
        <v>3.125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CONTRATOS'!AC$3+1,0),0),0)</f>
        <v>1.5625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CONTRATOS'!AE$3+1,0),0),0)</f>
        <v>3.125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CONTRATOS'!AG$3+1,0),0),0)</f>
        <v>0</v>
      </c>
      <c r="AI319" s="41">
        <f t="shared" si="4"/>
        <v>74.479166666666657</v>
      </c>
      <c r="AK319">
        <f>INDEX(Tabela1[LATITUDE],MATCH('MATRIZ CONTRATOS'!A319,Tabela1[código município],0))</f>
        <v>-10.8653</v>
      </c>
      <c r="AL319">
        <f>INDEX(Tabela1[LONGITUDE],MATCH('MATRIZ CONTRATOS'!A319,Tabela1[código município],0))</f>
        <v>-40.131100000000004</v>
      </c>
    </row>
    <row r="320" spans="1:38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CONTRATOS'!E$3+1,0),0),0)</f>
        <v>3.125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CONTRATOS'!G$3+1,0),0),0)</f>
        <v>25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CONTRATOS'!I$3+1,0),0),0)</f>
        <v>1.5625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CONTRATOS'!K$3+1,0),0),0)</f>
        <v>18.75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CONTRATOS'!M$3+1,0),0),0)</f>
        <v>3.125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CONTRATOS'!O$3+1,0),0),0)</f>
        <v>2.34375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CONTRATOS'!Q$3+1,0),0),0)</f>
        <v>2.083333333333333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CONTRATOS'!S$3+1,0),0),0)</f>
        <v>2.083333333333333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CONTRATOS'!U$3+1,0),0),0)</f>
        <v>6.2499999999999991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CONTRATOS'!W$3+1,0),0),0)</f>
        <v>0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CONTRATOS'!Y$3+1,0),0),0)</f>
        <v>0.78125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CONTRATOS'!AA$3+1,0),0),0)</f>
        <v>3.125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CONTRATOS'!AC$3+1,0),0),0)</f>
        <v>0.78125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CONTRATOS'!AE$3+1,0),0),0)</f>
        <v>0.78125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CONTRATOS'!AG$3+1,0),0),0)</f>
        <v>0</v>
      </c>
      <c r="AI320" s="41">
        <f t="shared" si="4"/>
        <v>69.791666666666657</v>
      </c>
      <c r="AK320">
        <f>INDEX(Tabela1[LATITUDE],MATCH('MATRIZ CONTRATOS'!A320,Tabela1[código município],0))</f>
        <v>-16.4435</v>
      </c>
      <c r="AL320">
        <f>INDEX(Tabela1[LONGITUDE],MATCH('MATRIZ CONTRATOS'!A320,Tabela1[código município],0))</f>
        <v>-39.064300000000003</v>
      </c>
    </row>
    <row r="321" spans="1:38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CONTRATOS'!E$3+1,0),0),0)</f>
        <v>2.34375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CONTRATOS'!G$3+1,0),0),0)</f>
        <v>25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CONTRATOS'!I$3+1,0),0),0)</f>
        <v>2.34375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CONTRATOS'!K$3+1,0),0),0)</f>
        <v>18.75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CONTRATOS'!M$3+1,0),0),0)</f>
        <v>1.5625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CONTRATOS'!O$3+1,0),0),0)</f>
        <v>0.78125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CONTRATOS'!Q$3+1,0),0),0)</f>
        <v>8.3333333333333321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CONTRATOS'!S$3+1,0),0),0)</f>
        <v>2.083333333333333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CONTRATOS'!U$3+1,0),0),0)</f>
        <v>8.3333333333333321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CONTRATOS'!W$3+1,0),0),0)</f>
        <v>0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CONTRATOS'!Y$3+1,0),0),0)</f>
        <v>3.125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CONTRATOS'!AA$3+1,0),0),0)</f>
        <v>0.78125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CONTRATOS'!AC$3+1,0),0),0)</f>
        <v>0.78125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CONTRATOS'!AE$3+1,0),0),0)</f>
        <v>0.78125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CONTRATOS'!AG$3+1,0),0),0)</f>
        <v>0</v>
      </c>
      <c r="AI321" s="41">
        <f t="shared" si="4"/>
        <v>75</v>
      </c>
      <c r="AK321">
        <f>INDEX(Tabela1[LATITUDE],MATCH('MATRIZ CONTRATOS'!A321,Tabela1[código município],0))</f>
        <v>-15.5943</v>
      </c>
      <c r="AL321">
        <f>INDEX(Tabela1[LONGITUDE],MATCH('MATRIZ CONTRATOS'!A321,Tabela1[código município],0))</f>
        <v>-39.863799999999998</v>
      </c>
    </row>
    <row r="322" spans="1:38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CONTRATOS'!E$3+1,0),0),0)</f>
        <v>1.5625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CONTRATOS'!G$3+1,0),0),0)</f>
        <v>25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CONTRATOS'!I$3+1,0),0),0)</f>
        <v>0.78125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CONTRATOS'!K$3+1,0),0),0)</f>
        <v>12.5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CONTRATOS'!M$3+1,0),0),0)</f>
        <v>2.34375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CONTRATOS'!O$3+1,0),0),0)</f>
        <v>3.125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CONTRATOS'!Q$3+1,0),0),0)</f>
        <v>4.1666666666666661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CONTRATOS'!S$3+1,0),0),0)</f>
        <v>4.1666666666666661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CONTRATOS'!U$3+1,0),0),0)</f>
        <v>8.3333333333333321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CONTRATOS'!W$3+1,0),0),0)</f>
        <v>0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CONTRATOS'!Y$3+1,0),0),0)</f>
        <v>0.78125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CONTRATOS'!AA$3+1,0),0),0)</f>
        <v>2.34375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CONTRATOS'!AC$3+1,0),0),0)</f>
        <v>1.5625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CONTRATOS'!AE$3+1,0),0),0)</f>
        <v>0.78125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CONTRATOS'!AG$3+1,0),0),0)</f>
        <v>0</v>
      </c>
      <c r="AI322" s="41">
        <f t="shared" si="4"/>
        <v>67.447916666666657</v>
      </c>
      <c r="AK322">
        <f>INDEX(Tabela1[LATITUDE],MATCH('MATRIZ CONTRATOS'!A322,Tabela1[código município],0))</f>
        <v>-17.336400000000001</v>
      </c>
      <c r="AL322">
        <f>INDEX(Tabela1[LONGITUDE],MATCH('MATRIZ CONTRATOS'!A322,Tabela1[código município],0))</f>
        <v>-39.222700000000003</v>
      </c>
    </row>
    <row r="323" spans="1:38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CONTRATOS'!E$3+1,0),0),0)</f>
        <v>0.78125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CONTRATOS'!G$3+1,0),0),0)</f>
        <v>25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CONTRATOS'!I$3+1,0),0),0)</f>
        <v>0.78125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CONTRATOS'!K$3+1,0),0),0)</f>
        <v>12.5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CONTRATOS'!M$3+1,0),0),0)</f>
        <v>2.34375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CONTRATOS'!O$3+1,0),0),0)</f>
        <v>0.78125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CONTRATOS'!Q$3+1,0),0),0)</f>
        <v>4.1666666666666661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CONTRATOS'!S$3+1,0),0),0)</f>
        <v>8.3333333333333321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CONTRATOS'!U$3+1,0),0),0)</f>
        <v>8.3333333333333321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CONTRATOS'!W$3+1,0),0),0)</f>
        <v>0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CONTRATOS'!Y$3+1,0),0),0)</f>
        <v>1.5625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CONTRATOS'!AA$3+1,0),0),0)</f>
        <v>0.78125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CONTRATOS'!AC$3+1,0),0),0)</f>
        <v>3.125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CONTRATOS'!AE$3+1,0),0),0)</f>
        <v>0.78125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CONTRATOS'!AG$3+1,0),0),0)</f>
        <v>0</v>
      </c>
      <c r="AI323" s="41">
        <f t="shared" si="4"/>
        <v>69.270833333333329</v>
      </c>
      <c r="AK323">
        <f>INDEX(Tabela1[LATITUDE],MATCH('MATRIZ CONTRATOS'!A323,Tabela1[código município],0))</f>
        <v>-11.292299999999999</v>
      </c>
      <c r="AL323">
        <f>INDEX(Tabela1[LONGITUDE],MATCH('MATRIZ CONTRATOS'!A323,Tabela1[código município],0))</f>
        <v>-41.984299999999998</v>
      </c>
    </row>
    <row r="324" spans="1:38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CONTRATOS'!E$3+1,0),0),0)</f>
        <v>1.5625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CONTRATOS'!G$3+1,0),0),0)</f>
        <v>25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CONTRATOS'!I$3+1,0),0),0)</f>
        <v>3.125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CONTRATOS'!K$3+1,0),0),0)</f>
        <v>25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CONTRATOS'!M$3+1,0),0),0)</f>
        <v>1.5625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CONTRATOS'!O$3+1,0),0),0)</f>
        <v>1.5625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CONTRATOS'!Q$3+1,0),0),0)</f>
        <v>8.3333333333333321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CONTRATOS'!S$3+1,0),0),0)</f>
        <v>8.3333333333333321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CONTRATOS'!U$3+1,0),0),0)</f>
        <v>2.083333333333333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CONTRATOS'!W$3+1,0),0),0)</f>
        <v>0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CONTRATOS'!Y$3+1,0),0),0)</f>
        <v>3.125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CONTRATOS'!AA$3+1,0),0),0)</f>
        <v>2.34375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CONTRATOS'!AC$3+1,0),0),0)</f>
        <v>1.5625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CONTRATOS'!AE$3+1,0),0),0)</f>
        <v>0.78125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CONTRATOS'!AG$3+1,0),0),0)</f>
        <v>0</v>
      </c>
      <c r="AI324" s="41">
        <f t="shared" si="4"/>
        <v>84.375</v>
      </c>
      <c r="AK324">
        <f>INDEX(Tabela1[LATITUDE],MATCH('MATRIZ CONTRATOS'!A324,Tabela1[código município],0))</f>
        <v>-14.688499999999999</v>
      </c>
      <c r="AL324">
        <f>INDEX(Tabela1[LONGITUDE],MATCH('MATRIZ CONTRATOS'!A324,Tabela1[código município],0))</f>
        <v>-41.6798</v>
      </c>
    </row>
    <row r="325" spans="1:38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CONTRATOS'!E$3+1,0),0),0)</f>
        <v>1.5625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CONTRATOS'!G$3+1,0),0),0)</f>
        <v>25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CONTRATOS'!I$3+1,0),0),0)</f>
        <v>0.78125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CONTRATOS'!K$3+1,0),0),0)</f>
        <v>12.5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CONTRATOS'!M$3+1,0),0),0)</f>
        <v>3.125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CONTRATOS'!O$3+1,0),0),0)</f>
        <v>0.78125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CONTRATOS'!Q$3+1,0),0),0)</f>
        <v>6.2499999999999991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CONTRATOS'!S$3+1,0),0),0)</f>
        <v>4.1666666666666661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CONTRATOS'!U$3+1,0),0),0)</f>
        <v>8.3333333333333321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CONTRATOS'!W$3+1,0),0),0)</f>
        <v>0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CONTRATOS'!Y$3+1,0),0),0)</f>
        <v>0.78125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CONTRATOS'!AA$3+1,0),0),0)</f>
        <v>3.125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CONTRATOS'!AC$3+1,0),0),0)</f>
        <v>1.5625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CONTRATOS'!AE$3+1,0),0),0)</f>
        <v>0.78125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CONTRATOS'!AG$3+1,0),0),0)</f>
        <v>0</v>
      </c>
      <c r="AI325" s="41">
        <f t="shared" si="4"/>
        <v>68.75</v>
      </c>
      <c r="AK325">
        <f>INDEX(Tabela1[LATITUDE],MATCH('MATRIZ CONTRATOS'!A325,Tabela1[código município],0))</f>
        <v>-13.447100000000001</v>
      </c>
      <c r="AL325">
        <f>INDEX(Tabela1[LONGITUDE],MATCH('MATRIZ CONTRATOS'!A325,Tabela1[código município],0))</f>
        <v>-39.420299999999997</v>
      </c>
    </row>
    <row r="326" spans="1:38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CONTRATOS'!E$3+1,0),0),0)</f>
        <v>1.5625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CONTRATOS'!G$3+1,0),0),0)</f>
        <v>25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CONTRATOS'!I$3+1,0),0),0)</f>
        <v>0.78125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CONTRATOS'!K$3+1,0),0),0)</f>
        <v>25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CONTRATOS'!M$3+1,0),0),0)</f>
        <v>3.125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CONTRATOS'!O$3+1,0),0),0)</f>
        <v>3.125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CONTRATOS'!Q$3+1,0),0),0)</f>
        <v>6.2499999999999991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CONTRATOS'!S$3+1,0),0),0)</f>
        <v>8.3333333333333321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CONTRATOS'!U$3+1,0),0),0)</f>
        <v>8.3333333333333321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CONTRATOS'!W$3+1,0),0),0)</f>
        <v>0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CONTRATOS'!Y$3+1,0),0),0)</f>
        <v>0.78125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CONTRATOS'!AA$3+1,0),0),0)</f>
        <v>0.78125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CONTRATOS'!AC$3+1,0),0),0)</f>
        <v>1.5625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CONTRATOS'!AE$3+1,0),0),0)</f>
        <v>0.78125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CONTRATOS'!AG$3+1,0),0),0)</f>
        <v>0</v>
      </c>
      <c r="AI326" s="41">
        <f t="shared" si="4"/>
        <v>85.416666666666657</v>
      </c>
      <c r="AK326">
        <f>INDEX(Tabela1[LATITUDE],MATCH('MATRIZ CONTRATOS'!A326,Tabela1[código município],0))</f>
        <v>-10.973599999999999</v>
      </c>
      <c r="AL326">
        <f>INDEX(Tabela1[LONGITUDE],MATCH('MATRIZ CONTRATOS'!A326,Tabela1[código município],0))</f>
        <v>-39.629300000000001</v>
      </c>
    </row>
    <row r="327" spans="1:38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CONTRATOS'!E$3+1,0),0),0)</f>
        <v>0.78125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CONTRATOS'!G$3+1,0),0),0)</f>
        <v>25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CONTRATOS'!I$3+1,0),0),0)</f>
        <v>0.78125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CONTRATOS'!K$3+1,0),0),0)</f>
        <v>12.5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CONTRATOS'!M$3+1,0),0),0)</f>
        <v>0.78125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CONTRATOS'!O$3+1,0),0),0)</f>
        <v>2.34375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CONTRATOS'!Q$3+1,0),0),0)</f>
        <v>2.083333333333333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CONTRATOS'!S$3+1,0),0),0)</f>
        <v>6.2499999999999991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CONTRATOS'!U$3+1,0),0),0)</f>
        <v>4.1666666666666661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CONTRATOS'!W$3+1,0),0),0)</f>
        <v>0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CONTRATOS'!Y$3+1,0),0),0)</f>
        <v>2.34375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CONTRATOS'!AA$3+1,0),0),0)</f>
        <v>1.5625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CONTRATOS'!AC$3+1,0),0),0)</f>
        <v>0.78125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CONTRATOS'!AE$3+1,0),0),0)</f>
        <v>0.78125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CONTRATOS'!AG$3+1,0),0),0)</f>
        <v>0</v>
      </c>
      <c r="AI327" s="41">
        <f t="shared" si="4"/>
        <v>60.15625</v>
      </c>
      <c r="AK327">
        <f>INDEX(Tabela1[LATITUDE],MATCH('MATRIZ CONTRATOS'!A327,Tabela1[código município],0))</f>
        <v>-10.750500000000001</v>
      </c>
      <c r="AL327">
        <f>INDEX(Tabela1[LONGITUDE],MATCH('MATRIZ CONTRATOS'!A327,Tabela1[código município],0))</f>
        <v>-39.213700000000003</v>
      </c>
    </row>
    <row r="328" spans="1:38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CONTRATOS'!E$3+1,0),0),0)</f>
        <v>2.34375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CONTRATOS'!G$3+1,0),0),0)</f>
        <v>25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CONTRATOS'!I$3+1,0),0),0)</f>
        <v>2.34375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CONTRATOS'!K$3+1,0),0),0)</f>
        <v>25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CONTRATOS'!M$3+1,0),0),0)</f>
        <v>3.125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CONTRATOS'!O$3+1,0),0),0)</f>
        <v>3.125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CONTRATOS'!Q$3+1,0),0),0)</f>
        <v>6.2499999999999991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CONTRATOS'!S$3+1,0),0),0)</f>
        <v>8.3333333333333321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CONTRATOS'!U$3+1,0),0),0)</f>
        <v>8.3333333333333321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CONTRATOS'!W$3+1,0),0),0)</f>
        <v>0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CONTRATOS'!Y$3+1,0),0),0)</f>
        <v>2.34375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CONTRATOS'!AA$3+1,0),0),0)</f>
        <v>2.34375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CONTRATOS'!AC$3+1,0),0),0)</f>
        <v>1.5625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CONTRATOS'!AE$3+1,0),0),0)</f>
        <v>0.78125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CONTRATOS'!AG$3+1,0),0),0)</f>
        <v>0</v>
      </c>
      <c r="AI328" s="41">
        <f t="shared" ref="AI328:AI391" si="5">AH328+AF328+AD328+AB328+Z328+X328+V328+T328+R328+P328+N328+L328+J328+H328+F328</f>
        <v>90.885416666666657</v>
      </c>
      <c r="AK328">
        <f>INDEX(Tabela1[LATITUDE],MATCH('MATRIZ CONTRATOS'!A328,Tabela1[código município],0))</f>
        <v>-11.4031</v>
      </c>
      <c r="AL328">
        <f>INDEX(Tabela1[LONGITUDE],MATCH('MATRIZ CONTRATOS'!A328,Tabela1[código município],0))</f>
        <v>-40.119999999999997</v>
      </c>
    </row>
    <row r="329" spans="1:38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CONTRATOS'!E$3+1,0),0),0)</f>
        <v>3.125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CONTRATOS'!G$3+1,0),0),0)</f>
        <v>18.75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CONTRATOS'!I$3+1,0),0),0)</f>
        <v>3.125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CONTRATOS'!K$3+1,0),0),0)</f>
        <v>25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CONTRATOS'!M$3+1,0),0),0)</f>
        <v>1.5625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CONTRATOS'!O$3+1,0),0),0)</f>
        <v>1.5625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CONTRATOS'!Q$3+1,0),0),0)</f>
        <v>8.3333333333333321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CONTRATOS'!S$3+1,0),0),0)</f>
        <v>6.2499999999999991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CONTRATOS'!U$3+1,0),0),0)</f>
        <v>6.2499999999999991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CONTRATOS'!W$3+1,0),0),0)</f>
        <v>0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CONTRATOS'!Y$3+1,0),0),0)</f>
        <v>2.34375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CONTRATOS'!AA$3+1,0),0),0)</f>
        <v>3.125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CONTRATOS'!AC$3+1,0),0),0)</f>
        <v>3.125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CONTRATOS'!AE$3+1,0),0),0)</f>
        <v>2.34375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CONTRATOS'!AG$3+1,0),0),0)</f>
        <v>0</v>
      </c>
      <c r="AI329" s="41">
        <f t="shared" si="5"/>
        <v>84.895833333333329</v>
      </c>
      <c r="AK329">
        <f>INDEX(Tabela1[LATITUDE],MATCH('MATRIZ CONTRATOS'!A329,Tabela1[código município],0))</f>
        <v>-12.4053</v>
      </c>
      <c r="AL329">
        <f>INDEX(Tabela1[LONGITUDE],MATCH('MATRIZ CONTRATOS'!A329,Tabela1[código município],0))</f>
        <v>-39.500700000000002</v>
      </c>
    </row>
    <row r="330" spans="1:38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CONTRATOS'!E$3+1,0),0),0)</f>
        <v>1.5625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CONTRATOS'!G$3+1,0),0),0)</f>
        <v>25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CONTRATOS'!I$3+1,0),0),0)</f>
        <v>1.5625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CONTRATOS'!K$3+1,0),0),0)</f>
        <v>12.5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CONTRATOS'!M$3+1,0),0),0)</f>
        <v>1.5625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CONTRATOS'!O$3+1,0),0),0)</f>
        <v>1.5625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CONTRATOS'!Q$3+1,0),0),0)</f>
        <v>4.1666666666666661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CONTRATOS'!S$3+1,0),0),0)</f>
        <v>2.083333333333333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CONTRATOS'!U$3+1,0),0),0)</f>
        <v>2.083333333333333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CONTRATOS'!W$3+1,0),0),0)</f>
        <v>0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CONTRATOS'!Y$3+1,0),0),0)</f>
        <v>3.125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CONTRATOS'!AA$3+1,0),0),0)</f>
        <v>0.78125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CONTRATOS'!AC$3+1,0),0),0)</f>
        <v>1.5625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CONTRATOS'!AE$3+1,0),0),0)</f>
        <v>0.78125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CONTRATOS'!AG$3+1,0),0),0)</f>
        <v>0</v>
      </c>
      <c r="AI330" s="41">
        <f t="shared" si="5"/>
        <v>58.333333333333329</v>
      </c>
      <c r="AK330">
        <f>INDEX(Tabela1[LATITUDE],MATCH('MATRIZ CONTRATOS'!A330,Tabela1[código município],0))</f>
        <v>-9.6194400000000009</v>
      </c>
      <c r="AL330">
        <f>INDEX(Tabela1[LONGITUDE],MATCH('MATRIZ CONTRATOS'!A330,Tabela1[código município],0))</f>
        <v>-42.084800000000001</v>
      </c>
    </row>
    <row r="331" spans="1:38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CONTRATOS'!E$3+1,0),0),0)</f>
        <v>0.78125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CONTRATOS'!G$3+1,0),0),0)</f>
        <v>25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CONTRATOS'!I$3+1,0),0),0)</f>
        <v>0.78125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CONTRATOS'!K$3+1,0),0),0)</f>
        <v>18.75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CONTRATOS'!M$3+1,0),0),0)</f>
        <v>2.34375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CONTRATOS'!O$3+1,0),0),0)</f>
        <v>2.34375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CONTRATOS'!Q$3+1,0),0),0)</f>
        <v>6.2499999999999991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CONTRATOS'!S$3+1,0),0),0)</f>
        <v>6.2499999999999991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CONTRATOS'!U$3+1,0),0),0)</f>
        <v>8.3333333333333321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CONTRATOS'!W$3+1,0),0),0)</f>
        <v>0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CONTRATOS'!Y$3+1,0),0),0)</f>
        <v>1.5625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CONTRATOS'!AA$3+1,0),0),0)</f>
        <v>2.34375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CONTRATOS'!AC$3+1,0),0),0)</f>
        <v>1.5625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CONTRATOS'!AE$3+1,0),0),0)</f>
        <v>2.34375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CONTRATOS'!AG$3+1,0),0),0)</f>
        <v>0</v>
      </c>
      <c r="AI331" s="41">
        <f t="shared" si="5"/>
        <v>78.645833333333329</v>
      </c>
      <c r="AK331">
        <f>INDEX(Tabela1[LATITUDE],MATCH('MATRIZ CONTRATOS'!A331,Tabela1[código município],0))</f>
        <v>-11.4832</v>
      </c>
      <c r="AL331">
        <f>INDEX(Tabela1[LONGITUDE],MATCH('MATRIZ CONTRATOS'!A331,Tabela1[código município],0))</f>
        <v>-39.423400000000001</v>
      </c>
    </row>
    <row r="332" spans="1:38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CONTRATOS'!E$3+1,0),0),0)</f>
        <v>1.5625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CONTRATOS'!G$3+1,0),0),0)</f>
        <v>25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CONTRATOS'!I$3+1,0),0),0)</f>
        <v>1.5625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CONTRATOS'!K$3+1,0),0),0)</f>
        <v>18.75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CONTRATOS'!M$3+1,0),0),0)</f>
        <v>2.34375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CONTRATOS'!O$3+1,0),0),0)</f>
        <v>1.5625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CONTRATOS'!Q$3+1,0),0),0)</f>
        <v>8.3333333333333321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CONTRATOS'!S$3+1,0),0),0)</f>
        <v>2.083333333333333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CONTRATOS'!U$3+1,0),0),0)</f>
        <v>4.1666666666666661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CONTRATOS'!W$3+1,0),0),0)</f>
        <v>0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CONTRATOS'!Y$3+1,0),0),0)</f>
        <v>3.125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CONTRATOS'!AA$3+1,0),0),0)</f>
        <v>0.78125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CONTRATOS'!AC$3+1,0),0),0)</f>
        <v>1.5625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CONTRATOS'!AE$3+1,0),0),0)</f>
        <v>0.78125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CONTRATOS'!AG$3+1,0),0),0)</f>
        <v>0</v>
      </c>
      <c r="AI332" s="41">
        <f t="shared" si="5"/>
        <v>71.614583333333329</v>
      </c>
      <c r="AK332">
        <f>INDEX(Tabela1[LATITUDE],MATCH('MATRIZ CONTRATOS'!A332,Tabela1[código município],0))</f>
        <v>-11.7508</v>
      </c>
      <c r="AL332">
        <f>INDEX(Tabela1[LONGITUDE],MATCH('MATRIZ CONTRATOS'!A332,Tabela1[código município],0))</f>
        <v>-44.914299999999997</v>
      </c>
    </row>
    <row r="333" spans="1:38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CONTRATOS'!E$3+1,0),0),0)</f>
        <v>2.34375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CONTRATOS'!G$3+1,0),0),0)</f>
        <v>25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CONTRATOS'!I$3+1,0),0),0)</f>
        <v>1.5625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CONTRATOS'!K$3+1,0),0),0)</f>
        <v>25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CONTRATOS'!M$3+1,0),0),0)</f>
        <v>0.78125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CONTRATOS'!O$3+1,0),0),0)</f>
        <v>2.34375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CONTRATOS'!Q$3+1,0),0),0)</f>
        <v>8.3333333333333321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CONTRATOS'!S$3+1,0),0),0)</f>
        <v>2.083333333333333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CONTRATOS'!U$3+1,0),0),0)</f>
        <v>4.1666666666666661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CONTRATOS'!W$3+1,0),0),0)</f>
        <v>0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CONTRATOS'!Y$3+1,0),0),0)</f>
        <v>1.5625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CONTRATOS'!AA$3+1,0),0),0)</f>
        <v>2.34375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CONTRATOS'!AC$3+1,0),0),0)</f>
        <v>1.5625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CONTRATOS'!AE$3+1,0),0),0)</f>
        <v>0.78125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CONTRATOS'!AG$3+1,0),0),0)</f>
        <v>0</v>
      </c>
      <c r="AI333" s="41">
        <f t="shared" si="5"/>
        <v>77.864583333333329</v>
      </c>
      <c r="AK333">
        <f>INDEX(Tabela1[LATITUDE],MATCH('MATRIZ CONTRATOS'!A333,Tabela1[código município],0))</f>
        <v>-11.806699999999999</v>
      </c>
      <c r="AL333">
        <f>INDEX(Tabela1[LONGITUDE],MATCH('MATRIZ CONTRATOS'!A333,Tabela1[código município],0))</f>
        <v>-39.381799999999998</v>
      </c>
    </row>
    <row r="334" spans="1:38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CONTRATOS'!E$3+1,0),0),0)</f>
        <v>2.34375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CONTRATOS'!G$3+1,0),0),0)</f>
        <v>25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CONTRATOS'!I$3+1,0),0),0)</f>
        <v>0.78125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CONTRATOS'!K$3+1,0),0),0)</f>
        <v>18.75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CONTRATOS'!M$3+1,0),0),0)</f>
        <v>0.78125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CONTRATOS'!O$3+1,0),0),0)</f>
        <v>3.125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CONTRATOS'!Q$3+1,0),0),0)</f>
        <v>4.1666666666666661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CONTRATOS'!S$3+1,0),0),0)</f>
        <v>8.3333333333333321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CONTRATOS'!U$3+1,0),0),0)</f>
        <v>6.2499999999999991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CONTRATOS'!W$3+1,0),0),0)</f>
        <v>0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CONTRATOS'!Y$3+1,0),0),0)</f>
        <v>1.5625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CONTRATOS'!AA$3+1,0),0),0)</f>
        <v>0.78125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CONTRATOS'!AC$3+1,0),0),0)</f>
        <v>0.78125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CONTRATOS'!AE$3+1,0),0),0)</f>
        <v>0.78125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CONTRATOS'!AG$3+1,0),0),0)</f>
        <v>0</v>
      </c>
      <c r="AI334" s="41">
        <f t="shared" si="5"/>
        <v>73.4375</v>
      </c>
      <c r="AK334">
        <f>INDEX(Tabela1[LATITUDE],MATCH('MATRIZ CONTRATOS'!A334,Tabela1[código município],0))</f>
        <v>-13.6059</v>
      </c>
      <c r="AL334">
        <f>INDEX(Tabela1[LONGITUDE],MATCH('MATRIZ CONTRATOS'!A334,Tabela1[código município],0))</f>
        <v>-42.939700000000002</v>
      </c>
    </row>
    <row r="335" spans="1:38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CONTRATOS'!E$3+1,0),0),0)</f>
        <v>1.5625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CONTRATOS'!G$3+1,0),0),0)</f>
        <v>25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CONTRATOS'!I$3+1,0),0),0)</f>
        <v>2.34375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CONTRATOS'!K$3+1,0),0),0)</f>
        <v>12.5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CONTRATOS'!M$3+1,0),0),0)</f>
        <v>1.5625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CONTRATOS'!O$3+1,0),0),0)</f>
        <v>3.125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CONTRATOS'!Q$3+1,0),0),0)</f>
        <v>8.3333333333333321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CONTRATOS'!S$3+1,0),0),0)</f>
        <v>4.1666666666666661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CONTRATOS'!U$3+1,0),0),0)</f>
        <v>4.1666666666666661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CONTRATOS'!W$3+1,0),0),0)</f>
        <v>0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CONTRATOS'!Y$3+1,0),0),0)</f>
        <v>2.34375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CONTRATOS'!AA$3+1,0),0),0)</f>
        <v>3.125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CONTRATOS'!AC$3+1,0),0),0)</f>
        <v>1.5625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CONTRATOS'!AE$3+1,0),0),0)</f>
        <v>2.34375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CONTRATOS'!AG$3+1,0),0),0)</f>
        <v>0</v>
      </c>
      <c r="AI335" s="41">
        <f t="shared" si="5"/>
        <v>72.135416666666657</v>
      </c>
      <c r="AK335">
        <f>INDEX(Tabela1[LATITUDE],MATCH('MATRIZ CONTRATOS'!A335,Tabela1[código município],0))</f>
        <v>-11.0421</v>
      </c>
      <c r="AL335">
        <f>INDEX(Tabela1[LONGITUDE],MATCH('MATRIZ CONTRATOS'!A335,Tabela1[código município],0))</f>
        <v>-38.424199999999999</v>
      </c>
    </row>
    <row r="336" spans="1:38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CONTRATOS'!E$3+1,0),0),0)</f>
        <v>0.78125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CONTRATOS'!G$3+1,0),0),0)</f>
        <v>25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CONTRATOS'!I$3+1,0),0),0)</f>
        <v>2.34375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CONTRATOS'!K$3+1,0),0),0)</f>
        <v>18.75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CONTRATOS'!M$3+1,0),0),0)</f>
        <v>0.78125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CONTRATOS'!O$3+1,0),0),0)</f>
        <v>1.5625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CONTRATOS'!Q$3+1,0),0),0)</f>
        <v>2.083333333333333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CONTRATOS'!S$3+1,0),0),0)</f>
        <v>8.3333333333333321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CONTRATOS'!U$3+1,0),0),0)</f>
        <v>6.2499999999999991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CONTRATOS'!W$3+1,0),0),0)</f>
        <v>0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CONTRATOS'!Y$3+1,0),0),0)</f>
        <v>0.78125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CONTRATOS'!AA$3+1,0),0),0)</f>
        <v>2.34375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CONTRATOS'!AC$3+1,0),0),0)</f>
        <v>1.5625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CONTRATOS'!AE$3+1,0),0),0)</f>
        <v>0.78125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CONTRATOS'!AG$3+1,0),0),0)</f>
        <v>0</v>
      </c>
      <c r="AI336" s="41">
        <f t="shared" si="5"/>
        <v>71.354166666666657</v>
      </c>
      <c r="AK336">
        <f>INDEX(Tabela1[LATITUDE],MATCH('MATRIZ CONTRATOS'!A336,Tabela1[código município],0))</f>
        <v>-10.837300000000001</v>
      </c>
      <c r="AL336">
        <f>INDEX(Tabela1[LONGITUDE],MATCH('MATRIZ CONTRATOS'!A336,Tabela1[código município],0))</f>
        <v>-38.538200000000003</v>
      </c>
    </row>
    <row r="337" spans="1:38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CONTRATOS'!E$3+1,0),0),0)</f>
        <v>0.78125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CONTRATOS'!G$3+1,0),0),0)</f>
        <v>25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CONTRATOS'!I$3+1,0),0),0)</f>
        <v>0.78125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CONTRATOS'!K$3+1,0),0),0)</f>
        <v>6.25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CONTRATOS'!M$3+1,0),0),0)</f>
        <v>1.5625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CONTRATOS'!O$3+1,0),0),0)</f>
        <v>1.5625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CONTRATOS'!Q$3+1,0),0),0)</f>
        <v>4.1666666666666661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CONTRATOS'!S$3+1,0),0),0)</f>
        <v>4.1666666666666661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CONTRATOS'!U$3+1,0),0),0)</f>
        <v>6.2499999999999991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CONTRATOS'!W$3+1,0),0),0)</f>
        <v>0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CONTRATOS'!Y$3+1,0),0),0)</f>
        <v>1.5625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CONTRATOS'!AA$3+1,0),0),0)</f>
        <v>0.78125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CONTRATOS'!AC$3+1,0),0),0)</f>
        <v>0.78125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CONTRATOS'!AE$3+1,0),0),0)</f>
        <v>0.78125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CONTRATOS'!AG$3+1,0),0),0)</f>
        <v>0</v>
      </c>
      <c r="AI337" s="41">
        <f t="shared" si="5"/>
        <v>54.427083333333329</v>
      </c>
      <c r="AK337">
        <f>INDEX(Tabela1[LATITUDE],MATCH('MATRIZ CONTRATOS'!A337,Tabela1[código município],0))</f>
        <v>-15.450799999999999</v>
      </c>
      <c r="AL337">
        <f>INDEX(Tabela1[LONGITUDE],MATCH('MATRIZ CONTRATOS'!A337,Tabela1[código município],0))</f>
        <v>-40.744100000000003</v>
      </c>
    </row>
    <row r="338" spans="1:38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CONTRATOS'!E$3+1,0),0),0)</f>
        <v>3.125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CONTRATOS'!G$3+1,0),0),0)</f>
        <v>25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CONTRATOS'!I$3+1,0),0),0)</f>
        <v>1.5625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CONTRATOS'!K$3+1,0),0),0)</f>
        <v>18.75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CONTRATOS'!M$3+1,0),0),0)</f>
        <v>3.125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CONTRATOS'!O$3+1,0),0),0)</f>
        <v>3.125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CONTRATOS'!Q$3+1,0),0),0)</f>
        <v>4.1666666666666661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CONTRATOS'!S$3+1,0),0),0)</f>
        <v>6.2499999999999991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CONTRATOS'!U$3+1,0),0),0)</f>
        <v>8.3333333333333321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CONTRATOS'!W$3+1,0),0),0)</f>
        <v>0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CONTRATOS'!Y$3+1,0),0),0)</f>
        <v>2.34375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CONTRATOS'!AA$3+1,0),0),0)</f>
        <v>0.78125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CONTRATOS'!AC$3+1,0),0),0)</f>
        <v>3.125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CONTRATOS'!AE$3+1,0),0),0)</f>
        <v>0.78125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CONTRATOS'!AG$3+1,0),0),0)</f>
        <v>0</v>
      </c>
      <c r="AI338" s="41">
        <f t="shared" si="5"/>
        <v>80.46875</v>
      </c>
      <c r="AK338">
        <f>INDEX(Tabela1[LATITUDE],MATCH('MATRIZ CONTRATOS'!A338,Tabela1[código município],0))</f>
        <v>-13.5852</v>
      </c>
      <c r="AL338">
        <f>INDEX(Tabela1[LONGITUDE],MATCH('MATRIZ CONTRATOS'!A338,Tabela1[código município],0))</f>
        <v>-41.8048</v>
      </c>
    </row>
    <row r="339" spans="1:38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CONTRATOS'!E$3+1,0),0),0)</f>
        <v>0.78125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CONTRATOS'!G$3+1,0),0),0)</f>
        <v>25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CONTRATOS'!I$3+1,0),0),0)</f>
        <v>0.78125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CONTRATOS'!K$3+1,0),0),0)</f>
        <v>6.25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CONTRATOS'!M$3+1,0),0),0)</f>
        <v>3.125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CONTRATOS'!O$3+1,0),0),0)</f>
        <v>3.125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CONTRATOS'!Q$3+1,0),0),0)</f>
        <v>2.083333333333333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CONTRATOS'!S$3+1,0),0),0)</f>
        <v>4.1666666666666661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CONTRATOS'!U$3+1,0),0),0)</f>
        <v>6.2499999999999991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CONTRATOS'!W$3+1,0),0),0)</f>
        <v>0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CONTRATOS'!Y$3+1,0),0),0)</f>
        <v>0.78125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CONTRATOS'!AA$3+1,0),0),0)</f>
        <v>2.34375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CONTRATOS'!AC$3+1,0),0),0)</f>
        <v>1.5625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CONTRATOS'!AE$3+1,0),0),0)</f>
        <v>0.78125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CONTRATOS'!AG$3+1,0),0),0)</f>
        <v>0</v>
      </c>
      <c r="AI339" s="41">
        <f t="shared" si="5"/>
        <v>57.03125</v>
      </c>
      <c r="AK339">
        <f>INDEX(Tabela1[LATITUDE],MATCH('MATRIZ CONTRATOS'!A339,Tabela1[código município],0))</f>
        <v>-14.4071</v>
      </c>
      <c r="AL339">
        <f>INDEX(Tabela1[LONGITUDE],MATCH('MATRIZ CONTRATOS'!A339,Tabela1[código município],0))</f>
        <v>-42.072099999999999</v>
      </c>
    </row>
    <row r="340" spans="1:38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CONTRATOS'!E$3+1,0),0),0)</f>
        <v>0.78125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CONTRATOS'!G$3+1,0),0),0)</f>
        <v>25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CONTRATOS'!I$3+1,0),0),0)</f>
        <v>0.78125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CONTRATOS'!K$3+1,0),0),0)</f>
        <v>12.5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CONTRATOS'!M$3+1,0),0),0)</f>
        <v>2.34375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CONTRATOS'!O$3+1,0),0),0)</f>
        <v>0.78125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CONTRATOS'!Q$3+1,0),0),0)</f>
        <v>8.3333333333333321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CONTRATOS'!S$3+1,0),0),0)</f>
        <v>6.2499999999999991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CONTRATOS'!U$3+1,0),0),0)</f>
        <v>8.3333333333333321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CONTRATOS'!W$3+1,0),0),0)</f>
        <v>0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CONTRATOS'!Y$3+1,0),0),0)</f>
        <v>1.5625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CONTRATOS'!AA$3+1,0),0),0)</f>
        <v>3.125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CONTRATOS'!AC$3+1,0),0),0)</f>
        <v>0.78125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CONTRATOS'!AE$3+1,0),0),0)</f>
        <v>0.78125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CONTRATOS'!AG$3+1,0),0),0)</f>
        <v>0</v>
      </c>
      <c r="AI340" s="41">
        <f t="shared" si="5"/>
        <v>71.354166666666657</v>
      </c>
      <c r="AK340">
        <f>INDEX(Tabela1[LATITUDE],MATCH('MATRIZ CONTRATOS'!A340,Tabela1[código município],0))</f>
        <v>-13.118499999999999</v>
      </c>
      <c r="AL340">
        <f>INDEX(Tabela1[LONGITUDE],MATCH('MATRIZ CONTRATOS'!A340,Tabela1[código município],0))</f>
        <v>-42.290199999999999</v>
      </c>
    </row>
    <row r="341" spans="1:38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CONTRATOS'!E$3+1,0),0),0)</f>
        <v>2.34375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CONTRATOS'!G$3+1,0),0),0)</f>
        <v>25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CONTRATOS'!I$3+1,0),0),0)</f>
        <v>0.78125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CONTRATOS'!K$3+1,0),0),0)</f>
        <v>18.75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CONTRATOS'!M$3+1,0),0),0)</f>
        <v>3.125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CONTRATOS'!O$3+1,0),0),0)</f>
        <v>0.78125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CONTRATOS'!Q$3+1,0),0),0)</f>
        <v>2.083333333333333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CONTRATOS'!S$3+1,0),0),0)</f>
        <v>2.083333333333333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CONTRATOS'!U$3+1,0),0),0)</f>
        <v>8.3333333333333321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CONTRATOS'!W$3+1,0),0),0)</f>
        <v>0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CONTRATOS'!Y$3+1,0),0),0)</f>
        <v>0.78125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CONTRATOS'!AA$3+1,0),0),0)</f>
        <v>2.34375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CONTRATOS'!AC$3+1,0),0),0)</f>
        <v>0.78125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CONTRATOS'!AE$3+1,0),0),0)</f>
        <v>0.78125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CONTRATOS'!AG$3+1,0),0),0)</f>
        <v>0</v>
      </c>
      <c r="AI341" s="41">
        <f t="shared" si="5"/>
        <v>67.96875</v>
      </c>
      <c r="AK341">
        <f>INDEX(Tabela1[LATITUDE],MATCH('MATRIZ CONTRATOS'!A341,Tabela1[código município],0))</f>
        <v>-11.481400000000001</v>
      </c>
      <c r="AL341">
        <f>INDEX(Tabela1[LONGITUDE],MATCH('MATRIZ CONTRATOS'!A341,Tabela1[código município],0))</f>
        <v>-37.933199999999999</v>
      </c>
    </row>
    <row r="342" spans="1:38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CONTRATOS'!E$3+1,0),0),0)</f>
        <v>2.34375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CONTRATOS'!G$3+1,0),0),0)</f>
        <v>25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CONTRATOS'!I$3+1,0),0),0)</f>
        <v>0.78125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CONTRATOS'!K$3+1,0),0),0)</f>
        <v>25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CONTRATOS'!M$3+1,0),0),0)</f>
        <v>3.125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CONTRATOS'!O$3+1,0),0),0)</f>
        <v>1.5625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CONTRATOS'!Q$3+1,0),0),0)</f>
        <v>8.3333333333333321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CONTRATOS'!S$3+1,0),0),0)</f>
        <v>4.1666666666666661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CONTRATOS'!U$3+1,0),0),0)</f>
        <v>4.1666666666666661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CONTRATOS'!W$3+1,0),0),0)</f>
        <v>0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CONTRATOS'!Y$3+1,0),0),0)</f>
        <v>2.34375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CONTRATOS'!AA$3+1,0),0),0)</f>
        <v>1.5625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CONTRATOS'!AC$3+1,0),0),0)</f>
        <v>3.125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CONTRATOS'!AE$3+1,0),0),0)</f>
        <v>0.78125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CONTRATOS'!AG$3+1,0),0),0)</f>
        <v>0</v>
      </c>
      <c r="AI342" s="41">
        <f t="shared" si="5"/>
        <v>82.291666666666657</v>
      </c>
      <c r="AK342">
        <f>INDEX(Tabela1[LATITUDE],MATCH('MATRIZ CONTRATOS'!A342,Tabela1[código município],0))</f>
        <v>-8.8502100000000006</v>
      </c>
      <c r="AL342">
        <f>INDEX(Tabela1[LONGITUDE],MATCH('MATRIZ CONTRATOS'!A342,Tabela1[código município],0))</f>
        <v>-38.78</v>
      </c>
    </row>
    <row r="343" spans="1:38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CONTRATOS'!E$3+1,0),0),0)</f>
        <v>0.78125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CONTRATOS'!G$3+1,0),0),0)</f>
        <v>12.5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CONTRATOS'!I$3+1,0),0),0)</f>
        <v>0.78125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CONTRATOS'!K$3+1,0),0),0)</f>
        <v>6.25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CONTRATOS'!M$3+1,0),0),0)</f>
        <v>0.78125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CONTRATOS'!O$3+1,0),0),0)</f>
        <v>1.5625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CONTRATOS'!Q$3+1,0),0),0)</f>
        <v>4.1666666666666661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CONTRATOS'!S$3+1,0),0),0)</f>
        <v>2.083333333333333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CONTRATOS'!U$3+1,0),0),0)</f>
        <v>6.2499999999999991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CONTRATOS'!W$3+1,0),0),0)</f>
        <v>0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CONTRATOS'!Y$3+1,0),0),0)</f>
        <v>0.78125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CONTRATOS'!AA$3+1,0),0),0)</f>
        <v>0.78125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CONTRATOS'!AC$3+1,0),0),0)</f>
        <v>0.78125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CONTRATOS'!AE$3+1,0),0),0)</f>
        <v>0.78125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CONTRATOS'!AG$3+1,0),0),0)</f>
        <v>0</v>
      </c>
      <c r="AI343" s="41">
        <f t="shared" si="5"/>
        <v>38.28125</v>
      </c>
      <c r="AK343">
        <f>INDEX(Tabela1[LATITUDE],MATCH('MATRIZ CONTRATOS'!A343,Tabela1[código município],0))</f>
        <v>-12.281599999999999</v>
      </c>
      <c r="AL343">
        <f>INDEX(Tabela1[LONGITUDE],MATCH('MATRIZ CONTRATOS'!A343,Tabela1[código município],0))</f>
        <v>-40.493099999999998</v>
      </c>
    </row>
    <row r="344" spans="1:38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CONTRATOS'!E$3+1,0),0),0)</f>
        <v>3.125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CONTRATOS'!G$3+1,0),0),0)</f>
        <v>12.5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CONTRATOS'!I$3+1,0),0),0)</f>
        <v>3.125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CONTRATOS'!K$3+1,0),0),0)</f>
        <v>25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CONTRATOS'!M$3+1,0),0),0)</f>
        <v>0.78125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CONTRATOS'!O$3+1,0),0),0)</f>
        <v>3.125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CONTRATOS'!Q$3+1,0),0),0)</f>
        <v>8.3333333333333321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CONTRATOS'!S$3+1,0),0),0)</f>
        <v>2.083333333333333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CONTRATOS'!U$3+1,0),0),0)</f>
        <v>2.083333333333333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CONTRATOS'!W$3+1,0),0),0)</f>
        <v>0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CONTRATOS'!Y$3+1,0),0),0)</f>
        <v>3.125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CONTRATOS'!AA$3+1,0),0),0)</f>
        <v>3.125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CONTRATOS'!AC$3+1,0),0),0)</f>
        <v>0.78125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CONTRATOS'!AE$3+1,0),0),0)</f>
        <v>2.34375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CONTRATOS'!AG$3+1,0),0),0)</f>
        <v>0</v>
      </c>
      <c r="AI344" s="41">
        <f t="shared" si="5"/>
        <v>69.53125</v>
      </c>
      <c r="AK344">
        <f>INDEX(Tabela1[LATITUDE],MATCH('MATRIZ CONTRATOS'!A344,Tabela1[código município],0))</f>
        <v>-12.872999999999999</v>
      </c>
      <c r="AL344">
        <f>INDEX(Tabela1[LONGITUDE],MATCH('MATRIZ CONTRATOS'!A344,Tabela1[código município],0))</f>
        <v>-38.7562</v>
      </c>
    </row>
    <row r="345" spans="1:38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CONTRATOS'!E$3+1,0),0),0)</f>
        <v>0.78125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CONTRATOS'!G$3+1,0),0),0)</f>
        <v>25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CONTRATOS'!I$3+1,0),0),0)</f>
        <v>0.78125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CONTRATOS'!K$3+1,0),0),0)</f>
        <v>12.5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CONTRATOS'!M$3+1,0),0),0)</f>
        <v>3.125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CONTRATOS'!O$3+1,0),0),0)</f>
        <v>1.5625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CONTRATOS'!Q$3+1,0),0),0)</f>
        <v>6.2499999999999991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CONTRATOS'!S$3+1,0),0),0)</f>
        <v>6.2499999999999991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CONTRATOS'!U$3+1,0),0),0)</f>
        <v>2.083333333333333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CONTRATOS'!W$3+1,0),0),0)</f>
        <v>0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CONTRATOS'!Y$3+1,0),0),0)</f>
        <v>0.78125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CONTRATOS'!AA$3+1,0),0),0)</f>
        <v>0.78125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CONTRATOS'!AC$3+1,0),0),0)</f>
        <v>0.78125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CONTRATOS'!AE$3+1,0),0),0)</f>
        <v>0.78125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CONTRATOS'!AG$3+1,0),0),0)</f>
        <v>0</v>
      </c>
      <c r="AI345" s="41">
        <f t="shared" si="5"/>
        <v>61.458333333333329</v>
      </c>
      <c r="AK345">
        <f>INDEX(Tabela1[LATITUDE],MATCH('MATRIZ CONTRATOS'!A345,Tabela1[código município],0))</f>
        <v>-12.9718</v>
      </c>
      <c r="AL345">
        <f>INDEX(Tabela1[LONGITUDE],MATCH('MATRIZ CONTRATOS'!A345,Tabela1[código município],0))</f>
        <v>-38.501100000000001</v>
      </c>
    </row>
    <row r="346" spans="1:38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CONTRATOS'!E$3+1,0),0),0)</f>
        <v>2.34375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CONTRATOS'!G$3+1,0),0),0)</f>
        <v>25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CONTRATOS'!I$3+1,0),0),0)</f>
        <v>0.78125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CONTRATOS'!K$3+1,0),0),0)</f>
        <v>18.75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CONTRATOS'!M$3+1,0),0),0)</f>
        <v>1.5625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CONTRATOS'!O$3+1,0),0),0)</f>
        <v>0.78125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CONTRATOS'!Q$3+1,0),0),0)</f>
        <v>4.1666666666666661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CONTRATOS'!S$3+1,0),0),0)</f>
        <v>8.3333333333333321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CONTRATOS'!U$3+1,0),0),0)</f>
        <v>4.1666666666666661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CONTRATOS'!W$3+1,0),0),0)</f>
        <v>0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CONTRATOS'!Y$3+1,0),0),0)</f>
        <v>1.5625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CONTRATOS'!AA$3+1,0),0),0)</f>
        <v>0.78125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CONTRATOS'!AC$3+1,0),0),0)</f>
        <v>0.78125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CONTRATOS'!AE$3+1,0),0),0)</f>
        <v>2.34375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CONTRATOS'!AG$3+1,0),0),0)</f>
        <v>0</v>
      </c>
      <c r="AI346" s="41">
        <f t="shared" si="5"/>
        <v>71.354166666666657</v>
      </c>
      <c r="AK346">
        <f>INDEX(Tabela1[LATITUDE],MATCH('MATRIZ CONTRATOS'!A346,Tabela1[código município],0))</f>
        <v>-11.951499999999999</v>
      </c>
      <c r="AL346">
        <f>INDEX(Tabela1[LONGITUDE],MATCH('MATRIZ CONTRATOS'!A346,Tabela1[código município],0))</f>
        <v>-38.9681</v>
      </c>
    </row>
    <row r="347" spans="1:38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CONTRATOS'!E$3+1,0),0),0)</f>
        <v>3.125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CONTRATOS'!G$3+1,0),0),0)</f>
        <v>25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CONTRATOS'!I$3+1,0),0),0)</f>
        <v>0.78125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CONTRATOS'!K$3+1,0),0),0)</f>
        <v>18.75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CONTRATOS'!M$3+1,0),0),0)</f>
        <v>1.5625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CONTRATOS'!O$3+1,0),0),0)</f>
        <v>2.34375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CONTRATOS'!Q$3+1,0),0),0)</f>
        <v>2.083333333333333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CONTRATOS'!S$3+1,0),0),0)</f>
        <v>4.1666666666666661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CONTRATOS'!U$3+1,0),0),0)</f>
        <v>4.1666666666666661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CONTRATOS'!W$3+1,0),0),0)</f>
        <v>0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CONTRATOS'!Y$3+1,0),0),0)</f>
        <v>0.78125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CONTRATOS'!AA$3+1,0),0),0)</f>
        <v>1.5625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CONTRATOS'!AC$3+1,0),0),0)</f>
        <v>0.78125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CONTRATOS'!AE$3+1,0),0),0)</f>
        <v>0.78125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CONTRATOS'!AG$3+1,0),0),0)</f>
        <v>0</v>
      </c>
      <c r="AI347" s="41">
        <f t="shared" si="5"/>
        <v>65.885416666666657</v>
      </c>
      <c r="AK347">
        <f>INDEX(Tabela1[LATITUDE],MATCH('MATRIZ CONTRATOS'!A347,Tabela1[código município],0))</f>
        <v>-16.282499999999999</v>
      </c>
      <c r="AL347">
        <f>INDEX(Tabela1[LONGITUDE],MATCH('MATRIZ CONTRATOS'!A347,Tabela1[código município],0))</f>
        <v>-39.029499999999999</v>
      </c>
    </row>
    <row r="348" spans="1:38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CONTRATOS'!E$3+1,0),0),0)</f>
        <v>0.78125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CONTRATOS'!G$3+1,0),0),0)</f>
        <v>25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CONTRATOS'!I$3+1,0),0),0)</f>
        <v>0.78125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CONTRATOS'!K$3+1,0),0),0)</f>
        <v>6.25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CONTRATOS'!M$3+1,0),0),0)</f>
        <v>3.125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CONTRATOS'!O$3+1,0),0),0)</f>
        <v>0.78125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CONTRATOS'!Q$3+1,0),0),0)</f>
        <v>2.083333333333333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CONTRATOS'!S$3+1,0),0),0)</f>
        <v>6.2499999999999991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CONTRATOS'!U$3+1,0),0),0)</f>
        <v>2.083333333333333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CONTRATOS'!W$3+1,0),0),0)</f>
        <v>0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CONTRATOS'!Y$3+1,0),0),0)</f>
        <v>1.5625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CONTRATOS'!AA$3+1,0),0),0)</f>
        <v>0.78125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CONTRATOS'!AC$3+1,0),0),0)</f>
        <v>1.5625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CONTRATOS'!AE$3+1,0),0),0)</f>
        <v>0.78125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CONTRATOS'!AG$3+1,0),0),0)</f>
        <v>0</v>
      </c>
      <c r="AI348" s="41">
        <f t="shared" si="5"/>
        <v>51.822916666666664</v>
      </c>
      <c r="AK348">
        <f>INDEX(Tabela1[LATITUDE],MATCH('MATRIZ CONTRATOS'!A348,Tabela1[código município],0))</f>
        <v>-14.964</v>
      </c>
      <c r="AL348">
        <f>INDEX(Tabela1[LONGITUDE],MATCH('MATRIZ CONTRATOS'!A348,Tabela1[código município],0))</f>
        <v>-39.811500000000002</v>
      </c>
    </row>
    <row r="349" spans="1:38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CONTRATOS'!E$3+1,0),0),0)</f>
        <v>0.78125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CONTRATOS'!G$3+1,0),0),0)</f>
        <v>25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CONTRATOS'!I$3+1,0),0),0)</f>
        <v>1.5625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CONTRATOS'!K$3+1,0),0),0)</f>
        <v>12.5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CONTRATOS'!M$3+1,0),0),0)</f>
        <v>0.78125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CONTRATOS'!O$3+1,0),0),0)</f>
        <v>0.78125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CONTRATOS'!Q$3+1,0),0),0)</f>
        <v>4.1666666666666661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CONTRATOS'!S$3+1,0),0),0)</f>
        <v>4.1666666666666661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CONTRATOS'!U$3+1,0),0),0)</f>
        <v>6.2499999999999991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CONTRATOS'!W$3+1,0),0),0)</f>
        <v>0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CONTRATOS'!Y$3+1,0),0),0)</f>
        <v>1.5625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CONTRATOS'!AA$3+1,0),0),0)</f>
        <v>0.78125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CONTRATOS'!AC$3+1,0),0),0)</f>
        <v>0.78125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CONTRATOS'!AE$3+1,0),0),0)</f>
        <v>0.78125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CONTRATOS'!AG$3+1,0),0),0)</f>
        <v>0</v>
      </c>
      <c r="AI349" s="41">
        <f t="shared" si="5"/>
        <v>59.895833333333329</v>
      </c>
      <c r="AK349">
        <f>INDEX(Tabela1[LATITUDE],MATCH('MATRIZ CONTRATOS'!A349,Tabela1[código município],0))</f>
        <v>-13.279299999999999</v>
      </c>
      <c r="AL349">
        <f>INDEX(Tabela1[LONGITUDE],MATCH('MATRIZ CONTRATOS'!A349,Tabela1[código município],0))</f>
        <v>-39.814</v>
      </c>
    </row>
    <row r="350" spans="1:38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CONTRATOS'!E$3+1,0),0),0)</f>
        <v>0.78125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CONTRATOS'!G$3+1,0),0),0)</f>
        <v>25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CONTRATOS'!I$3+1,0),0),0)</f>
        <v>3.125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CONTRATOS'!K$3+1,0),0),0)</f>
        <v>12.5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CONTRATOS'!M$3+1,0),0),0)</f>
        <v>3.125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CONTRATOS'!O$3+1,0),0),0)</f>
        <v>3.125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CONTRATOS'!Q$3+1,0),0),0)</f>
        <v>8.3333333333333321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CONTRATOS'!S$3+1,0),0),0)</f>
        <v>8.3333333333333321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CONTRATOS'!U$3+1,0),0),0)</f>
        <v>2.083333333333333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CONTRATOS'!W$3+1,0),0),0)</f>
        <v>0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CONTRATOS'!Y$3+1,0),0),0)</f>
        <v>3.125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CONTRATOS'!AA$3+1,0),0),0)</f>
        <v>3.125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CONTRATOS'!AC$3+1,0),0),0)</f>
        <v>1.5625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CONTRATOS'!AE$3+1,0),0),0)</f>
        <v>0.78125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CONTRATOS'!AG$3+1,0),0),0)</f>
        <v>0</v>
      </c>
      <c r="AI350" s="41">
        <f t="shared" si="5"/>
        <v>75</v>
      </c>
      <c r="AK350">
        <f>INDEX(Tabela1[LATITUDE],MATCH('MATRIZ CONTRATOS'!A350,Tabela1[código município],0))</f>
        <v>-11.2508</v>
      </c>
      <c r="AL350">
        <f>INDEX(Tabela1[LONGITUDE],MATCH('MATRIZ CONTRATOS'!A350,Tabela1[código município],0))</f>
        <v>-39.375</v>
      </c>
    </row>
    <row r="351" spans="1:38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CONTRATOS'!E$3+1,0),0),0)</f>
        <v>0.78125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CONTRATOS'!G$3+1,0),0),0)</f>
        <v>18.75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CONTRATOS'!I$3+1,0),0),0)</f>
        <v>2.34375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CONTRATOS'!K$3+1,0),0),0)</f>
        <v>18.75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CONTRATOS'!M$3+1,0),0),0)</f>
        <v>0.78125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CONTRATOS'!O$3+1,0),0),0)</f>
        <v>1.5625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CONTRATOS'!Q$3+1,0),0),0)</f>
        <v>6.2499999999999991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CONTRATOS'!S$3+1,0),0),0)</f>
        <v>4.1666666666666661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CONTRATOS'!U$3+1,0),0),0)</f>
        <v>2.083333333333333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CONTRATOS'!W$3+1,0),0),0)</f>
        <v>0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CONTRATOS'!Y$3+1,0),0),0)</f>
        <v>1.5625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CONTRATOS'!AA$3+1,0),0),0)</f>
        <v>3.125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CONTRATOS'!AC$3+1,0),0),0)</f>
        <v>3.125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CONTRATOS'!AE$3+1,0),0),0)</f>
        <v>2.34375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CONTRATOS'!AG$3+1,0),0),0)</f>
        <v>0</v>
      </c>
      <c r="AI351" s="41">
        <f t="shared" si="5"/>
        <v>65.625</v>
      </c>
      <c r="AK351">
        <f>INDEX(Tabela1[LATITUDE],MATCH('MATRIZ CONTRATOS'!A351,Tabela1[código município],0))</f>
        <v>-15.434200000000001</v>
      </c>
      <c r="AL351">
        <f>INDEX(Tabela1[LONGITUDE],MATCH('MATRIZ CONTRATOS'!A351,Tabela1[código município],0))</f>
        <v>-39.328699999999998</v>
      </c>
    </row>
    <row r="352" spans="1:38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CONTRATOS'!E$3+1,0),0),0)</f>
        <v>0.78125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CONTRATOS'!G$3+1,0),0),0)</f>
        <v>25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CONTRATOS'!I$3+1,0),0),0)</f>
        <v>0.78125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CONTRATOS'!K$3+1,0),0),0)</f>
        <v>6.25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CONTRATOS'!M$3+1,0),0),0)</f>
        <v>3.125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CONTRATOS'!O$3+1,0),0),0)</f>
        <v>2.34375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CONTRATOS'!Q$3+1,0),0),0)</f>
        <v>2.083333333333333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CONTRATOS'!S$3+1,0),0),0)</f>
        <v>4.1666666666666661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CONTRATOS'!U$3+1,0),0),0)</f>
        <v>6.2499999999999991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CONTRATOS'!W$3+1,0),0),0)</f>
        <v>0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CONTRATOS'!Y$3+1,0),0),0)</f>
        <v>1.5625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CONTRATOS'!AA$3+1,0),0),0)</f>
        <v>0.78125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CONTRATOS'!AC$3+1,0),0),0)</f>
        <v>0.78125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CONTRATOS'!AE$3+1,0),0),0)</f>
        <v>0.78125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CONTRATOS'!AG$3+1,0),0),0)</f>
        <v>0</v>
      </c>
      <c r="AI352" s="41">
        <f t="shared" si="5"/>
        <v>54.6875</v>
      </c>
      <c r="AK352">
        <f>INDEX(Tabela1[LATITUDE],MATCH('MATRIZ CONTRATOS'!A352,Tabela1[código município],0))</f>
        <v>-13.385899999999999</v>
      </c>
      <c r="AL352">
        <f>INDEX(Tabela1[LONGITUDE],MATCH('MATRIZ CONTRATOS'!A352,Tabela1[código município],0))</f>
        <v>-44.201099999999997</v>
      </c>
    </row>
    <row r="353" spans="1:38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CONTRATOS'!E$3+1,0),0),0)</f>
        <v>0.78125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CONTRATOS'!G$3+1,0),0),0)</f>
        <v>6.25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CONTRATOS'!I$3+1,0),0),0)</f>
        <v>2.34375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CONTRATOS'!K$3+1,0),0),0)</f>
        <v>12.5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CONTRATOS'!M$3+1,0),0),0)</f>
        <v>0.78125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CONTRATOS'!O$3+1,0),0),0)</f>
        <v>2.34375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CONTRATOS'!Q$3+1,0),0),0)</f>
        <v>8.3333333333333321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CONTRATOS'!S$3+1,0),0),0)</f>
        <v>4.1666666666666661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CONTRATOS'!U$3+1,0),0),0)</f>
        <v>4.1666666666666661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CONTRATOS'!W$3+1,0),0),0)</f>
        <v>0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CONTRATOS'!Y$3+1,0),0),0)</f>
        <v>3.125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CONTRATOS'!AA$3+1,0),0),0)</f>
        <v>2.34375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CONTRATOS'!AC$3+1,0),0),0)</f>
        <v>0.78125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CONTRATOS'!AE$3+1,0),0),0)</f>
        <v>0.78125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CONTRATOS'!AG$3+1,0),0),0)</f>
        <v>0</v>
      </c>
      <c r="AI353" s="41">
        <f t="shared" si="5"/>
        <v>48.697916666666664</v>
      </c>
      <c r="AK353">
        <f>INDEX(Tabela1[LATITUDE],MATCH('MATRIZ CONTRATOS'!A353,Tabela1[código município],0))</f>
        <v>-12.979200000000001</v>
      </c>
      <c r="AL353">
        <f>INDEX(Tabela1[LONGITUDE],MATCH('MATRIZ CONTRATOS'!A353,Tabela1[código município],0))</f>
        <v>-44.050600000000003</v>
      </c>
    </row>
    <row r="354" spans="1:38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CONTRATOS'!E$3+1,0),0),0)</f>
        <v>2.34375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CONTRATOS'!G$3+1,0),0),0)</f>
        <v>25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CONTRATOS'!I$3+1,0),0),0)</f>
        <v>0.78125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CONTRATOS'!K$3+1,0),0),0)</f>
        <v>18.75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CONTRATOS'!M$3+1,0),0),0)</f>
        <v>3.125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CONTRATOS'!O$3+1,0),0),0)</f>
        <v>1.5625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CONTRATOS'!Q$3+1,0),0),0)</f>
        <v>6.2499999999999991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CONTRATOS'!S$3+1,0),0),0)</f>
        <v>4.1666666666666661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CONTRATOS'!U$3+1,0),0),0)</f>
        <v>8.3333333333333321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CONTRATOS'!W$3+1,0),0),0)</f>
        <v>0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CONTRATOS'!Y$3+1,0),0),0)</f>
        <v>0.78125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CONTRATOS'!AA$3+1,0),0),0)</f>
        <v>1.5625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CONTRATOS'!AC$3+1,0),0),0)</f>
        <v>3.125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CONTRATOS'!AE$3+1,0),0),0)</f>
        <v>0.78125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CONTRATOS'!AG$3+1,0),0),0)</f>
        <v>0</v>
      </c>
      <c r="AI354" s="41">
        <f t="shared" si="5"/>
        <v>76.5625</v>
      </c>
      <c r="AK354">
        <f>INDEX(Tabela1[LATITUDE],MATCH('MATRIZ CONTRATOS'!A354,Tabela1[código município],0))</f>
        <v>-12.0311</v>
      </c>
      <c r="AL354">
        <f>INDEX(Tabela1[LONGITUDE],MATCH('MATRIZ CONTRATOS'!A354,Tabela1[código município],0))</f>
        <v>-38.869399999999999</v>
      </c>
    </row>
    <row r="355" spans="1:38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CONTRATOS'!E$3+1,0),0),0)</f>
        <v>1.5625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CONTRATOS'!G$3+1,0),0),0)</f>
        <v>25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CONTRATOS'!I$3+1,0),0),0)</f>
        <v>0.78125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CONTRATOS'!K$3+1,0),0),0)</f>
        <v>12.5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CONTRATOS'!M$3+1,0),0),0)</f>
        <v>1.5625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CONTRATOS'!O$3+1,0),0),0)</f>
        <v>2.34375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CONTRATOS'!Q$3+1,0),0),0)</f>
        <v>2.083333333333333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CONTRATOS'!S$3+1,0),0),0)</f>
        <v>6.2499999999999991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CONTRATOS'!U$3+1,0),0),0)</f>
        <v>6.2499999999999991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CONTRATOS'!W$3+1,0),0),0)</f>
        <v>0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CONTRATOS'!Y$3+1,0),0),0)</f>
        <v>1.5625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CONTRATOS'!AA$3+1,0),0),0)</f>
        <v>2.34375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CONTRATOS'!AC$3+1,0),0),0)</f>
        <v>1.5625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CONTRATOS'!AE$3+1,0),0),0)</f>
        <v>0.78125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CONTRATOS'!AG$3+1,0),0),0)</f>
        <v>0</v>
      </c>
      <c r="AI355" s="41">
        <f t="shared" si="5"/>
        <v>64.583333333333329</v>
      </c>
      <c r="AK355">
        <f>INDEX(Tabela1[LATITUDE],MATCH('MATRIZ CONTRATOS'!A355,Tabela1[código município],0))</f>
        <v>-11.0063</v>
      </c>
      <c r="AL355">
        <f>INDEX(Tabela1[LONGITUDE],MATCH('MATRIZ CONTRATOS'!A355,Tabela1[código município],0))</f>
        <v>-44.525500000000001</v>
      </c>
    </row>
    <row r="356" spans="1:38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CONTRATOS'!E$3+1,0),0),0)</f>
        <v>0.78125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CONTRATOS'!G$3+1,0),0),0)</f>
        <v>6.25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CONTRATOS'!I$3+1,0),0),0)</f>
        <v>3.125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CONTRATOS'!K$3+1,0),0),0)</f>
        <v>18.75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CONTRATOS'!M$3+1,0),0),0)</f>
        <v>0.78125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CONTRATOS'!O$3+1,0),0),0)</f>
        <v>3.125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CONTRATOS'!Q$3+1,0),0),0)</f>
        <v>8.3333333333333321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CONTRATOS'!S$3+1,0),0),0)</f>
        <v>2.083333333333333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CONTRATOS'!U$3+1,0),0),0)</f>
        <v>2.083333333333333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CONTRATOS'!W$3+1,0),0),0)</f>
        <v>0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CONTRATOS'!Y$3+1,0),0),0)</f>
        <v>3.125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CONTRATOS'!AA$3+1,0),0),0)</f>
        <v>3.125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CONTRATOS'!AC$3+1,0),0),0)</f>
        <v>3.125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CONTRATOS'!AE$3+1,0),0),0)</f>
        <v>0.78125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CONTRATOS'!AG$3+1,0),0),0)</f>
        <v>0</v>
      </c>
      <c r="AI356" s="41">
        <f t="shared" si="5"/>
        <v>55.46875</v>
      </c>
      <c r="AK356">
        <f>INDEX(Tabela1[LATITUDE],MATCH('MATRIZ CONTRATOS'!A356,Tabela1[código município],0))</f>
        <v>-12.5472</v>
      </c>
      <c r="AL356">
        <f>INDEX(Tabela1[LONGITUDE],MATCH('MATRIZ CONTRATOS'!A356,Tabela1[código município],0))</f>
        <v>-38.713700000000003</v>
      </c>
    </row>
    <row r="357" spans="1:38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CONTRATOS'!E$3+1,0),0),0)</f>
        <v>0.78125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CONTRATOS'!G$3+1,0),0),0)</f>
        <v>25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CONTRATOS'!I$3+1,0),0),0)</f>
        <v>3.125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CONTRATOS'!K$3+1,0),0),0)</f>
        <v>12.5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CONTRATOS'!M$3+1,0),0),0)</f>
        <v>1.5625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CONTRATOS'!O$3+1,0),0),0)</f>
        <v>0.78125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CONTRATOS'!Q$3+1,0),0),0)</f>
        <v>8.3333333333333321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CONTRATOS'!S$3+1,0),0),0)</f>
        <v>2.083333333333333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CONTRATOS'!U$3+1,0),0),0)</f>
        <v>2.083333333333333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CONTRATOS'!W$3+1,0),0),0)</f>
        <v>0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CONTRATOS'!Y$3+1,0),0),0)</f>
        <v>3.125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CONTRATOS'!AA$3+1,0),0),0)</f>
        <v>2.34375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CONTRATOS'!AC$3+1,0),0),0)</f>
        <v>3.125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CONTRATOS'!AE$3+1,0),0),0)</f>
        <v>2.34375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CONTRATOS'!AG$3+1,0),0),0)</f>
        <v>0</v>
      </c>
      <c r="AI357" s="41">
        <f t="shared" si="5"/>
        <v>67.1875</v>
      </c>
      <c r="AK357">
        <f>INDEX(Tabela1[LATITUDE],MATCH('MATRIZ CONTRATOS'!A357,Tabela1[código município],0))</f>
        <v>-12.961399999999999</v>
      </c>
      <c r="AL357">
        <f>INDEX(Tabela1[LONGITUDE],MATCH('MATRIZ CONTRATOS'!A357,Tabela1[código município],0))</f>
        <v>-39.258400000000002</v>
      </c>
    </row>
    <row r="358" spans="1:38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CONTRATOS'!E$3+1,0),0),0)</f>
        <v>0.78125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CONTRATOS'!G$3+1,0),0),0)</f>
        <v>12.5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CONTRATOS'!I$3+1,0),0),0)</f>
        <v>0.78125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CONTRATOS'!K$3+1,0),0),0)</f>
        <v>12.5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CONTRATOS'!M$3+1,0),0),0)</f>
        <v>1.5625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CONTRATOS'!O$3+1,0),0),0)</f>
        <v>0.78125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CONTRATOS'!Q$3+1,0),0),0)</f>
        <v>8.3333333333333321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CONTRATOS'!S$3+1,0),0),0)</f>
        <v>2.083333333333333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CONTRATOS'!U$3+1,0),0),0)</f>
        <v>2.083333333333333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CONTRATOS'!W$3+1,0),0),0)</f>
        <v>0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CONTRATOS'!Y$3+1,0),0),0)</f>
        <v>2.34375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CONTRATOS'!AA$3+1,0),0),0)</f>
        <v>0.78125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CONTRATOS'!AC$3+1,0),0),0)</f>
        <v>1.5625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CONTRATOS'!AE$3+1,0),0),0)</f>
        <v>3.125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CONTRATOS'!AG$3+1,0),0),0)</f>
        <v>0</v>
      </c>
      <c r="AI358" s="41">
        <f t="shared" si="5"/>
        <v>49.21875</v>
      </c>
      <c r="AK358">
        <f>INDEX(Tabela1[LATITUDE],MATCH('MATRIZ CONTRATOS'!A358,Tabela1[código município],0))</f>
        <v>-12.428000000000001</v>
      </c>
      <c r="AL358">
        <f>INDEX(Tabela1[LONGITUDE],MATCH('MATRIZ CONTRATOS'!A358,Tabela1[código município],0))</f>
        <v>-39.250500000000002</v>
      </c>
    </row>
    <row r="359" spans="1:38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CONTRATOS'!E$3+1,0),0),0)</f>
        <v>0.78125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CONTRATOS'!G$3+1,0),0),0)</f>
        <v>12.5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CONTRATOS'!I$3+1,0),0),0)</f>
        <v>0.78125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CONTRATOS'!K$3+1,0),0),0)</f>
        <v>6.25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CONTRATOS'!M$3+1,0),0),0)</f>
        <v>3.125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CONTRATOS'!O$3+1,0),0),0)</f>
        <v>2.34375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CONTRATOS'!Q$3+1,0),0),0)</f>
        <v>8.3333333333333321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CONTRATOS'!S$3+1,0),0),0)</f>
        <v>6.2499999999999991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CONTRATOS'!U$3+1,0),0),0)</f>
        <v>8.3333333333333321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CONTRATOS'!W$3+1,0),0),0)</f>
        <v>0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CONTRATOS'!Y$3+1,0),0),0)</f>
        <v>0.78125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CONTRATOS'!AA$3+1,0),0),0)</f>
        <v>2.34375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CONTRATOS'!AC$3+1,0),0),0)</f>
        <v>0.78125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CONTRATOS'!AE$3+1,0),0),0)</f>
        <v>0.78125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CONTRATOS'!AG$3+1,0),0),0)</f>
        <v>0</v>
      </c>
      <c r="AI359" s="41">
        <f t="shared" si="5"/>
        <v>53.385416666666664</v>
      </c>
      <c r="AK359">
        <f>INDEX(Tabela1[LATITUDE],MATCH('MATRIZ CONTRATOS'!A359,Tabela1[código município],0))</f>
        <v>-12.357200000000001</v>
      </c>
      <c r="AL359">
        <f>INDEX(Tabela1[LONGITUDE],MATCH('MATRIZ CONTRATOS'!A359,Tabela1[código município],0))</f>
        <v>-44.976900000000001</v>
      </c>
    </row>
    <row r="360" spans="1:38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CONTRATOS'!E$3+1,0),0),0)</f>
        <v>1.5625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CONTRATOS'!G$3+1,0),0),0)</f>
        <v>25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CONTRATOS'!I$3+1,0),0),0)</f>
        <v>1.5625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CONTRATOS'!K$3+1,0),0),0)</f>
        <v>6.25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CONTRATOS'!M$3+1,0),0),0)</f>
        <v>2.34375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CONTRATOS'!O$3+1,0),0),0)</f>
        <v>1.5625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CONTRATOS'!Q$3+1,0),0),0)</f>
        <v>2.083333333333333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CONTRATOS'!S$3+1,0),0),0)</f>
        <v>2.083333333333333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CONTRATOS'!U$3+1,0),0),0)</f>
        <v>6.2499999999999991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CONTRATOS'!W$3+1,0),0),0)</f>
        <v>0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CONTRATOS'!Y$3+1,0),0),0)</f>
        <v>3.125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CONTRATOS'!AA$3+1,0),0),0)</f>
        <v>0.78125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CONTRATOS'!AC$3+1,0),0),0)</f>
        <v>0.78125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CONTRATOS'!AE$3+1,0),0),0)</f>
        <v>0.78125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CONTRATOS'!AG$3+1,0),0),0)</f>
        <v>0</v>
      </c>
      <c r="AI360" s="41">
        <f t="shared" si="5"/>
        <v>54.166666666666664</v>
      </c>
      <c r="AK360">
        <f>INDEX(Tabela1[LATITUDE],MATCH('MATRIZ CONTRATOS'!A360,Tabela1[código município],0))</f>
        <v>-11.4649</v>
      </c>
      <c r="AL360">
        <f>INDEX(Tabela1[LONGITUDE],MATCH('MATRIZ CONTRATOS'!A360,Tabela1[código município],0))</f>
        <v>-39.526800000000001</v>
      </c>
    </row>
    <row r="361" spans="1:38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CONTRATOS'!E$3+1,0),0),0)</f>
        <v>3.125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CONTRATOS'!G$3+1,0),0),0)</f>
        <v>25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CONTRATOS'!I$3+1,0),0),0)</f>
        <v>2.34375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CONTRATOS'!K$3+1,0),0),0)</f>
        <v>25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CONTRATOS'!M$3+1,0),0),0)</f>
        <v>3.125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CONTRATOS'!O$3+1,0),0),0)</f>
        <v>1.5625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CONTRATOS'!Q$3+1,0),0),0)</f>
        <v>6.2499999999999991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CONTRATOS'!S$3+1,0),0),0)</f>
        <v>2.083333333333333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CONTRATOS'!U$3+1,0),0),0)</f>
        <v>2.083333333333333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CONTRATOS'!W$3+1,0),0),0)</f>
        <v>0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CONTRATOS'!Y$3+1,0),0),0)</f>
        <v>1.5625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CONTRATOS'!AA$3+1,0),0),0)</f>
        <v>3.125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CONTRATOS'!AC$3+1,0),0),0)</f>
        <v>0.78125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CONTRATOS'!AE$3+1,0),0),0)</f>
        <v>0.78125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CONTRATOS'!AG$3+1,0),0),0)</f>
        <v>0</v>
      </c>
      <c r="AI361" s="41">
        <f t="shared" si="5"/>
        <v>76.822916666666657</v>
      </c>
      <c r="AK361">
        <f>INDEX(Tabela1[LATITUDE],MATCH('MATRIZ CONTRATOS'!A361,Tabela1[código município],0))</f>
        <v>-12.6104</v>
      </c>
      <c r="AL361">
        <f>INDEX(Tabela1[LONGITUDE],MATCH('MATRIZ CONTRATOS'!A361,Tabela1[código município],0))</f>
        <v>-38.972700000000003</v>
      </c>
    </row>
    <row r="362" spans="1:38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CONTRATOS'!E$3+1,0),0),0)</f>
        <v>1.5625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CONTRATOS'!G$3+1,0),0),0)</f>
        <v>25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CONTRATOS'!I$3+1,0),0),0)</f>
        <v>0.78125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CONTRATOS'!K$3+1,0),0),0)</f>
        <v>25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CONTRATOS'!M$3+1,0),0),0)</f>
        <v>2.34375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CONTRATOS'!O$3+1,0),0),0)</f>
        <v>2.34375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CONTRATOS'!Q$3+1,0),0),0)</f>
        <v>4.1666666666666661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CONTRATOS'!S$3+1,0),0),0)</f>
        <v>2.083333333333333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CONTRATOS'!U$3+1,0),0),0)</f>
        <v>2.083333333333333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CONTRATOS'!W$3+1,0),0),0)</f>
        <v>0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CONTRATOS'!Y$3+1,0),0),0)</f>
        <v>1.5625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CONTRATOS'!AA$3+1,0),0),0)</f>
        <v>1.5625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CONTRATOS'!AC$3+1,0),0),0)</f>
        <v>1.5625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CONTRATOS'!AE$3+1,0),0),0)</f>
        <v>0.78125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CONTRATOS'!AG$3+1,0),0),0)</f>
        <v>0</v>
      </c>
      <c r="AI362" s="41">
        <f t="shared" si="5"/>
        <v>70.833333333333329</v>
      </c>
      <c r="AK362">
        <f>INDEX(Tabela1[LATITUDE],MATCH('MATRIZ CONTRATOS'!A362,Tabela1[código município],0))</f>
        <v>-13.401899999999999</v>
      </c>
      <c r="AL362">
        <f>INDEX(Tabela1[LONGITUDE],MATCH('MATRIZ CONTRATOS'!A362,Tabela1[código município],0))</f>
        <v>-44.183700000000002</v>
      </c>
    </row>
    <row r="363" spans="1:38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CONTRATOS'!E$3+1,0),0),0)</f>
        <v>0.78125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CONTRATOS'!G$3+1,0),0),0)</f>
        <v>25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CONTRATOS'!I$3+1,0),0),0)</f>
        <v>2.34375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CONTRATOS'!K$3+1,0),0),0)</f>
        <v>18.75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CONTRATOS'!M$3+1,0),0),0)</f>
        <v>3.125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CONTRATOS'!O$3+1,0),0),0)</f>
        <v>0.78125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CONTRATOS'!Q$3+1,0),0),0)</f>
        <v>4.1666666666666661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CONTRATOS'!S$3+1,0),0),0)</f>
        <v>2.083333333333333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CONTRATOS'!U$3+1,0),0),0)</f>
        <v>8.3333333333333321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CONTRATOS'!W$3+1,0),0),0)</f>
        <v>0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CONTRATOS'!Y$3+1,0),0),0)</f>
        <v>1.5625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CONTRATOS'!AA$3+1,0),0),0)</f>
        <v>3.125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CONTRATOS'!AC$3+1,0),0),0)</f>
        <v>1.5625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CONTRATOS'!AE$3+1,0),0),0)</f>
        <v>0.78125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CONTRATOS'!AG$3+1,0),0),0)</f>
        <v>0</v>
      </c>
      <c r="AI363" s="41">
        <f t="shared" si="5"/>
        <v>72.395833333333329</v>
      </c>
      <c r="AK363">
        <f>INDEX(Tabela1[LATITUDE],MATCH('MATRIZ CONTRATOS'!A363,Tabela1[código município],0))</f>
        <v>-12.839399999999999</v>
      </c>
      <c r="AL363">
        <f>INDEX(Tabela1[LONGITUDE],MATCH('MATRIZ CONTRATOS'!A363,Tabela1[código município],0))</f>
        <v>-39.089300000000001</v>
      </c>
    </row>
    <row r="364" spans="1:38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CONTRATOS'!E$3+1,0),0),0)</f>
        <v>0.78125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CONTRATOS'!G$3+1,0),0),0)</f>
        <v>6.25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CONTRATOS'!I$3+1,0),0),0)</f>
        <v>3.125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CONTRATOS'!K$3+1,0),0),0)</f>
        <v>25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CONTRATOS'!M$3+1,0),0),0)</f>
        <v>1.5625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CONTRATOS'!O$3+1,0),0),0)</f>
        <v>3.125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CONTRATOS'!Q$3+1,0),0),0)</f>
        <v>8.3333333333333321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CONTRATOS'!S$3+1,0),0),0)</f>
        <v>2.083333333333333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CONTRATOS'!U$3+1,0),0),0)</f>
        <v>2.083333333333333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CONTRATOS'!W$3+1,0),0),0)</f>
        <v>0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CONTRATOS'!Y$3+1,0),0),0)</f>
        <v>2.34375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CONTRATOS'!AA$3+1,0),0),0)</f>
        <v>2.34375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CONTRATOS'!AC$3+1,0),0),0)</f>
        <v>0.78125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CONTRATOS'!AE$3+1,0),0),0)</f>
        <v>0.78125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CONTRATOS'!AG$3+1,0),0),0)</f>
        <v>0</v>
      </c>
      <c r="AI364" s="41">
        <f t="shared" si="5"/>
        <v>58.59375</v>
      </c>
      <c r="AK364">
        <f>INDEX(Tabela1[LATITUDE],MATCH('MATRIZ CONTRATOS'!A364,Tabela1[código município],0))</f>
        <v>-12.6183</v>
      </c>
      <c r="AL364">
        <f>INDEX(Tabela1[LONGITUDE],MATCH('MATRIZ CONTRATOS'!A364,Tabela1[código município],0))</f>
        <v>-38.678600000000003</v>
      </c>
    </row>
    <row r="365" spans="1:38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CONTRATOS'!E$3+1,0),0),0)</f>
        <v>1.5625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CONTRATOS'!G$3+1,0),0),0)</f>
        <v>25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CONTRATOS'!I$3+1,0),0),0)</f>
        <v>2.34375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CONTRATOS'!K$3+1,0),0),0)</f>
        <v>25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CONTRATOS'!M$3+1,0),0),0)</f>
        <v>2.34375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CONTRATOS'!O$3+1,0),0),0)</f>
        <v>0.78125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CONTRATOS'!Q$3+1,0),0),0)</f>
        <v>6.2499999999999991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CONTRATOS'!S$3+1,0),0),0)</f>
        <v>4.1666666666666661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CONTRATOS'!U$3+1,0),0),0)</f>
        <v>6.2499999999999991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CONTRATOS'!W$3+1,0),0),0)</f>
        <v>0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CONTRATOS'!Y$3+1,0),0),0)</f>
        <v>0.78125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CONTRATOS'!AA$3+1,0),0),0)</f>
        <v>2.34375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CONTRATOS'!AC$3+1,0),0),0)</f>
        <v>1.5625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CONTRATOS'!AE$3+1,0),0),0)</f>
        <v>0.78125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CONTRATOS'!AG$3+1,0),0),0)</f>
        <v>0</v>
      </c>
      <c r="AI365" s="41">
        <f t="shared" si="5"/>
        <v>79.166666666666657</v>
      </c>
      <c r="AK365">
        <f>INDEX(Tabela1[LATITUDE],MATCH('MATRIZ CONTRATOS'!A365,Tabela1[código município],0))</f>
        <v>-11.217499999999999</v>
      </c>
      <c r="AL365">
        <f>INDEX(Tabela1[LONGITUDE],MATCH('MATRIZ CONTRATOS'!A365,Tabela1[código município],0))</f>
        <v>-41.884300000000003</v>
      </c>
    </row>
    <row r="366" spans="1:38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CONTRATOS'!E$3+1,0),0),0)</f>
        <v>3.125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CONTRATOS'!G$3+1,0),0),0)</f>
        <v>25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CONTRATOS'!I$3+1,0),0),0)</f>
        <v>1.5625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CONTRATOS'!K$3+1,0),0),0)</f>
        <v>25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CONTRATOS'!M$3+1,0),0),0)</f>
        <v>2.34375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CONTRATOS'!O$3+1,0),0),0)</f>
        <v>0.78125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CONTRATOS'!Q$3+1,0),0),0)</f>
        <v>8.3333333333333321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CONTRATOS'!S$3+1,0),0),0)</f>
        <v>2.083333333333333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CONTRATOS'!U$3+1,0),0),0)</f>
        <v>2.083333333333333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CONTRATOS'!W$3+1,0),0),0)</f>
        <v>0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CONTRATOS'!Y$3+1,0),0),0)</f>
        <v>0.78125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CONTRATOS'!AA$3+1,0),0),0)</f>
        <v>1.5625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CONTRATOS'!AC$3+1,0),0),0)</f>
        <v>1.5625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CONTRATOS'!AE$3+1,0),0),0)</f>
        <v>2.34375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CONTRATOS'!AG$3+1,0),0),0)</f>
        <v>0</v>
      </c>
      <c r="AI366" s="41">
        <f t="shared" si="5"/>
        <v>76.5625</v>
      </c>
      <c r="AK366">
        <f>INDEX(Tabela1[LATITUDE],MATCH('MATRIZ CONTRATOS'!A366,Tabela1[código município],0))</f>
        <v>-12.4331</v>
      </c>
      <c r="AL366">
        <f>INDEX(Tabela1[LONGITUDE],MATCH('MATRIZ CONTRATOS'!A366,Tabela1[código município],0))</f>
        <v>-38.966299999999997</v>
      </c>
    </row>
    <row r="367" spans="1:38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CONTRATOS'!E$3+1,0),0),0)</f>
        <v>3.125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CONTRATOS'!G$3+1,0),0),0)</f>
        <v>25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CONTRATOS'!I$3+1,0),0),0)</f>
        <v>0.78125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CONTRATOS'!K$3+1,0),0),0)</f>
        <v>18.75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CONTRATOS'!M$3+1,0),0),0)</f>
        <v>3.125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CONTRATOS'!O$3+1,0),0),0)</f>
        <v>3.125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CONTRATOS'!Q$3+1,0),0),0)</f>
        <v>2.083333333333333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CONTRATOS'!S$3+1,0),0),0)</f>
        <v>8.3333333333333321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CONTRATOS'!U$3+1,0),0),0)</f>
        <v>8.3333333333333321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CONTRATOS'!W$3+1,0),0),0)</f>
        <v>0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CONTRATOS'!Y$3+1,0),0),0)</f>
        <v>2.34375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CONTRATOS'!AA$3+1,0),0),0)</f>
        <v>0.78125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CONTRATOS'!AC$3+1,0),0),0)</f>
        <v>1.5625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CONTRATOS'!AE$3+1,0),0),0)</f>
        <v>0.78125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CONTRATOS'!AG$3+1,0),0),0)</f>
        <v>0</v>
      </c>
      <c r="AI367" s="41">
        <f t="shared" si="5"/>
        <v>78.125</v>
      </c>
      <c r="AK367">
        <f>INDEX(Tabela1[LATITUDE],MATCH('MATRIZ CONTRATOS'!A367,Tabela1[código município],0))</f>
        <v>-15.0787</v>
      </c>
      <c r="AL367">
        <f>INDEX(Tabela1[LONGITUDE],MATCH('MATRIZ CONTRATOS'!A367,Tabela1[código município],0))</f>
        <v>-39.343699999999998</v>
      </c>
    </row>
    <row r="368" spans="1:38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CONTRATOS'!E$3+1,0),0),0)</f>
        <v>3.125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CONTRATOS'!G$3+1,0),0),0)</f>
        <v>25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CONTRATOS'!I$3+1,0),0),0)</f>
        <v>1.5625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CONTRATOS'!K$3+1,0),0),0)</f>
        <v>25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CONTRATOS'!M$3+1,0),0),0)</f>
        <v>2.34375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CONTRATOS'!O$3+1,0),0),0)</f>
        <v>0.78125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CONTRATOS'!Q$3+1,0),0),0)</f>
        <v>2.083333333333333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CONTRATOS'!S$3+1,0),0),0)</f>
        <v>8.3333333333333321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CONTRATOS'!U$3+1,0),0),0)</f>
        <v>4.1666666666666661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CONTRATOS'!W$3+1,0),0),0)</f>
        <v>0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CONTRATOS'!Y$3+1,0),0),0)</f>
        <v>1.5625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CONTRATOS'!AA$3+1,0),0),0)</f>
        <v>1.5625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CONTRATOS'!AC$3+1,0),0),0)</f>
        <v>1.5625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CONTRATOS'!AE$3+1,0),0),0)</f>
        <v>0.78125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CONTRATOS'!AG$3+1,0),0),0)</f>
        <v>0</v>
      </c>
      <c r="AI368" s="41">
        <f t="shared" si="5"/>
        <v>77.864583333333329</v>
      </c>
      <c r="AK368">
        <f>INDEX(Tabela1[LATITUDE],MATCH('MATRIZ CONTRATOS'!A368,Tabela1[código município],0))</f>
        <v>-11.4137</v>
      </c>
      <c r="AL368">
        <f>INDEX(Tabela1[LONGITUDE],MATCH('MATRIZ CONTRATOS'!A368,Tabela1[código município],0))</f>
        <v>-39.866900000000001</v>
      </c>
    </row>
    <row r="369" spans="1:38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CONTRATOS'!E$3+1,0),0),0)</f>
        <v>0.78125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CONTRATOS'!G$3+1,0),0),0)</f>
        <v>25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CONTRATOS'!I$3+1,0),0),0)</f>
        <v>0.78125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CONTRATOS'!K$3+1,0),0),0)</f>
        <v>12.5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CONTRATOS'!M$3+1,0),0),0)</f>
        <v>1.5625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CONTRATOS'!O$3+1,0),0),0)</f>
        <v>1.5625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CONTRATOS'!Q$3+1,0),0),0)</f>
        <v>2.083333333333333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CONTRATOS'!S$3+1,0),0),0)</f>
        <v>4.1666666666666661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CONTRATOS'!U$3+1,0),0),0)</f>
        <v>4.1666666666666661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CONTRATOS'!W$3+1,0),0),0)</f>
        <v>0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CONTRATOS'!Y$3+1,0),0),0)</f>
        <v>2.34375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CONTRATOS'!AA$3+1,0),0),0)</f>
        <v>2.34375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CONTRATOS'!AC$3+1,0),0),0)</f>
        <v>3.125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CONTRATOS'!AE$3+1,0),0),0)</f>
        <v>0.78125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CONTRATOS'!AG$3+1,0),0),0)</f>
        <v>0</v>
      </c>
      <c r="AI369" s="41">
        <f t="shared" si="5"/>
        <v>61.197916666666664</v>
      </c>
      <c r="AK369">
        <f>INDEX(Tabela1[LATITUDE],MATCH('MATRIZ CONTRATOS'!A369,Tabela1[código município],0))</f>
        <v>-13.0434</v>
      </c>
      <c r="AL369">
        <f>INDEX(Tabela1[LONGITUDE],MATCH('MATRIZ CONTRATOS'!A369,Tabela1[código município],0))</f>
        <v>-39.457799999999999</v>
      </c>
    </row>
    <row r="370" spans="1:38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CONTRATOS'!E$3+1,0),0),0)</f>
        <v>0.78125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CONTRATOS'!G$3+1,0),0),0)</f>
        <v>25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CONTRATOS'!I$3+1,0),0),0)</f>
        <v>0.78125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CONTRATOS'!K$3+1,0),0),0)</f>
        <v>12.5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CONTRATOS'!M$3+1,0),0),0)</f>
        <v>1.5625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CONTRATOS'!O$3+1,0),0),0)</f>
        <v>3.125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CONTRATOS'!Q$3+1,0),0),0)</f>
        <v>8.3333333333333321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CONTRATOS'!S$3+1,0),0),0)</f>
        <v>2.083333333333333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CONTRATOS'!U$3+1,0),0),0)</f>
        <v>6.2499999999999991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CONTRATOS'!W$3+1,0),0),0)</f>
        <v>0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CONTRATOS'!Y$3+1,0),0),0)</f>
        <v>3.125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CONTRATOS'!AA$3+1,0),0),0)</f>
        <v>2.34375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CONTRATOS'!AC$3+1,0),0),0)</f>
        <v>1.5625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CONTRATOS'!AE$3+1,0),0),0)</f>
        <v>2.34375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CONTRATOS'!AG$3+1,0),0),0)</f>
        <v>0</v>
      </c>
      <c r="AI370" s="41">
        <f t="shared" si="5"/>
        <v>69.791666666666657</v>
      </c>
      <c r="AK370">
        <f>INDEX(Tabela1[LATITUDE],MATCH('MATRIZ CONTRATOS'!A370,Tabela1[código município],0))</f>
        <v>-12.5123</v>
      </c>
      <c r="AL370">
        <f>INDEX(Tabela1[LONGITUDE],MATCH('MATRIZ CONTRATOS'!A370,Tabela1[código município],0))</f>
        <v>-38.490499999999997</v>
      </c>
    </row>
    <row r="371" spans="1:38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CONTRATOS'!E$3+1,0),0),0)</f>
        <v>1.5625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CONTRATOS'!G$3+1,0),0),0)</f>
        <v>12.5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CONTRATOS'!I$3+1,0),0),0)</f>
        <v>1.5625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CONTRATOS'!K$3+1,0),0),0)</f>
        <v>12.5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CONTRATOS'!M$3+1,0),0),0)</f>
        <v>1.5625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CONTRATOS'!O$3+1,0),0),0)</f>
        <v>2.34375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CONTRATOS'!Q$3+1,0),0),0)</f>
        <v>6.2499999999999991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CONTRATOS'!S$3+1,0),0),0)</f>
        <v>4.1666666666666661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CONTRATOS'!U$3+1,0),0),0)</f>
        <v>2.083333333333333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CONTRATOS'!W$3+1,0),0),0)</f>
        <v>0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CONTRATOS'!Y$3+1,0),0),0)</f>
        <v>0.78125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CONTRATOS'!AA$3+1,0),0),0)</f>
        <v>2.34375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CONTRATOS'!AC$3+1,0),0),0)</f>
        <v>1.5625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CONTRATOS'!AE$3+1,0),0),0)</f>
        <v>2.34375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CONTRATOS'!AG$3+1,0),0),0)</f>
        <v>0</v>
      </c>
      <c r="AI371" s="41">
        <f t="shared" si="5"/>
        <v>51.5625</v>
      </c>
      <c r="AK371">
        <f>INDEX(Tabela1[LATITUDE],MATCH('MATRIZ CONTRATOS'!A371,Tabela1[código município],0))</f>
        <v>-12.720800000000001</v>
      </c>
      <c r="AL371">
        <f>INDEX(Tabela1[LONGITUDE],MATCH('MATRIZ CONTRATOS'!A371,Tabela1[código município],0))</f>
        <v>-39.182400000000001</v>
      </c>
    </row>
    <row r="372" spans="1:38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CONTRATOS'!E$3+1,0),0),0)</f>
        <v>3.125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CONTRATOS'!G$3+1,0),0),0)</f>
        <v>25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CONTRATOS'!I$3+1,0),0),0)</f>
        <v>0.78125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CONTRATOS'!K$3+1,0),0),0)</f>
        <v>18.75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CONTRATOS'!M$3+1,0),0),0)</f>
        <v>2.34375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CONTRATOS'!O$3+1,0),0),0)</f>
        <v>3.125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CONTRATOS'!Q$3+1,0),0),0)</f>
        <v>4.1666666666666661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CONTRATOS'!S$3+1,0),0),0)</f>
        <v>8.3333333333333321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CONTRATOS'!U$3+1,0),0),0)</f>
        <v>6.2499999999999991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CONTRATOS'!W$3+1,0),0),0)</f>
        <v>0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CONTRATOS'!Y$3+1,0),0),0)</f>
        <v>1.5625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CONTRATOS'!AA$3+1,0),0),0)</f>
        <v>2.34375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CONTRATOS'!AC$3+1,0),0),0)</f>
        <v>1.5625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CONTRATOS'!AE$3+1,0),0),0)</f>
        <v>0.78125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CONTRATOS'!AG$3+1,0),0),0)</f>
        <v>0</v>
      </c>
      <c r="AI372" s="41">
        <f t="shared" si="5"/>
        <v>78.125</v>
      </c>
      <c r="AK372">
        <f>INDEX(Tabela1[LATITUDE],MATCH('MATRIZ CONTRATOS'!A372,Tabela1[código município],0))</f>
        <v>-11.5929</v>
      </c>
      <c r="AL372">
        <f>INDEX(Tabela1[LONGITUDE],MATCH('MATRIZ CONTRATOS'!A372,Tabela1[código município],0))</f>
        <v>-38.593800000000002</v>
      </c>
    </row>
    <row r="373" spans="1:38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CONTRATOS'!E$3+1,0),0),0)</f>
        <v>1.5625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CONTRATOS'!G$3+1,0),0),0)</f>
        <v>25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CONTRATOS'!I$3+1,0),0),0)</f>
        <v>2.34375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CONTRATOS'!K$3+1,0),0),0)</f>
        <v>12.5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CONTRATOS'!M$3+1,0),0),0)</f>
        <v>3.125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CONTRATOS'!O$3+1,0),0),0)</f>
        <v>1.5625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CONTRATOS'!Q$3+1,0),0),0)</f>
        <v>4.1666666666666661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CONTRATOS'!S$3+1,0),0),0)</f>
        <v>2.083333333333333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CONTRATOS'!U$3+1,0),0),0)</f>
        <v>2.083333333333333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CONTRATOS'!W$3+1,0),0),0)</f>
        <v>0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CONTRATOS'!Y$3+1,0),0),0)</f>
        <v>0.78125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CONTRATOS'!AA$3+1,0),0),0)</f>
        <v>2.34375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CONTRATOS'!AC$3+1,0),0),0)</f>
        <v>0.78125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CONTRATOS'!AE$3+1,0),0),0)</f>
        <v>0.78125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CONTRATOS'!AG$3+1,0),0),0)</f>
        <v>0</v>
      </c>
      <c r="AI373" s="41">
        <f t="shared" si="5"/>
        <v>59.114583333333329</v>
      </c>
      <c r="AK373">
        <f>INDEX(Tabela1[LATITUDE],MATCH('MATRIZ CONTRATOS'!A373,Tabela1[código município],0))</f>
        <v>-12.7387</v>
      </c>
      <c r="AL373">
        <f>INDEX(Tabela1[LONGITUDE],MATCH('MATRIZ CONTRATOS'!A373,Tabela1[código município],0))</f>
        <v>-38.762500000000003</v>
      </c>
    </row>
    <row r="374" spans="1:38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CONTRATOS'!E$3+1,0),0),0)</f>
        <v>0.78125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CONTRATOS'!G$3+1,0),0),0)</f>
        <v>25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CONTRATOS'!I$3+1,0),0),0)</f>
        <v>1.5625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CONTRATOS'!K$3+1,0),0),0)</f>
        <v>6.25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CONTRATOS'!M$3+1,0),0),0)</f>
        <v>1.5625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CONTRATOS'!O$3+1,0),0),0)</f>
        <v>2.34375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CONTRATOS'!Q$3+1,0),0),0)</f>
        <v>2.083333333333333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CONTRATOS'!S$3+1,0),0),0)</f>
        <v>8.3333333333333321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CONTRATOS'!U$3+1,0),0),0)</f>
        <v>4.1666666666666661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CONTRATOS'!W$3+1,0),0),0)</f>
        <v>0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CONTRATOS'!Y$3+1,0),0),0)</f>
        <v>3.125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CONTRATOS'!AA$3+1,0),0),0)</f>
        <v>0.78125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CONTRATOS'!AC$3+1,0),0),0)</f>
        <v>1.5625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CONTRATOS'!AE$3+1,0),0),0)</f>
        <v>0.78125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CONTRATOS'!AG$3+1,0),0),0)</f>
        <v>0</v>
      </c>
      <c r="AI374" s="41">
        <f t="shared" si="5"/>
        <v>58.333333333333329</v>
      </c>
      <c r="AK374">
        <f>INDEX(Tabela1[LATITUDE],MATCH('MATRIZ CONTRATOS'!A374,Tabela1[código município],0))</f>
        <v>-10.9428</v>
      </c>
      <c r="AL374">
        <f>INDEX(Tabela1[LONGITUDE],MATCH('MATRIZ CONTRATOS'!A374,Tabela1[código município],0))</f>
        <v>-40.415500000000002</v>
      </c>
    </row>
    <row r="375" spans="1:38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CONTRATOS'!E$3+1,0),0),0)</f>
        <v>0.78125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CONTRATOS'!G$3+1,0),0),0)</f>
        <v>25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CONTRATOS'!I$3+1,0),0),0)</f>
        <v>3.125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CONTRATOS'!K$3+1,0),0),0)</f>
        <v>18.75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CONTRATOS'!M$3+1,0),0),0)</f>
        <v>0.78125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CONTRATOS'!O$3+1,0),0),0)</f>
        <v>0.78125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CONTRATOS'!Q$3+1,0),0),0)</f>
        <v>8.3333333333333321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CONTRATOS'!S$3+1,0),0),0)</f>
        <v>2.083333333333333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CONTRATOS'!U$3+1,0),0),0)</f>
        <v>4.1666666666666661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CONTRATOS'!W$3+1,0),0),0)</f>
        <v>0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CONTRATOS'!Y$3+1,0),0),0)</f>
        <v>3.125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CONTRATOS'!AA$3+1,0),0),0)</f>
        <v>0.78125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CONTRATOS'!AC$3+1,0),0),0)</f>
        <v>1.5625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CONTRATOS'!AE$3+1,0),0),0)</f>
        <v>0.78125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CONTRATOS'!AG$3+1,0),0),0)</f>
        <v>0</v>
      </c>
      <c r="AI375" s="41">
        <f t="shared" si="5"/>
        <v>70.052083333333329</v>
      </c>
      <c r="AK375">
        <f>INDEX(Tabela1[LATITUDE],MATCH('MATRIZ CONTRATOS'!A375,Tabela1[código município],0))</f>
        <v>-12.4169</v>
      </c>
      <c r="AL375">
        <f>INDEX(Tabela1[LONGITUDE],MATCH('MATRIZ CONTRATOS'!A375,Tabela1[código município],0))</f>
        <v>-41.772199999999998</v>
      </c>
    </row>
    <row r="376" spans="1:38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CONTRATOS'!E$3+1,0),0),0)</f>
        <v>0.78125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CONTRATOS'!G$3+1,0),0),0)</f>
        <v>25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CONTRATOS'!I$3+1,0),0),0)</f>
        <v>1.5625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CONTRATOS'!K$3+1,0),0),0)</f>
        <v>12.5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CONTRATOS'!M$3+1,0),0),0)</f>
        <v>2.34375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CONTRATOS'!O$3+1,0),0),0)</f>
        <v>3.125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CONTRATOS'!Q$3+1,0),0),0)</f>
        <v>2.083333333333333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CONTRATOS'!S$3+1,0),0),0)</f>
        <v>2.083333333333333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CONTRATOS'!U$3+1,0),0),0)</f>
        <v>2.083333333333333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CONTRATOS'!W$3+1,0),0),0)</f>
        <v>0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CONTRATOS'!Y$3+1,0),0),0)</f>
        <v>1.5625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CONTRATOS'!AA$3+1,0),0),0)</f>
        <v>0.78125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CONTRATOS'!AC$3+1,0),0),0)</f>
        <v>1.5625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CONTRATOS'!AE$3+1,0),0),0)</f>
        <v>0.78125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CONTRATOS'!AG$3+1,0),0),0)</f>
        <v>0</v>
      </c>
      <c r="AI376" s="41">
        <f t="shared" si="5"/>
        <v>56.25</v>
      </c>
      <c r="AK376">
        <f>INDEX(Tabela1[LATITUDE],MATCH('MATRIZ CONTRATOS'!A376,Tabela1[código município],0))</f>
        <v>-14.571</v>
      </c>
      <c r="AL376">
        <f>INDEX(Tabela1[LONGITUDE],MATCH('MATRIZ CONTRATOS'!A376,Tabela1[código município],0))</f>
        <v>-42.943399999999997</v>
      </c>
    </row>
    <row r="377" spans="1:38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CONTRATOS'!E$3+1,0),0),0)</f>
        <v>1.5625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CONTRATOS'!G$3+1,0),0),0)</f>
        <v>25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CONTRATOS'!I$3+1,0),0),0)</f>
        <v>2.34375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CONTRATOS'!K$3+1,0),0),0)</f>
        <v>18.75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CONTRATOS'!M$3+1,0),0),0)</f>
        <v>1.5625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CONTRATOS'!O$3+1,0),0),0)</f>
        <v>0.78125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CONTRATOS'!Q$3+1,0),0),0)</f>
        <v>8.3333333333333321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CONTRATOS'!S$3+1,0),0),0)</f>
        <v>2.083333333333333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CONTRATOS'!U$3+1,0),0),0)</f>
        <v>2.083333333333333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CONTRATOS'!W$3+1,0),0),0)</f>
        <v>0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CONTRATOS'!Y$3+1,0),0),0)</f>
        <v>3.125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CONTRATOS'!AA$3+1,0),0),0)</f>
        <v>2.34375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CONTRATOS'!AC$3+1,0),0),0)</f>
        <v>0.78125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CONTRATOS'!AE$3+1,0),0),0)</f>
        <v>2.34375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CONTRATOS'!AG$3+1,0),0),0)</f>
        <v>0</v>
      </c>
      <c r="AI377" s="41">
        <f t="shared" si="5"/>
        <v>71.09375</v>
      </c>
      <c r="AK377">
        <f>INDEX(Tabela1[LATITUDE],MATCH('MATRIZ CONTRATOS'!A377,Tabela1[código município],0))</f>
        <v>-10.4594</v>
      </c>
      <c r="AL377">
        <f>INDEX(Tabela1[LONGITUDE],MATCH('MATRIZ CONTRATOS'!A377,Tabela1[código município],0))</f>
        <v>-40.186500000000002</v>
      </c>
    </row>
    <row r="378" spans="1:38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CONTRATOS'!E$3+1,0),0),0)</f>
        <v>1.5625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CONTRATOS'!G$3+1,0),0),0)</f>
        <v>25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CONTRATOS'!I$3+1,0),0),0)</f>
        <v>1.5625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CONTRATOS'!K$3+1,0),0),0)</f>
        <v>25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CONTRATOS'!M$3+1,0),0),0)</f>
        <v>2.34375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CONTRATOS'!O$3+1,0),0),0)</f>
        <v>2.34375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CONTRATOS'!Q$3+1,0),0),0)</f>
        <v>8.3333333333333321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CONTRATOS'!S$3+1,0),0),0)</f>
        <v>4.1666666666666661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CONTRATOS'!U$3+1,0),0),0)</f>
        <v>6.2499999999999991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CONTRATOS'!W$3+1,0),0),0)</f>
        <v>0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CONTRATOS'!Y$3+1,0),0),0)</f>
        <v>1.5625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CONTRATOS'!AA$3+1,0),0),0)</f>
        <v>2.34375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CONTRATOS'!AC$3+1,0),0),0)</f>
        <v>1.5625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CONTRATOS'!AE$3+1,0),0),0)</f>
        <v>2.34375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CONTRATOS'!AG$3+1,0),0),0)</f>
        <v>0</v>
      </c>
      <c r="AI378" s="41">
        <f t="shared" si="5"/>
        <v>84.375</v>
      </c>
      <c r="AK378">
        <f>INDEX(Tabela1[LATITUDE],MATCH('MATRIZ CONTRATOS'!A378,Tabela1[código município],0))</f>
        <v>-13.565899999999999</v>
      </c>
      <c r="AL378">
        <f>INDEX(Tabela1[LONGITUDE],MATCH('MATRIZ CONTRATOS'!A378,Tabela1[código município],0))</f>
        <v>-43.5929</v>
      </c>
    </row>
    <row r="379" spans="1:38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CONTRATOS'!E$3+1,0),0),0)</f>
        <v>3.125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CONTRATOS'!G$3+1,0),0),0)</f>
        <v>12.5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CONTRATOS'!I$3+1,0),0),0)</f>
        <v>2.34375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CONTRATOS'!K$3+1,0),0),0)</f>
        <v>12.5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CONTRATOS'!M$3+1,0),0),0)</f>
        <v>0.78125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CONTRATOS'!O$3+1,0),0),0)</f>
        <v>1.5625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CONTRATOS'!Q$3+1,0),0),0)</f>
        <v>8.3333333333333321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CONTRATOS'!S$3+1,0),0),0)</f>
        <v>6.2499999999999991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CONTRATOS'!U$3+1,0),0),0)</f>
        <v>2.083333333333333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CONTRATOS'!W$3+1,0),0),0)</f>
        <v>0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CONTRATOS'!Y$3+1,0),0),0)</f>
        <v>3.125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CONTRATOS'!AA$3+1,0),0),0)</f>
        <v>3.125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CONTRATOS'!AC$3+1,0),0),0)</f>
        <v>1.5625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CONTRATOS'!AE$3+1,0),0),0)</f>
        <v>0.78125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CONTRATOS'!AG$3+1,0),0),0)</f>
        <v>0</v>
      </c>
      <c r="AI379" s="41">
        <f t="shared" si="5"/>
        <v>58.072916666666664</v>
      </c>
      <c r="AK379">
        <f>INDEX(Tabela1[LATITUDE],MATCH('MATRIZ CONTRATOS'!A379,Tabela1[código município],0))</f>
        <v>-9.7413799999999995</v>
      </c>
      <c r="AL379">
        <f>INDEX(Tabela1[LONGITUDE],MATCH('MATRIZ CONTRATOS'!A379,Tabela1[código município],0))</f>
        <v>-41.878599999999999</v>
      </c>
    </row>
    <row r="380" spans="1:38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CONTRATOS'!E$3+1,0),0),0)</f>
        <v>0.78125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CONTRATOS'!G$3+1,0),0),0)</f>
        <v>25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CONTRATOS'!I$3+1,0),0),0)</f>
        <v>0.78125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CONTRATOS'!K$3+1,0),0),0)</f>
        <v>6.25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CONTRATOS'!M$3+1,0),0),0)</f>
        <v>2.34375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CONTRATOS'!O$3+1,0),0),0)</f>
        <v>2.34375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CONTRATOS'!Q$3+1,0),0),0)</f>
        <v>6.2499999999999991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CONTRATOS'!S$3+1,0),0),0)</f>
        <v>4.1666666666666661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CONTRATOS'!U$3+1,0),0),0)</f>
        <v>6.2499999999999991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CONTRATOS'!W$3+1,0),0),0)</f>
        <v>0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CONTRATOS'!Y$3+1,0),0),0)</f>
        <v>1.5625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CONTRATOS'!AA$3+1,0),0),0)</f>
        <v>3.125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CONTRATOS'!AC$3+1,0),0),0)</f>
        <v>1.5625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CONTRATOS'!AE$3+1,0),0),0)</f>
        <v>0.78125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CONTRATOS'!AG$3+1,0),0),0)</f>
        <v>0</v>
      </c>
      <c r="AI380" s="41">
        <f t="shared" si="5"/>
        <v>61.197916666666664</v>
      </c>
      <c r="AK380">
        <f>INDEX(Tabela1[LATITUDE],MATCH('MATRIZ CONTRATOS'!A380,Tabela1[código município],0))</f>
        <v>-12.759</v>
      </c>
      <c r="AL380">
        <f>INDEX(Tabela1[LONGITUDE],MATCH('MATRIZ CONTRATOS'!A380,Tabela1[código município],0))</f>
        <v>-43.950400000000002</v>
      </c>
    </row>
    <row r="381" spans="1:38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CONTRATOS'!E$3+1,0),0),0)</f>
        <v>1.5625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CONTRATOS'!G$3+1,0),0),0)</f>
        <v>25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CONTRATOS'!I$3+1,0),0),0)</f>
        <v>0.78125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CONTRATOS'!K$3+1,0),0),0)</f>
        <v>6.25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CONTRATOS'!M$3+1,0),0),0)</f>
        <v>0.78125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CONTRATOS'!O$3+1,0),0),0)</f>
        <v>0.78125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CONTRATOS'!Q$3+1,0),0),0)</f>
        <v>6.2499999999999991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CONTRATOS'!S$3+1,0),0),0)</f>
        <v>8.3333333333333321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CONTRATOS'!U$3+1,0),0),0)</f>
        <v>4.1666666666666661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CONTRATOS'!W$3+1,0),0),0)</f>
        <v>0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CONTRATOS'!Y$3+1,0),0),0)</f>
        <v>0.78125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CONTRATOS'!AA$3+1,0),0),0)</f>
        <v>0.78125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CONTRATOS'!AC$3+1,0),0),0)</f>
        <v>0.78125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CONTRATOS'!AE$3+1,0),0),0)</f>
        <v>0.78125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CONTRATOS'!AG$3+1,0),0),0)</f>
        <v>0</v>
      </c>
      <c r="AI381" s="41">
        <f t="shared" si="5"/>
        <v>57.03125</v>
      </c>
      <c r="AK381">
        <f>INDEX(Tabela1[LATITUDE],MATCH('MATRIZ CONTRATOS'!A381,Tabela1[código município],0))</f>
        <v>-12.156000000000001</v>
      </c>
      <c r="AL381">
        <f>INDEX(Tabela1[LONGITUDE],MATCH('MATRIZ CONTRATOS'!A381,Tabela1[código município],0))</f>
        <v>-39.330500000000001</v>
      </c>
    </row>
    <row r="382" spans="1:38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CONTRATOS'!E$3+1,0),0),0)</f>
        <v>3.125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CONTRATOS'!G$3+1,0),0),0)</f>
        <v>6.25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CONTRATOS'!I$3+1,0),0),0)</f>
        <v>2.34375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CONTRATOS'!K$3+1,0),0),0)</f>
        <v>18.75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CONTRATOS'!M$3+1,0),0),0)</f>
        <v>1.5625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CONTRATOS'!O$3+1,0),0),0)</f>
        <v>3.125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CONTRATOS'!Q$3+1,0),0),0)</f>
        <v>8.3333333333333321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CONTRATOS'!S$3+1,0),0),0)</f>
        <v>2.083333333333333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CONTRATOS'!U$3+1,0),0),0)</f>
        <v>4.1666666666666661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CONTRATOS'!W$3+1,0),0),0)</f>
        <v>0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CONTRATOS'!Y$3+1,0),0),0)</f>
        <v>3.125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CONTRATOS'!AA$3+1,0),0),0)</f>
        <v>3.125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CONTRATOS'!AC$3+1,0),0),0)</f>
        <v>3.125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CONTRATOS'!AE$3+1,0),0),0)</f>
        <v>2.34375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CONTRATOS'!AG$3+1,0),0),0)</f>
        <v>0</v>
      </c>
      <c r="AI382" s="41">
        <f t="shared" si="5"/>
        <v>61.458333333333329</v>
      </c>
      <c r="AK382">
        <f>INDEX(Tabela1[LATITUDE],MATCH('MATRIZ CONTRATOS'!A382,Tabela1[código município],0))</f>
        <v>-11.6584</v>
      </c>
      <c r="AL382">
        <f>INDEX(Tabela1[LONGITUDE],MATCH('MATRIZ CONTRATOS'!A382,Tabela1[código município],0))</f>
        <v>-39.01</v>
      </c>
    </row>
    <row r="383" spans="1:38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CONTRATOS'!E$3+1,0),0),0)</f>
        <v>1.5625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CONTRATOS'!G$3+1,0),0),0)</f>
        <v>25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CONTRATOS'!I$3+1,0),0),0)</f>
        <v>0.78125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CONTRATOS'!K$3+1,0),0),0)</f>
        <v>6.25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CONTRATOS'!M$3+1,0),0),0)</f>
        <v>0.78125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CONTRATOS'!O$3+1,0),0),0)</f>
        <v>0.78125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CONTRATOS'!Q$3+1,0),0),0)</f>
        <v>4.1666666666666661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CONTRATOS'!S$3+1,0),0),0)</f>
        <v>4.1666666666666661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CONTRATOS'!U$3+1,0),0),0)</f>
        <v>2.083333333333333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CONTRATOS'!W$3+1,0),0),0)</f>
        <v>0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CONTRATOS'!Y$3+1,0),0),0)</f>
        <v>2.34375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CONTRATOS'!AA$3+1,0),0),0)</f>
        <v>0.78125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CONTRATOS'!AC$3+1,0),0),0)</f>
        <v>1.5625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CONTRATOS'!AE$3+1,0),0),0)</f>
        <v>0.78125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CONTRATOS'!AG$3+1,0),0),0)</f>
        <v>0</v>
      </c>
      <c r="AI383" s="41">
        <f t="shared" si="5"/>
        <v>51.041666666666664</v>
      </c>
      <c r="AK383">
        <f>INDEX(Tabela1[LATITUDE],MATCH('MATRIZ CONTRATOS'!A383,Tabela1[código município],0))</f>
        <v>-11.4085</v>
      </c>
      <c r="AL383">
        <f>INDEX(Tabela1[LONGITUDE],MATCH('MATRIZ CONTRATOS'!A383,Tabela1[código município],0))</f>
        <v>-40.298299999999998</v>
      </c>
    </row>
    <row r="384" spans="1:38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CONTRATOS'!E$3+1,0),0),0)</f>
        <v>0.78125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CONTRATOS'!G$3+1,0),0),0)</f>
        <v>6.25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CONTRATOS'!I$3+1,0),0),0)</f>
        <v>2.34375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CONTRATOS'!K$3+1,0),0),0)</f>
        <v>25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CONTRATOS'!M$3+1,0),0),0)</f>
        <v>0.78125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CONTRATOS'!O$3+1,0),0),0)</f>
        <v>2.34375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CONTRATOS'!Q$3+1,0),0),0)</f>
        <v>8.3333333333333321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CONTRATOS'!S$3+1,0),0),0)</f>
        <v>2.083333333333333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CONTRATOS'!U$3+1,0),0),0)</f>
        <v>2.083333333333333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CONTRATOS'!W$3+1,0),0),0)</f>
        <v>0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CONTRATOS'!Y$3+1,0),0),0)</f>
        <v>3.125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CONTRATOS'!AA$3+1,0),0),0)</f>
        <v>2.34375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CONTRATOS'!AC$3+1,0),0),0)</f>
        <v>3.125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CONTRATOS'!AE$3+1,0),0),0)</f>
        <v>3.125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CONTRATOS'!AG$3+1,0),0),0)</f>
        <v>0</v>
      </c>
      <c r="AI384" s="41">
        <f t="shared" si="5"/>
        <v>61.71875</v>
      </c>
      <c r="AK384">
        <f>INDEX(Tabela1[LATITUDE],MATCH('MATRIZ CONTRATOS'!A384,Tabela1[código município],0))</f>
        <v>-12.7866</v>
      </c>
      <c r="AL384">
        <f>INDEX(Tabela1[LONGITUDE],MATCH('MATRIZ CONTRATOS'!A384,Tabela1[código município],0))</f>
        <v>-38.402900000000002</v>
      </c>
    </row>
    <row r="385" spans="1:38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CONTRATOS'!E$3+1,0),0),0)</f>
        <v>0.78125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CONTRATOS'!G$3+1,0),0),0)</f>
        <v>25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CONTRATOS'!I$3+1,0),0),0)</f>
        <v>1.5625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CONTRATOS'!K$3+1,0),0),0)</f>
        <v>25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CONTRATOS'!M$3+1,0),0),0)</f>
        <v>3.125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CONTRATOS'!O$3+1,0),0),0)</f>
        <v>3.125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CONTRATOS'!Q$3+1,0),0),0)</f>
        <v>4.1666666666666661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CONTRATOS'!S$3+1,0),0),0)</f>
        <v>8.3333333333333321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CONTRATOS'!U$3+1,0),0),0)</f>
        <v>6.2499999999999991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CONTRATOS'!W$3+1,0),0),0)</f>
        <v>0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CONTRATOS'!Y$3+1,0),0),0)</f>
        <v>0.78125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CONTRATOS'!AA$3+1,0),0),0)</f>
        <v>2.34375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CONTRATOS'!AC$3+1,0),0),0)</f>
        <v>3.125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CONTRATOS'!AE$3+1,0),0),0)</f>
        <v>0.78125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CONTRATOS'!AG$3+1,0),0),0)</f>
        <v>0</v>
      </c>
      <c r="AI385" s="41">
        <f t="shared" si="5"/>
        <v>84.375</v>
      </c>
      <c r="AK385">
        <f>INDEX(Tabela1[LATITUDE],MATCH('MATRIZ CONTRATOS'!A385,Tabela1[código município],0))</f>
        <v>-13.0801</v>
      </c>
      <c r="AL385">
        <f>INDEX(Tabela1[LONGITUDE],MATCH('MATRIZ CONTRATOS'!A385,Tabela1[código município],0))</f>
        <v>-43.468899999999998</v>
      </c>
    </row>
    <row r="386" spans="1:38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CONTRATOS'!E$3+1,0),0),0)</f>
        <v>3.125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CONTRATOS'!G$3+1,0),0),0)</f>
        <v>25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CONTRATOS'!I$3+1,0),0),0)</f>
        <v>0.78125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CONTRATOS'!K$3+1,0),0),0)</f>
        <v>25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CONTRATOS'!M$3+1,0),0),0)</f>
        <v>1.5625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CONTRATOS'!O$3+1,0),0),0)</f>
        <v>0.78125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CONTRATOS'!Q$3+1,0),0),0)</f>
        <v>4.1666666666666661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CONTRATOS'!S$3+1,0),0),0)</f>
        <v>8.3333333333333321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CONTRATOS'!U$3+1,0),0),0)</f>
        <v>6.2499999999999991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CONTRATOS'!W$3+1,0),0),0)</f>
        <v>0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CONTRATOS'!Y$3+1,0),0),0)</f>
        <v>0.78125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CONTRATOS'!AA$3+1,0),0),0)</f>
        <v>2.34375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CONTRATOS'!AC$3+1,0),0),0)</f>
        <v>3.125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CONTRATOS'!AE$3+1,0),0),0)</f>
        <v>0.78125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CONTRATOS'!AG$3+1,0),0),0)</f>
        <v>0</v>
      </c>
      <c r="AI386" s="41">
        <f t="shared" si="5"/>
        <v>82.03125</v>
      </c>
      <c r="AK386">
        <f>INDEX(Tabela1[LATITUDE],MATCH('MATRIZ CONTRATOS'!A386,Tabela1[código município],0))</f>
        <v>-10.3545</v>
      </c>
      <c r="AL386">
        <f>INDEX(Tabela1[LONGITUDE],MATCH('MATRIZ CONTRATOS'!A386,Tabela1[código município],0))</f>
        <v>-38.221299999999999</v>
      </c>
    </row>
    <row r="387" spans="1:38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CONTRATOS'!E$3+1,0),0),0)</f>
        <v>0.78125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CONTRATOS'!G$3+1,0),0),0)</f>
        <v>25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CONTRATOS'!I$3+1,0),0),0)</f>
        <v>2.34375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CONTRATOS'!K$3+1,0),0),0)</f>
        <v>12.5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CONTRATOS'!M$3+1,0),0),0)</f>
        <v>2.34375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CONTRATOS'!O$3+1,0),0),0)</f>
        <v>1.5625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CONTRATOS'!Q$3+1,0),0),0)</f>
        <v>6.2499999999999991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CONTRATOS'!S$3+1,0),0),0)</f>
        <v>2.083333333333333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CONTRATOS'!U$3+1,0),0),0)</f>
        <v>2.083333333333333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CONTRATOS'!W$3+1,0),0),0)</f>
        <v>0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CONTRATOS'!Y$3+1,0),0),0)</f>
        <v>1.5625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CONTRATOS'!AA$3+1,0),0),0)</f>
        <v>3.125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CONTRATOS'!AC$3+1,0),0),0)</f>
        <v>3.125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CONTRATOS'!AE$3+1,0),0),0)</f>
        <v>0.78125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CONTRATOS'!AG$3+1,0),0),0)</f>
        <v>0</v>
      </c>
      <c r="AI387" s="41">
        <f t="shared" si="5"/>
        <v>63.541666666666664</v>
      </c>
      <c r="AK387">
        <f>INDEX(Tabela1[LATITUDE],MATCH('MATRIZ CONTRATOS'!A387,Tabela1[código município],0))</f>
        <v>-9.4502400000000009</v>
      </c>
      <c r="AL387">
        <f>INDEX(Tabela1[LONGITUDE],MATCH('MATRIZ CONTRATOS'!A387,Tabela1[código município],0))</f>
        <v>-40.814500000000002</v>
      </c>
    </row>
    <row r="388" spans="1:38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CONTRATOS'!E$3+1,0),0),0)</f>
        <v>1.5625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CONTRATOS'!G$3+1,0),0),0)</f>
        <v>12.5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CONTRATOS'!I$3+1,0),0),0)</f>
        <v>3.125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CONTRATOS'!K$3+1,0),0),0)</f>
        <v>18.75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CONTRATOS'!M$3+1,0),0),0)</f>
        <v>2.34375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CONTRATOS'!O$3+1,0),0),0)</f>
        <v>0.78125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CONTRATOS'!Q$3+1,0),0),0)</f>
        <v>6.2499999999999991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CONTRATOS'!S$3+1,0),0),0)</f>
        <v>4.1666666666666661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CONTRATOS'!U$3+1,0),0),0)</f>
        <v>4.1666666666666661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CONTRATOS'!W$3+1,0),0),0)</f>
        <v>0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CONTRATOS'!Y$3+1,0),0),0)</f>
        <v>3.125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CONTRATOS'!AA$3+1,0),0),0)</f>
        <v>3.125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CONTRATOS'!AC$3+1,0),0),0)</f>
        <v>1.5625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CONTRATOS'!AE$3+1,0),0),0)</f>
        <v>2.34375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CONTRATOS'!AG$3+1,0),0),0)</f>
        <v>0</v>
      </c>
      <c r="AI388" s="41">
        <f t="shared" si="5"/>
        <v>63.802083333333329</v>
      </c>
      <c r="AK388">
        <f>INDEX(Tabela1[LATITUDE],MATCH('MATRIZ CONTRATOS'!A388,Tabela1[código município],0))</f>
        <v>-12.087999999999999</v>
      </c>
      <c r="AL388">
        <f>INDEX(Tabela1[LONGITUDE],MATCH('MATRIZ CONTRATOS'!A388,Tabela1[código município],0))</f>
        <v>-41.642699999999998</v>
      </c>
    </row>
    <row r="389" spans="1:38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CONTRATOS'!E$3+1,0),0),0)</f>
        <v>0.78125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CONTRATOS'!G$3+1,0),0),0)</f>
        <v>25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CONTRATOS'!I$3+1,0),0),0)</f>
        <v>0.78125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CONTRATOS'!K$3+1,0),0),0)</f>
        <v>6.25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CONTRATOS'!M$3+1,0),0),0)</f>
        <v>2.34375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CONTRATOS'!O$3+1,0),0),0)</f>
        <v>1.5625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CONTRATOS'!Q$3+1,0),0),0)</f>
        <v>4.1666666666666661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CONTRATOS'!S$3+1,0),0),0)</f>
        <v>6.2499999999999991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CONTRATOS'!U$3+1,0),0),0)</f>
        <v>4.1666666666666661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CONTRATOS'!W$3+1,0),0),0)</f>
        <v>0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CONTRATOS'!Y$3+1,0),0),0)</f>
        <v>1.5625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CONTRATOS'!AA$3+1,0),0),0)</f>
        <v>0.78125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CONTRATOS'!AC$3+1,0),0),0)</f>
        <v>0.78125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CONTRATOS'!AE$3+1,0),0),0)</f>
        <v>2.34375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CONTRATOS'!AG$3+1,0),0),0)</f>
        <v>0</v>
      </c>
      <c r="AI389" s="41">
        <f t="shared" si="5"/>
        <v>56.770833333333329</v>
      </c>
      <c r="AK389">
        <f>INDEX(Tabela1[LATITUDE],MATCH('MATRIZ CONTRATOS'!A389,Tabela1[código município],0))</f>
        <v>-12.7026</v>
      </c>
      <c r="AL389">
        <f>INDEX(Tabela1[LONGITUDE],MATCH('MATRIZ CONTRATOS'!A389,Tabela1[código município],0))</f>
        <v>-44.0075</v>
      </c>
    </row>
    <row r="390" spans="1:38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CONTRATOS'!E$3+1,0),0),0)</f>
        <v>1.5625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CONTRATOS'!G$3+1,0),0),0)</f>
        <v>25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CONTRATOS'!I$3+1,0),0),0)</f>
        <v>0.78125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CONTRATOS'!K$3+1,0),0),0)</f>
        <v>6.25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CONTRATOS'!M$3+1,0),0),0)</f>
        <v>3.125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CONTRATOS'!O$3+1,0),0),0)</f>
        <v>3.125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CONTRATOS'!Q$3+1,0),0),0)</f>
        <v>6.2499999999999991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CONTRATOS'!S$3+1,0),0),0)</f>
        <v>6.2499999999999991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CONTRATOS'!U$3+1,0),0),0)</f>
        <v>2.083333333333333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CONTRATOS'!W$3+1,0),0),0)</f>
        <v>0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CONTRATOS'!Y$3+1,0),0),0)</f>
        <v>0.78125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CONTRATOS'!AA$3+1,0),0),0)</f>
        <v>0.78125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CONTRATOS'!AC$3+1,0),0),0)</f>
        <v>0.78125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CONTRATOS'!AE$3+1,0),0),0)</f>
        <v>0.78125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CONTRATOS'!AG$3+1,0),0),0)</f>
        <v>0</v>
      </c>
      <c r="AI390" s="41">
        <f t="shared" si="5"/>
        <v>57.552083333333329</v>
      </c>
      <c r="AK390">
        <f>INDEX(Tabela1[LATITUDE],MATCH('MATRIZ CONTRATOS'!A390,Tabela1[código município],0))</f>
        <v>-14.0197</v>
      </c>
      <c r="AL390">
        <f>INDEX(Tabela1[LONGITUDE],MATCH('MATRIZ CONTRATOS'!A390,Tabela1[código município],0))</f>
        <v>-41.247300000000003</v>
      </c>
    </row>
    <row r="391" spans="1:38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CONTRATOS'!E$3+1,0),0),0)</f>
        <v>1.5625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CONTRATOS'!G$3+1,0),0),0)</f>
        <v>25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CONTRATOS'!I$3+1,0),0),0)</f>
        <v>0.78125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CONTRATOS'!K$3+1,0),0),0)</f>
        <v>12.5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CONTRATOS'!M$3+1,0),0),0)</f>
        <v>1.5625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CONTRATOS'!O$3+1,0),0),0)</f>
        <v>2.34375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CONTRATOS'!Q$3+1,0),0),0)</f>
        <v>6.2499999999999991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CONTRATOS'!S$3+1,0),0),0)</f>
        <v>4.1666666666666661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CONTRATOS'!U$3+1,0),0),0)</f>
        <v>4.1666666666666661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CONTRATOS'!W$3+1,0),0),0)</f>
        <v>0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CONTRATOS'!Y$3+1,0),0),0)</f>
        <v>2.34375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CONTRATOS'!AA$3+1,0),0),0)</f>
        <v>0.78125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CONTRATOS'!AC$3+1,0),0),0)</f>
        <v>1.5625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CONTRATOS'!AE$3+1,0),0),0)</f>
        <v>0.78125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CONTRATOS'!AG$3+1,0),0),0)</f>
        <v>0</v>
      </c>
      <c r="AI391" s="41">
        <f t="shared" si="5"/>
        <v>63.802083333333329</v>
      </c>
      <c r="AK391">
        <f>INDEX(Tabela1[LATITUDE],MATCH('MATRIZ CONTRATOS'!A391,Tabela1[código município],0))</f>
        <v>-13.548500000000001</v>
      </c>
      <c r="AL391">
        <f>INDEX(Tabela1[LONGITUDE],MATCH('MATRIZ CONTRATOS'!A391,Tabela1[código município],0))</f>
        <v>-42.493400000000001</v>
      </c>
    </row>
    <row r="392" spans="1:38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CONTRATOS'!E$3+1,0),0),0)</f>
        <v>1.5625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CONTRATOS'!G$3+1,0),0),0)</f>
        <v>25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CONTRATOS'!I$3+1,0),0),0)</f>
        <v>0.78125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CONTRATOS'!K$3+1,0),0),0)</f>
        <v>6.25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CONTRATOS'!M$3+1,0),0),0)</f>
        <v>0.78125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CONTRATOS'!O$3+1,0),0),0)</f>
        <v>1.5625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CONTRATOS'!Q$3+1,0),0),0)</f>
        <v>2.083333333333333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CONTRATOS'!S$3+1,0),0),0)</f>
        <v>4.1666666666666661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CONTRATOS'!U$3+1,0),0),0)</f>
        <v>8.3333333333333321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CONTRATOS'!W$3+1,0),0),0)</f>
        <v>0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CONTRATOS'!Y$3+1,0),0),0)</f>
        <v>0.78125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CONTRATOS'!AA$3+1,0),0),0)</f>
        <v>0.78125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CONTRATOS'!AC$3+1,0),0),0)</f>
        <v>0.78125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CONTRATOS'!AE$3+1,0),0),0)</f>
        <v>0.78125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CONTRATOS'!AG$3+1,0),0),0)</f>
        <v>0</v>
      </c>
      <c r="AI392" s="41">
        <f t="shared" ref="AI392:AI455" si="6">AH392+AF392+AD392+AB392+Z392+X392+V392+T392+R392+P392+N392+L392+J392+H392+F392</f>
        <v>53.645833333333329</v>
      </c>
      <c r="AK392">
        <f>INDEX(Tabela1[LATITUDE],MATCH('MATRIZ CONTRATOS'!A392,Tabela1[código município],0))</f>
        <v>-11.968</v>
      </c>
      <c r="AL392">
        <f>INDEX(Tabela1[LONGITUDE],MATCH('MATRIZ CONTRATOS'!A392,Tabela1[código município],0))</f>
        <v>-39.103299999999997</v>
      </c>
    </row>
    <row r="393" spans="1:38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CONTRATOS'!E$3+1,0),0),0)</f>
        <v>3.125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CONTRATOS'!G$3+1,0),0),0)</f>
        <v>25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CONTRATOS'!I$3+1,0),0),0)</f>
        <v>3.125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CONTRATOS'!K$3+1,0),0),0)</f>
        <v>25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CONTRATOS'!M$3+1,0),0),0)</f>
        <v>0.78125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CONTRATOS'!O$3+1,0),0),0)</f>
        <v>1.5625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CONTRATOS'!Q$3+1,0),0),0)</f>
        <v>6.2499999999999991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CONTRATOS'!S$3+1,0),0),0)</f>
        <v>8.3333333333333321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CONTRATOS'!U$3+1,0),0),0)</f>
        <v>8.3333333333333321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CONTRATOS'!W$3+1,0),0),0)</f>
        <v>0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CONTRATOS'!Y$3+1,0),0),0)</f>
        <v>2.34375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CONTRATOS'!AA$3+1,0),0),0)</f>
        <v>3.125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CONTRATOS'!AC$3+1,0),0),0)</f>
        <v>3.125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CONTRATOS'!AE$3+1,0),0),0)</f>
        <v>0.78125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CONTRATOS'!AG$3+1,0),0),0)</f>
        <v>0</v>
      </c>
      <c r="AI393" s="41">
        <f t="shared" si="6"/>
        <v>90.885416666666657</v>
      </c>
      <c r="AK393">
        <f>INDEX(Tabela1[LATITUDE],MATCH('MATRIZ CONTRATOS'!A393,Tabela1[código município],0))</f>
        <v>-13.5321</v>
      </c>
      <c r="AL393">
        <f>INDEX(Tabela1[LONGITUDE],MATCH('MATRIZ CONTRATOS'!A393,Tabela1[código município],0))</f>
        <v>-39.100900000000003</v>
      </c>
    </row>
    <row r="394" spans="1:38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CONTRATOS'!E$3+1,0),0),0)</f>
        <v>1.5625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CONTRATOS'!G$3+1,0),0),0)</f>
        <v>25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CONTRATOS'!I$3+1,0),0),0)</f>
        <v>1.5625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CONTRATOS'!K$3+1,0),0),0)</f>
        <v>18.75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CONTRATOS'!M$3+1,0),0),0)</f>
        <v>0.78125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CONTRATOS'!O$3+1,0),0),0)</f>
        <v>0.78125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CONTRATOS'!Q$3+1,0),0),0)</f>
        <v>4.1666666666666661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CONTRATOS'!S$3+1,0),0),0)</f>
        <v>4.1666666666666661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CONTRATOS'!U$3+1,0),0),0)</f>
        <v>4.1666666666666661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CONTRATOS'!W$3+1,0),0),0)</f>
        <v>0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CONTRATOS'!Y$3+1,0),0),0)</f>
        <v>3.125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CONTRATOS'!AA$3+1,0),0),0)</f>
        <v>0.78125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CONTRATOS'!AC$3+1,0),0),0)</f>
        <v>0.78125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CONTRATOS'!AE$3+1,0),0),0)</f>
        <v>0.78125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CONTRATOS'!AG$3+1,0),0),0)</f>
        <v>0</v>
      </c>
      <c r="AI394" s="41">
        <f t="shared" si="6"/>
        <v>66.40625</v>
      </c>
      <c r="AK394">
        <f>INDEX(Tabela1[LATITUDE],MATCH('MATRIZ CONTRATOS'!A394,Tabela1[código município],0))</f>
        <v>-11.8475</v>
      </c>
      <c r="AL394">
        <f>INDEX(Tabela1[LONGITUDE],MATCH('MATRIZ CONTRATOS'!A394,Tabela1[código município],0))</f>
        <v>-40.792700000000004</v>
      </c>
    </row>
    <row r="395" spans="1:38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CONTRATOS'!E$3+1,0),0),0)</f>
        <v>2.34375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CONTRATOS'!G$3+1,0),0),0)</f>
        <v>25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CONTRATOS'!I$3+1,0),0),0)</f>
        <v>3.125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CONTRATOS'!K$3+1,0),0),0)</f>
        <v>25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CONTRATOS'!M$3+1,0),0),0)</f>
        <v>1.5625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CONTRATOS'!O$3+1,0),0),0)</f>
        <v>0.78125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CONTRATOS'!Q$3+1,0),0),0)</f>
        <v>8.3333333333333321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CONTRATOS'!S$3+1,0),0),0)</f>
        <v>2.083333333333333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CONTRATOS'!U$3+1,0),0),0)</f>
        <v>2.083333333333333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CONTRATOS'!W$3+1,0),0),0)</f>
        <v>0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CONTRATOS'!Y$3+1,0),0),0)</f>
        <v>3.125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CONTRATOS'!AA$3+1,0),0),0)</f>
        <v>3.125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CONTRATOS'!AC$3+1,0),0),0)</f>
        <v>1.5625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CONTRATOS'!AE$3+1,0),0),0)</f>
        <v>0.78125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CONTRATOS'!AG$3+1,0),0),0)</f>
        <v>0</v>
      </c>
      <c r="AI395" s="41">
        <f t="shared" si="6"/>
        <v>78.90625</v>
      </c>
      <c r="AK395">
        <f>INDEX(Tabela1[LATITUDE],MATCH('MATRIZ CONTRATOS'!A395,Tabela1[código município],0))</f>
        <v>-17.539899999999999</v>
      </c>
      <c r="AL395">
        <f>INDEX(Tabela1[LONGITUDE],MATCH('MATRIZ CONTRATOS'!A395,Tabela1[código município],0))</f>
        <v>-39.74</v>
      </c>
    </row>
    <row r="396" spans="1:38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CONTRATOS'!E$3+1,0),0),0)</f>
        <v>1.5625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CONTRATOS'!G$3+1,0),0),0)</f>
        <v>25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CONTRATOS'!I$3+1,0),0),0)</f>
        <v>1.5625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CONTRATOS'!K$3+1,0),0),0)</f>
        <v>6.25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CONTRATOS'!M$3+1,0),0),0)</f>
        <v>1.5625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CONTRATOS'!O$3+1,0),0),0)</f>
        <v>1.5625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CONTRATOS'!Q$3+1,0),0),0)</f>
        <v>2.083333333333333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CONTRATOS'!S$3+1,0),0),0)</f>
        <v>4.1666666666666661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CONTRATOS'!U$3+1,0),0),0)</f>
        <v>6.2499999999999991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CONTRATOS'!W$3+1,0),0),0)</f>
        <v>0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CONTRATOS'!Y$3+1,0),0),0)</f>
        <v>0.78125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CONTRATOS'!AA$3+1,0),0),0)</f>
        <v>0.78125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CONTRATOS'!AC$3+1,0),0),0)</f>
        <v>0.78125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CONTRATOS'!AE$3+1,0),0),0)</f>
        <v>0.78125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CONTRATOS'!AG$3+1,0),0),0)</f>
        <v>0</v>
      </c>
      <c r="AI396" s="41">
        <f t="shared" si="6"/>
        <v>53.125</v>
      </c>
      <c r="AK396">
        <f>INDEX(Tabela1[LATITUDE],MATCH('MATRIZ CONTRATOS'!A396,Tabela1[código município],0))</f>
        <v>-12.295</v>
      </c>
      <c r="AL396">
        <f>INDEX(Tabela1[LONGITUDE],MATCH('MATRIZ CONTRATOS'!A396,Tabela1[código município],0))</f>
        <v>-38.634700000000002</v>
      </c>
    </row>
    <row r="397" spans="1:38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CONTRATOS'!E$3+1,0),0),0)</f>
        <v>0.78125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CONTRATOS'!G$3+1,0),0),0)</f>
        <v>25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CONTRATOS'!I$3+1,0),0),0)</f>
        <v>0.78125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CONTRATOS'!K$3+1,0),0),0)</f>
        <v>6.25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CONTRATOS'!M$3+1,0),0),0)</f>
        <v>3.125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CONTRATOS'!O$3+1,0),0),0)</f>
        <v>0.78125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CONTRATOS'!Q$3+1,0),0),0)</f>
        <v>6.2499999999999991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CONTRATOS'!S$3+1,0),0),0)</f>
        <v>8.3333333333333321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CONTRATOS'!U$3+1,0),0),0)</f>
        <v>8.3333333333333321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CONTRATOS'!W$3+1,0),0),0)</f>
        <v>0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CONTRATOS'!Y$3+1,0),0),0)</f>
        <v>1.5625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CONTRATOS'!AA$3+1,0),0),0)</f>
        <v>2.34375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CONTRATOS'!AC$3+1,0),0),0)</f>
        <v>3.125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CONTRATOS'!AE$3+1,0),0),0)</f>
        <v>0.78125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CONTRATOS'!AG$3+1,0),0),0)</f>
        <v>0</v>
      </c>
      <c r="AI397" s="41">
        <f t="shared" si="6"/>
        <v>67.447916666666657</v>
      </c>
      <c r="AK397">
        <f>INDEX(Tabela1[LATITUDE],MATCH('MATRIZ CONTRATOS'!A397,Tabela1[código município],0))</f>
        <v>-11.482699999999999</v>
      </c>
      <c r="AL397">
        <f>INDEX(Tabela1[LONGITUDE],MATCH('MATRIZ CONTRATOS'!A397,Tabela1[código município],0))</f>
        <v>-38.991300000000003</v>
      </c>
    </row>
    <row r="398" spans="1:38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CONTRATOS'!E$3+1,0),0),0)</f>
        <v>0.78125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CONTRATOS'!G$3+1,0),0),0)</f>
        <v>25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CONTRATOS'!I$3+1,0),0),0)</f>
        <v>0.78125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CONTRATOS'!K$3+1,0),0),0)</f>
        <v>12.5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CONTRATOS'!M$3+1,0),0),0)</f>
        <v>2.34375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CONTRATOS'!O$3+1,0),0),0)</f>
        <v>2.34375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CONTRATOS'!Q$3+1,0),0),0)</f>
        <v>4.1666666666666661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CONTRATOS'!S$3+1,0),0),0)</f>
        <v>8.3333333333333321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CONTRATOS'!U$3+1,0),0),0)</f>
        <v>6.2499999999999991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CONTRATOS'!W$3+1,0),0),0)</f>
        <v>0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CONTRATOS'!Y$3+1,0),0),0)</f>
        <v>0.78125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CONTRATOS'!AA$3+1,0),0),0)</f>
        <v>2.34375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CONTRATOS'!AC$3+1,0),0),0)</f>
        <v>1.5625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CONTRATOS'!AE$3+1,0),0),0)</f>
        <v>0.78125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CONTRATOS'!AG$3+1,0),0),0)</f>
        <v>0</v>
      </c>
      <c r="AI398" s="41">
        <f t="shared" si="6"/>
        <v>67.96875</v>
      </c>
      <c r="AK398">
        <f>INDEX(Tabela1[LATITUDE],MATCH('MATRIZ CONTRATOS'!A398,Tabela1[código município],0))</f>
        <v>-13.589600000000001</v>
      </c>
      <c r="AL398">
        <f>INDEX(Tabela1[LONGITUDE],MATCH('MATRIZ CONTRATOS'!A398,Tabela1[código município],0))</f>
        <v>-39.484000000000002</v>
      </c>
    </row>
    <row r="399" spans="1:38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CONTRATOS'!E$3+1,0),0),0)</f>
        <v>3.125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CONTRATOS'!G$3+1,0),0),0)</f>
        <v>25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CONTRATOS'!I$3+1,0),0),0)</f>
        <v>1.5625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CONTRATOS'!K$3+1,0),0),0)</f>
        <v>12.5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CONTRATOS'!M$3+1,0),0),0)</f>
        <v>2.34375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CONTRATOS'!O$3+1,0),0),0)</f>
        <v>2.34375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CONTRATOS'!Q$3+1,0),0),0)</f>
        <v>2.083333333333333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CONTRATOS'!S$3+1,0),0),0)</f>
        <v>6.2499999999999991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CONTRATOS'!U$3+1,0),0),0)</f>
        <v>4.1666666666666661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CONTRATOS'!W$3+1,0),0),0)</f>
        <v>0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CONTRATOS'!Y$3+1,0),0),0)</f>
        <v>0.78125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CONTRATOS'!AA$3+1,0),0),0)</f>
        <v>0.78125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CONTRATOS'!AC$3+1,0),0),0)</f>
        <v>1.5625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CONTRATOS'!AE$3+1,0),0),0)</f>
        <v>0.78125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CONTRATOS'!AG$3+1,0),0),0)</f>
        <v>0</v>
      </c>
      <c r="AI399" s="41">
        <f t="shared" si="6"/>
        <v>63.28125</v>
      </c>
      <c r="AK399">
        <f>INDEX(Tabela1[LATITUDE],MATCH('MATRIZ CONTRATOS'!A399,Tabela1[código município],0))</f>
        <v>-12.3888</v>
      </c>
      <c r="AL399">
        <f>INDEX(Tabela1[LONGITUDE],MATCH('MATRIZ CONTRATOS'!A399,Tabela1[código município],0))</f>
        <v>-38.623800000000003</v>
      </c>
    </row>
    <row r="400" spans="1:38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CONTRATOS'!E$3+1,0),0),0)</f>
        <v>0.78125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CONTRATOS'!G$3+1,0),0),0)</f>
        <v>25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CONTRATOS'!I$3+1,0),0),0)</f>
        <v>1.5625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CONTRATOS'!K$3+1,0),0),0)</f>
        <v>18.75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CONTRATOS'!M$3+1,0),0),0)</f>
        <v>3.125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CONTRATOS'!O$3+1,0),0),0)</f>
        <v>3.125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CONTRATOS'!Q$3+1,0),0),0)</f>
        <v>4.1666666666666661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CONTRATOS'!S$3+1,0),0),0)</f>
        <v>8.3333333333333321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CONTRATOS'!U$3+1,0),0),0)</f>
        <v>2.083333333333333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CONTRATOS'!W$3+1,0),0),0)</f>
        <v>0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CONTRATOS'!Y$3+1,0),0),0)</f>
        <v>0.78125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CONTRATOS'!AA$3+1,0),0),0)</f>
        <v>2.34375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CONTRATOS'!AC$3+1,0),0),0)</f>
        <v>0.78125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CONTRATOS'!AE$3+1,0),0),0)</f>
        <v>0.78125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CONTRATOS'!AG$3+1,0),0),0)</f>
        <v>0</v>
      </c>
      <c r="AI400" s="41">
        <f t="shared" si="6"/>
        <v>71.614583333333329</v>
      </c>
      <c r="AK400">
        <f>INDEX(Tabela1[LATITUDE],MATCH('MATRIZ CONTRATOS'!A400,Tabela1[código município],0))</f>
        <v>-14.973599999999999</v>
      </c>
      <c r="AL400">
        <f>INDEX(Tabela1[LONGITUDE],MATCH('MATRIZ CONTRATOS'!A400,Tabela1[código município],0))</f>
        <v>-41.414200000000001</v>
      </c>
    </row>
    <row r="401" spans="1:38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CONTRATOS'!E$3+1,0),0),0)</f>
        <v>3.125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CONTRATOS'!G$3+1,0),0),0)</f>
        <v>25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CONTRATOS'!I$3+1,0),0),0)</f>
        <v>2.34375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CONTRATOS'!K$3+1,0),0),0)</f>
        <v>25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CONTRATOS'!M$3+1,0),0),0)</f>
        <v>2.34375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CONTRATOS'!O$3+1,0),0),0)</f>
        <v>3.125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CONTRATOS'!Q$3+1,0),0),0)</f>
        <v>8.3333333333333321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CONTRATOS'!S$3+1,0),0),0)</f>
        <v>6.2499999999999991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CONTRATOS'!U$3+1,0),0),0)</f>
        <v>8.3333333333333321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CONTRATOS'!W$3+1,0),0),0)</f>
        <v>0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CONTRATOS'!Y$3+1,0),0),0)</f>
        <v>2.34375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CONTRATOS'!AA$3+1,0),0),0)</f>
        <v>3.125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CONTRATOS'!AC$3+1,0),0),0)</f>
        <v>0.78125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CONTRATOS'!AE$3+1,0),0),0)</f>
        <v>2.34375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CONTRATOS'!AG$3+1,0),0),0)</f>
        <v>0</v>
      </c>
      <c r="AI401" s="41">
        <f t="shared" si="6"/>
        <v>92.447916666666657</v>
      </c>
      <c r="AK401">
        <f>INDEX(Tabela1[LATITUDE],MATCH('MATRIZ CONTRATOS'!A401,Tabela1[código município],0))</f>
        <v>-10.958399999999999</v>
      </c>
      <c r="AL401">
        <f>INDEX(Tabela1[LONGITUDE],MATCH('MATRIZ CONTRATOS'!A401,Tabela1[código município],0))</f>
        <v>-38.789400000000001</v>
      </c>
    </row>
    <row r="402" spans="1:38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CONTRATOS'!E$3+1,0),0),0)</f>
        <v>1.5625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CONTRATOS'!G$3+1,0),0),0)</f>
        <v>25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CONTRATOS'!I$3+1,0),0),0)</f>
        <v>0.78125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CONTRATOS'!K$3+1,0),0),0)</f>
        <v>25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CONTRATOS'!M$3+1,0),0),0)</f>
        <v>3.125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CONTRATOS'!O$3+1,0),0),0)</f>
        <v>1.5625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CONTRATOS'!Q$3+1,0),0),0)</f>
        <v>6.2499999999999991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CONTRATOS'!S$3+1,0),0),0)</f>
        <v>4.1666666666666661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CONTRATOS'!U$3+1,0),0),0)</f>
        <v>6.2499999999999991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CONTRATOS'!W$3+1,0),0),0)</f>
        <v>0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CONTRATOS'!Y$3+1,0),0),0)</f>
        <v>2.34375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CONTRATOS'!AA$3+1,0),0),0)</f>
        <v>0.78125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CONTRATOS'!AC$3+1,0),0),0)</f>
        <v>1.5625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CONTRATOS'!AE$3+1,0),0),0)</f>
        <v>2.34375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CONTRATOS'!AG$3+1,0),0),0)</f>
        <v>0</v>
      </c>
      <c r="AI402" s="41">
        <f t="shared" si="6"/>
        <v>80.729166666666657</v>
      </c>
      <c r="AK402">
        <f>INDEX(Tabela1[LATITUDE],MATCH('MATRIZ CONTRATOS'!A402,Tabela1[código município],0))</f>
        <v>-9.8332499999999996</v>
      </c>
      <c r="AL402">
        <f>INDEX(Tabela1[LONGITUDE],MATCH('MATRIZ CONTRATOS'!A402,Tabela1[código município],0))</f>
        <v>-39.479399999999998</v>
      </c>
    </row>
    <row r="403" spans="1:38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CONTRATOS'!E$3+1,0),0),0)</f>
        <v>0.78125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CONTRATOS'!G$3+1,0),0),0)</f>
        <v>25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CONTRATOS'!I$3+1,0),0),0)</f>
        <v>0.78125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CONTRATOS'!K$3+1,0),0),0)</f>
        <v>6.25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CONTRATOS'!M$3+1,0),0),0)</f>
        <v>1.5625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CONTRATOS'!O$3+1,0),0),0)</f>
        <v>1.5625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CONTRATOS'!Q$3+1,0),0),0)</f>
        <v>6.2499999999999991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CONTRATOS'!S$3+1,0),0),0)</f>
        <v>6.2499999999999991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CONTRATOS'!U$3+1,0),0),0)</f>
        <v>2.083333333333333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CONTRATOS'!W$3+1,0),0),0)</f>
        <v>0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CONTRATOS'!Y$3+1,0),0),0)</f>
        <v>1.5625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CONTRATOS'!AA$3+1,0),0),0)</f>
        <v>0.78125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CONTRATOS'!AC$3+1,0),0),0)</f>
        <v>0.78125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CONTRATOS'!AE$3+1,0),0),0)</f>
        <v>0.78125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CONTRATOS'!AG$3+1,0),0),0)</f>
        <v>0</v>
      </c>
      <c r="AI403" s="41">
        <f t="shared" si="6"/>
        <v>54.427083333333329</v>
      </c>
      <c r="AK403">
        <f>INDEX(Tabela1[LATITUDE],MATCH('MATRIZ CONTRATOS'!A403,Tabela1[código município],0))</f>
        <v>-13.2714</v>
      </c>
      <c r="AL403">
        <f>INDEX(Tabela1[LONGITUDE],MATCH('MATRIZ CONTRATOS'!A403,Tabela1[código município],0))</f>
        <v>-39.665999999999997</v>
      </c>
    </row>
    <row r="404" spans="1:38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CONTRATOS'!E$3+1,0),0),0)</f>
        <v>3.125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CONTRATOS'!G$3+1,0),0),0)</f>
        <v>25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CONTRATOS'!I$3+1,0),0),0)</f>
        <v>1.5625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CONTRATOS'!K$3+1,0),0),0)</f>
        <v>18.75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CONTRATOS'!M$3+1,0),0),0)</f>
        <v>2.34375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CONTRATOS'!O$3+1,0),0),0)</f>
        <v>2.34375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CONTRATOS'!Q$3+1,0),0),0)</f>
        <v>6.2499999999999991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CONTRATOS'!S$3+1,0),0),0)</f>
        <v>4.1666666666666661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CONTRATOS'!U$3+1,0),0),0)</f>
        <v>2.083333333333333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CONTRATOS'!W$3+1,0),0),0)</f>
        <v>0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CONTRATOS'!Y$3+1,0),0),0)</f>
        <v>2.34375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CONTRATOS'!AA$3+1,0),0),0)</f>
        <v>2.34375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CONTRATOS'!AC$3+1,0),0),0)</f>
        <v>3.125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CONTRATOS'!AE$3+1,0),0),0)</f>
        <v>0.78125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CONTRATOS'!AG$3+1,0),0),0)</f>
        <v>0</v>
      </c>
      <c r="AI404" s="41">
        <f t="shared" si="6"/>
        <v>74.21875</v>
      </c>
      <c r="AK404">
        <f>INDEX(Tabela1[LATITUDE],MATCH('MATRIZ CONTRATOS'!A404,Tabela1[código município],0))</f>
        <v>-14.303000000000001</v>
      </c>
      <c r="AL404">
        <f>INDEX(Tabela1[LONGITUDE],MATCH('MATRIZ CONTRATOS'!A404,Tabela1[código município],0))</f>
        <v>-39.322200000000002</v>
      </c>
    </row>
    <row r="405" spans="1:38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CONTRATOS'!E$3+1,0),0),0)</f>
        <v>2.34375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CONTRATOS'!G$3+1,0),0),0)</f>
        <v>25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CONTRATOS'!I$3+1,0),0),0)</f>
        <v>2.34375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CONTRATOS'!K$3+1,0),0),0)</f>
        <v>25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CONTRATOS'!M$3+1,0),0),0)</f>
        <v>0.78125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CONTRATOS'!O$3+1,0),0),0)</f>
        <v>1.5625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CONTRATOS'!Q$3+1,0),0),0)</f>
        <v>4.1666666666666661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CONTRATOS'!S$3+1,0),0),0)</f>
        <v>4.1666666666666661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CONTRATOS'!U$3+1,0),0),0)</f>
        <v>6.2499999999999991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CONTRATOS'!W$3+1,0),0),0)</f>
        <v>0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CONTRATOS'!Y$3+1,0),0),0)</f>
        <v>0.78125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CONTRATOS'!AA$3+1,0),0),0)</f>
        <v>1.5625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CONTRATOS'!AC$3+1,0),0),0)</f>
        <v>1.5625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CONTRATOS'!AE$3+1,0),0),0)</f>
        <v>0.78125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CONTRATOS'!AG$3+1,0),0),0)</f>
        <v>0</v>
      </c>
      <c r="AI405" s="41">
        <f t="shared" si="6"/>
        <v>76.302083333333329</v>
      </c>
      <c r="AK405">
        <f>INDEX(Tabela1[LATITUDE],MATCH('MATRIZ CONTRATOS'!A405,Tabela1[código município],0))</f>
        <v>-14.206300000000001</v>
      </c>
      <c r="AL405">
        <f>INDEX(Tabela1[LONGITUDE],MATCH('MATRIZ CONTRATOS'!A405,Tabela1[código município],0))</f>
        <v>-39.520699999999998</v>
      </c>
    </row>
    <row r="406" spans="1:38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CONTRATOS'!E$3+1,0),0),0)</f>
        <v>0.78125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CONTRATOS'!G$3+1,0),0),0)</f>
        <v>25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CONTRATOS'!I$3+1,0),0),0)</f>
        <v>1.5625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CONTRATOS'!K$3+1,0),0),0)</f>
        <v>12.5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CONTRATOS'!M$3+1,0),0),0)</f>
        <v>3.125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CONTRATOS'!O$3+1,0),0),0)</f>
        <v>3.125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CONTRATOS'!Q$3+1,0),0),0)</f>
        <v>4.1666666666666661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CONTRATOS'!S$3+1,0),0),0)</f>
        <v>2.083333333333333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CONTRATOS'!U$3+1,0),0),0)</f>
        <v>8.3333333333333321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CONTRATOS'!W$3+1,0),0),0)</f>
        <v>0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CONTRATOS'!Y$3+1,0),0),0)</f>
        <v>0.78125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CONTRATOS'!AA$3+1,0),0),0)</f>
        <v>2.34375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CONTRATOS'!AC$3+1,0),0),0)</f>
        <v>0.78125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CONTRATOS'!AE$3+1,0),0),0)</f>
        <v>2.34375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CONTRATOS'!AG$3+1,0),0),0)</f>
        <v>0</v>
      </c>
      <c r="AI406" s="41">
        <f t="shared" si="6"/>
        <v>66.927083333333329</v>
      </c>
      <c r="AK406">
        <f>INDEX(Tabela1[LATITUDE],MATCH('MATRIZ CONTRATOS'!A406,Tabela1[código município],0))</f>
        <v>-11.339399999999999</v>
      </c>
      <c r="AL406">
        <f>INDEX(Tabela1[LONGITUDE],MATCH('MATRIZ CONTRATOS'!A406,Tabela1[código município],0))</f>
        <v>-42.135399999999997</v>
      </c>
    </row>
    <row r="407" spans="1:38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CONTRATOS'!E$3+1,0),0),0)</f>
        <v>0.78125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CONTRATOS'!G$3+1,0),0),0)</f>
        <v>25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CONTRATOS'!I$3+1,0),0),0)</f>
        <v>2.34375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CONTRATOS'!K$3+1,0),0),0)</f>
        <v>18.75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CONTRATOS'!M$3+1,0),0),0)</f>
        <v>3.125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CONTRATOS'!O$3+1,0),0),0)</f>
        <v>1.5625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CONTRATOS'!Q$3+1,0),0),0)</f>
        <v>4.1666666666666661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CONTRATOS'!S$3+1,0),0),0)</f>
        <v>8.3333333333333321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CONTRATOS'!U$3+1,0),0),0)</f>
        <v>6.2499999999999991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CONTRATOS'!W$3+1,0),0),0)</f>
        <v>0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CONTRATOS'!Y$3+1,0),0),0)</f>
        <v>0.78125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CONTRATOS'!AA$3+1,0),0),0)</f>
        <v>2.34375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CONTRATOS'!AC$3+1,0),0),0)</f>
        <v>3.125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CONTRATOS'!AE$3+1,0),0),0)</f>
        <v>0.78125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CONTRATOS'!AG$3+1,0),0),0)</f>
        <v>0</v>
      </c>
      <c r="AI407" s="41">
        <f t="shared" si="6"/>
        <v>77.34375</v>
      </c>
      <c r="AK407">
        <f>INDEX(Tabela1[LATITUDE],MATCH('MATRIZ CONTRATOS'!A407,Tabela1[código município],0))</f>
        <v>-10.7339</v>
      </c>
      <c r="AL407">
        <f>INDEX(Tabela1[LONGITUDE],MATCH('MATRIZ CONTRATOS'!A407,Tabela1[código município],0))</f>
        <v>-41.323399999999999</v>
      </c>
    </row>
    <row r="408" spans="1:38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CONTRATOS'!E$3+1,0),0),0)</f>
        <v>0.78125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CONTRATOS'!G$3+1,0),0),0)</f>
        <v>25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CONTRATOS'!I$3+1,0),0),0)</f>
        <v>0.78125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CONTRATOS'!K$3+1,0),0),0)</f>
        <v>6.25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CONTRATOS'!M$3+1,0),0),0)</f>
        <v>0.78125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CONTRATOS'!O$3+1,0),0),0)</f>
        <v>0.78125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CONTRATOS'!Q$3+1,0),0),0)</f>
        <v>6.2499999999999991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CONTRATOS'!S$3+1,0),0),0)</f>
        <v>8.3333333333333321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CONTRATOS'!U$3+1,0),0),0)</f>
        <v>6.2499999999999991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CONTRATOS'!W$3+1,0),0),0)</f>
        <v>0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CONTRATOS'!Y$3+1,0),0),0)</f>
        <v>1.5625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CONTRATOS'!AA$3+1,0),0),0)</f>
        <v>2.34375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CONTRATOS'!AC$3+1,0),0),0)</f>
        <v>1.5625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CONTRATOS'!AE$3+1,0),0),0)</f>
        <v>0.78125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CONTRATOS'!AG$3+1,0),0),0)</f>
        <v>0</v>
      </c>
      <c r="AI408" s="41">
        <f t="shared" si="6"/>
        <v>61.458333333333329</v>
      </c>
      <c r="AK408">
        <f>INDEX(Tabela1[LATITUDE],MATCH('MATRIZ CONTRATOS'!A408,Tabela1[código município],0))</f>
        <v>-15.2791</v>
      </c>
      <c r="AL408">
        <f>INDEX(Tabela1[LONGITUDE],MATCH('MATRIZ CONTRATOS'!A408,Tabela1[código município],0))</f>
        <v>-39.076500000000003</v>
      </c>
    </row>
    <row r="409" spans="1:38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CONTRATOS'!E$3+1,0),0),0)</f>
        <v>1.5625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CONTRATOS'!G$3+1,0),0),0)</f>
        <v>25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CONTRATOS'!I$3+1,0),0),0)</f>
        <v>0.78125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CONTRATOS'!K$3+1,0),0),0)</f>
        <v>6.25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CONTRATOS'!M$3+1,0),0),0)</f>
        <v>2.34375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CONTRATOS'!O$3+1,0),0),0)</f>
        <v>2.34375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CONTRATOS'!Q$3+1,0),0),0)</f>
        <v>4.1666666666666661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CONTRATOS'!S$3+1,0),0),0)</f>
        <v>4.1666666666666661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CONTRATOS'!U$3+1,0),0),0)</f>
        <v>8.3333333333333321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CONTRATOS'!W$3+1,0),0),0)</f>
        <v>0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CONTRATOS'!Y$3+1,0),0),0)</f>
        <v>0.78125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CONTRATOS'!AA$3+1,0),0),0)</f>
        <v>0.78125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CONTRATOS'!AC$3+1,0),0),0)</f>
        <v>1.5625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CONTRATOS'!AE$3+1,0),0),0)</f>
        <v>0.78125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CONTRATOS'!AG$3+1,0),0),0)</f>
        <v>0</v>
      </c>
      <c r="AI409" s="41">
        <f t="shared" si="6"/>
        <v>58.854166666666664</v>
      </c>
      <c r="AK409">
        <f>INDEX(Tabela1[LATITUDE],MATCH('MATRIZ CONTRATOS'!A409,Tabela1[código município],0))</f>
        <v>-14.767799999999999</v>
      </c>
      <c r="AL409">
        <f>INDEX(Tabela1[LONGITUDE],MATCH('MATRIZ CONTRATOS'!A409,Tabela1[código município],0))</f>
        <v>-42.649799999999999</v>
      </c>
    </row>
    <row r="410" spans="1:38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CONTRATOS'!E$3+1,0),0),0)</f>
        <v>2.34375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CONTRATOS'!G$3+1,0),0),0)</f>
        <v>25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CONTRATOS'!I$3+1,0),0),0)</f>
        <v>0.78125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CONTRATOS'!K$3+1,0),0),0)</f>
        <v>18.75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CONTRATOS'!M$3+1,0),0),0)</f>
        <v>2.34375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CONTRATOS'!O$3+1,0),0),0)</f>
        <v>2.34375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CONTRATOS'!Q$3+1,0),0),0)</f>
        <v>6.2499999999999991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CONTRATOS'!S$3+1,0),0),0)</f>
        <v>2.083333333333333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CONTRATOS'!U$3+1,0),0),0)</f>
        <v>4.1666666666666661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CONTRATOS'!W$3+1,0),0),0)</f>
        <v>0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CONTRATOS'!Y$3+1,0),0),0)</f>
        <v>0.78125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CONTRATOS'!AA$3+1,0),0),0)</f>
        <v>1.5625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CONTRATOS'!AC$3+1,0),0),0)</f>
        <v>1.5625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CONTRATOS'!AE$3+1,0),0),0)</f>
        <v>0.78125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CONTRATOS'!AG$3+1,0),0),0)</f>
        <v>0</v>
      </c>
      <c r="AI410" s="41">
        <f t="shared" si="6"/>
        <v>68.75</v>
      </c>
      <c r="AK410">
        <f>INDEX(Tabela1[LATITUDE],MATCH('MATRIZ CONTRATOS'!A410,Tabela1[código município],0))</f>
        <v>-14.596299999999999</v>
      </c>
      <c r="AL410">
        <f>INDEX(Tabela1[LONGITUDE],MATCH('MATRIZ CONTRATOS'!A410,Tabela1[código município],0))</f>
        <v>-39.2851</v>
      </c>
    </row>
    <row r="411" spans="1:38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CONTRATOS'!E$3+1,0),0),0)</f>
        <v>1.5625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CONTRATOS'!G$3+1,0),0),0)</f>
        <v>25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CONTRATOS'!I$3+1,0),0),0)</f>
        <v>0.78125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CONTRATOS'!K$3+1,0),0),0)</f>
        <v>6.25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CONTRATOS'!M$3+1,0),0),0)</f>
        <v>0.78125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CONTRATOS'!O$3+1,0),0),0)</f>
        <v>1.5625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CONTRATOS'!Q$3+1,0),0),0)</f>
        <v>4.1666666666666661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CONTRATOS'!S$3+1,0),0),0)</f>
        <v>4.1666666666666661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CONTRATOS'!U$3+1,0),0),0)</f>
        <v>4.1666666666666661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CONTRATOS'!W$3+1,0),0),0)</f>
        <v>0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CONTRATOS'!Y$3+1,0),0),0)</f>
        <v>1.5625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CONTRATOS'!AA$3+1,0),0),0)</f>
        <v>0.78125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CONTRATOS'!AC$3+1,0),0),0)</f>
        <v>0.78125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CONTRATOS'!AE$3+1,0),0),0)</f>
        <v>0.78125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CONTRATOS'!AG$3+1,0),0),0)</f>
        <v>0</v>
      </c>
      <c r="AI411" s="41">
        <f t="shared" si="6"/>
        <v>52.34375</v>
      </c>
      <c r="AK411">
        <f>INDEX(Tabela1[LATITUDE],MATCH('MATRIZ CONTRATOS'!A411,Tabela1[código município],0))</f>
        <v>-12.0783</v>
      </c>
      <c r="AL411">
        <f>INDEX(Tabela1[LONGITUDE],MATCH('MATRIZ CONTRATOS'!A411,Tabela1[código município],0))</f>
        <v>-41.095399999999998</v>
      </c>
    </row>
    <row r="412" spans="1:38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CONTRATOS'!E$3+1,0),0),0)</f>
        <v>3.125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CONTRATOS'!G$3+1,0),0),0)</f>
        <v>6.25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CONTRATOS'!I$3+1,0),0),0)</f>
        <v>3.125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CONTRATOS'!K$3+1,0),0),0)</f>
        <v>25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CONTRATOS'!M$3+1,0),0),0)</f>
        <v>0.78125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CONTRATOS'!O$3+1,0),0),0)</f>
        <v>0.78125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CONTRATOS'!Q$3+1,0),0),0)</f>
        <v>8.3333333333333321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CONTRATOS'!S$3+1,0),0),0)</f>
        <v>2.083333333333333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CONTRATOS'!U$3+1,0),0),0)</f>
        <v>6.2499999999999991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CONTRATOS'!W$3+1,0),0),0)</f>
        <v>0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CONTRATOS'!Y$3+1,0),0),0)</f>
        <v>3.125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CONTRATOS'!AA$3+1,0),0),0)</f>
        <v>3.125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CONTRATOS'!AC$3+1,0),0),0)</f>
        <v>0.78125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CONTRATOS'!AE$3+1,0),0),0)</f>
        <v>3.125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CONTRATOS'!AG$3+1,0),0),0)</f>
        <v>0</v>
      </c>
      <c r="AI412" s="41">
        <f t="shared" si="6"/>
        <v>65.885416666666657</v>
      </c>
      <c r="AK412">
        <f>INDEX(Tabela1[LATITUDE],MATCH('MATRIZ CONTRATOS'!A412,Tabela1[código município],0))</f>
        <v>-13.366899999999999</v>
      </c>
      <c r="AL412">
        <f>INDEX(Tabela1[LONGITUDE],MATCH('MATRIZ CONTRATOS'!A412,Tabela1[código município],0))</f>
        <v>-39.073</v>
      </c>
    </row>
    <row r="413" spans="1:38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CONTRATOS'!E$3+1,0),0),0)</f>
        <v>3.125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CONTRATOS'!G$3+1,0),0),0)</f>
        <v>25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CONTRATOS'!I$3+1,0),0),0)</f>
        <v>3.125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CONTRATOS'!K$3+1,0),0),0)</f>
        <v>25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CONTRATOS'!M$3+1,0),0),0)</f>
        <v>3.125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CONTRATOS'!O$3+1,0),0),0)</f>
        <v>0.78125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CONTRATOS'!Q$3+1,0),0),0)</f>
        <v>6.2499999999999991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CONTRATOS'!S$3+1,0),0),0)</f>
        <v>2.083333333333333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CONTRATOS'!U$3+1,0),0),0)</f>
        <v>8.3333333333333321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CONTRATOS'!W$3+1,0),0),0)</f>
        <v>0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CONTRATOS'!Y$3+1,0),0),0)</f>
        <v>3.125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CONTRATOS'!AA$3+1,0),0),0)</f>
        <v>2.34375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CONTRATOS'!AC$3+1,0),0),0)</f>
        <v>0.78125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CONTRATOS'!AE$3+1,0),0),0)</f>
        <v>0.78125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CONTRATOS'!AG$3+1,0),0),0)</f>
        <v>0</v>
      </c>
      <c r="AI413" s="41">
        <f t="shared" si="6"/>
        <v>83.854166666666657</v>
      </c>
      <c r="AK413">
        <f>INDEX(Tabela1[LATITUDE],MATCH('MATRIZ CONTRATOS'!A413,Tabela1[código município],0))</f>
        <v>-11.4062</v>
      </c>
      <c r="AL413">
        <f>INDEX(Tabela1[LONGITUDE],MATCH('MATRIZ CONTRATOS'!A413,Tabela1[código município],0))</f>
        <v>-39.457000000000001</v>
      </c>
    </row>
    <row r="414" spans="1:38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CONTRATOS'!E$3+1,0),0),0)</f>
        <v>0.78125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CONTRATOS'!G$3+1,0),0),0)</f>
        <v>25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CONTRATOS'!I$3+1,0),0),0)</f>
        <v>1.5625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CONTRATOS'!K$3+1,0),0),0)</f>
        <v>18.75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CONTRATOS'!M$3+1,0),0),0)</f>
        <v>2.34375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CONTRATOS'!O$3+1,0),0),0)</f>
        <v>0.78125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CONTRATOS'!Q$3+1,0),0),0)</f>
        <v>4.1666666666666661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CONTRATOS'!S$3+1,0),0),0)</f>
        <v>8.3333333333333321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CONTRATOS'!U$3+1,0),0),0)</f>
        <v>4.1666666666666661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CONTRATOS'!W$3+1,0),0),0)</f>
        <v>0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CONTRATOS'!Y$3+1,0),0),0)</f>
        <v>2.34375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CONTRATOS'!AA$3+1,0),0),0)</f>
        <v>2.34375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CONTRATOS'!AC$3+1,0),0),0)</f>
        <v>3.125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CONTRATOS'!AE$3+1,0),0),0)</f>
        <v>0.78125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CONTRATOS'!AG$3+1,0),0),0)</f>
        <v>0</v>
      </c>
      <c r="AI414" s="41">
        <f t="shared" si="6"/>
        <v>74.479166666666657</v>
      </c>
      <c r="AK414">
        <f>INDEX(Tabela1[LATITUDE],MATCH('MATRIZ CONTRATOS'!A414,Tabela1[código município],0))</f>
        <v>-11.6005</v>
      </c>
      <c r="AL414">
        <f>INDEX(Tabela1[LONGITUDE],MATCH('MATRIZ CONTRATOS'!A414,Tabela1[código município],0))</f>
        <v>-40.132800000000003</v>
      </c>
    </row>
    <row r="415" spans="1:38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CONTRATOS'!E$3+1,0),0),0)</f>
        <v>1.5625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CONTRATOS'!G$3+1,0),0),0)</f>
        <v>25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CONTRATOS'!I$3+1,0),0),0)</f>
        <v>1.5625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CONTRATOS'!K$3+1,0),0),0)</f>
        <v>12.5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CONTRATOS'!M$3+1,0),0),0)</f>
        <v>2.34375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CONTRATOS'!O$3+1,0),0),0)</f>
        <v>0.78125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CONTRATOS'!Q$3+1,0),0),0)</f>
        <v>2.083333333333333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CONTRATOS'!S$3+1,0),0),0)</f>
        <v>6.2499999999999991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CONTRATOS'!U$3+1,0),0),0)</f>
        <v>8.3333333333333321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CONTRATOS'!W$3+1,0),0),0)</f>
        <v>0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CONTRATOS'!Y$3+1,0),0),0)</f>
        <v>1.5625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CONTRATOS'!AA$3+1,0),0),0)</f>
        <v>1.5625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CONTRATOS'!AC$3+1,0),0),0)</f>
        <v>0.78125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CONTRATOS'!AE$3+1,0),0),0)</f>
        <v>0.78125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CONTRATOS'!AG$3+1,0),0),0)</f>
        <v>0</v>
      </c>
      <c r="AI415" s="41">
        <f t="shared" si="6"/>
        <v>65.104166666666657</v>
      </c>
      <c r="AK415">
        <f>INDEX(Tabela1[LATITUDE],MATCH('MATRIZ CONTRATOS'!A415,Tabela1[código município],0))</f>
        <v>-11.5273</v>
      </c>
      <c r="AL415">
        <f>INDEX(Tabela1[LONGITUDE],MATCH('MATRIZ CONTRATOS'!A415,Tabela1[código município],0))</f>
        <v>-40.314900000000002</v>
      </c>
    </row>
    <row r="416" spans="1:38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CONTRATOS'!E$3+1,0),0),0)</f>
        <v>0.78125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CONTRATOS'!G$3+1,0),0),0)</f>
        <v>25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CONTRATOS'!I$3+1,0),0),0)</f>
        <v>1.5625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CONTRATOS'!K$3+1,0),0),0)</f>
        <v>12.5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CONTRATOS'!M$3+1,0),0),0)</f>
        <v>0.78125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CONTRATOS'!O$3+1,0),0),0)</f>
        <v>2.34375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CONTRATOS'!Q$3+1,0),0),0)</f>
        <v>4.1666666666666661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CONTRATOS'!S$3+1,0),0),0)</f>
        <v>8.3333333333333321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CONTRATOS'!U$3+1,0),0),0)</f>
        <v>2.083333333333333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CONTRATOS'!W$3+1,0),0),0)</f>
        <v>0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CONTRATOS'!Y$3+1,0),0),0)</f>
        <v>2.34375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CONTRATOS'!AA$3+1,0),0),0)</f>
        <v>1.5625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CONTRATOS'!AC$3+1,0),0),0)</f>
        <v>0.78125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CONTRATOS'!AE$3+1,0),0),0)</f>
        <v>2.34375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CONTRATOS'!AG$3+1,0),0),0)</f>
        <v>0</v>
      </c>
      <c r="AI416" s="41">
        <f t="shared" si="6"/>
        <v>64.583333333333329</v>
      </c>
      <c r="AK416">
        <f>INDEX(Tabela1[LATITUDE],MATCH('MATRIZ CONTRATOS'!A416,Tabela1[código município],0))</f>
        <v>-11.255699999999999</v>
      </c>
      <c r="AL416">
        <f>INDEX(Tabela1[LONGITUDE],MATCH('MATRIZ CONTRATOS'!A416,Tabela1[código município],0))</f>
        <v>-40.943199999999997</v>
      </c>
    </row>
    <row r="417" spans="1:38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CONTRATOS'!E$3+1,0),0),0)</f>
        <v>1.5625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CONTRATOS'!G$3+1,0),0),0)</f>
        <v>25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CONTRATOS'!I$3+1,0),0),0)</f>
        <v>0.78125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CONTRATOS'!K$3+1,0),0),0)</f>
        <v>6.25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CONTRATOS'!M$3+1,0),0),0)</f>
        <v>0.78125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CONTRATOS'!O$3+1,0),0),0)</f>
        <v>2.34375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CONTRATOS'!Q$3+1,0),0),0)</f>
        <v>2.083333333333333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CONTRATOS'!S$3+1,0),0),0)</f>
        <v>6.2499999999999991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CONTRATOS'!U$3+1,0),0),0)</f>
        <v>2.083333333333333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CONTRATOS'!W$3+1,0),0),0)</f>
        <v>0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CONTRATOS'!Y$3+1,0),0),0)</f>
        <v>0.78125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CONTRATOS'!AA$3+1,0),0),0)</f>
        <v>0.78125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CONTRATOS'!AC$3+1,0),0),0)</f>
        <v>3.125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CONTRATOS'!AE$3+1,0),0),0)</f>
        <v>0.78125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CONTRATOS'!AG$3+1,0),0),0)</f>
        <v>0</v>
      </c>
      <c r="AI417" s="41">
        <f t="shared" si="6"/>
        <v>52.604166666666664</v>
      </c>
      <c r="AK417">
        <f>INDEX(Tabela1[LATITUDE],MATCH('MATRIZ CONTRATOS'!A417,Tabela1[código município],0))</f>
        <v>-12.9672</v>
      </c>
      <c r="AL417">
        <f>INDEX(Tabela1[LONGITUDE],MATCH('MATRIZ CONTRATOS'!A417,Tabela1[código município],0))</f>
        <v>-39.3919</v>
      </c>
    </row>
    <row r="418" spans="1:38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CONTRATOS'!E$3+1,0),0),0)</f>
        <v>0.78125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CONTRATOS'!G$3+1,0),0),0)</f>
        <v>12.5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CONTRATOS'!I$3+1,0),0),0)</f>
        <v>1.5625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CONTRATOS'!K$3+1,0),0),0)</f>
        <v>25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CONTRATOS'!M$3+1,0),0),0)</f>
        <v>0.78125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CONTRATOS'!O$3+1,0),0),0)</f>
        <v>3.125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CONTRATOS'!Q$3+1,0),0),0)</f>
        <v>8.3333333333333321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CONTRATOS'!S$3+1,0),0),0)</f>
        <v>2.083333333333333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CONTRATOS'!U$3+1,0),0),0)</f>
        <v>6.2499999999999991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CONTRATOS'!W$3+1,0),0),0)</f>
        <v>0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CONTRATOS'!Y$3+1,0),0),0)</f>
        <v>1.5625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CONTRATOS'!AA$3+1,0),0),0)</f>
        <v>2.34375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CONTRATOS'!AC$3+1,0),0),0)</f>
        <v>1.5625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CONTRATOS'!AE$3+1,0),0),0)</f>
        <v>2.34375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CONTRATOS'!AG$3+1,0),0),0)</f>
        <v>0</v>
      </c>
      <c r="AI418" s="41">
        <f t="shared" si="6"/>
        <v>68.229166666666657</v>
      </c>
      <c r="AK418">
        <f>INDEX(Tabela1[LATITUDE],MATCH('MATRIZ CONTRATOS'!A418,Tabela1[código município],0))</f>
        <v>-12.956799999999999</v>
      </c>
      <c r="AL418">
        <f>INDEX(Tabela1[LONGITUDE],MATCH('MATRIZ CONTRATOS'!A418,Tabela1[código município],0))</f>
        <v>-38.615299999999998</v>
      </c>
    </row>
    <row r="419" spans="1:38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CONTRATOS'!E$3+1,0),0),0)</f>
        <v>0.78125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CONTRATOS'!G$3+1,0),0),0)</f>
        <v>25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CONTRATOS'!I$3+1,0),0),0)</f>
        <v>0.78125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CONTRATOS'!K$3+1,0),0),0)</f>
        <v>18.75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CONTRATOS'!M$3+1,0),0),0)</f>
        <v>3.125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CONTRATOS'!O$3+1,0),0),0)</f>
        <v>0.78125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CONTRATOS'!Q$3+1,0),0),0)</f>
        <v>2.083333333333333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CONTRATOS'!S$3+1,0),0),0)</f>
        <v>6.2499999999999991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CONTRATOS'!U$3+1,0),0),0)</f>
        <v>8.3333333333333321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CONTRATOS'!W$3+1,0),0),0)</f>
        <v>0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CONTRATOS'!Y$3+1,0),0),0)</f>
        <v>0.78125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CONTRATOS'!AA$3+1,0),0),0)</f>
        <v>2.34375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CONTRATOS'!AC$3+1,0),0),0)</f>
        <v>0.78125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CONTRATOS'!AE$3+1,0),0),0)</f>
        <v>0.78125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CONTRATOS'!AG$3+1,0),0),0)</f>
        <v>0</v>
      </c>
      <c r="AI419" s="41">
        <f t="shared" si="6"/>
        <v>70.572916666666657</v>
      </c>
      <c r="AK419">
        <f>INDEX(Tabela1[LATITUDE],MATCH('MATRIZ CONTRATOS'!A419,Tabela1[código município],0))</f>
        <v>-17.218299999999999</v>
      </c>
      <c r="AL419">
        <f>INDEX(Tabela1[LONGITUDE],MATCH('MATRIZ CONTRATOS'!A419,Tabela1[código município],0))</f>
        <v>-40.0974</v>
      </c>
    </row>
    <row r="420" spans="1:38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CONTRATOS'!E$3+1,0),0),0)</f>
        <v>0.78125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CONTRATOS'!G$3+1,0),0),0)</f>
        <v>12.5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CONTRATOS'!I$3+1,0),0),0)</f>
        <v>3.125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CONTRATOS'!K$3+1,0),0),0)</f>
        <v>25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CONTRATOS'!M$3+1,0),0),0)</f>
        <v>0.78125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CONTRATOS'!O$3+1,0),0),0)</f>
        <v>1.5625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CONTRATOS'!Q$3+1,0),0),0)</f>
        <v>8.3333333333333321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CONTRATOS'!S$3+1,0),0),0)</f>
        <v>2.083333333333333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CONTRATOS'!U$3+1,0),0),0)</f>
        <v>2.083333333333333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CONTRATOS'!W$3+1,0),0),0)</f>
        <v>0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CONTRATOS'!Y$3+1,0),0),0)</f>
        <v>3.125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CONTRATOS'!AA$3+1,0),0),0)</f>
        <v>3.125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CONTRATOS'!AC$3+1,0),0),0)</f>
        <v>0.78125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CONTRATOS'!AE$3+1,0),0),0)</f>
        <v>2.34375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CONTRATOS'!AG$3+1,0),0),0)</f>
        <v>0</v>
      </c>
      <c r="AI420" s="41">
        <f t="shared" si="6"/>
        <v>65.625</v>
      </c>
      <c r="AK420">
        <f>INDEX(Tabela1[LATITUDE],MATCH('MATRIZ CONTRATOS'!A420,Tabela1[código município],0))</f>
        <v>-14.861499999999999</v>
      </c>
      <c r="AL420">
        <f>INDEX(Tabela1[LONGITUDE],MATCH('MATRIZ CONTRATOS'!A420,Tabela1[código município],0))</f>
        <v>-40.844200000000001</v>
      </c>
    </row>
    <row r="421" spans="1:38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CONTRATOS'!E$3+1,0),0),0)</f>
        <v>1.5625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CONTRATOS'!G$3+1,0),0),0)</f>
        <v>25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CONTRATOS'!I$3+1,0),0),0)</f>
        <v>1.5625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CONTRATOS'!K$3+1,0),0),0)</f>
        <v>25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CONTRATOS'!M$3+1,0),0),0)</f>
        <v>3.125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CONTRATOS'!O$3+1,0),0),0)</f>
        <v>2.34375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CONTRATOS'!Q$3+1,0),0),0)</f>
        <v>2.083333333333333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CONTRATOS'!S$3+1,0),0),0)</f>
        <v>6.2499999999999991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CONTRATOS'!U$3+1,0),0),0)</f>
        <v>6.2499999999999991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CONTRATOS'!W$3+1,0),0),0)</f>
        <v>0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CONTRATOS'!Y$3+1,0),0),0)</f>
        <v>1.5625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CONTRATOS'!AA$3+1,0),0),0)</f>
        <v>0.78125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CONTRATOS'!AC$3+1,0),0),0)</f>
        <v>0.78125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CONTRATOS'!AE$3+1,0),0),0)</f>
        <v>0.78125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CONTRATOS'!AG$3+1,0),0),0)</f>
        <v>0</v>
      </c>
      <c r="AI421" s="41">
        <f t="shared" si="6"/>
        <v>77.083333333333329</v>
      </c>
      <c r="AK421">
        <f>INDEX(Tabela1[LATITUDE],MATCH('MATRIZ CONTRATOS'!A421,Tabela1[código município],0))</f>
        <v>-12.2819</v>
      </c>
      <c r="AL421">
        <f>INDEX(Tabela1[LONGITUDE],MATCH('MATRIZ CONTRATOS'!A421,Tabela1[código município],0))</f>
        <v>-41.171500000000002</v>
      </c>
    </row>
    <row r="422" spans="1:38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CONTRATOS'!E$3+1,0),0),0)</f>
        <v>0.78125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CONTRATOS'!G$3+1,0),0),0)</f>
        <v>25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CONTRATOS'!I$3+1,0),0),0)</f>
        <v>1.5625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CONTRATOS'!K$3+1,0),0),0)</f>
        <v>12.5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CONTRATOS'!M$3+1,0),0),0)</f>
        <v>2.34375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CONTRATOS'!O$3+1,0),0),0)</f>
        <v>3.125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CONTRATOS'!Q$3+1,0),0),0)</f>
        <v>4.1666666666666661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CONTRATOS'!S$3+1,0),0),0)</f>
        <v>4.1666666666666661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CONTRATOS'!U$3+1,0),0),0)</f>
        <v>4.1666666666666661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CONTRATOS'!W$3+1,0),0),0)</f>
        <v>0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CONTRATOS'!Y$3+1,0),0),0)</f>
        <v>0.78125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CONTRATOS'!AA$3+1,0),0),0)</f>
        <v>2.34375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CONTRATOS'!AC$3+1,0),0),0)</f>
        <v>1.5625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CONTRATOS'!AE$3+1,0),0),0)</f>
        <v>0.78125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CONTRATOS'!AG$3+1,0),0),0)</f>
        <v>0</v>
      </c>
      <c r="AI422" s="41">
        <f t="shared" si="6"/>
        <v>63.28125</v>
      </c>
      <c r="AK422">
        <f>INDEX(Tabela1[LATITUDE],MATCH('MATRIZ CONTRATOS'!A422,Tabela1[código município],0))</f>
        <v>-12.1144</v>
      </c>
      <c r="AL422">
        <f>INDEX(Tabela1[LONGITUDE],MATCH('MATRIZ CONTRATOS'!A422,Tabela1[código município],0))</f>
        <v>-43.895800000000001</v>
      </c>
    </row>
    <row r="423" spans="1:38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CONTRATOS'!E$3+1,0),0),0)</f>
        <v>0.78125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CONTRATOS'!G$3+1,0),0),0)</f>
        <v>25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CONTRATOS'!I$3+1,0),0),0)</f>
        <v>1.5625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CONTRATOS'!K$3+1,0),0),0)</f>
        <v>25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CONTRATOS'!M$3+1,0),0),0)</f>
        <v>0.78125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CONTRATOS'!O$3+1,0),0),0)</f>
        <v>2.34375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CONTRATOS'!Q$3+1,0),0),0)</f>
        <v>6.2499999999999991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CONTRATOS'!S$3+1,0),0),0)</f>
        <v>8.3333333333333321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CONTRATOS'!U$3+1,0),0),0)</f>
        <v>6.2499999999999991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CONTRATOS'!W$3+1,0),0),0)</f>
        <v>0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CONTRATOS'!Y$3+1,0),0),0)</f>
        <v>0.78125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CONTRATOS'!AA$3+1,0),0),0)</f>
        <v>2.34375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CONTRATOS'!AC$3+1,0),0),0)</f>
        <v>3.125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CONTRATOS'!AE$3+1,0),0),0)</f>
        <v>0.78125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CONTRATOS'!AG$3+1,0),0),0)</f>
        <v>0</v>
      </c>
      <c r="AI423" s="41">
        <f t="shared" si="6"/>
        <v>83.333333333333329</v>
      </c>
      <c r="AK423">
        <f>INDEX(Tabela1[LATITUDE],MATCH('MATRIZ CONTRATOS'!A423,Tabela1[código município],0))</f>
        <v>-13.690799999999999</v>
      </c>
      <c r="AL423">
        <f>INDEX(Tabela1[LONGITUDE],MATCH('MATRIZ CONTRATOS'!A423,Tabela1[código município],0))</f>
        <v>-39.476199999999999</v>
      </c>
    </row>
    <row r="424" spans="1:38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CONTRATOS'!E$3+1,0),0),0)</f>
        <v>1.5625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CONTRATOS'!G$3+1,0),0),0)</f>
        <v>6.25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CONTRATOS'!I$3+1,0),0),0)</f>
        <v>2.34375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CONTRATOS'!K$3+1,0),0),0)</f>
        <v>12.5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CONTRATOS'!M$3+1,0),0),0)</f>
        <v>1.5625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CONTRATOS'!O$3+1,0),0),0)</f>
        <v>2.34375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CONTRATOS'!Q$3+1,0),0),0)</f>
        <v>8.3333333333333321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CONTRATOS'!S$3+1,0),0),0)</f>
        <v>6.2499999999999991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CONTRATOS'!U$3+1,0),0),0)</f>
        <v>4.1666666666666661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CONTRATOS'!W$3+1,0),0),0)</f>
        <v>0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CONTRATOS'!Y$3+1,0),0),0)</f>
        <v>3.125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CONTRATOS'!AA$3+1,0),0),0)</f>
        <v>0.78125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CONTRATOS'!AC$3+1,0),0),0)</f>
        <v>1.5625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CONTRATOS'!AE$3+1,0),0),0)</f>
        <v>0.78125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CONTRATOS'!AG$3+1,0),0),0)</f>
        <v>0</v>
      </c>
      <c r="AI424" s="41">
        <f t="shared" si="6"/>
        <v>51.5625</v>
      </c>
      <c r="AK424">
        <f>INDEX(Tabela1[LATITUDE],MATCH('MATRIZ CONTRATOS'!A424,Tabela1[código município],0))</f>
        <v>-10.823</v>
      </c>
      <c r="AL424">
        <f>INDEX(Tabela1[LONGITUDE],MATCH('MATRIZ CONTRATOS'!A424,Tabela1[código município],0))</f>
        <v>-42.724499999999999</v>
      </c>
    </row>
    <row r="425" spans="1:38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8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8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8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8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8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8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8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zoomScale="85" zoomScaleNormal="85" workbookViewId="0">
      <selection activeCell="F18" sqref="F18"/>
    </sheetView>
  </sheetViews>
  <sheetFormatPr defaultColWidth="0" defaultRowHeight="14"/>
  <cols>
    <col min="1" max="1" width="7.4140625" style="57" customWidth="1"/>
    <col min="2" max="2" width="51.4140625" style="57" customWidth="1"/>
    <col min="3" max="3" width="14.4140625" style="57" customWidth="1"/>
    <col min="4" max="4" width="16.6640625" style="57" customWidth="1"/>
    <col min="5" max="5" width="29.08203125" style="57" customWidth="1"/>
    <col min="6" max="6" width="14.25" style="57" customWidth="1"/>
    <col min="7" max="7" width="12.5" style="57" customWidth="1"/>
    <col min="8" max="8" width="15.08203125" style="57" customWidth="1"/>
    <col min="9" max="9" width="16.25" style="57" customWidth="1"/>
    <col min="10" max="12" width="12.5" style="57" customWidth="1"/>
    <col min="13" max="13" width="16" style="57" customWidth="1"/>
    <col min="15" max="30" width="8.75" hidden="1" customWidth="1"/>
    <col min="31" max="16384" width="8.75" hidden="1"/>
  </cols>
  <sheetData>
    <row r="1" spans="1:13" ht="35" customHeight="1">
      <c r="A1" s="61" t="s">
        <v>458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</row>
    <row r="3" spans="1:13" ht="14.5" customHeight="1">
      <c r="D3" s="58" t="s">
        <v>459</v>
      </c>
      <c r="E3" s="59"/>
      <c r="F3" s="60"/>
    </row>
    <row r="4" spans="1:13">
      <c r="D4" s="43">
        <v>9</v>
      </c>
      <c r="E4" s="43" t="s">
        <v>460</v>
      </c>
      <c r="F4" s="10">
        <v>0.25</v>
      </c>
    </row>
    <row r="5" spans="1:13">
      <c r="D5" s="43">
        <v>1</v>
      </c>
      <c r="E5" s="43" t="s">
        <v>461</v>
      </c>
      <c r="F5" s="10">
        <v>0.25</v>
      </c>
      <c r="G5" s="54"/>
      <c r="H5" s="54"/>
    </row>
    <row r="6" spans="1:13">
      <c r="D6" s="43">
        <v>4</v>
      </c>
      <c r="E6" s="43" t="s">
        <v>462</v>
      </c>
      <c r="F6" s="10">
        <v>0.25</v>
      </c>
    </row>
    <row r="7" spans="1:13">
      <c r="D7" s="43">
        <v>1</v>
      </c>
      <c r="E7" s="43" t="s">
        <v>463</v>
      </c>
      <c r="F7" s="10">
        <v>0.25</v>
      </c>
    </row>
    <row r="8" spans="1:13" ht="14.5" customHeight="1">
      <c r="D8" s="56">
        <v>15</v>
      </c>
      <c r="E8" s="56" t="s">
        <v>464</v>
      </c>
      <c r="F8" s="11">
        <f>SUM(F4:F7)</f>
        <v>1</v>
      </c>
    </row>
    <row r="9" spans="1:13" ht="14.5" customHeight="1">
      <c r="J9" s="26"/>
      <c r="K9" s="26"/>
      <c r="L9" s="26"/>
      <c r="M9" s="26"/>
    </row>
    <row r="10" spans="1:13" s="9" customFormat="1" ht="42" customHeight="1">
      <c r="A10" s="12" t="s">
        <v>465</v>
      </c>
      <c r="B10" s="12" t="s">
        <v>466</v>
      </c>
      <c r="C10" s="12" t="s">
        <v>467</v>
      </c>
      <c r="D10" s="12" t="s">
        <v>468</v>
      </c>
      <c r="E10" s="12" t="s">
        <v>469</v>
      </c>
      <c r="F10" s="12" t="s">
        <v>470</v>
      </c>
      <c r="G10" s="12"/>
      <c r="H10" s="13" t="s">
        <v>471</v>
      </c>
      <c r="I10" s="12" t="s">
        <v>472</v>
      </c>
      <c r="J10" s="12" t="s">
        <v>473</v>
      </c>
      <c r="K10" s="12" t="s">
        <v>474</v>
      </c>
      <c r="L10" s="12" t="s">
        <v>475</v>
      </c>
      <c r="M10" s="12" t="s">
        <v>476</v>
      </c>
    </row>
    <row r="11" spans="1:13">
      <c r="A11" s="27">
        <v>1</v>
      </c>
      <c r="B11" s="36" t="s">
        <v>6</v>
      </c>
      <c r="C11" s="35" t="s">
        <v>3</v>
      </c>
      <c r="D11" s="53" t="s">
        <v>460</v>
      </c>
      <c r="E11" s="14" t="s">
        <v>477</v>
      </c>
      <c r="F11" s="14" t="s">
        <v>478</v>
      </c>
      <c r="G11" s="14" t="str">
        <f t="shared" ref="G11:G25" si="0">CONCATENATE(D11,F11)</f>
        <v>RISCOSIM</v>
      </c>
      <c r="H11" s="16">
        <f t="shared" ref="H11:H25" si="1">IF(F11="SIM",VLOOKUP(D11,$E$4:$F$7,2,0)/COUNTIF($G$11:$G$25,CONCATENATE(D11,F11)),0)*100</f>
        <v>3.125</v>
      </c>
      <c r="I11" s="57" t="s">
        <v>479</v>
      </c>
      <c r="J11" s="15">
        <f t="shared" ref="J11:J25" si="2">IF($H11&lt;&gt;0,IF($I11="CRESCENTE",$H11*0.25,$H11*1),0)</f>
        <v>0.78125</v>
      </c>
      <c r="K11" s="15">
        <f t="shared" ref="K11:K25" si="3">IF($H11&lt;&gt;0,IF($I11="CRESCENTE",$H11*0.5,$H11*0.75),0)</f>
        <v>1.5625</v>
      </c>
      <c r="L11" s="15">
        <f t="shared" ref="L11:L25" si="4">IF($H11&lt;&gt;0,IF($I11="CRESCENTE",$H11*0.75,$H11*0.5),0)</f>
        <v>2.34375</v>
      </c>
      <c r="M11" s="15">
        <f t="shared" ref="M11:M25" si="5">IF($H11&lt;&gt;0,IF($I11="CRESCENTE",$H11*1,$H11*0.25),0)</f>
        <v>3.125</v>
      </c>
    </row>
    <row r="12" spans="1:13">
      <c r="A12" s="27">
        <v>2</v>
      </c>
      <c r="B12" s="38" t="s">
        <v>7</v>
      </c>
      <c r="C12" s="35" t="s">
        <v>3</v>
      </c>
      <c r="D12" s="53" t="s">
        <v>463</v>
      </c>
      <c r="E12" s="14" t="s">
        <v>480</v>
      </c>
      <c r="F12" s="14" t="s">
        <v>478</v>
      </c>
      <c r="G12" s="14" t="str">
        <f t="shared" si="0"/>
        <v>OPORTUNIDADESIM</v>
      </c>
      <c r="H12" s="16">
        <f t="shared" si="1"/>
        <v>25</v>
      </c>
      <c r="I12" s="57" t="s">
        <v>479</v>
      </c>
      <c r="J12" s="15">
        <f t="shared" si="2"/>
        <v>6.25</v>
      </c>
      <c r="K12" s="15">
        <f t="shared" si="3"/>
        <v>12.5</v>
      </c>
      <c r="L12" s="15">
        <f t="shared" si="4"/>
        <v>18.75</v>
      </c>
      <c r="M12" s="15">
        <f t="shared" si="5"/>
        <v>25</v>
      </c>
    </row>
    <row r="13" spans="1:13">
      <c r="A13" s="27">
        <v>3</v>
      </c>
      <c r="B13" s="38" t="s">
        <v>8</v>
      </c>
      <c r="C13" s="35" t="s">
        <v>3</v>
      </c>
      <c r="D13" s="53" t="s">
        <v>460</v>
      </c>
      <c r="E13" s="14" t="s">
        <v>477</v>
      </c>
      <c r="F13" s="14" t="s">
        <v>478</v>
      </c>
      <c r="G13" s="14" t="str">
        <f t="shared" si="0"/>
        <v>RISCOSIM</v>
      </c>
      <c r="H13" s="16">
        <f t="shared" si="1"/>
        <v>3.125</v>
      </c>
      <c r="I13" s="57" t="s">
        <v>479</v>
      </c>
      <c r="J13" s="15">
        <f t="shared" si="2"/>
        <v>0.78125</v>
      </c>
      <c r="K13" s="15">
        <f t="shared" si="3"/>
        <v>1.5625</v>
      </c>
      <c r="L13" s="15">
        <f t="shared" si="4"/>
        <v>2.34375</v>
      </c>
      <c r="M13" s="15">
        <f t="shared" si="5"/>
        <v>3.125</v>
      </c>
    </row>
    <row r="14" spans="1:13">
      <c r="A14" s="27">
        <v>4</v>
      </c>
      <c r="B14" s="38" t="s">
        <v>9</v>
      </c>
      <c r="C14" s="35" t="s">
        <v>3</v>
      </c>
      <c r="D14" s="53" t="s">
        <v>461</v>
      </c>
      <c r="E14" s="14" t="s">
        <v>477</v>
      </c>
      <c r="F14" s="14" t="s">
        <v>478</v>
      </c>
      <c r="G14" s="14" t="str">
        <f t="shared" si="0"/>
        <v>MATERIALIDADESIM</v>
      </c>
      <c r="H14" s="16">
        <f t="shared" si="1"/>
        <v>25</v>
      </c>
      <c r="I14" s="57" t="s">
        <v>479</v>
      </c>
      <c r="J14" s="15">
        <f t="shared" si="2"/>
        <v>6.25</v>
      </c>
      <c r="K14" s="15">
        <f t="shared" si="3"/>
        <v>12.5</v>
      </c>
      <c r="L14" s="15">
        <f t="shared" si="4"/>
        <v>18.75</v>
      </c>
      <c r="M14" s="15">
        <f t="shared" si="5"/>
        <v>25</v>
      </c>
    </row>
    <row r="15" spans="1:13">
      <c r="A15" s="27">
        <v>5</v>
      </c>
      <c r="B15" s="38" t="s">
        <v>10</v>
      </c>
      <c r="C15" s="35" t="s">
        <v>3</v>
      </c>
      <c r="D15" s="53" t="s">
        <v>460</v>
      </c>
      <c r="E15" s="14" t="s">
        <v>481</v>
      </c>
      <c r="F15" s="14" t="s">
        <v>478</v>
      </c>
      <c r="G15" s="14" t="str">
        <f t="shared" si="0"/>
        <v>RISCOSIM</v>
      </c>
      <c r="H15" s="16">
        <f t="shared" si="1"/>
        <v>3.125</v>
      </c>
      <c r="I15" s="57" t="s">
        <v>482</v>
      </c>
      <c r="J15" s="15">
        <f t="shared" si="2"/>
        <v>3.125</v>
      </c>
      <c r="K15" s="15">
        <f t="shared" si="3"/>
        <v>2.34375</v>
      </c>
      <c r="L15" s="15">
        <f t="shared" si="4"/>
        <v>1.5625</v>
      </c>
      <c r="M15" s="15">
        <f t="shared" si="5"/>
        <v>0.78125</v>
      </c>
    </row>
    <row r="16" spans="1:13">
      <c r="A16" s="27">
        <v>6</v>
      </c>
      <c r="B16" s="38" t="s">
        <v>11</v>
      </c>
      <c r="C16" s="35" t="s">
        <v>3</v>
      </c>
      <c r="D16" s="53" t="s">
        <v>460</v>
      </c>
      <c r="E16" s="14" t="s">
        <v>483</v>
      </c>
      <c r="F16" s="14" t="s">
        <v>478</v>
      </c>
      <c r="G16" s="14" t="str">
        <f t="shared" si="0"/>
        <v>RISCOSIM</v>
      </c>
      <c r="H16" s="16">
        <f t="shared" si="1"/>
        <v>3.125</v>
      </c>
      <c r="I16" s="57" t="s">
        <v>479</v>
      </c>
      <c r="J16" s="15">
        <f t="shared" si="2"/>
        <v>0.78125</v>
      </c>
      <c r="K16" s="15">
        <f t="shared" si="3"/>
        <v>1.5625</v>
      </c>
      <c r="L16" s="15">
        <f t="shared" si="4"/>
        <v>2.34375</v>
      </c>
      <c r="M16" s="15">
        <f t="shared" si="5"/>
        <v>3.125</v>
      </c>
    </row>
    <row r="17" spans="1:13">
      <c r="A17" s="27">
        <v>7</v>
      </c>
      <c r="B17" s="38" t="s">
        <v>12</v>
      </c>
      <c r="C17" s="35" t="s">
        <v>3</v>
      </c>
      <c r="D17" s="53" t="s">
        <v>462</v>
      </c>
      <c r="E17" s="14" t="s">
        <v>484</v>
      </c>
      <c r="F17" s="14" t="s">
        <v>478</v>
      </c>
      <c r="G17" s="14" t="str">
        <f t="shared" si="0"/>
        <v>RELEVÂNCIASIM</v>
      </c>
      <c r="H17" s="16">
        <f t="shared" si="1"/>
        <v>8.3333333333333321</v>
      </c>
      <c r="I17" s="57" t="s">
        <v>479</v>
      </c>
      <c r="J17" s="15">
        <f t="shared" si="2"/>
        <v>2.083333333333333</v>
      </c>
      <c r="K17" s="15">
        <f t="shared" si="3"/>
        <v>4.1666666666666661</v>
      </c>
      <c r="L17" s="15">
        <f t="shared" si="4"/>
        <v>6.2499999999999991</v>
      </c>
      <c r="M17" s="15">
        <f t="shared" si="5"/>
        <v>8.3333333333333321</v>
      </c>
    </row>
    <row r="18" spans="1:13">
      <c r="A18" s="27">
        <v>8</v>
      </c>
      <c r="B18" s="39" t="s">
        <v>13</v>
      </c>
      <c r="C18" s="35" t="s">
        <v>3</v>
      </c>
      <c r="D18" s="53" t="s">
        <v>462</v>
      </c>
      <c r="E18" s="14" t="s">
        <v>477</v>
      </c>
      <c r="F18" s="14" t="s">
        <v>478</v>
      </c>
      <c r="G18" s="14" t="str">
        <f t="shared" si="0"/>
        <v>RELEVÂNCIASIM</v>
      </c>
      <c r="H18" s="16">
        <f t="shared" si="1"/>
        <v>8.3333333333333321</v>
      </c>
      <c r="I18" s="57" t="s">
        <v>482</v>
      </c>
      <c r="J18" s="15">
        <f t="shared" si="2"/>
        <v>8.3333333333333321</v>
      </c>
      <c r="K18" s="15">
        <f t="shared" si="3"/>
        <v>6.2499999999999991</v>
      </c>
      <c r="L18" s="15">
        <f t="shared" si="4"/>
        <v>4.1666666666666661</v>
      </c>
      <c r="M18" s="15">
        <f t="shared" si="5"/>
        <v>2.083333333333333</v>
      </c>
    </row>
    <row r="19" spans="1:13">
      <c r="A19" s="27">
        <v>9</v>
      </c>
      <c r="B19" s="39" t="s">
        <v>14</v>
      </c>
      <c r="C19" s="35" t="s">
        <v>3</v>
      </c>
      <c r="D19" s="53" t="s">
        <v>462</v>
      </c>
      <c r="E19" s="14" t="s">
        <v>485</v>
      </c>
      <c r="F19" s="14" t="s">
        <v>478</v>
      </c>
      <c r="G19" s="14" t="str">
        <f t="shared" si="0"/>
        <v>RELEVÂNCIASIM</v>
      </c>
      <c r="H19" s="16">
        <f t="shared" si="1"/>
        <v>8.3333333333333321</v>
      </c>
      <c r="I19" s="57" t="s">
        <v>482</v>
      </c>
      <c r="J19" s="15">
        <f t="shared" si="2"/>
        <v>8.3333333333333321</v>
      </c>
      <c r="K19" s="15">
        <f t="shared" si="3"/>
        <v>6.2499999999999991</v>
      </c>
      <c r="L19" s="15">
        <f t="shared" si="4"/>
        <v>4.1666666666666661</v>
      </c>
      <c r="M19" s="15">
        <f t="shared" si="5"/>
        <v>2.083333333333333</v>
      </c>
    </row>
    <row r="20" spans="1:13">
      <c r="A20" s="27">
        <v>10</v>
      </c>
      <c r="B20" s="39" t="s">
        <v>15</v>
      </c>
      <c r="C20" s="35" t="s">
        <v>3</v>
      </c>
      <c r="D20" s="53" t="s">
        <v>462</v>
      </c>
      <c r="E20" s="14" t="s">
        <v>486</v>
      </c>
      <c r="F20" s="14" t="s">
        <v>487</v>
      </c>
      <c r="G20" s="14" t="str">
        <f t="shared" si="0"/>
        <v>RELEVÂNCIANÃO</v>
      </c>
      <c r="H20" s="16">
        <f t="shared" si="1"/>
        <v>0</v>
      </c>
      <c r="I20" s="57" t="s">
        <v>482</v>
      </c>
      <c r="J20" s="15">
        <f t="shared" si="2"/>
        <v>0</v>
      </c>
      <c r="K20" s="15">
        <f t="shared" si="3"/>
        <v>0</v>
      </c>
      <c r="L20" s="15">
        <f t="shared" si="4"/>
        <v>0</v>
      </c>
      <c r="M20" s="15">
        <f t="shared" si="5"/>
        <v>0</v>
      </c>
    </row>
    <row r="21" spans="1:13" ht="25" customHeight="1">
      <c r="A21" s="27">
        <v>11</v>
      </c>
      <c r="B21" s="38" t="s">
        <v>16</v>
      </c>
      <c r="C21" s="35" t="s">
        <v>3</v>
      </c>
      <c r="D21" s="53" t="s">
        <v>460</v>
      </c>
      <c r="E21" s="14" t="s">
        <v>488</v>
      </c>
      <c r="F21" s="14" t="s">
        <v>478</v>
      </c>
      <c r="G21" s="14" t="str">
        <f t="shared" si="0"/>
        <v>RISCOSIM</v>
      </c>
      <c r="H21" s="16">
        <f t="shared" si="1"/>
        <v>3.125</v>
      </c>
      <c r="I21" s="57" t="s">
        <v>479</v>
      </c>
      <c r="J21" s="15">
        <f t="shared" si="2"/>
        <v>0.78125</v>
      </c>
      <c r="K21" s="15">
        <f t="shared" si="3"/>
        <v>1.5625</v>
      </c>
      <c r="L21" s="15">
        <f t="shared" si="4"/>
        <v>2.34375</v>
      </c>
      <c r="M21" s="15">
        <f t="shared" si="5"/>
        <v>3.125</v>
      </c>
    </row>
    <row r="22" spans="1:13">
      <c r="A22" s="27">
        <v>12</v>
      </c>
      <c r="B22" s="39" t="s">
        <v>17</v>
      </c>
      <c r="C22" s="35" t="s">
        <v>3</v>
      </c>
      <c r="D22" s="53" t="s">
        <v>460</v>
      </c>
      <c r="E22" s="14" t="s">
        <v>483</v>
      </c>
      <c r="F22" s="14" t="s">
        <v>478</v>
      </c>
      <c r="G22" s="14" t="str">
        <f t="shared" si="0"/>
        <v>RISCOSIM</v>
      </c>
      <c r="H22" s="16">
        <f t="shared" si="1"/>
        <v>3.125</v>
      </c>
      <c r="I22" s="57" t="s">
        <v>479</v>
      </c>
      <c r="J22" s="15">
        <f t="shared" si="2"/>
        <v>0.78125</v>
      </c>
      <c r="K22" s="15">
        <f t="shared" si="3"/>
        <v>1.5625</v>
      </c>
      <c r="L22" s="15">
        <f t="shared" si="4"/>
        <v>2.34375</v>
      </c>
      <c r="M22" s="15">
        <f t="shared" si="5"/>
        <v>3.125</v>
      </c>
    </row>
    <row r="23" spans="1:13">
      <c r="A23" s="27">
        <v>13</v>
      </c>
      <c r="B23" s="39" t="s">
        <v>18</v>
      </c>
      <c r="C23" s="35" t="s">
        <v>3</v>
      </c>
      <c r="D23" s="53" t="s">
        <v>460</v>
      </c>
      <c r="E23" s="14" t="s">
        <v>483</v>
      </c>
      <c r="F23" s="14" t="s">
        <v>478</v>
      </c>
      <c r="G23" s="14" t="str">
        <f t="shared" si="0"/>
        <v>RISCOSIM</v>
      </c>
      <c r="H23" s="16">
        <f t="shared" si="1"/>
        <v>3.125</v>
      </c>
      <c r="I23" s="57" t="s">
        <v>479</v>
      </c>
      <c r="J23" s="15">
        <f t="shared" si="2"/>
        <v>0.78125</v>
      </c>
      <c r="K23" s="15">
        <f t="shared" si="3"/>
        <v>1.5625</v>
      </c>
      <c r="L23" s="15">
        <f t="shared" si="4"/>
        <v>2.34375</v>
      </c>
      <c r="M23" s="15">
        <f t="shared" si="5"/>
        <v>3.125</v>
      </c>
    </row>
    <row r="24" spans="1:13">
      <c r="A24" s="27">
        <v>14</v>
      </c>
      <c r="B24" s="39" t="s">
        <v>19</v>
      </c>
      <c r="C24" s="35" t="s">
        <v>3</v>
      </c>
      <c r="D24" s="53" t="s">
        <v>460</v>
      </c>
      <c r="E24" s="14" t="s">
        <v>489</v>
      </c>
      <c r="F24" s="14" t="s">
        <v>478</v>
      </c>
      <c r="G24" s="14" t="str">
        <f t="shared" si="0"/>
        <v>RISCOSIM</v>
      </c>
      <c r="H24" s="16">
        <f t="shared" si="1"/>
        <v>3.125</v>
      </c>
      <c r="I24" s="57" t="s">
        <v>479</v>
      </c>
      <c r="J24" s="15">
        <f t="shared" si="2"/>
        <v>0.78125</v>
      </c>
      <c r="K24" s="15">
        <f t="shared" si="3"/>
        <v>1.5625</v>
      </c>
      <c r="L24" s="15">
        <f t="shared" si="4"/>
        <v>2.34375</v>
      </c>
      <c r="M24" s="15">
        <f t="shared" si="5"/>
        <v>3.125</v>
      </c>
    </row>
    <row r="25" spans="1:13">
      <c r="A25" s="27">
        <v>15</v>
      </c>
      <c r="B25" s="39" t="s">
        <v>20</v>
      </c>
      <c r="C25" s="35" t="s">
        <v>3</v>
      </c>
      <c r="D25" s="53" t="s">
        <v>460</v>
      </c>
      <c r="E25" s="14" t="s">
        <v>483</v>
      </c>
      <c r="F25" s="14" t="s">
        <v>487</v>
      </c>
      <c r="G25" s="14" t="str">
        <f t="shared" si="0"/>
        <v>RISCONÃO</v>
      </c>
      <c r="H25" s="16">
        <f t="shared" si="1"/>
        <v>0</v>
      </c>
      <c r="I25" s="57" t="s">
        <v>479</v>
      </c>
      <c r="J25" s="15">
        <f t="shared" si="2"/>
        <v>0</v>
      </c>
      <c r="K25" s="15">
        <f t="shared" si="3"/>
        <v>0</v>
      </c>
      <c r="L25" s="15">
        <f t="shared" si="4"/>
        <v>0</v>
      </c>
      <c r="M25" s="15">
        <f t="shared" si="5"/>
        <v>0</v>
      </c>
    </row>
    <row r="30" spans="1:13">
      <c r="E30" s="37"/>
    </row>
  </sheetData>
  <mergeCells count="2">
    <mergeCell ref="D3:F3"/>
    <mergeCell ref="A1:M1"/>
  </mergeCells>
  <conditionalFormatting sqref="F1:F1048576">
    <cfRule type="cellIs" dxfId="13" priority="114" operator="equal">
      <formula>"NÃO"</formula>
    </cfRule>
    <cfRule type="cellIs" dxfId="12" priority="115" operator="equal">
      <formula>"SIM"</formula>
    </cfRule>
    <cfRule type="cellIs" dxfId="11" priority="116" operator="equal">
      <formula>$F$16</formula>
    </cfRule>
    <cfRule type="cellIs" dxfId="10" priority="117" operator="equal">
      <formula>$F$11</formula>
    </cfRule>
  </conditionalFormatting>
  <conditionalFormatting sqref="F8">
    <cfRule type="cellIs" dxfId="9" priority="1" operator="greaterThanOrEqual">
      <formula>1</formula>
    </cfRule>
    <cfRule type="cellIs" dxfId="8" priority="2" operator="equal">
      <formula>"NÃO"</formula>
    </cfRule>
    <cfRule type="cellIs" dxfId="7" priority="3" operator="equal">
      <formula>"SIM"</formula>
    </cfRule>
    <cfRule type="cellIs" dxfId="6" priority="4" operator="equal">
      <formula>$F$16</formula>
    </cfRule>
    <cfRule type="cellIs" dxfId="5" priority="5" operator="equal">
      <formula>$F$11</formula>
    </cfRule>
  </conditionalFormatting>
  <dataValidations count="1">
    <dataValidation type="list" allowBlank="1" showInputMessage="1" showErrorMessage="1" sqref="F11:F25">
      <formula1>"SIM,NÃO"</formula1>
    </dataValidation>
  </dataValidations>
  <pageMargins left="0.511811024" right="0.511811024" top="0.78740157499999996" bottom="0.78740157499999996" header="0.31496062000000002" footer="0.31496062000000002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9"/>
  <sheetViews>
    <sheetView zoomScale="70" zoomScaleNormal="70" workbookViewId="0">
      <selection activeCell="D17" sqref="D17"/>
    </sheetView>
  </sheetViews>
  <sheetFormatPr defaultRowHeight="14"/>
  <cols>
    <col min="1" max="17" width="16.25" customWidth="1"/>
  </cols>
  <sheetData>
    <row r="1" spans="1:17">
      <c r="A1" s="29"/>
      <c r="B1" s="29"/>
      <c r="C1" s="30">
        <v>1</v>
      </c>
      <c r="D1" s="30">
        <v>2</v>
      </c>
      <c r="E1" s="30">
        <v>3</v>
      </c>
      <c r="F1" s="30">
        <v>4</v>
      </c>
      <c r="G1" s="30">
        <v>5</v>
      </c>
      <c r="H1" s="30">
        <v>6</v>
      </c>
      <c r="I1" s="30">
        <v>7</v>
      </c>
      <c r="J1" s="30">
        <v>8</v>
      </c>
      <c r="K1" s="30">
        <v>9</v>
      </c>
      <c r="L1" s="30">
        <v>10</v>
      </c>
      <c r="M1" s="30">
        <v>11</v>
      </c>
      <c r="N1" s="30">
        <v>12</v>
      </c>
      <c r="O1" s="30">
        <v>13</v>
      </c>
      <c r="P1" s="30">
        <v>14</v>
      </c>
      <c r="Q1" s="30">
        <v>15</v>
      </c>
    </row>
    <row r="2" spans="1:17" ht="62.5" customHeight="1">
      <c r="A2" s="31" t="s">
        <v>3</v>
      </c>
      <c r="B2" s="32" t="s">
        <v>490</v>
      </c>
      <c r="C2" s="36" t="s">
        <v>6</v>
      </c>
      <c r="D2" s="36" t="s">
        <v>7</v>
      </c>
      <c r="E2" s="36" t="s">
        <v>8</v>
      </c>
      <c r="F2" s="36" t="s">
        <v>9</v>
      </c>
      <c r="G2" s="36" t="s">
        <v>10</v>
      </c>
      <c r="H2" s="36" t="s">
        <v>11</v>
      </c>
      <c r="I2" s="36" t="s">
        <v>12</v>
      </c>
      <c r="J2" s="19" t="s">
        <v>13</v>
      </c>
      <c r="K2" s="19" t="s">
        <v>14</v>
      </c>
      <c r="L2" s="19" t="s">
        <v>15</v>
      </c>
      <c r="M2" s="36" t="s">
        <v>16</v>
      </c>
      <c r="N2" s="20" t="s">
        <v>17</v>
      </c>
      <c r="O2" s="20" t="s">
        <v>18</v>
      </c>
      <c r="P2" s="20" t="s">
        <v>19</v>
      </c>
      <c r="Q2" s="20" t="s">
        <v>20</v>
      </c>
    </row>
    <row r="3" spans="1:17">
      <c r="A3" s="33" t="s">
        <v>24</v>
      </c>
      <c r="B3" s="29">
        <v>2900108</v>
      </c>
      <c r="C3" s="34" t="s">
        <v>474</v>
      </c>
      <c r="D3" s="34" t="s">
        <v>476</v>
      </c>
      <c r="E3" s="34" t="s">
        <v>473</v>
      </c>
      <c r="F3" s="34" t="s">
        <v>474</v>
      </c>
      <c r="G3" s="34" t="s">
        <v>473</v>
      </c>
      <c r="H3" s="34" t="s">
        <v>476</v>
      </c>
      <c r="I3" s="34" t="s">
        <v>473</v>
      </c>
      <c r="J3" s="34" t="s">
        <v>475</v>
      </c>
      <c r="K3" s="34" t="s">
        <v>473</v>
      </c>
      <c r="L3" s="34" t="s">
        <v>473</v>
      </c>
      <c r="M3" s="34" t="s">
        <v>474</v>
      </c>
      <c r="N3" s="29" t="s">
        <v>473</v>
      </c>
      <c r="O3" s="29" t="s">
        <v>473</v>
      </c>
      <c r="P3" s="29" t="s">
        <v>473</v>
      </c>
      <c r="Q3" s="29" t="s">
        <v>474</v>
      </c>
    </row>
    <row r="4" spans="1:17">
      <c r="A4" s="33" t="s">
        <v>27</v>
      </c>
      <c r="B4" s="29">
        <v>2900207</v>
      </c>
      <c r="C4" s="34" t="s">
        <v>476</v>
      </c>
      <c r="D4" s="34" t="s">
        <v>474</v>
      </c>
      <c r="E4" s="34" t="s">
        <v>474</v>
      </c>
      <c r="F4" s="34" t="s">
        <v>475</v>
      </c>
      <c r="G4" s="34" t="s">
        <v>473</v>
      </c>
      <c r="H4" s="34" t="s">
        <v>475</v>
      </c>
      <c r="I4" s="34" t="s">
        <v>475</v>
      </c>
      <c r="J4" s="34" t="s">
        <v>474</v>
      </c>
      <c r="K4" s="34" t="s">
        <v>474</v>
      </c>
      <c r="L4" s="34" t="s">
        <v>474</v>
      </c>
      <c r="M4" s="34" t="s">
        <v>473</v>
      </c>
      <c r="N4" s="29" t="s">
        <v>475</v>
      </c>
      <c r="O4" s="29" t="s">
        <v>474</v>
      </c>
      <c r="P4" s="29" t="s">
        <v>473</v>
      </c>
      <c r="Q4" s="29" t="s">
        <v>473</v>
      </c>
    </row>
    <row r="5" spans="1:17">
      <c r="A5" s="33" t="s">
        <v>29</v>
      </c>
      <c r="B5" s="29">
        <v>2900306</v>
      </c>
      <c r="C5" s="34" t="s">
        <v>474</v>
      </c>
      <c r="D5" s="34" t="s">
        <v>476</v>
      </c>
      <c r="E5" s="34" t="s">
        <v>475</v>
      </c>
      <c r="F5" s="34" t="s">
        <v>475</v>
      </c>
      <c r="G5" s="34" t="s">
        <v>474</v>
      </c>
      <c r="H5" s="34" t="s">
        <v>476</v>
      </c>
      <c r="I5" s="34" t="s">
        <v>474</v>
      </c>
      <c r="J5" s="34" t="s">
        <v>474</v>
      </c>
      <c r="K5" s="34" t="s">
        <v>473</v>
      </c>
      <c r="L5" s="34" t="s">
        <v>476</v>
      </c>
      <c r="M5" s="34" t="s">
        <v>473</v>
      </c>
      <c r="N5" s="29" t="s">
        <v>475</v>
      </c>
      <c r="O5" s="29" t="s">
        <v>473</v>
      </c>
      <c r="P5" s="29" t="s">
        <v>473</v>
      </c>
      <c r="Q5" s="29" t="s">
        <v>473</v>
      </c>
    </row>
    <row r="6" spans="1:17">
      <c r="A6" s="33" t="s">
        <v>31</v>
      </c>
      <c r="B6" s="29">
        <v>2900355</v>
      </c>
      <c r="C6" s="34" t="s">
        <v>473</v>
      </c>
      <c r="D6" s="34" t="s">
        <v>476</v>
      </c>
      <c r="E6" s="34" t="s">
        <v>474</v>
      </c>
      <c r="F6" s="34" t="s">
        <v>473</v>
      </c>
      <c r="G6" s="34" t="s">
        <v>473</v>
      </c>
      <c r="H6" s="34" t="s">
        <v>473</v>
      </c>
      <c r="I6" s="34" t="s">
        <v>474</v>
      </c>
      <c r="J6" s="34" t="s">
        <v>473</v>
      </c>
      <c r="K6" s="34" t="s">
        <v>473</v>
      </c>
      <c r="L6" s="34" t="s">
        <v>476</v>
      </c>
      <c r="M6" s="34" t="s">
        <v>474</v>
      </c>
      <c r="N6" s="29" t="s">
        <v>474</v>
      </c>
      <c r="O6" s="29" t="s">
        <v>476</v>
      </c>
      <c r="P6" s="29" t="s">
        <v>473</v>
      </c>
      <c r="Q6" s="29" t="s">
        <v>475</v>
      </c>
    </row>
    <row r="7" spans="1:17">
      <c r="A7" s="33" t="s">
        <v>32</v>
      </c>
      <c r="B7" s="29">
        <v>2900405</v>
      </c>
      <c r="C7" s="34" t="s">
        <v>476</v>
      </c>
      <c r="D7" s="34" t="s">
        <v>476</v>
      </c>
      <c r="E7" s="34" t="s">
        <v>474</v>
      </c>
      <c r="F7" s="34" t="s">
        <v>476</v>
      </c>
      <c r="G7" s="34" t="s">
        <v>473</v>
      </c>
      <c r="H7" s="34" t="s">
        <v>474</v>
      </c>
      <c r="I7" s="34" t="s">
        <v>474</v>
      </c>
      <c r="J7" s="34" t="s">
        <v>473</v>
      </c>
      <c r="K7" s="34" t="s">
        <v>473</v>
      </c>
      <c r="L7" s="34" t="s">
        <v>473</v>
      </c>
      <c r="M7" s="34" t="s">
        <v>475</v>
      </c>
      <c r="N7" s="29" t="s">
        <v>476</v>
      </c>
      <c r="O7" s="29" t="s">
        <v>474</v>
      </c>
      <c r="P7" s="29" t="s">
        <v>473</v>
      </c>
      <c r="Q7" s="29" t="s">
        <v>474</v>
      </c>
    </row>
    <row r="8" spans="1:17">
      <c r="A8" s="33" t="s">
        <v>34</v>
      </c>
      <c r="B8" s="29">
        <v>2900603</v>
      </c>
      <c r="C8" s="34" t="s">
        <v>475</v>
      </c>
      <c r="D8" s="34" t="s">
        <v>476</v>
      </c>
      <c r="E8" s="34" t="s">
        <v>475</v>
      </c>
      <c r="F8" s="34" t="s">
        <v>475</v>
      </c>
      <c r="G8" s="34" t="s">
        <v>475</v>
      </c>
      <c r="H8" s="34" t="s">
        <v>474</v>
      </c>
      <c r="I8" s="34" t="s">
        <v>473</v>
      </c>
      <c r="J8" s="34" t="s">
        <v>474</v>
      </c>
      <c r="K8" s="34" t="s">
        <v>473</v>
      </c>
      <c r="L8" s="34" t="s">
        <v>473</v>
      </c>
      <c r="M8" s="34" t="s">
        <v>475</v>
      </c>
      <c r="N8" s="29" t="s">
        <v>474</v>
      </c>
      <c r="O8" s="29" t="s">
        <v>474</v>
      </c>
      <c r="P8" s="29" t="s">
        <v>473</v>
      </c>
      <c r="Q8" s="29" t="s">
        <v>474</v>
      </c>
    </row>
    <row r="9" spans="1:17">
      <c r="A9" s="33" t="s">
        <v>37</v>
      </c>
      <c r="B9" s="29">
        <v>2900702</v>
      </c>
      <c r="C9" s="34" t="s">
        <v>474</v>
      </c>
      <c r="D9" s="34" t="s">
        <v>476</v>
      </c>
      <c r="E9" s="34" t="s">
        <v>476</v>
      </c>
      <c r="F9" s="34" t="s">
        <v>474</v>
      </c>
      <c r="G9" s="34" t="s">
        <v>476</v>
      </c>
      <c r="H9" s="34" t="s">
        <v>475</v>
      </c>
      <c r="I9" s="34" t="s">
        <v>476</v>
      </c>
      <c r="J9" s="34" t="s">
        <v>474</v>
      </c>
      <c r="K9" s="34" t="s">
        <v>476</v>
      </c>
      <c r="L9" s="34" t="s">
        <v>474</v>
      </c>
      <c r="M9" s="34" t="s">
        <v>476</v>
      </c>
      <c r="N9" s="29" t="s">
        <v>476</v>
      </c>
      <c r="O9" s="29" t="s">
        <v>474</v>
      </c>
      <c r="P9" s="29" t="s">
        <v>475</v>
      </c>
      <c r="Q9" s="29" t="s">
        <v>476</v>
      </c>
    </row>
    <row r="10" spans="1:17">
      <c r="A10" s="33" t="s">
        <v>38</v>
      </c>
      <c r="B10" s="29">
        <v>2900801</v>
      </c>
      <c r="C10" s="34" t="s">
        <v>475</v>
      </c>
      <c r="D10" s="34" t="s">
        <v>476</v>
      </c>
      <c r="E10" s="34" t="s">
        <v>474</v>
      </c>
      <c r="F10" s="34" t="s">
        <v>475</v>
      </c>
      <c r="G10" s="34" t="s">
        <v>474</v>
      </c>
      <c r="H10" s="34" t="s">
        <v>474</v>
      </c>
      <c r="I10" s="34" t="s">
        <v>475</v>
      </c>
      <c r="J10" s="34" t="s">
        <v>476</v>
      </c>
      <c r="K10" s="34" t="s">
        <v>476</v>
      </c>
      <c r="L10" s="34" t="s">
        <v>473</v>
      </c>
      <c r="M10" s="34" t="s">
        <v>474</v>
      </c>
      <c r="N10" s="29" t="s">
        <v>474</v>
      </c>
      <c r="O10" s="29" t="s">
        <v>476</v>
      </c>
      <c r="P10" s="29" t="s">
        <v>473</v>
      </c>
      <c r="Q10" s="29" t="s">
        <v>473</v>
      </c>
    </row>
    <row r="11" spans="1:17">
      <c r="A11" s="33" t="s">
        <v>40</v>
      </c>
      <c r="B11" s="29">
        <v>2900900</v>
      </c>
      <c r="C11" s="34" t="s">
        <v>475</v>
      </c>
      <c r="D11" s="34" t="s">
        <v>476</v>
      </c>
      <c r="E11" s="34" t="s">
        <v>473</v>
      </c>
      <c r="F11" s="34" t="s">
        <v>474</v>
      </c>
      <c r="G11" s="34" t="s">
        <v>474</v>
      </c>
      <c r="H11" s="34" t="s">
        <v>476</v>
      </c>
      <c r="I11" s="34" t="s">
        <v>473</v>
      </c>
      <c r="J11" s="34" t="s">
        <v>475</v>
      </c>
      <c r="K11" s="34" t="s">
        <v>474</v>
      </c>
      <c r="L11" s="34" t="s">
        <v>476</v>
      </c>
      <c r="M11" s="34" t="s">
        <v>474</v>
      </c>
      <c r="N11" s="29" t="s">
        <v>475</v>
      </c>
      <c r="O11" s="29" t="s">
        <v>473</v>
      </c>
      <c r="P11" s="29" t="s">
        <v>473</v>
      </c>
      <c r="Q11" s="29" t="s">
        <v>474</v>
      </c>
    </row>
    <row r="12" spans="1:17">
      <c r="A12" s="33" t="s">
        <v>42</v>
      </c>
      <c r="B12" s="29">
        <v>2901007</v>
      </c>
      <c r="C12" s="34" t="s">
        <v>473</v>
      </c>
      <c r="D12" s="34" t="s">
        <v>474</v>
      </c>
      <c r="E12" s="34" t="s">
        <v>475</v>
      </c>
      <c r="F12" s="34" t="s">
        <v>474</v>
      </c>
      <c r="G12" s="34" t="s">
        <v>474</v>
      </c>
      <c r="H12" s="34" t="s">
        <v>474</v>
      </c>
      <c r="I12" s="34" t="s">
        <v>476</v>
      </c>
      <c r="J12" s="34" t="s">
        <v>473</v>
      </c>
      <c r="K12" s="34" t="s">
        <v>476</v>
      </c>
      <c r="L12" s="34" t="s">
        <v>476</v>
      </c>
      <c r="M12" s="34" t="s">
        <v>476</v>
      </c>
      <c r="N12" s="29" t="s">
        <v>473</v>
      </c>
      <c r="O12" s="29" t="s">
        <v>474</v>
      </c>
      <c r="P12" s="29" t="s">
        <v>475</v>
      </c>
      <c r="Q12" s="29" t="s">
        <v>476</v>
      </c>
    </row>
    <row r="13" spans="1:17">
      <c r="A13" s="33" t="s">
        <v>44</v>
      </c>
      <c r="B13" s="29">
        <v>2901106</v>
      </c>
      <c r="C13" s="34" t="s">
        <v>475</v>
      </c>
      <c r="D13" s="34" t="s">
        <v>474</v>
      </c>
      <c r="E13" s="34" t="s">
        <v>474</v>
      </c>
      <c r="F13" s="34" t="s">
        <v>474</v>
      </c>
      <c r="G13" s="34" t="s">
        <v>475</v>
      </c>
      <c r="H13" s="34" t="s">
        <v>475</v>
      </c>
      <c r="I13" s="34" t="s">
        <v>475</v>
      </c>
      <c r="J13" s="34" t="s">
        <v>476</v>
      </c>
      <c r="K13" s="34" t="s">
        <v>476</v>
      </c>
      <c r="L13" s="34" t="s">
        <v>475</v>
      </c>
      <c r="M13" s="34" t="s">
        <v>475</v>
      </c>
      <c r="N13" s="29" t="s">
        <v>475</v>
      </c>
      <c r="O13" s="29" t="s">
        <v>473</v>
      </c>
      <c r="P13" s="29" t="s">
        <v>473</v>
      </c>
      <c r="Q13" s="29" t="s">
        <v>475</v>
      </c>
    </row>
    <row r="14" spans="1:17">
      <c r="A14" s="33" t="s">
        <v>46</v>
      </c>
      <c r="B14" s="29">
        <v>2901155</v>
      </c>
      <c r="C14" s="34" t="s">
        <v>473</v>
      </c>
      <c r="D14" s="34" t="s">
        <v>474</v>
      </c>
      <c r="E14" s="34" t="s">
        <v>475</v>
      </c>
      <c r="F14" s="34" t="s">
        <v>475</v>
      </c>
      <c r="G14" s="34" t="s">
        <v>475</v>
      </c>
      <c r="H14" s="34" t="s">
        <v>473</v>
      </c>
      <c r="I14" s="34" t="s">
        <v>474</v>
      </c>
      <c r="J14" s="34" t="s">
        <v>476</v>
      </c>
      <c r="K14" s="34" t="s">
        <v>476</v>
      </c>
      <c r="L14" s="34" t="s">
        <v>475</v>
      </c>
      <c r="M14" s="34" t="s">
        <v>474</v>
      </c>
      <c r="N14" s="29" t="s">
        <v>473</v>
      </c>
      <c r="O14" s="29" t="s">
        <v>473</v>
      </c>
      <c r="P14" s="29" t="s">
        <v>473</v>
      </c>
      <c r="Q14" s="29" t="s">
        <v>473</v>
      </c>
    </row>
    <row r="15" spans="1:17">
      <c r="A15" s="33" t="s">
        <v>48</v>
      </c>
      <c r="B15" s="29">
        <v>2901205</v>
      </c>
      <c r="C15" s="34" t="s">
        <v>476</v>
      </c>
      <c r="D15" s="34" t="s">
        <v>475</v>
      </c>
      <c r="E15" s="34" t="s">
        <v>474</v>
      </c>
      <c r="F15" s="34" t="s">
        <v>474</v>
      </c>
      <c r="G15" s="34" t="s">
        <v>473</v>
      </c>
      <c r="H15" s="34" t="s">
        <v>476</v>
      </c>
      <c r="I15" s="34" t="s">
        <v>475</v>
      </c>
      <c r="J15" s="34" t="s">
        <v>473</v>
      </c>
      <c r="K15" s="34" t="s">
        <v>474</v>
      </c>
      <c r="L15" s="34" t="s">
        <v>473</v>
      </c>
      <c r="M15" s="34" t="s">
        <v>475</v>
      </c>
      <c r="N15" s="29" t="s">
        <v>476</v>
      </c>
      <c r="O15" s="29" t="s">
        <v>476</v>
      </c>
      <c r="P15" s="29" t="s">
        <v>473</v>
      </c>
      <c r="Q15" s="29" t="s">
        <v>475</v>
      </c>
    </row>
    <row r="16" spans="1:17">
      <c r="A16" s="33" t="s">
        <v>50</v>
      </c>
      <c r="B16" s="29">
        <v>2901304</v>
      </c>
      <c r="C16" s="34" t="s">
        <v>474</v>
      </c>
      <c r="D16" s="34" t="s">
        <v>476</v>
      </c>
      <c r="E16" s="34" t="s">
        <v>474</v>
      </c>
      <c r="F16" s="34" t="s">
        <v>475</v>
      </c>
      <c r="G16" s="34" t="s">
        <v>474</v>
      </c>
      <c r="H16" s="34" t="s">
        <v>474</v>
      </c>
      <c r="I16" s="34" t="s">
        <v>474</v>
      </c>
      <c r="J16" s="34" t="s">
        <v>473</v>
      </c>
      <c r="K16" s="34" t="s">
        <v>476</v>
      </c>
      <c r="L16" s="34" t="s">
        <v>475</v>
      </c>
      <c r="M16" s="34" t="s">
        <v>474</v>
      </c>
      <c r="N16" s="29" t="s">
        <v>473</v>
      </c>
      <c r="O16" s="29" t="s">
        <v>473</v>
      </c>
      <c r="P16" s="29" t="s">
        <v>475</v>
      </c>
      <c r="Q16" s="29" t="s">
        <v>475</v>
      </c>
    </row>
    <row r="17" spans="1:17">
      <c r="A17" s="33" t="s">
        <v>51</v>
      </c>
      <c r="B17" s="29">
        <v>2901353</v>
      </c>
      <c r="C17" s="34" t="s">
        <v>473</v>
      </c>
      <c r="D17" s="34" t="s">
        <v>476</v>
      </c>
      <c r="E17" s="34" t="s">
        <v>473</v>
      </c>
      <c r="F17" s="34" t="s">
        <v>473</v>
      </c>
      <c r="G17" s="34" t="s">
        <v>475</v>
      </c>
      <c r="H17" s="34" t="s">
        <v>473</v>
      </c>
      <c r="I17" s="34" t="s">
        <v>474</v>
      </c>
      <c r="J17" s="34" t="s">
        <v>473</v>
      </c>
      <c r="K17" s="34" t="s">
        <v>473</v>
      </c>
      <c r="L17" s="34" t="s">
        <v>475</v>
      </c>
      <c r="M17" s="34" t="s">
        <v>473</v>
      </c>
      <c r="N17" s="29" t="s">
        <v>473</v>
      </c>
      <c r="O17" s="29" t="s">
        <v>474</v>
      </c>
      <c r="P17" s="29" t="s">
        <v>473</v>
      </c>
      <c r="Q17" s="29" t="s">
        <v>473</v>
      </c>
    </row>
    <row r="18" spans="1:17">
      <c r="A18" s="33" t="s">
        <v>53</v>
      </c>
      <c r="B18" s="29">
        <v>2901403</v>
      </c>
      <c r="C18" s="34" t="s">
        <v>475</v>
      </c>
      <c r="D18" s="34" t="s">
        <v>474</v>
      </c>
      <c r="E18" s="34" t="s">
        <v>474</v>
      </c>
      <c r="F18" s="34" t="s">
        <v>474</v>
      </c>
      <c r="G18" s="34" t="s">
        <v>475</v>
      </c>
      <c r="H18" s="34" t="s">
        <v>476</v>
      </c>
      <c r="I18" s="34" t="s">
        <v>474</v>
      </c>
      <c r="J18" s="34" t="s">
        <v>474</v>
      </c>
      <c r="K18" s="34" t="s">
        <v>473</v>
      </c>
      <c r="L18" s="34" t="s">
        <v>476</v>
      </c>
      <c r="M18" s="34" t="s">
        <v>474</v>
      </c>
      <c r="N18" s="29" t="s">
        <v>476</v>
      </c>
      <c r="O18" s="29" t="s">
        <v>473</v>
      </c>
      <c r="P18" s="29" t="s">
        <v>473</v>
      </c>
      <c r="Q18" s="29" t="s">
        <v>473</v>
      </c>
    </row>
    <row r="19" spans="1:17">
      <c r="A19" s="33" t="s">
        <v>55</v>
      </c>
      <c r="B19" s="29">
        <v>2901502</v>
      </c>
      <c r="C19" s="34" t="s">
        <v>474</v>
      </c>
      <c r="D19" s="34" t="s">
        <v>473</v>
      </c>
      <c r="E19" s="34" t="s">
        <v>473</v>
      </c>
      <c r="F19" s="34" t="s">
        <v>473</v>
      </c>
      <c r="G19" s="34" t="s">
        <v>474</v>
      </c>
      <c r="H19" s="34" t="s">
        <v>473</v>
      </c>
      <c r="I19" s="34" t="s">
        <v>474</v>
      </c>
      <c r="J19" s="34" t="s">
        <v>476</v>
      </c>
      <c r="K19" s="34" t="s">
        <v>476</v>
      </c>
      <c r="L19" s="34" t="s">
        <v>474</v>
      </c>
      <c r="M19" s="34" t="s">
        <v>473</v>
      </c>
      <c r="N19" s="29" t="s">
        <v>473</v>
      </c>
      <c r="O19" s="29" t="s">
        <v>473</v>
      </c>
      <c r="P19" s="29" t="s">
        <v>473</v>
      </c>
      <c r="Q19" s="29" t="s">
        <v>473</v>
      </c>
    </row>
    <row r="20" spans="1:17">
      <c r="A20" s="33" t="s">
        <v>56</v>
      </c>
      <c r="B20" s="29">
        <v>2901601</v>
      </c>
      <c r="C20" s="34" t="s">
        <v>476</v>
      </c>
      <c r="D20" s="34" t="s">
        <v>474</v>
      </c>
      <c r="E20" s="34" t="s">
        <v>473</v>
      </c>
      <c r="F20" s="34" t="s">
        <v>474</v>
      </c>
      <c r="G20" s="34" t="s">
        <v>473</v>
      </c>
      <c r="H20" s="34" t="s">
        <v>475</v>
      </c>
      <c r="I20" s="34" t="s">
        <v>474</v>
      </c>
      <c r="J20" s="34" t="s">
        <v>474</v>
      </c>
      <c r="K20" s="34" t="s">
        <v>474</v>
      </c>
      <c r="L20" s="34" t="s">
        <v>476</v>
      </c>
      <c r="M20" s="34" t="s">
        <v>474</v>
      </c>
      <c r="N20" s="29" t="s">
        <v>475</v>
      </c>
      <c r="O20" s="29" t="s">
        <v>473</v>
      </c>
      <c r="P20" s="29" t="s">
        <v>475</v>
      </c>
      <c r="Q20" s="29" t="s">
        <v>473</v>
      </c>
    </row>
    <row r="21" spans="1:17">
      <c r="A21" s="33" t="s">
        <v>57</v>
      </c>
      <c r="B21" s="29">
        <v>2901700</v>
      </c>
      <c r="C21" s="34" t="s">
        <v>475</v>
      </c>
      <c r="D21" s="34" t="s">
        <v>476</v>
      </c>
      <c r="E21" s="34" t="s">
        <v>473</v>
      </c>
      <c r="F21" s="34" t="s">
        <v>475</v>
      </c>
      <c r="G21" s="34" t="s">
        <v>473</v>
      </c>
      <c r="H21" s="34" t="s">
        <v>475</v>
      </c>
      <c r="I21" s="34" t="s">
        <v>474</v>
      </c>
      <c r="J21" s="34" t="s">
        <v>475</v>
      </c>
      <c r="K21" s="34" t="s">
        <v>474</v>
      </c>
      <c r="L21" s="34" t="s">
        <v>476</v>
      </c>
      <c r="M21" s="34" t="s">
        <v>474</v>
      </c>
      <c r="N21" s="29" t="s">
        <v>474</v>
      </c>
      <c r="O21" s="29" t="s">
        <v>474</v>
      </c>
      <c r="P21" s="29" t="s">
        <v>473</v>
      </c>
      <c r="Q21" s="29" t="s">
        <v>473</v>
      </c>
    </row>
    <row r="22" spans="1:17">
      <c r="A22" s="33" t="s">
        <v>58</v>
      </c>
      <c r="B22" s="29">
        <v>2901809</v>
      </c>
      <c r="C22" s="34" t="s">
        <v>473</v>
      </c>
      <c r="D22" s="34" t="s">
        <v>473</v>
      </c>
      <c r="E22" s="34" t="s">
        <v>475</v>
      </c>
      <c r="F22" s="34" t="s">
        <v>476</v>
      </c>
      <c r="G22" s="34" t="s">
        <v>474</v>
      </c>
      <c r="H22" s="34" t="s">
        <v>473</v>
      </c>
      <c r="I22" s="34" t="s">
        <v>473</v>
      </c>
      <c r="J22" s="34" t="s">
        <v>473</v>
      </c>
      <c r="K22" s="34" t="s">
        <v>474</v>
      </c>
      <c r="L22" s="34" t="s">
        <v>473</v>
      </c>
      <c r="M22" s="34" t="s">
        <v>474</v>
      </c>
      <c r="N22" s="29" t="s">
        <v>475</v>
      </c>
      <c r="O22" s="29" t="s">
        <v>476</v>
      </c>
      <c r="P22" s="29" t="s">
        <v>473</v>
      </c>
      <c r="Q22" s="29" t="s">
        <v>475</v>
      </c>
    </row>
    <row r="23" spans="1:17">
      <c r="A23" s="33" t="s">
        <v>59</v>
      </c>
      <c r="B23" s="29">
        <v>2901908</v>
      </c>
      <c r="C23" s="34" t="s">
        <v>475</v>
      </c>
      <c r="D23" s="34" t="s">
        <v>476</v>
      </c>
      <c r="E23" s="34" t="s">
        <v>474</v>
      </c>
      <c r="F23" s="34" t="s">
        <v>474</v>
      </c>
      <c r="G23" s="34" t="s">
        <v>473</v>
      </c>
      <c r="H23" s="34" t="s">
        <v>475</v>
      </c>
      <c r="I23" s="34" t="s">
        <v>474</v>
      </c>
      <c r="J23" s="34" t="s">
        <v>475</v>
      </c>
      <c r="K23" s="34" t="s">
        <v>473</v>
      </c>
      <c r="L23" s="34" t="s">
        <v>475</v>
      </c>
      <c r="M23" s="34" t="s">
        <v>473</v>
      </c>
      <c r="N23" s="29" t="s">
        <v>475</v>
      </c>
      <c r="O23" s="29" t="s">
        <v>474</v>
      </c>
      <c r="P23" s="29" t="s">
        <v>473</v>
      </c>
      <c r="Q23" s="29" t="s">
        <v>473</v>
      </c>
    </row>
    <row r="24" spans="1:17">
      <c r="A24" s="33" t="s">
        <v>60</v>
      </c>
      <c r="B24" s="29">
        <v>2901957</v>
      </c>
      <c r="C24" s="34" t="s">
        <v>476</v>
      </c>
      <c r="D24" s="34" t="s">
        <v>476</v>
      </c>
      <c r="E24" s="34" t="s">
        <v>476</v>
      </c>
      <c r="F24" s="34" t="s">
        <v>476</v>
      </c>
      <c r="G24" s="34" t="s">
        <v>474</v>
      </c>
      <c r="H24" s="34" t="s">
        <v>475</v>
      </c>
      <c r="I24" s="34" t="s">
        <v>473</v>
      </c>
      <c r="J24" s="34" t="s">
        <v>473</v>
      </c>
      <c r="K24" s="34" t="s">
        <v>474</v>
      </c>
      <c r="L24" s="34" t="s">
        <v>473</v>
      </c>
      <c r="M24" s="34" t="s">
        <v>474</v>
      </c>
      <c r="N24" s="29" t="s">
        <v>475</v>
      </c>
      <c r="O24" s="29" t="s">
        <v>474</v>
      </c>
      <c r="P24" s="29" t="s">
        <v>473</v>
      </c>
      <c r="Q24" s="29" t="s">
        <v>474</v>
      </c>
    </row>
    <row r="25" spans="1:17">
      <c r="A25" s="33" t="s">
        <v>61</v>
      </c>
      <c r="B25" s="29">
        <v>2902054</v>
      </c>
      <c r="C25" s="34" t="s">
        <v>475</v>
      </c>
      <c r="D25" s="34" t="s">
        <v>474</v>
      </c>
      <c r="E25" s="34" t="s">
        <v>475</v>
      </c>
      <c r="F25" s="34" t="s">
        <v>476</v>
      </c>
      <c r="G25" s="34" t="s">
        <v>475</v>
      </c>
      <c r="H25" s="34" t="s">
        <v>474</v>
      </c>
      <c r="I25" s="34" t="s">
        <v>474</v>
      </c>
      <c r="J25" s="34" t="s">
        <v>473</v>
      </c>
      <c r="K25" s="34" t="s">
        <v>474</v>
      </c>
      <c r="L25" s="34" t="s">
        <v>473</v>
      </c>
      <c r="M25" s="34" t="s">
        <v>476</v>
      </c>
      <c r="N25" s="29" t="s">
        <v>473</v>
      </c>
      <c r="O25" s="29" t="s">
        <v>473</v>
      </c>
      <c r="P25" s="29" t="s">
        <v>475</v>
      </c>
      <c r="Q25" s="29" t="s">
        <v>475</v>
      </c>
    </row>
    <row r="26" spans="1:17">
      <c r="A26" s="33" t="s">
        <v>62</v>
      </c>
      <c r="B26" s="29">
        <v>2902005</v>
      </c>
      <c r="C26" s="34" t="s">
        <v>474</v>
      </c>
      <c r="D26" s="34" t="s">
        <v>475</v>
      </c>
      <c r="E26" s="34" t="s">
        <v>474</v>
      </c>
      <c r="F26" s="34" t="s">
        <v>474</v>
      </c>
      <c r="G26" s="34" t="s">
        <v>474</v>
      </c>
      <c r="H26" s="34" t="s">
        <v>475</v>
      </c>
      <c r="I26" s="34" t="s">
        <v>474</v>
      </c>
      <c r="J26" s="34" t="s">
        <v>474</v>
      </c>
      <c r="K26" s="34" t="s">
        <v>475</v>
      </c>
      <c r="L26" s="34" t="s">
        <v>475</v>
      </c>
      <c r="M26" s="34" t="s">
        <v>473</v>
      </c>
      <c r="N26" s="29" t="s">
        <v>473</v>
      </c>
      <c r="O26" s="29" t="s">
        <v>473</v>
      </c>
      <c r="P26" s="29" t="s">
        <v>473</v>
      </c>
      <c r="Q26" s="29" t="s">
        <v>473</v>
      </c>
    </row>
    <row r="27" spans="1:17">
      <c r="A27" s="33" t="s">
        <v>63</v>
      </c>
      <c r="B27" s="29">
        <v>2902104</v>
      </c>
      <c r="C27" s="34" t="s">
        <v>476</v>
      </c>
      <c r="D27" s="34" t="s">
        <v>473</v>
      </c>
      <c r="E27" s="34" t="s">
        <v>473</v>
      </c>
      <c r="F27" s="34" t="s">
        <v>475</v>
      </c>
      <c r="G27" s="34" t="s">
        <v>476</v>
      </c>
      <c r="H27" s="34" t="s">
        <v>476</v>
      </c>
      <c r="I27" s="34" t="s">
        <v>476</v>
      </c>
      <c r="J27" s="34" t="s">
        <v>474</v>
      </c>
      <c r="K27" s="34" t="s">
        <v>476</v>
      </c>
      <c r="L27" s="34" t="s">
        <v>474</v>
      </c>
      <c r="M27" s="34" t="s">
        <v>475</v>
      </c>
      <c r="N27" s="29" t="s">
        <v>476</v>
      </c>
      <c r="O27" s="29" t="s">
        <v>474</v>
      </c>
      <c r="P27" s="29" t="s">
        <v>475</v>
      </c>
      <c r="Q27" s="29" t="s">
        <v>475</v>
      </c>
    </row>
    <row r="28" spans="1:17">
      <c r="A28" s="33" t="s">
        <v>64</v>
      </c>
      <c r="B28" s="29">
        <v>2902203</v>
      </c>
      <c r="C28" s="34" t="s">
        <v>475</v>
      </c>
      <c r="D28" s="34" t="s">
        <v>476</v>
      </c>
      <c r="E28" s="34" t="s">
        <v>473</v>
      </c>
      <c r="F28" s="34" t="s">
        <v>473</v>
      </c>
      <c r="G28" s="34" t="s">
        <v>473</v>
      </c>
      <c r="H28" s="34" t="s">
        <v>476</v>
      </c>
      <c r="I28" s="34" t="s">
        <v>473</v>
      </c>
      <c r="J28" s="34" t="s">
        <v>473</v>
      </c>
      <c r="K28" s="34" t="s">
        <v>473</v>
      </c>
      <c r="L28" s="34" t="s">
        <v>475</v>
      </c>
      <c r="M28" s="34" t="s">
        <v>473</v>
      </c>
      <c r="N28" s="29" t="s">
        <v>475</v>
      </c>
      <c r="O28" s="29" t="s">
        <v>474</v>
      </c>
      <c r="P28" s="29" t="s">
        <v>473</v>
      </c>
      <c r="Q28" s="29" t="s">
        <v>473</v>
      </c>
    </row>
    <row r="29" spans="1:17">
      <c r="A29" s="33" t="s">
        <v>65</v>
      </c>
      <c r="B29" s="29">
        <v>2902252</v>
      </c>
      <c r="C29" s="34" t="s">
        <v>476</v>
      </c>
      <c r="D29" s="34" t="s">
        <v>476</v>
      </c>
      <c r="E29" s="34" t="s">
        <v>473</v>
      </c>
      <c r="F29" s="34" t="s">
        <v>475</v>
      </c>
      <c r="G29" s="34" t="s">
        <v>474</v>
      </c>
      <c r="H29" s="34" t="s">
        <v>474</v>
      </c>
      <c r="I29" s="34" t="s">
        <v>473</v>
      </c>
      <c r="J29" s="34" t="s">
        <v>474</v>
      </c>
      <c r="K29" s="34" t="s">
        <v>475</v>
      </c>
      <c r="L29" s="34" t="s">
        <v>474</v>
      </c>
      <c r="M29" s="34" t="s">
        <v>473</v>
      </c>
      <c r="N29" s="29" t="s">
        <v>474</v>
      </c>
      <c r="O29" s="29" t="s">
        <v>473</v>
      </c>
      <c r="P29" s="29" t="s">
        <v>473</v>
      </c>
      <c r="Q29" s="29" t="s">
        <v>473</v>
      </c>
    </row>
    <row r="30" spans="1:17">
      <c r="A30" s="33" t="s">
        <v>66</v>
      </c>
      <c r="B30" s="29">
        <v>2902302</v>
      </c>
      <c r="C30" s="34" t="s">
        <v>473</v>
      </c>
      <c r="D30" s="34" t="s">
        <v>476</v>
      </c>
      <c r="E30" s="34" t="s">
        <v>474</v>
      </c>
      <c r="F30" s="34" t="s">
        <v>474</v>
      </c>
      <c r="G30" s="34" t="s">
        <v>474</v>
      </c>
      <c r="H30" s="34" t="s">
        <v>473</v>
      </c>
      <c r="I30" s="34" t="s">
        <v>473</v>
      </c>
      <c r="J30" s="34" t="s">
        <v>473</v>
      </c>
      <c r="K30" s="34" t="s">
        <v>475</v>
      </c>
      <c r="L30" s="34" t="s">
        <v>473</v>
      </c>
      <c r="M30" s="34" t="s">
        <v>474</v>
      </c>
      <c r="N30" s="29" t="s">
        <v>473</v>
      </c>
      <c r="O30" s="29" t="s">
        <v>473</v>
      </c>
      <c r="P30" s="29" t="s">
        <v>473</v>
      </c>
      <c r="Q30" s="29" t="s">
        <v>474</v>
      </c>
    </row>
    <row r="31" spans="1:17">
      <c r="A31" s="33" t="s">
        <v>67</v>
      </c>
      <c r="B31" s="29">
        <v>2902401</v>
      </c>
      <c r="C31" s="34" t="s">
        <v>473</v>
      </c>
      <c r="D31" s="34" t="s">
        <v>473</v>
      </c>
      <c r="E31" s="34" t="s">
        <v>475</v>
      </c>
      <c r="F31" s="34" t="s">
        <v>476</v>
      </c>
      <c r="G31" s="34" t="s">
        <v>473</v>
      </c>
      <c r="H31" s="34" t="s">
        <v>476</v>
      </c>
      <c r="I31" s="34" t="s">
        <v>474</v>
      </c>
      <c r="J31" s="34" t="s">
        <v>474</v>
      </c>
      <c r="K31" s="34" t="s">
        <v>474</v>
      </c>
      <c r="L31" s="34" t="s">
        <v>473</v>
      </c>
      <c r="M31" s="34" t="s">
        <v>475</v>
      </c>
      <c r="N31" s="29" t="s">
        <v>476</v>
      </c>
      <c r="O31" s="29" t="s">
        <v>474</v>
      </c>
      <c r="P31" s="29" t="s">
        <v>473</v>
      </c>
      <c r="Q31" s="29" t="s">
        <v>476</v>
      </c>
    </row>
    <row r="32" spans="1:17">
      <c r="A32" s="33" t="s">
        <v>68</v>
      </c>
      <c r="B32" s="29">
        <v>2902500</v>
      </c>
      <c r="C32" s="34" t="s">
        <v>473</v>
      </c>
      <c r="D32" s="34" t="s">
        <v>476</v>
      </c>
      <c r="E32" s="34" t="s">
        <v>474</v>
      </c>
      <c r="F32" s="34" t="s">
        <v>474</v>
      </c>
      <c r="G32" s="34" t="s">
        <v>474</v>
      </c>
      <c r="H32" s="34" t="s">
        <v>476</v>
      </c>
      <c r="I32" s="34" t="s">
        <v>474</v>
      </c>
      <c r="J32" s="34" t="s">
        <v>474</v>
      </c>
      <c r="K32" s="34" t="s">
        <v>475</v>
      </c>
      <c r="L32" s="34" t="s">
        <v>476</v>
      </c>
      <c r="M32" s="34" t="s">
        <v>474</v>
      </c>
      <c r="N32" s="29" t="s">
        <v>475</v>
      </c>
      <c r="O32" s="29" t="s">
        <v>473</v>
      </c>
      <c r="P32" s="29" t="s">
        <v>473</v>
      </c>
      <c r="Q32" s="29" t="s">
        <v>475</v>
      </c>
    </row>
    <row r="33" spans="1:17">
      <c r="A33" s="33" t="s">
        <v>69</v>
      </c>
      <c r="B33" s="29">
        <v>2902609</v>
      </c>
      <c r="C33" s="34" t="s">
        <v>475</v>
      </c>
      <c r="D33" s="34" t="s">
        <v>476</v>
      </c>
      <c r="E33" s="34" t="s">
        <v>474</v>
      </c>
      <c r="F33" s="34" t="s">
        <v>474</v>
      </c>
      <c r="G33" s="34" t="s">
        <v>476</v>
      </c>
      <c r="H33" s="34" t="s">
        <v>474</v>
      </c>
      <c r="I33" s="34" t="s">
        <v>475</v>
      </c>
      <c r="J33" s="34" t="s">
        <v>474</v>
      </c>
      <c r="K33" s="34" t="s">
        <v>474</v>
      </c>
      <c r="L33" s="34" t="s">
        <v>475</v>
      </c>
      <c r="M33" s="34" t="s">
        <v>476</v>
      </c>
      <c r="N33" s="29" t="s">
        <v>474</v>
      </c>
      <c r="O33" s="29" t="s">
        <v>474</v>
      </c>
      <c r="P33" s="29" t="s">
        <v>475</v>
      </c>
      <c r="Q33" s="29" t="s">
        <v>476</v>
      </c>
    </row>
    <row r="34" spans="1:17">
      <c r="A34" s="33" t="s">
        <v>71</v>
      </c>
      <c r="B34" s="29">
        <v>2902658</v>
      </c>
      <c r="C34" s="34" t="s">
        <v>473</v>
      </c>
      <c r="D34" s="34" t="s">
        <v>476</v>
      </c>
      <c r="E34" s="34" t="s">
        <v>473</v>
      </c>
      <c r="F34" s="34" t="s">
        <v>473</v>
      </c>
      <c r="G34" s="34" t="s">
        <v>476</v>
      </c>
      <c r="H34" s="34" t="s">
        <v>473</v>
      </c>
      <c r="I34" s="34" t="s">
        <v>474</v>
      </c>
      <c r="J34" s="34" t="s">
        <v>474</v>
      </c>
      <c r="K34" s="34" t="s">
        <v>475</v>
      </c>
      <c r="L34" s="34" t="s">
        <v>476</v>
      </c>
      <c r="M34" s="34" t="s">
        <v>475</v>
      </c>
      <c r="N34" s="29" t="s">
        <v>474</v>
      </c>
      <c r="O34" s="29" t="s">
        <v>474</v>
      </c>
      <c r="P34" s="29" t="s">
        <v>473</v>
      </c>
      <c r="Q34" s="29" t="s">
        <v>474</v>
      </c>
    </row>
    <row r="35" spans="1:17">
      <c r="A35" s="33" t="s">
        <v>72</v>
      </c>
      <c r="B35" s="29">
        <v>2902708</v>
      </c>
      <c r="C35" s="34" t="s">
        <v>474</v>
      </c>
      <c r="D35" s="34" t="s">
        <v>473</v>
      </c>
      <c r="E35" s="34" t="s">
        <v>475</v>
      </c>
      <c r="F35" s="34" t="s">
        <v>474</v>
      </c>
      <c r="G35" s="34" t="s">
        <v>474</v>
      </c>
      <c r="H35" s="34" t="s">
        <v>475</v>
      </c>
      <c r="I35" s="34" t="s">
        <v>476</v>
      </c>
      <c r="J35" s="34" t="s">
        <v>474</v>
      </c>
      <c r="K35" s="34" t="s">
        <v>476</v>
      </c>
      <c r="L35" s="34" t="s">
        <v>473</v>
      </c>
      <c r="M35" s="34" t="s">
        <v>476</v>
      </c>
      <c r="N35" s="29" t="s">
        <v>475</v>
      </c>
      <c r="O35" s="29" t="s">
        <v>473</v>
      </c>
      <c r="P35" s="29" t="s">
        <v>476</v>
      </c>
      <c r="Q35" s="29" t="s">
        <v>475</v>
      </c>
    </row>
    <row r="36" spans="1:17">
      <c r="A36" s="33" t="s">
        <v>73</v>
      </c>
      <c r="B36" s="29">
        <v>2902807</v>
      </c>
      <c r="C36" s="34" t="s">
        <v>473</v>
      </c>
      <c r="D36" s="34" t="s">
        <v>476</v>
      </c>
      <c r="E36" s="34" t="s">
        <v>474</v>
      </c>
      <c r="F36" s="34" t="s">
        <v>476</v>
      </c>
      <c r="G36" s="34" t="s">
        <v>474</v>
      </c>
      <c r="H36" s="34" t="s">
        <v>474</v>
      </c>
      <c r="I36" s="34" t="s">
        <v>475</v>
      </c>
      <c r="J36" s="34" t="s">
        <v>473</v>
      </c>
      <c r="K36" s="34" t="s">
        <v>474</v>
      </c>
      <c r="L36" s="34" t="s">
        <v>474</v>
      </c>
      <c r="M36" s="34" t="s">
        <v>474</v>
      </c>
      <c r="N36" s="29" t="s">
        <v>473</v>
      </c>
      <c r="O36" s="29" t="s">
        <v>474</v>
      </c>
      <c r="P36" s="29" t="s">
        <v>473</v>
      </c>
      <c r="Q36" s="29" t="s">
        <v>475</v>
      </c>
    </row>
    <row r="37" spans="1:17">
      <c r="A37" s="33" t="s">
        <v>74</v>
      </c>
      <c r="B37" s="29">
        <v>2902906</v>
      </c>
      <c r="C37" s="34" t="s">
        <v>476</v>
      </c>
      <c r="D37" s="34" t="s">
        <v>474</v>
      </c>
      <c r="E37" s="34" t="s">
        <v>474</v>
      </c>
      <c r="F37" s="34" t="s">
        <v>476</v>
      </c>
      <c r="G37" s="34" t="s">
        <v>476</v>
      </c>
      <c r="H37" s="34" t="s">
        <v>473</v>
      </c>
      <c r="I37" s="34" t="s">
        <v>476</v>
      </c>
      <c r="J37" s="34" t="s">
        <v>474</v>
      </c>
      <c r="K37" s="34" t="s">
        <v>475</v>
      </c>
      <c r="L37" s="34" t="s">
        <v>473</v>
      </c>
      <c r="M37" s="34" t="s">
        <v>475</v>
      </c>
      <c r="N37" s="29" t="s">
        <v>476</v>
      </c>
      <c r="O37" s="29" t="s">
        <v>474</v>
      </c>
      <c r="P37" s="29" t="s">
        <v>473</v>
      </c>
      <c r="Q37" s="29" t="s">
        <v>475</v>
      </c>
    </row>
    <row r="38" spans="1:17">
      <c r="A38" s="33" t="s">
        <v>75</v>
      </c>
      <c r="B38" s="29">
        <v>2903003</v>
      </c>
      <c r="C38" s="34" t="s">
        <v>476</v>
      </c>
      <c r="D38" s="34" t="s">
        <v>476</v>
      </c>
      <c r="E38" s="34" t="s">
        <v>473</v>
      </c>
      <c r="F38" s="34" t="s">
        <v>475</v>
      </c>
      <c r="G38" s="34" t="s">
        <v>476</v>
      </c>
      <c r="H38" s="34" t="s">
        <v>475</v>
      </c>
      <c r="I38" s="34" t="s">
        <v>474</v>
      </c>
      <c r="J38" s="34" t="s">
        <v>473</v>
      </c>
      <c r="K38" s="34" t="s">
        <v>474</v>
      </c>
      <c r="L38" s="34" t="s">
        <v>475</v>
      </c>
      <c r="M38" s="34" t="s">
        <v>476</v>
      </c>
      <c r="N38" s="29" t="s">
        <v>476</v>
      </c>
      <c r="O38" s="29" t="s">
        <v>474</v>
      </c>
      <c r="P38" s="29" t="s">
        <v>473</v>
      </c>
      <c r="Q38" s="29" t="s">
        <v>476</v>
      </c>
    </row>
    <row r="39" spans="1:17">
      <c r="A39" s="33" t="s">
        <v>76</v>
      </c>
      <c r="B39" s="29">
        <v>2903102</v>
      </c>
      <c r="C39" s="34" t="s">
        <v>474</v>
      </c>
      <c r="D39" s="34" t="s">
        <v>476</v>
      </c>
      <c r="E39" s="34" t="s">
        <v>473</v>
      </c>
      <c r="F39" s="34" t="s">
        <v>473</v>
      </c>
      <c r="G39" s="34" t="s">
        <v>474</v>
      </c>
      <c r="H39" s="34" t="s">
        <v>473</v>
      </c>
      <c r="I39" s="34" t="s">
        <v>473</v>
      </c>
      <c r="J39" s="34" t="s">
        <v>476</v>
      </c>
      <c r="K39" s="34" t="s">
        <v>476</v>
      </c>
      <c r="L39" s="34" t="s">
        <v>476</v>
      </c>
      <c r="M39" s="34" t="s">
        <v>473</v>
      </c>
      <c r="N39" s="29" t="s">
        <v>473</v>
      </c>
      <c r="O39" s="29" t="s">
        <v>473</v>
      </c>
      <c r="P39" s="29" t="s">
        <v>473</v>
      </c>
      <c r="Q39" s="29" t="s">
        <v>473</v>
      </c>
    </row>
    <row r="40" spans="1:17">
      <c r="A40" s="33" t="s">
        <v>77</v>
      </c>
      <c r="B40" s="29">
        <v>2903201</v>
      </c>
      <c r="C40" s="34" t="s">
        <v>474</v>
      </c>
      <c r="D40" s="34" t="s">
        <v>476</v>
      </c>
      <c r="E40" s="34" t="s">
        <v>476</v>
      </c>
      <c r="F40" s="34" t="s">
        <v>475</v>
      </c>
      <c r="G40" s="34" t="s">
        <v>476</v>
      </c>
      <c r="H40" s="34" t="s">
        <v>476</v>
      </c>
      <c r="I40" s="34" t="s">
        <v>476</v>
      </c>
      <c r="J40" s="34" t="s">
        <v>474</v>
      </c>
      <c r="K40" s="34" t="s">
        <v>476</v>
      </c>
      <c r="L40" s="34" t="s">
        <v>473</v>
      </c>
      <c r="M40" s="34" t="s">
        <v>476</v>
      </c>
      <c r="N40" s="29" t="s">
        <v>476</v>
      </c>
      <c r="O40" s="29" t="s">
        <v>474</v>
      </c>
      <c r="P40" s="29" t="s">
        <v>475</v>
      </c>
      <c r="Q40" s="29" t="s">
        <v>476</v>
      </c>
    </row>
    <row r="41" spans="1:17">
      <c r="A41" s="33" t="s">
        <v>78</v>
      </c>
      <c r="B41" s="29">
        <v>2903235</v>
      </c>
      <c r="C41" s="34" t="s">
        <v>475</v>
      </c>
      <c r="D41" s="34" t="s">
        <v>476</v>
      </c>
      <c r="E41" s="34" t="s">
        <v>473</v>
      </c>
      <c r="F41" s="34" t="s">
        <v>473</v>
      </c>
      <c r="G41" s="34" t="s">
        <v>475</v>
      </c>
      <c r="H41" s="34" t="s">
        <v>474</v>
      </c>
      <c r="I41" s="34" t="s">
        <v>474</v>
      </c>
      <c r="J41" s="34" t="s">
        <v>476</v>
      </c>
      <c r="K41" s="34" t="s">
        <v>473</v>
      </c>
      <c r="L41" s="34" t="s">
        <v>475</v>
      </c>
      <c r="M41" s="34" t="s">
        <v>476</v>
      </c>
      <c r="N41" s="29" t="s">
        <v>476</v>
      </c>
      <c r="O41" s="29" t="s">
        <v>473</v>
      </c>
      <c r="P41" s="29" t="s">
        <v>473</v>
      </c>
      <c r="Q41" s="29" t="s">
        <v>474</v>
      </c>
    </row>
    <row r="42" spans="1:17">
      <c r="A42" s="33" t="s">
        <v>79</v>
      </c>
      <c r="B42" s="29">
        <v>2903300</v>
      </c>
      <c r="C42" s="34" t="s">
        <v>474</v>
      </c>
      <c r="D42" s="34" t="s">
        <v>476</v>
      </c>
      <c r="E42" s="34" t="s">
        <v>474</v>
      </c>
      <c r="F42" s="34" t="s">
        <v>475</v>
      </c>
      <c r="G42" s="34" t="s">
        <v>474</v>
      </c>
      <c r="H42" s="34" t="s">
        <v>475</v>
      </c>
      <c r="I42" s="34" t="s">
        <v>473</v>
      </c>
      <c r="J42" s="34" t="s">
        <v>475</v>
      </c>
      <c r="K42" s="34" t="s">
        <v>474</v>
      </c>
      <c r="L42" s="34" t="s">
        <v>474</v>
      </c>
      <c r="M42" s="34" t="s">
        <v>473</v>
      </c>
      <c r="N42" s="29" t="s">
        <v>474</v>
      </c>
      <c r="O42" s="29" t="s">
        <v>473</v>
      </c>
      <c r="P42" s="29" t="s">
        <v>473</v>
      </c>
      <c r="Q42" s="29" t="s">
        <v>473</v>
      </c>
    </row>
    <row r="43" spans="1:17">
      <c r="A43" s="33" t="s">
        <v>80</v>
      </c>
      <c r="B43" s="29">
        <v>2903276</v>
      </c>
      <c r="C43" s="34" t="s">
        <v>473</v>
      </c>
      <c r="D43" s="34" t="s">
        <v>476</v>
      </c>
      <c r="E43" s="34" t="s">
        <v>473</v>
      </c>
      <c r="F43" s="34" t="s">
        <v>473</v>
      </c>
      <c r="G43" s="34" t="s">
        <v>473</v>
      </c>
      <c r="H43" s="34" t="s">
        <v>475</v>
      </c>
      <c r="I43" s="34" t="s">
        <v>474</v>
      </c>
      <c r="J43" s="34" t="s">
        <v>475</v>
      </c>
      <c r="K43" s="34" t="s">
        <v>473</v>
      </c>
      <c r="L43" s="34" t="s">
        <v>474</v>
      </c>
      <c r="M43" s="34" t="s">
        <v>476</v>
      </c>
      <c r="N43" s="29" t="s">
        <v>475</v>
      </c>
      <c r="O43" s="29" t="s">
        <v>476</v>
      </c>
      <c r="P43" s="29" t="s">
        <v>473</v>
      </c>
      <c r="Q43" s="29" t="s">
        <v>476</v>
      </c>
    </row>
    <row r="44" spans="1:17">
      <c r="A44" s="33" t="s">
        <v>81</v>
      </c>
      <c r="B44" s="29">
        <v>2903409</v>
      </c>
      <c r="C44" s="34" t="s">
        <v>476</v>
      </c>
      <c r="D44" s="34" t="s">
        <v>473</v>
      </c>
      <c r="E44" s="34" t="s">
        <v>473</v>
      </c>
      <c r="F44" s="34" t="s">
        <v>474</v>
      </c>
      <c r="G44" s="34" t="s">
        <v>475</v>
      </c>
      <c r="H44" s="34" t="s">
        <v>475</v>
      </c>
      <c r="I44" s="34" t="s">
        <v>475</v>
      </c>
      <c r="J44" s="34" t="s">
        <v>475</v>
      </c>
      <c r="K44" s="34" t="s">
        <v>473</v>
      </c>
      <c r="L44" s="34" t="s">
        <v>473</v>
      </c>
      <c r="M44" s="34" t="s">
        <v>474</v>
      </c>
      <c r="N44" s="29" t="s">
        <v>475</v>
      </c>
      <c r="O44" s="29" t="s">
        <v>473</v>
      </c>
      <c r="P44" s="29" t="s">
        <v>475</v>
      </c>
      <c r="Q44" s="29" t="s">
        <v>474</v>
      </c>
    </row>
    <row r="45" spans="1:17">
      <c r="A45" s="33" t="s">
        <v>82</v>
      </c>
      <c r="B45" s="29">
        <v>2903508</v>
      </c>
      <c r="C45" s="34" t="s">
        <v>473</v>
      </c>
      <c r="D45" s="34" t="s">
        <v>474</v>
      </c>
      <c r="E45" s="34" t="s">
        <v>473</v>
      </c>
      <c r="F45" s="34" t="s">
        <v>476</v>
      </c>
      <c r="G45" s="34" t="s">
        <v>473</v>
      </c>
      <c r="H45" s="34" t="s">
        <v>476</v>
      </c>
      <c r="I45" s="34" t="s">
        <v>475</v>
      </c>
      <c r="J45" s="34" t="s">
        <v>475</v>
      </c>
      <c r="K45" s="34" t="s">
        <v>473</v>
      </c>
      <c r="L45" s="34" t="s">
        <v>473</v>
      </c>
      <c r="M45" s="34" t="s">
        <v>473</v>
      </c>
      <c r="N45" s="29" t="s">
        <v>475</v>
      </c>
      <c r="O45" s="29" t="s">
        <v>474</v>
      </c>
      <c r="P45" s="29" t="s">
        <v>473</v>
      </c>
      <c r="Q45" s="29" t="s">
        <v>473</v>
      </c>
    </row>
    <row r="46" spans="1:17">
      <c r="A46" s="33" t="s">
        <v>83</v>
      </c>
      <c r="B46" s="29">
        <v>2903607</v>
      </c>
      <c r="C46" s="34" t="s">
        <v>475</v>
      </c>
      <c r="D46" s="34" t="s">
        <v>476</v>
      </c>
      <c r="E46" s="34" t="s">
        <v>474</v>
      </c>
      <c r="F46" s="34" t="s">
        <v>476</v>
      </c>
      <c r="G46" s="34" t="s">
        <v>474</v>
      </c>
      <c r="H46" s="34" t="s">
        <v>475</v>
      </c>
      <c r="I46" s="34" t="s">
        <v>474</v>
      </c>
      <c r="J46" s="34" t="s">
        <v>474</v>
      </c>
      <c r="K46" s="34" t="s">
        <v>475</v>
      </c>
      <c r="L46" s="34" t="s">
        <v>475</v>
      </c>
      <c r="M46" s="34" t="s">
        <v>476</v>
      </c>
      <c r="N46" s="29" t="s">
        <v>475</v>
      </c>
      <c r="O46" s="29" t="s">
        <v>476</v>
      </c>
      <c r="P46" s="29" t="s">
        <v>473</v>
      </c>
      <c r="Q46" s="29" t="s">
        <v>473</v>
      </c>
    </row>
    <row r="47" spans="1:17">
      <c r="A47" s="33" t="s">
        <v>84</v>
      </c>
      <c r="B47" s="29">
        <v>2903706</v>
      </c>
      <c r="C47" s="34" t="s">
        <v>474</v>
      </c>
      <c r="D47" s="34" t="s">
        <v>476</v>
      </c>
      <c r="E47" s="34" t="s">
        <v>473</v>
      </c>
      <c r="F47" s="34" t="s">
        <v>474</v>
      </c>
      <c r="G47" s="34" t="s">
        <v>475</v>
      </c>
      <c r="H47" s="34" t="s">
        <v>475</v>
      </c>
      <c r="I47" s="34" t="s">
        <v>474</v>
      </c>
      <c r="J47" s="34" t="s">
        <v>473</v>
      </c>
      <c r="K47" s="34" t="s">
        <v>475</v>
      </c>
      <c r="L47" s="34" t="s">
        <v>473</v>
      </c>
      <c r="M47" s="34" t="s">
        <v>473</v>
      </c>
      <c r="N47" s="29" t="s">
        <v>473</v>
      </c>
      <c r="O47" s="29" t="s">
        <v>474</v>
      </c>
      <c r="P47" s="29" t="s">
        <v>473</v>
      </c>
      <c r="Q47" s="29" t="s">
        <v>474</v>
      </c>
    </row>
    <row r="48" spans="1:17">
      <c r="A48" s="33" t="s">
        <v>85</v>
      </c>
      <c r="B48" s="29">
        <v>2903805</v>
      </c>
      <c r="C48" s="34" t="s">
        <v>473</v>
      </c>
      <c r="D48" s="34" t="s">
        <v>476</v>
      </c>
      <c r="E48" s="34" t="s">
        <v>473</v>
      </c>
      <c r="F48" s="34" t="s">
        <v>474</v>
      </c>
      <c r="G48" s="34" t="s">
        <v>476</v>
      </c>
      <c r="H48" s="34" t="s">
        <v>474</v>
      </c>
      <c r="I48" s="34" t="s">
        <v>475</v>
      </c>
      <c r="J48" s="34" t="s">
        <v>474</v>
      </c>
      <c r="K48" s="34" t="s">
        <v>475</v>
      </c>
      <c r="L48" s="34" t="s">
        <v>476</v>
      </c>
      <c r="M48" s="34" t="s">
        <v>474</v>
      </c>
      <c r="N48" s="29" t="s">
        <v>473</v>
      </c>
      <c r="O48" s="29" t="s">
        <v>476</v>
      </c>
      <c r="P48" s="29" t="s">
        <v>473</v>
      </c>
      <c r="Q48" s="29" t="s">
        <v>473</v>
      </c>
    </row>
    <row r="49" spans="1:17">
      <c r="A49" s="33" t="s">
        <v>86</v>
      </c>
      <c r="B49" s="29">
        <v>2903904</v>
      </c>
      <c r="C49" s="34" t="s">
        <v>474</v>
      </c>
      <c r="D49" s="34" t="s">
        <v>476</v>
      </c>
      <c r="E49" s="34" t="s">
        <v>475</v>
      </c>
      <c r="F49" s="34" t="s">
        <v>474</v>
      </c>
      <c r="G49" s="34" t="s">
        <v>473</v>
      </c>
      <c r="H49" s="34" t="s">
        <v>473</v>
      </c>
      <c r="I49" s="34" t="s">
        <v>476</v>
      </c>
      <c r="J49" s="34" t="s">
        <v>473</v>
      </c>
      <c r="K49" s="34" t="s">
        <v>475</v>
      </c>
      <c r="L49" s="34" t="s">
        <v>474</v>
      </c>
      <c r="M49" s="34" t="s">
        <v>476</v>
      </c>
      <c r="N49" s="29" t="s">
        <v>476</v>
      </c>
      <c r="O49" s="29" t="s">
        <v>474</v>
      </c>
      <c r="P49" s="29" t="s">
        <v>475</v>
      </c>
      <c r="Q49" s="29" t="s">
        <v>476</v>
      </c>
    </row>
    <row r="50" spans="1:17">
      <c r="A50" s="33" t="s">
        <v>88</v>
      </c>
      <c r="B50" s="29">
        <v>2903953</v>
      </c>
      <c r="C50" s="34" t="s">
        <v>473</v>
      </c>
      <c r="D50" s="34" t="s">
        <v>476</v>
      </c>
      <c r="E50" s="34" t="s">
        <v>473</v>
      </c>
      <c r="F50" s="34" t="s">
        <v>473</v>
      </c>
      <c r="G50" s="34" t="s">
        <v>473</v>
      </c>
      <c r="H50" s="34" t="s">
        <v>476</v>
      </c>
      <c r="I50" s="34" t="s">
        <v>473</v>
      </c>
      <c r="J50" s="34" t="s">
        <v>476</v>
      </c>
      <c r="K50" s="34" t="s">
        <v>474</v>
      </c>
      <c r="L50" s="34" t="s">
        <v>473</v>
      </c>
      <c r="M50" s="34" t="s">
        <v>474</v>
      </c>
      <c r="N50" s="29" t="s">
        <v>475</v>
      </c>
      <c r="O50" s="29" t="s">
        <v>473</v>
      </c>
      <c r="P50" s="29" t="s">
        <v>473</v>
      </c>
      <c r="Q50" s="29" t="s">
        <v>475</v>
      </c>
    </row>
    <row r="51" spans="1:17">
      <c r="A51" s="33" t="s">
        <v>89</v>
      </c>
      <c r="B51" s="29">
        <v>2904001</v>
      </c>
      <c r="C51" s="34" t="s">
        <v>473</v>
      </c>
      <c r="D51" s="34" t="s">
        <v>476</v>
      </c>
      <c r="E51" s="34" t="s">
        <v>473</v>
      </c>
      <c r="F51" s="34" t="s">
        <v>473</v>
      </c>
      <c r="G51" s="34" t="s">
        <v>475</v>
      </c>
      <c r="H51" s="34" t="s">
        <v>475</v>
      </c>
      <c r="I51" s="34" t="s">
        <v>474</v>
      </c>
      <c r="J51" s="34" t="s">
        <v>473</v>
      </c>
      <c r="K51" s="34" t="s">
        <v>476</v>
      </c>
      <c r="L51" s="34" t="s">
        <v>473</v>
      </c>
      <c r="M51" s="34" t="s">
        <v>474</v>
      </c>
      <c r="N51" s="29" t="s">
        <v>473</v>
      </c>
      <c r="O51" s="29" t="s">
        <v>473</v>
      </c>
      <c r="P51" s="29" t="s">
        <v>473</v>
      </c>
      <c r="Q51" s="29" t="s">
        <v>473</v>
      </c>
    </row>
    <row r="52" spans="1:17">
      <c r="A52" s="33" t="s">
        <v>90</v>
      </c>
      <c r="B52" s="29">
        <v>2904050</v>
      </c>
      <c r="C52" s="34" t="s">
        <v>473</v>
      </c>
      <c r="D52" s="34" t="s">
        <v>476</v>
      </c>
      <c r="E52" s="34" t="s">
        <v>473</v>
      </c>
      <c r="F52" s="34" t="s">
        <v>474</v>
      </c>
      <c r="G52" s="34" t="s">
        <v>476</v>
      </c>
      <c r="H52" s="34" t="s">
        <v>473</v>
      </c>
      <c r="I52" s="34" t="s">
        <v>474</v>
      </c>
      <c r="J52" s="34" t="s">
        <v>475</v>
      </c>
      <c r="K52" s="34" t="s">
        <v>475</v>
      </c>
      <c r="L52" s="34" t="s">
        <v>474</v>
      </c>
      <c r="M52" s="34" t="s">
        <v>473</v>
      </c>
      <c r="N52" s="29" t="s">
        <v>473</v>
      </c>
      <c r="O52" s="29" t="s">
        <v>474</v>
      </c>
      <c r="P52" s="29" t="s">
        <v>473</v>
      </c>
      <c r="Q52" s="29" t="s">
        <v>473</v>
      </c>
    </row>
    <row r="53" spans="1:17">
      <c r="A53" s="33" t="s">
        <v>91</v>
      </c>
      <c r="B53" s="29">
        <v>2904100</v>
      </c>
      <c r="C53" s="34" t="s">
        <v>475</v>
      </c>
      <c r="D53" s="34" t="s">
        <v>476</v>
      </c>
      <c r="E53" s="34" t="s">
        <v>473</v>
      </c>
      <c r="F53" s="34" t="s">
        <v>474</v>
      </c>
      <c r="G53" s="34" t="s">
        <v>473</v>
      </c>
      <c r="H53" s="34" t="s">
        <v>473</v>
      </c>
      <c r="I53" s="34" t="s">
        <v>475</v>
      </c>
      <c r="J53" s="34" t="s">
        <v>473</v>
      </c>
      <c r="K53" s="34" t="s">
        <v>476</v>
      </c>
      <c r="L53" s="34" t="s">
        <v>473</v>
      </c>
      <c r="M53" s="34" t="s">
        <v>474</v>
      </c>
      <c r="N53" s="29" t="s">
        <v>475</v>
      </c>
      <c r="O53" s="29" t="s">
        <v>473</v>
      </c>
      <c r="P53" s="29" t="s">
        <v>473</v>
      </c>
      <c r="Q53" s="29" t="s">
        <v>475</v>
      </c>
    </row>
    <row r="54" spans="1:17">
      <c r="A54" s="33" t="s">
        <v>92</v>
      </c>
      <c r="B54" s="29">
        <v>2904209</v>
      </c>
      <c r="C54" s="34" t="s">
        <v>476</v>
      </c>
      <c r="D54" s="34" t="s">
        <v>476</v>
      </c>
      <c r="E54" s="34" t="s">
        <v>474</v>
      </c>
      <c r="F54" s="34" t="s">
        <v>474</v>
      </c>
      <c r="G54" s="34" t="s">
        <v>474</v>
      </c>
      <c r="H54" s="34" t="s">
        <v>476</v>
      </c>
      <c r="I54" s="34" t="s">
        <v>474</v>
      </c>
      <c r="J54" s="34" t="s">
        <v>475</v>
      </c>
      <c r="K54" s="34" t="s">
        <v>474</v>
      </c>
      <c r="L54" s="34" t="s">
        <v>473</v>
      </c>
      <c r="M54" s="34" t="s">
        <v>473</v>
      </c>
      <c r="N54" s="29" t="s">
        <v>473</v>
      </c>
      <c r="O54" s="29" t="s">
        <v>474</v>
      </c>
      <c r="P54" s="29" t="s">
        <v>473</v>
      </c>
      <c r="Q54" s="29" t="s">
        <v>473</v>
      </c>
    </row>
    <row r="55" spans="1:17">
      <c r="A55" s="33" t="s">
        <v>491</v>
      </c>
      <c r="B55" s="29">
        <v>2904308</v>
      </c>
      <c r="C55" s="34" t="s">
        <v>476</v>
      </c>
      <c r="D55" s="34" t="s">
        <v>476</v>
      </c>
      <c r="E55" s="34" t="s">
        <v>473</v>
      </c>
      <c r="F55" s="34" t="s">
        <v>476</v>
      </c>
      <c r="G55" s="34" t="s">
        <v>473</v>
      </c>
      <c r="H55" s="34" t="s">
        <v>476</v>
      </c>
      <c r="I55" s="34" t="s">
        <v>474</v>
      </c>
      <c r="J55" s="34" t="s">
        <v>474</v>
      </c>
      <c r="K55" s="34" t="s">
        <v>473</v>
      </c>
      <c r="L55" s="34" t="s">
        <v>476</v>
      </c>
      <c r="M55" s="34" t="s">
        <v>476</v>
      </c>
      <c r="N55" s="29" t="s">
        <v>473</v>
      </c>
      <c r="O55" s="29" t="s">
        <v>476</v>
      </c>
      <c r="P55" s="29" t="s">
        <v>473</v>
      </c>
      <c r="Q55" s="29" t="s">
        <v>475</v>
      </c>
    </row>
    <row r="56" spans="1:17">
      <c r="A56" s="33" t="s">
        <v>95</v>
      </c>
      <c r="B56" s="29">
        <v>2904407</v>
      </c>
      <c r="C56" s="34" t="s">
        <v>474</v>
      </c>
      <c r="D56" s="34" t="s">
        <v>476</v>
      </c>
      <c r="E56" s="34" t="s">
        <v>473</v>
      </c>
      <c r="F56" s="34" t="s">
        <v>473</v>
      </c>
      <c r="G56" s="34" t="s">
        <v>473</v>
      </c>
      <c r="H56" s="34" t="s">
        <v>475</v>
      </c>
      <c r="I56" s="34" t="s">
        <v>473</v>
      </c>
      <c r="J56" s="34" t="s">
        <v>475</v>
      </c>
      <c r="K56" s="34" t="s">
        <v>473</v>
      </c>
      <c r="L56" s="34" t="s">
        <v>474</v>
      </c>
      <c r="M56" s="34" t="s">
        <v>474</v>
      </c>
      <c r="N56" s="29" t="s">
        <v>475</v>
      </c>
      <c r="O56" s="29" t="s">
        <v>474</v>
      </c>
      <c r="P56" s="29" t="s">
        <v>473</v>
      </c>
      <c r="Q56" s="29" t="s">
        <v>473</v>
      </c>
    </row>
    <row r="57" spans="1:17">
      <c r="A57" s="33" t="s">
        <v>96</v>
      </c>
      <c r="B57" s="29">
        <v>2904506</v>
      </c>
      <c r="C57" s="34" t="s">
        <v>473</v>
      </c>
      <c r="D57" s="34" t="s">
        <v>476</v>
      </c>
      <c r="E57" s="34" t="s">
        <v>473</v>
      </c>
      <c r="F57" s="34" t="s">
        <v>474</v>
      </c>
      <c r="G57" s="34" t="s">
        <v>473</v>
      </c>
      <c r="H57" s="34" t="s">
        <v>473</v>
      </c>
      <c r="I57" s="34" t="s">
        <v>474</v>
      </c>
      <c r="J57" s="34" t="s">
        <v>475</v>
      </c>
      <c r="K57" s="34" t="s">
        <v>475</v>
      </c>
      <c r="L57" s="34" t="s">
        <v>473</v>
      </c>
      <c r="M57" s="34" t="s">
        <v>474</v>
      </c>
      <c r="N57" s="29" t="s">
        <v>475</v>
      </c>
      <c r="O57" s="29" t="s">
        <v>473</v>
      </c>
      <c r="P57" s="29" t="s">
        <v>473</v>
      </c>
      <c r="Q57" s="29" t="s">
        <v>475</v>
      </c>
    </row>
    <row r="58" spans="1:17">
      <c r="A58" s="33" t="s">
        <v>97</v>
      </c>
      <c r="B58" s="29">
        <v>2904605</v>
      </c>
      <c r="C58" s="34" t="s">
        <v>473</v>
      </c>
      <c r="D58" s="34" t="s">
        <v>476</v>
      </c>
      <c r="E58" s="34" t="s">
        <v>475</v>
      </c>
      <c r="F58" s="34" t="s">
        <v>476</v>
      </c>
      <c r="G58" s="34" t="s">
        <v>476</v>
      </c>
      <c r="H58" s="34" t="s">
        <v>474</v>
      </c>
      <c r="I58" s="34" t="s">
        <v>476</v>
      </c>
      <c r="J58" s="34" t="s">
        <v>474</v>
      </c>
      <c r="K58" s="34" t="s">
        <v>475</v>
      </c>
      <c r="L58" s="34" t="s">
        <v>473</v>
      </c>
      <c r="M58" s="34" t="s">
        <v>476</v>
      </c>
      <c r="N58" s="29" t="s">
        <v>473</v>
      </c>
      <c r="O58" s="29" t="s">
        <v>473</v>
      </c>
      <c r="P58" s="29" t="s">
        <v>475</v>
      </c>
      <c r="Q58" s="29" t="s">
        <v>476</v>
      </c>
    </row>
    <row r="59" spans="1:17">
      <c r="A59" s="33" t="s">
        <v>98</v>
      </c>
      <c r="B59" s="29">
        <v>2904704</v>
      </c>
      <c r="C59" s="34" t="s">
        <v>473</v>
      </c>
      <c r="D59" s="34" t="s">
        <v>476</v>
      </c>
      <c r="E59" s="34" t="s">
        <v>474</v>
      </c>
      <c r="F59" s="34" t="s">
        <v>473</v>
      </c>
      <c r="G59" s="34" t="s">
        <v>476</v>
      </c>
      <c r="H59" s="34" t="s">
        <v>475</v>
      </c>
      <c r="I59" s="34" t="s">
        <v>474</v>
      </c>
      <c r="J59" s="34" t="s">
        <v>476</v>
      </c>
      <c r="K59" s="34" t="s">
        <v>475</v>
      </c>
      <c r="L59" s="34" t="s">
        <v>475</v>
      </c>
      <c r="M59" s="34" t="s">
        <v>474</v>
      </c>
      <c r="N59" s="29" t="s">
        <v>473</v>
      </c>
      <c r="O59" s="29" t="s">
        <v>474</v>
      </c>
      <c r="P59" s="29" t="s">
        <v>475</v>
      </c>
      <c r="Q59" s="29" t="s">
        <v>475</v>
      </c>
    </row>
    <row r="60" spans="1:17">
      <c r="A60" s="33" t="s">
        <v>99</v>
      </c>
      <c r="B60" s="29">
        <v>2904753</v>
      </c>
      <c r="C60" s="34" t="s">
        <v>474</v>
      </c>
      <c r="D60" s="34" t="s">
        <v>476</v>
      </c>
      <c r="E60" s="34" t="s">
        <v>474</v>
      </c>
      <c r="F60" s="34" t="s">
        <v>476</v>
      </c>
      <c r="G60" s="34" t="s">
        <v>475</v>
      </c>
      <c r="H60" s="34" t="s">
        <v>474</v>
      </c>
      <c r="I60" s="34" t="s">
        <v>475</v>
      </c>
      <c r="J60" s="34" t="s">
        <v>475</v>
      </c>
      <c r="K60" s="34" t="s">
        <v>475</v>
      </c>
      <c r="L60" s="34" t="s">
        <v>474</v>
      </c>
      <c r="M60" s="34" t="s">
        <v>473</v>
      </c>
      <c r="N60" s="29" t="s">
        <v>476</v>
      </c>
      <c r="O60" s="29" t="s">
        <v>476</v>
      </c>
      <c r="P60" s="29" t="s">
        <v>475</v>
      </c>
      <c r="Q60" s="29" t="s">
        <v>473</v>
      </c>
    </row>
    <row r="61" spans="1:17">
      <c r="A61" s="33" t="s">
        <v>100</v>
      </c>
      <c r="B61" s="29">
        <v>2904803</v>
      </c>
      <c r="C61" s="34" t="s">
        <v>475</v>
      </c>
      <c r="D61" s="34" t="s">
        <v>476</v>
      </c>
      <c r="E61" s="34" t="s">
        <v>473</v>
      </c>
      <c r="F61" s="34" t="s">
        <v>475</v>
      </c>
      <c r="G61" s="34" t="s">
        <v>473</v>
      </c>
      <c r="H61" s="34" t="s">
        <v>476</v>
      </c>
      <c r="I61" s="34" t="s">
        <v>473</v>
      </c>
      <c r="J61" s="34" t="s">
        <v>473</v>
      </c>
      <c r="K61" s="34" t="s">
        <v>473</v>
      </c>
      <c r="L61" s="34" t="s">
        <v>473</v>
      </c>
      <c r="M61" s="34" t="s">
        <v>474</v>
      </c>
      <c r="N61" s="29" t="s">
        <v>473</v>
      </c>
      <c r="O61" s="29" t="s">
        <v>473</v>
      </c>
      <c r="P61" s="29" t="s">
        <v>473</v>
      </c>
      <c r="Q61" s="29" t="s">
        <v>474</v>
      </c>
    </row>
    <row r="62" spans="1:17">
      <c r="A62" s="33" t="s">
        <v>101</v>
      </c>
      <c r="B62" s="29">
        <v>2904852</v>
      </c>
      <c r="C62" s="34" t="s">
        <v>474</v>
      </c>
      <c r="D62" s="34" t="s">
        <v>474</v>
      </c>
      <c r="E62" s="34" t="s">
        <v>473</v>
      </c>
      <c r="F62" s="34" t="s">
        <v>475</v>
      </c>
      <c r="G62" s="34" t="s">
        <v>476</v>
      </c>
      <c r="H62" s="34" t="s">
        <v>475</v>
      </c>
      <c r="I62" s="34" t="s">
        <v>475</v>
      </c>
      <c r="J62" s="34" t="s">
        <v>473</v>
      </c>
      <c r="K62" s="34" t="s">
        <v>476</v>
      </c>
      <c r="L62" s="34" t="s">
        <v>474</v>
      </c>
      <c r="M62" s="34" t="s">
        <v>476</v>
      </c>
      <c r="N62" s="29" t="s">
        <v>474</v>
      </c>
      <c r="O62" s="29" t="s">
        <v>473</v>
      </c>
      <c r="P62" s="29" t="s">
        <v>473</v>
      </c>
      <c r="Q62" s="29" t="s">
        <v>476</v>
      </c>
    </row>
    <row r="63" spans="1:17">
      <c r="A63" s="33" t="s">
        <v>102</v>
      </c>
      <c r="B63" s="29">
        <v>2904902</v>
      </c>
      <c r="C63" s="34" t="s">
        <v>475</v>
      </c>
      <c r="D63" s="34" t="s">
        <v>476</v>
      </c>
      <c r="E63" s="34" t="s">
        <v>475</v>
      </c>
      <c r="F63" s="34" t="s">
        <v>476</v>
      </c>
      <c r="G63" s="34" t="s">
        <v>475</v>
      </c>
      <c r="H63" s="34" t="s">
        <v>476</v>
      </c>
      <c r="I63" s="34" t="s">
        <v>476</v>
      </c>
      <c r="J63" s="34" t="s">
        <v>474</v>
      </c>
      <c r="K63" s="34" t="s">
        <v>473</v>
      </c>
      <c r="L63" s="34" t="s">
        <v>475</v>
      </c>
      <c r="M63" s="34" t="s">
        <v>475</v>
      </c>
      <c r="N63" s="29" t="s">
        <v>474</v>
      </c>
      <c r="O63" s="29" t="s">
        <v>476</v>
      </c>
      <c r="P63" s="29" t="s">
        <v>476</v>
      </c>
      <c r="Q63" s="29" t="s">
        <v>474</v>
      </c>
    </row>
    <row r="64" spans="1:17">
      <c r="A64" s="33" t="s">
        <v>103</v>
      </c>
      <c r="B64" s="29">
        <v>2905008</v>
      </c>
      <c r="C64" s="34" t="s">
        <v>473</v>
      </c>
      <c r="D64" s="34" t="s">
        <v>476</v>
      </c>
      <c r="E64" s="34" t="s">
        <v>473</v>
      </c>
      <c r="F64" s="34" t="s">
        <v>473</v>
      </c>
      <c r="G64" s="34" t="s">
        <v>473</v>
      </c>
      <c r="H64" s="34" t="s">
        <v>473</v>
      </c>
      <c r="I64" s="34" t="s">
        <v>475</v>
      </c>
      <c r="J64" s="34" t="s">
        <v>476</v>
      </c>
      <c r="K64" s="34" t="s">
        <v>475</v>
      </c>
      <c r="L64" s="34" t="s">
        <v>473</v>
      </c>
      <c r="M64" s="34" t="s">
        <v>476</v>
      </c>
      <c r="N64" s="29" t="s">
        <v>473</v>
      </c>
      <c r="O64" s="29" t="s">
        <v>473</v>
      </c>
      <c r="P64" s="29" t="s">
        <v>476</v>
      </c>
      <c r="Q64" s="29" t="s">
        <v>476</v>
      </c>
    </row>
    <row r="65" spans="1:17">
      <c r="A65" s="33" t="s">
        <v>104</v>
      </c>
      <c r="B65" s="29">
        <v>2905107</v>
      </c>
      <c r="C65" s="34" t="s">
        <v>474</v>
      </c>
      <c r="D65" s="34" t="s">
        <v>476</v>
      </c>
      <c r="E65" s="34" t="s">
        <v>473</v>
      </c>
      <c r="F65" s="34" t="s">
        <v>473</v>
      </c>
      <c r="G65" s="34" t="s">
        <v>474</v>
      </c>
      <c r="H65" s="34" t="s">
        <v>473</v>
      </c>
      <c r="I65" s="34" t="s">
        <v>473</v>
      </c>
      <c r="J65" s="34" t="s">
        <v>476</v>
      </c>
      <c r="K65" s="34" t="s">
        <v>476</v>
      </c>
      <c r="L65" s="34" t="s">
        <v>474</v>
      </c>
      <c r="M65" s="34" t="s">
        <v>475</v>
      </c>
      <c r="N65" s="29" t="s">
        <v>474</v>
      </c>
      <c r="O65" s="29" t="s">
        <v>473</v>
      </c>
      <c r="P65" s="29" t="s">
        <v>473</v>
      </c>
      <c r="Q65" s="29" t="s">
        <v>475</v>
      </c>
    </row>
    <row r="66" spans="1:17">
      <c r="A66" s="33" t="s">
        <v>105</v>
      </c>
      <c r="B66" s="29">
        <v>2905156</v>
      </c>
      <c r="C66" s="34" t="s">
        <v>473</v>
      </c>
      <c r="D66" s="34" t="s">
        <v>475</v>
      </c>
      <c r="E66" s="34" t="s">
        <v>473</v>
      </c>
      <c r="F66" s="34" t="s">
        <v>473</v>
      </c>
      <c r="G66" s="34" t="s">
        <v>473</v>
      </c>
      <c r="H66" s="34" t="s">
        <v>476</v>
      </c>
      <c r="I66" s="34" t="s">
        <v>474</v>
      </c>
      <c r="J66" s="34" t="s">
        <v>473</v>
      </c>
      <c r="K66" s="34" t="s">
        <v>474</v>
      </c>
      <c r="L66" s="34" t="s">
        <v>475</v>
      </c>
      <c r="M66" s="34" t="s">
        <v>473</v>
      </c>
      <c r="N66" s="29" t="s">
        <v>473</v>
      </c>
      <c r="O66" s="29" t="s">
        <v>474</v>
      </c>
      <c r="P66" s="29" t="s">
        <v>475</v>
      </c>
      <c r="Q66" s="29" t="s">
        <v>473</v>
      </c>
    </row>
    <row r="67" spans="1:17">
      <c r="A67" s="33" t="s">
        <v>106</v>
      </c>
      <c r="B67" s="29">
        <v>2905206</v>
      </c>
      <c r="C67" s="34" t="s">
        <v>475</v>
      </c>
      <c r="D67" s="34" t="s">
        <v>476</v>
      </c>
      <c r="E67" s="34" t="s">
        <v>473</v>
      </c>
      <c r="F67" s="34" t="s">
        <v>474</v>
      </c>
      <c r="G67" s="34" t="s">
        <v>476</v>
      </c>
      <c r="H67" s="34" t="s">
        <v>473</v>
      </c>
      <c r="I67" s="34" t="s">
        <v>476</v>
      </c>
      <c r="J67" s="34" t="s">
        <v>473</v>
      </c>
      <c r="K67" s="34" t="s">
        <v>473</v>
      </c>
      <c r="L67" s="34" t="s">
        <v>474</v>
      </c>
      <c r="M67" s="34" t="s">
        <v>475</v>
      </c>
      <c r="N67" s="29" t="s">
        <v>473</v>
      </c>
      <c r="O67" s="29" t="s">
        <v>476</v>
      </c>
      <c r="P67" s="29" t="s">
        <v>473</v>
      </c>
      <c r="Q67" s="29" t="s">
        <v>475</v>
      </c>
    </row>
    <row r="68" spans="1:17">
      <c r="A68" s="33" t="s">
        <v>107</v>
      </c>
      <c r="B68" s="29">
        <v>2905305</v>
      </c>
      <c r="C68" s="34" t="s">
        <v>474</v>
      </c>
      <c r="D68" s="34" t="s">
        <v>476</v>
      </c>
      <c r="E68" s="34" t="s">
        <v>474</v>
      </c>
      <c r="F68" s="34" t="s">
        <v>475</v>
      </c>
      <c r="G68" s="34" t="s">
        <v>475</v>
      </c>
      <c r="H68" s="34" t="s">
        <v>475</v>
      </c>
      <c r="I68" s="34" t="s">
        <v>475</v>
      </c>
      <c r="J68" s="34" t="s">
        <v>476</v>
      </c>
      <c r="K68" s="34" t="s">
        <v>475</v>
      </c>
      <c r="L68" s="34" t="s">
        <v>475</v>
      </c>
      <c r="M68" s="34" t="s">
        <v>475</v>
      </c>
      <c r="N68" s="29" t="s">
        <v>475</v>
      </c>
      <c r="O68" s="29" t="s">
        <v>474</v>
      </c>
      <c r="P68" s="29" t="s">
        <v>473</v>
      </c>
      <c r="Q68" s="29" t="s">
        <v>474</v>
      </c>
    </row>
    <row r="69" spans="1:17">
      <c r="A69" s="33" t="s">
        <v>108</v>
      </c>
      <c r="B69" s="29">
        <v>2905404</v>
      </c>
      <c r="C69" s="34" t="s">
        <v>474</v>
      </c>
      <c r="D69" s="34" t="s">
        <v>474</v>
      </c>
      <c r="E69" s="34" t="s">
        <v>474</v>
      </c>
      <c r="F69" s="34" t="s">
        <v>476</v>
      </c>
      <c r="G69" s="34" t="s">
        <v>474</v>
      </c>
      <c r="H69" s="34" t="s">
        <v>475</v>
      </c>
      <c r="I69" s="34" t="s">
        <v>475</v>
      </c>
      <c r="J69" s="34" t="s">
        <v>474</v>
      </c>
      <c r="K69" s="34" t="s">
        <v>475</v>
      </c>
      <c r="L69" s="34" t="s">
        <v>474</v>
      </c>
      <c r="M69" s="34" t="s">
        <v>474</v>
      </c>
      <c r="N69" s="29" t="s">
        <v>474</v>
      </c>
      <c r="O69" s="29" t="s">
        <v>476</v>
      </c>
      <c r="P69" s="29" t="s">
        <v>473</v>
      </c>
      <c r="Q69" s="29" t="s">
        <v>473</v>
      </c>
    </row>
    <row r="70" spans="1:17">
      <c r="A70" s="33" t="s">
        <v>109</v>
      </c>
      <c r="B70" s="29">
        <v>2905503</v>
      </c>
      <c r="C70" s="34" t="s">
        <v>473</v>
      </c>
      <c r="D70" s="34" t="s">
        <v>476</v>
      </c>
      <c r="E70" s="34" t="s">
        <v>476</v>
      </c>
      <c r="F70" s="34" t="s">
        <v>476</v>
      </c>
      <c r="G70" s="34" t="s">
        <v>475</v>
      </c>
      <c r="H70" s="34" t="s">
        <v>473</v>
      </c>
      <c r="I70" s="34" t="s">
        <v>474</v>
      </c>
      <c r="J70" s="34" t="s">
        <v>476</v>
      </c>
      <c r="K70" s="34" t="s">
        <v>474</v>
      </c>
      <c r="L70" s="34" t="s">
        <v>476</v>
      </c>
      <c r="M70" s="34" t="s">
        <v>474</v>
      </c>
      <c r="N70" s="29" t="s">
        <v>475</v>
      </c>
      <c r="O70" s="29" t="s">
        <v>476</v>
      </c>
      <c r="P70" s="29" t="s">
        <v>473</v>
      </c>
      <c r="Q70" s="29" t="s">
        <v>476</v>
      </c>
    </row>
    <row r="71" spans="1:17">
      <c r="A71" s="33" t="s">
        <v>110</v>
      </c>
      <c r="B71" s="29">
        <v>2905602</v>
      </c>
      <c r="C71" s="34" t="s">
        <v>476</v>
      </c>
      <c r="D71" s="34" t="s">
        <v>473</v>
      </c>
      <c r="E71" s="34" t="s">
        <v>475</v>
      </c>
      <c r="F71" s="34" t="s">
        <v>475</v>
      </c>
      <c r="G71" s="34" t="s">
        <v>476</v>
      </c>
      <c r="H71" s="34" t="s">
        <v>473</v>
      </c>
      <c r="I71" s="34" t="s">
        <v>475</v>
      </c>
      <c r="J71" s="34" t="s">
        <v>474</v>
      </c>
      <c r="K71" s="34" t="s">
        <v>473</v>
      </c>
      <c r="L71" s="34" t="s">
        <v>474</v>
      </c>
      <c r="M71" s="34" t="s">
        <v>475</v>
      </c>
      <c r="N71" s="29" t="s">
        <v>474</v>
      </c>
      <c r="O71" s="29" t="s">
        <v>476</v>
      </c>
      <c r="P71" s="29" t="s">
        <v>473</v>
      </c>
      <c r="Q71" s="29" t="s">
        <v>473</v>
      </c>
    </row>
    <row r="72" spans="1:17">
      <c r="A72" s="33" t="s">
        <v>111</v>
      </c>
      <c r="B72" s="29">
        <v>2905701</v>
      </c>
      <c r="C72" s="34" t="s">
        <v>473</v>
      </c>
      <c r="D72" s="34" t="s">
        <v>473</v>
      </c>
      <c r="E72" s="34" t="s">
        <v>476</v>
      </c>
      <c r="F72" s="34" t="s">
        <v>476</v>
      </c>
      <c r="G72" s="34" t="s">
        <v>475</v>
      </c>
      <c r="H72" s="34" t="s">
        <v>475</v>
      </c>
      <c r="I72" s="34" t="s">
        <v>476</v>
      </c>
      <c r="J72" s="34" t="s">
        <v>474</v>
      </c>
      <c r="K72" s="34" t="s">
        <v>476</v>
      </c>
      <c r="L72" s="34" t="s">
        <v>473</v>
      </c>
      <c r="M72" s="34" t="s">
        <v>476</v>
      </c>
      <c r="N72" s="29" t="s">
        <v>476</v>
      </c>
      <c r="O72" s="29" t="s">
        <v>476</v>
      </c>
      <c r="P72" s="29" t="s">
        <v>476</v>
      </c>
      <c r="Q72" s="29" t="s">
        <v>476</v>
      </c>
    </row>
    <row r="73" spans="1:17">
      <c r="A73" s="33" t="s">
        <v>113</v>
      </c>
      <c r="B73" s="29">
        <v>2905800</v>
      </c>
      <c r="C73" s="34" t="s">
        <v>475</v>
      </c>
      <c r="D73" s="34" t="s">
        <v>473</v>
      </c>
      <c r="E73" s="34" t="s">
        <v>474</v>
      </c>
      <c r="F73" s="34" t="s">
        <v>476</v>
      </c>
      <c r="G73" s="34" t="s">
        <v>473</v>
      </c>
      <c r="H73" s="34" t="s">
        <v>475</v>
      </c>
      <c r="I73" s="34" t="s">
        <v>476</v>
      </c>
      <c r="J73" s="34" t="s">
        <v>476</v>
      </c>
      <c r="K73" s="34" t="s">
        <v>476</v>
      </c>
      <c r="L73" s="34" t="s">
        <v>476</v>
      </c>
      <c r="M73" s="34" t="s">
        <v>474</v>
      </c>
      <c r="N73" s="29" t="s">
        <v>476</v>
      </c>
      <c r="O73" s="29" t="s">
        <v>476</v>
      </c>
      <c r="P73" s="29" t="s">
        <v>473</v>
      </c>
      <c r="Q73" s="29" t="s">
        <v>473</v>
      </c>
    </row>
    <row r="74" spans="1:17">
      <c r="A74" s="33" t="s">
        <v>114</v>
      </c>
      <c r="B74" s="29">
        <v>2905909</v>
      </c>
      <c r="C74" s="34" t="s">
        <v>475</v>
      </c>
      <c r="D74" s="34" t="s">
        <v>474</v>
      </c>
      <c r="E74" s="34" t="s">
        <v>475</v>
      </c>
      <c r="F74" s="34" t="s">
        <v>475</v>
      </c>
      <c r="G74" s="34" t="s">
        <v>473</v>
      </c>
      <c r="H74" s="34" t="s">
        <v>475</v>
      </c>
      <c r="I74" s="34" t="s">
        <v>476</v>
      </c>
      <c r="J74" s="34" t="s">
        <v>473</v>
      </c>
      <c r="K74" s="34" t="s">
        <v>473</v>
      </c>
      <c r="L74" s="34" t="s">
        <v>475</v>
      </c>
      <c r="M74" s="34" t="s">
        <v>474</v>
      </c>
      <c r="N74" s="29" t="s">
        <v>476</v>
      </c>
      <c r="O74" s="29" t="s">
        <v>476</v>
      </c>
      <c r="P74" s="29" t="s">
        <v>475</v>
      </c>
      <c r="Q74" s="29" t="s">
        <v>475</v>
      </c>
    </row>
    <row r="75" spans="1:17">
      <c r="A75" s="33" t="s">
        <v>115</v>
      </c>
      <c r="B75" s="29">
        <v>2906006</v>
      </c>
      <c r="C75" s="34" t="s">
        <v>473</v>
      </c>
      <c r="D75" s="34" t="s">
        <v>475</v>
      </c>
      <c r="E75" s="34" t="s">
        <v>473</v>
      </c>
      <c r="F75" s="34" t="s">
        <v>474</v>
      </c>
      <c r="G75" s="34" t="s">
        <v>476</v>
      </c>
      <c r="H75" s="34" t="s">
        <v>473</v>
      </c>
      <c r="I75" s="34" t="s">
        <v>476</v>
      </c>
      <c r="J75" s="34" t="s">
        <v>473</v>
      </c>
      <c r="K75" s="34" t="s">
        <v>476</v>
      </c>
      <c r="L75" s="34" t="s">
        <v>474</v>
      </c>
      <c r="M75" s="34" t="s">
        <v>476</v>
      </c>
      <c r="N75" s="29" t="s">
        <v>476</v>
      </c>
      <c r="O75" s="29" t="s">
        <v>474</v>
      </c>
      <c r="P75" s="29" t="s">
        <v>473</v>
      </c>
      <c r="Q75" s="29" t="s">
        <v>476</v>
      </c>
    </row>
    <row r="76" spans="1:17">
      <c r="A76" s="33" t="s">
        <v>116</v>
      </c>
      <c r="B76" s="29">
        <v>2906105</v>
      </c>
      <c r="C76" s="34" t="s">
        <v>473</v>
      </c>
      <c r="D76" s="34" t="s">
        <v>476</v>
      </c>
      <c r="E76" s="34" t="s">
        <v>473</v>
      </c>
      <c r="F76" s="34" t="s">
        <v>473</v>
      </c>
      <c r="G76" s="34" t="s">
        <v>475</v>
      </c>
      <c r="H76" s="34" t="s">
        <v>473</v>
      </c>
      <c r="I76" s="34" t="s">
        <v>473</v>
      </c>
      <c r="J76" s="34" t="s">
        <v>474</v>
      </c>
      <c r="K76" s="34" t="s">
        <v>473</v>
      </c>
      <c r="L76" s="34" t="s">
        <v>473</v>
      </c>
      <c r="M76" s="34" t="s">
        <v>473</v>
      </c>
      <c r="N76" s="29" t="s">
        <v>475</v>
      </c>
      <c r="O76" s="29" t="s">
        <v>474</v>
      </c>
      <c r="P76" s="29" t="s">
        <v>473</v>
      </c>
      <c r="Q76" s="29" t="s">
        <v>473</v>
      </c>
    </row>
    <row r="77" spans="1:17">
      <c r="A77" s="33" t="s">
        <v>117</v>
      </c>
      <c r="B77" s="29">
        <v>2906204</v>
      </c>
      <c r="C77" s="34" t="s">
        <v>474</v>
      </c>
      <c r="D77" s="34" t="s">
        <v>476</v>
      </c>
      <c r="E77" s="34" t="s">
        <v>474</v>
      </c>
      <c r="F77" s="34" t="s">
        <v>475</v>
      </c>
      <c r="G77" s="34" t="s">
        <v>473</v>
      </c>
      <c r="H77" s="34" t="s">
        <v>474</v>
      </c>
      <c r="I77" s="34" t="s">
        <v>475</v>
      </c>
      <c r="J77" s="34" t="s">
        <v>473</v>
      </c>
      <c r="K77" s="34" t="s">
        <v>475</v>
      </c>
      <c r="L77" s="34" t="s">
        <v>476</v>
      </c>
      <c r="M77" s="34" t="s">
        <v>476</v>
      </c>
      <c r="N77" s="29" t="s">
        <v>476</v>
      </c>
      <c r="O77" s="29" t="s">
        <v>476</v>
      </c>
      <c r="P77" s="29" t="s">
        <v>473</v>
      </c>
      <c r="Q77" s="29" t="s">
        <v>474</v>
      </c>
    </row>
    <row r="78" spans="1:17">
      <c r="A78" s="33" t="s">
        <v>118</v>
      </c>
      <c r="B78" s="29">
        <v>2906303</v>
      </c>
      <c r="C78" s="34" t="s">
        <v>475</v>
      </c>
      <c r="D78" s="34" t="s">
        <v>473</v>
      </c>
      <c r="E78" s="34" t="s">
        <v>473</v>
      </c>
      <c r="F78" s="34" t="s">
        <v>476</v>
      </c>
      <c r="G78" s="34" t="s">
        <v>476</v>
      </c>
      <c r="H78" s="34" t="s">
        <v>474</v>
      </c>
      <c r="I78" s="34" t="s">
        <v>476</v>
      </c>
      <c r="J78" s="34" t="s">
        <v>474</v>
      </c>
      <c r="K78" s="34" t="s">
        <v>473</v>
      </c>
      <c r="L78" s="34" t="s">
        <v>473</v>
      </c>
      <c r="M78" s="34" t="s">
        <v>475</v>
      </c>
      <c r="N78" s="29" t="s">
        <v>475</v>
      </c>
      <c r="O78" s="29" t="s">
        <v>474</v>
      </c>
      <c r="P78" s="29" t="s">
        <v>473</v>
      </c>
      <c r="Q78" s="29" t="s">
        <v>474</v>
      </c>
    </row>
    <row r="79" spans="1:17">
      <c r="A79" s="33" t="s">
        <v>119</v>
      </c>
      <c r="B79" s="29">
        <v>2906402</v>
      </c>
      <c r="C79" s="34" t="s">
        <v>475</v>
      </c>
      <c r="D79" s="34" t="s">
        <v>476</v>
      </c>
      <c r="E79" s="34" t="s">
        <v>473</v>
      </c>
      <c r="F79" s="34" t="s">
        <v>473</v>
      </c>
      <c r="G79" s="34" t="s">
        <v>474</v>
      </c>
      <c r="H79" s="34" t="s">
        <v>474</v>
      </c>
      <c r="I79" s="34" t="s">
        <v>473</v>
      </c>
      <c r="J79" s="34" t="s">
        <v>475</v>
      </c>
      <c r="K79" s="34" t="s">
        <v>475</v>
      </c>
      <c r="L79" s="34" t="s">
        <v>475</v>
      </c>
      <c r="M79" s="34" t="s">
        <v>473</v>
      </c>
      <c r="N79" s="29" t="s">
        <v>473</v>
      </c>
      <c r="O79" s="29" t="s">
        <v>474</v>
      </c>
      <c r="P79" s="29" t="s">
        <v>473</v>
      </c>
      <c r="Q79" s="29" t="s">
        <v>473</v>
      </c>
    </row>
    <row r="80" spans="1:17">
      <c r="A80" s="33" t="s">
        <v>120</v>
      </c>
      <c r="B80" s="29">
        <v>2906501</v>
      </c>
      <c r="C80" s="34" t="s">
        <v>473</v>
      </c>
      <c r="D80" s="34" t="s">
        <v>473</v>
      </c>
      <c r="E80" s="34" t="s">
        <v>476</v>
      </c>
      <c r="F80" s="34" t="s">
        <v>476</v>
      </c>
      <c r="G80" s="34" t="s">
        <v>473</v>
      </c>
      <c r="H80" s="34" t="s">
        <v>476</v>
      </c>
      <c r="I80" s="34" t="s">
        <v>476</v>
      </c>
      <c r="J80" s="34" t="s">
        <v>474</v>
      </c>
      <c r="K80" s="34" t="s">
        <v>476</v>
      </c>
      <c r="L80" s="34" t="s">
        <v>473</v>
      </c>
      <c r="M80" s="34" t="s">
        <v>476</v>
      </c>
      <c r="N80" s="29" t="s">
        <v>476</v>
      </c>
      <c r="O80" s="29" t="s">
        <v>474</v>
      </c>
      <c r="P80" s="29" t="s">
        <v>476</v>
      </c>
      <c r="Q80" s="29" t="s">
        <v>476</v>
      </c>
    </row>
    <row r="81" spans="1:17">
      <c r="A81" s="33" t="s">
        <v>121</v>
      </c>
      <c r="B81" s="29">
        <v>2906600</v>
      </c>
      <c r="C81" s="34" t="s">
        <v>473</v>
      </c>
      <c r="D81" s="34" t="s">
        <v>476</v>
      </c>
      <c r="E81" s="34" t="s">
        <v>473</v>
      </c>
      <c r="F81" s="34" t="s">
        <v>473</v>
      </c>
      <c r="G81" s="34" t="s">
        <v>474</v>
      </c>
      <c r="H81" s="34" t="s">
        <v>475</v>
      </c>
      <c r="I81" s="34" t="s">
        <v>474</v>
      </c>
      <c r="J81" s="34" t="s">
        <v>476</v>
      </c>
      <c r="K81" s="34" t="s">
        <v>474</v>
      </c>
      <c r="L81" s="34" t="s">
        <v>473</v>
      </c>
      <c r="M81" s="34" t="s">
        <v>474</v>
      </c>
      <c r="N81" s="29" t="s">
        <v>473</v>
      </c>
      <c r="O81" s="29" t="s">
        <v>474</v>
      </c>
      <c r="P81" s="29" t="s">
        <v>473</v>
      </c>
      <c r="Q81" s="29" t="s">
        <v>475</v>
      </c>
    </row>
    <row r="82" spans="1:17">
      <c r="A82" s="33" t="s">
        <v>122</v>
      </c>
      <c r="B82" s="29">
        <v>2906709</v>
      </c>
      <c r="C82" s="34" t="s">
        <v>476</v>
      </c>
      <c r="D82" s="34" t="s">
        <v>476</v>
      </c>
      <c r="E82" s="34" t="s">
        <v>473</v>
      </c>
      <c r="F82" s="34" t="s">
        <v>475</v>
      </c>
      <c r="G82" s="34" t="s">
        <v>474</v>
      </c>
      <c r="H82" s="34" t="s">
        <v>476</v>
      </c>
      <c r="I82" s="34" t="s">
        <v>475</v>
      </c>
      <c r="J82" s="34" t="s">
        <v>475</v>
      </c>
      <c r="K82" s="34" t="s">
        <v>475</v>
      </c>
      <c r="L82" s="34" t="s">
        <v>474</v>
      </c>
      <c r="M82" s="34" t="s">
        <v>476</v>
      </c>
      <c r="N82" s="29" t="s">
        <v>476</v>
      </c>
      <c r="O82" s="29" t="s">
        <v>476</v>
      </c>
      <c r="P82" s="29" t="s">
        <v>475</v>
      </c>
      <c r="Q82" s="29" t="s">
        <v>475</v>
      </c>
    </row>
    <row r="83" spans="1:17">
      <c r="A83" s="33" t="s">
        <v>123</v>
      </c>
      <c r="B83" s="29">
        <v>2906808</v>
      </c>
      <c r="C83" s="34" t="s">
        <v>476</v>
      </c>
      <c r="D83" s="34" t="s">
        <v>476</v>
      </c>
      <c r="E83" s="34" t="s">
        <v>475</v>
      </c>
      <c r="F83" s="34" t="s">
        <v>476</v>
      </c>
      <c r="G83" s="34" t="s">
        <v>473</v>
      </c>
      <c r="H83" s="34" t="s">
        <v>475</v>
      </c>
      <c r="I83" s="34" t="s">
        <v>476</v>
      </c>
      <c r="J83" s="34" t="s">
        <v>475</v>
      </c>
      <c r="K83" s="34" t="s">
        <v>475</v>
      </c>
      <c r="L83" s="34" t="s">
        <v>476</v>
      </c>
      <c r="M83" s="34" t="s">
        <v>475</v>
      </c>
      <c r="N83" s="29" t="s">
        <v>476</v>
      </c>
      <c r="O83" s="29" t="s">
        <v>474</v>
      </c>
      <c r="P83" s="29" t="s">
        <v>475</v>
      </c>
      <c r="Q83" s="29" t="s">
        <v>476</v>
      </c>
    </row>
    <row r="84" spans="1:17">
      <c r="A84" s="33" t="s">
        <v>124</v>
      </c>
      <c r="B84" s="29">
        <v>2906824</v>
      </c>
      <c r="C84" s="34" t="s">
        <v>474</v>
      </c>
      <c r="D84" s="34" t="s">
        <v>476</v>
      </c>
      <c r="E84" s="34" t="s">
        <v>474</v>
      </c>
      <c r="F84" s="34" t="s">
        <v>473</v>
      </c>
      <c r="G84" s="34" t="s">
        <v>476</v>
      </c>
      <c r="H84" s="34" t="s">
        <v>474</v>
      </c>
      <c r="I84" s="34" t="s">
        <v>474</v>
      </c>
      <c r="J84" s="34" t="s">
        <v>473</v>
      </c>
      <c r="K84" s="34" t="s">
        <v>476</v>
      </c>
      <c r="L84" s="34" t="s">
        <v>473</v>
      </c>
      <c r="M84" s="34" t="s">
        <v>475</v>
      </c>
      <c r="N84" s="29" t="s">
        <v>473</v>
      </c>
      <c r="O84" s="29" t="s">
        <v>473</v>
      </c>
      <c r="P84" s="29" t="s">
        <v>473</v>
      </c>
      <c r="Q84" s="29" t="s">
        <v>473</v>
      </c>
    </row>
    <row r="85" spans="1:17">
      <c r="A85" s="33" t="s">
        <v>125</v>
      </c>
      <c r="B85" s="29">
        <v>2906857</v>
      </c>
      <c r="C85" s="34" t="s">
        <v>475</v>
      </c>
      <c r="D85" s="34" t="s">
        <v>476</v>
      </c>
      <c r="E85" s="34" t="s">
        <v>476</v>
      </c>
      <c r="F85" s="34" t="s">
        <v>476</v>
      </c>
      <c r="G85" s="34" t="s">
        <v>475</v>
      </c>
      <c r="H85" s="34" t="s">
        <v>476</v>
      </c>
      <c r="I85" s="34" t="s">
        <v>473</v>
      </c>
      <c r="J85" s="34" t="s">
        <v>473</v>
      </c>
      <c r="K85" s="34" t="s">
        <v>475</v>
      </c>
      <c r="L85" s="34" t="s">
        <v>476</v>
      </c>
      <c r="M85" s="34" t="s">
        <v>475</v>
      </c>
      <c r="N85" s="29" t="s">
        <v>473</v>
      </c>
      <c r="O85" s="29" t="s">
        <v>476</v>
      </c>
      <c r="P85" s="29" t="s">
        <v>473</v>
      </c>
      <c r="Q85" s="29" t="s">
        <v>473</v>
      </c>
    </row>
    <row r="86" spans="1:17">
      <c r="A86" s="33" t="s">
        <v>126</v>
      </c>
      <c r="B86" s="29">
        <v>2906873</v>
      </c>
      <c r="C86" s="34" t="s">
        <v>473</v>
      </c>
      <c r="D86" s="34" t="s">
        <v>476</v>
      </c>
      <c r="E86" s="34" t="s">
        <v>473</v>
      </c>
      <c r="F86" s="34" t="s">
        <v>473</v>
      </c>
      <c r="G86" s="34" t="s">
        <v>475</v>
      </c>
      <c r="H86" s="34" t="s">
        <v>474</v>
      </c>
      <c r="I86" s="34" t="s">
        <v>476</v>
      </c>
      <c r="J86" s="34" t="s">
        <v>475</v>
      </c>
      <c r="K86" s="34" t="s">
        <v>476</v>
      </c>
      <c r="L86" s="34" t="s">
        <v>476</v>
      </c>
      <c r="M86" s="34" t="s">
        <v>475</v>
      </c>
      <c r="N86" s="29" t="s">
        <v>473</v>
      </c>
      <c r="O86" s="29" t="s">
        <v>473</v>
      </c>
      <c r="P86" s="29" t="s">
        <v>473</v>
      </c>
      <c r="Q86" s="29" t="s">
        <v>476</v>
      </c>
    </row>
    <row r="87" spans="1:17">
      <c r="A87" s="33" t="s">
        <v>127</v>
      </c>
      <c r="B87" s="29">
        <v>2906899</v>
      </c>
      <c r="C87" s="34" t="s">
        <v>473</v>
      </c>
      <c r="D87" s="34" t="s">
        <v>476</v>
      </c>
      <c r="E87" s="34" t="s">
        <v>474</v>
      </c>
      <c r="F87" s="34" t="s">
        <v>476</v>
      </c>
      <c r="G87" s="34" t="s">
        <v>473</v>
      </c>
      <c r="H87" s="34" t="s">
        <v>474</v>
      </c>
      <c r="I87" s="34" t="s">
        <v>473</v>
      </c>
      <c r="J87" s="34" t="s">
        <v>476</v>
      </c>
      <c r="K87" s="34" t="s">
        <v>474</v>
      </c>
      <c r="L87" s="34" t="s">
        <v>473</v>
      </c>
      <c r="M87" s="34" t="s">
        <v>473</v>
      </c>
      <c r="N87" s="29" t="s">
        <v>475</v>
      </c>
      <c r="O87" s="29" t="s">
        <v>474</v>
      </c>
      <c r="P87" s="29" t="s">
        <v>473</v>
      </c>
      <c r="Q87" s="29" t="s">
        <v>473</v>
      </c>
    </row>
    <row r="88" spans="1:17">
      <c r="A88" s="33" t="s">
        <v>128</v>
      </c>
      <c r="B88" s="29">
        <v>2906907</v>
      </c>
      <c r="C88" s="34" t="s">
        <v>473</v>
      </c>
      <c r="D88" s="34" t="s">
        <v>476</v>
      </c>
      <c r="E88" s="34" t="s">
        <v>475</v>
      </c>
      <c r="F88" s="34" t="s">
        <v>476</v>
      </c>
      <c r="G88" s="34" t="s">
        <v>473</v>
      </c>
      <c r="H88" s="34" t="s">
        <v>473</v>
      </c>
      <c r="I88" s="34" t="s">
        <v>475</v>
      </c>
      <c r="J88" s="34" t="s">
        <v>473</v>
      </c>
      <c r="K88" s="34" t="s">
        <v>474</v>
      </c>
      <c r="L88" s="34" t="s">
        <v>474</v>
      </c>
      <c r="M88" s="34" t="s">
        <v>474</v>
      </c>
      <c r="N88" s="29" t="s">
        <v>475</v>
      </c>
      <c r="O88" s="29" t="s">
        <v>476</v>
      </c>
      <c r="P88" s="29" t="s">
        <v>473</v>
      </c>
      <c r="Q88" s="29" t="s">
        <v>475</v>
      </c>
    </row>
    <row r="89" spans="1:17">
      <c r="A89" s="33" t="s">
        <v>129</v>
      </c>
      <c r="B89" s="29">
        <v>2907004</v>
      </c>
      <c r="C89" s="34" t="s">
        <v>474</v>
      </c>
      <c r="D89" s="34" t="s">
        <v>476</v>
      </c>
      <c r="E89" s="34" t="s">
        <v>473</v>
      </c>
      <c r="F89" s="34" t="s">
        <v>473</v>
      </c>
      <c r="G89" s="34" t="s">
        <v>474</v>
      </c>
      <c r="H89" s="34" t="s">
        <v>473</v>
      </c>
      <c r="I89" s="34" t="s">
        <v>473</v>
      </c>
      <c r="J89" s="34" t="s">
        <v>476</v>
      </c>
      <c r="K89" s="34" t="s">
        <v>473</v>
      </c>
      <c r="L89" s="34" t="s">
        <v>476</v>
      </c>
      <c r="M89" s="34" t="s">
        <v>475</v>
      </c>
      <c r="N89" s="29" t="s">
        <v>473</v>
      </c>
      <c r="O89" s="29" t="s">
        <v>474</v>
      </c>
      <c r="P89" s="29" t="s">
        <v>473</v>
      </c>
      <c r="Q89" s="29" t="s">
        <v>475</v>
      </c>
    </row>
    <row r="90" spans="1:17">
      <c r="A90" s="33" t="s">
        <v>130</v>
      </c>
      <c r="B90" s="29">
        <v>2907103</v>
      </c>
      <c r="C90" s="34" t="s">
        <v>474</v>
      </c>
      <c r="D90" s="34" t="s">
        <v>476</v>
      </c>
      <c r="E90" s="34" t="s">
        <v>473</v>
      </c>
      <c r="F90" s="34" t="s">
        <v>474</v>
      </c>
      <c r="G90" s="34" t="s">
        <v>476</v>
      </c>
      <c r="H90" s="34" t="s">
        <v>474</v>
      </c>
      <c r="I90" s="34" t="s">
        <v>476</v>
      </c>
      <c r="J90" s="34" t="s">
        <v>473</v>
      </c>
      <c r="K90" s="34" t="s">
        <v>475</v>
      </c>
      <c r="L90" s="34" t="s">
        <v>473</v>
      </c>
      <c r="M90" s="34" t="s">
        <v>474</v>
      </c>
      <c r="N90" s="29" t="s">
        <v>474</v>
      </c>
      <c r="O90" s="29" t="s">
        <v>476</v>
      </c>
      <c r="P90" s="29" t="s">
        <v>473</v>
      </c>
      <c r="Q90" s="29" t="s">
        <v>475</v>
      </c>
    </row>
    <row r="91" spans="1:17">
      <c r="A91" s="33" t="s">
        <v>131</v>
      </c>
      <c r="B91" s="29">
        <v>2907202</v>
      </c>
      <c r="C91" s="34" t="s">
        <v>476</v>
      </c>
      <c r="D91" s="34" t="s">
        <v>473</v>
      </c>
      <c r="E91" s="34" t="s">
        <v>476</v>
      </c>
      <c r="F91" s="34" t="s">
        <v>476</v>
      </c>
      <c r="G91" s="34" t="s">
        <v>475</v>
      </c>
      <c r="H91" s="34" t="s">
        <v>473</v>
      </c>
      <c r="I91" s="34" t="s">
        <v>476</v>
      </c>
      <c r="J91" s="34" t="s">
        <v>474</v>
      </c>
      <c r="K91" s="34" t="s">
        <v>475</v>
      </c>
      <c r="L91" s="34" t="s">
        <v>473</v>
      </c>
      <c r="M91" s="34" t="s">
        <v>476</v>
      </c>
      <c r="N91" s="29" t="s">
        <v>476</v>
      </c>
      <c r="O91" s="29" t="s">
        <v>474</v>
      </c>
      <c r="P91" s="29" t="s">
        <v>476</v>
      </c>
      <c r="Q91" s="29" t="s">
        <v>475</v>
      </c>
    </row>
    <row r="92" spans="1:17">
      <c r="A92" s="33" t="s">
        <v>132</v>
      </c>
      <c r="B92" s="29">
        <v>2907301</v>
      </c>
      <c r="C92" s="34" t="s">
        <v>473</v>
      </c>
      <c r="D92" s="34" t="s">
        <v>476</v>
      </c>
      <c r="E92" s="34" t="s">
        <v>473</v>
      </c>
      <c r="F92" s="34" t="s">
        <v>475</v>
      </c>
      <c r="G92" s="34" t="s">
        <v>475</v>
      </c>
      <c r="H92" s="34" t="s">
        <v>473</v>
      </c>
      <c r="I92" s="34" t="s">
        <v>475</v>
      </c>
      <c r="J92" s="34" t="s">
        <v>474</v>
      </c>
      <c r="K92" s="34" t="s">
        <v>474</v>
      </c>
      <c r="L92" s="34" t="s">
        <v>474</v>
      </c>
      <c r="M92" s="34" t="s">
        <v>474</v>
      </c>
      <c r="N92" s="29" t="s">
        <v>474</v>
      </c>
      <c r="O92" s="29" t="s">
        <v>473</v>
      </c>
      <c r="P92" s="29" t="s">
        <v>473</v>
      </c>
      <c r="Q92" s="29" t="s">
        <v>474</v>
      </c>
    </row>
    <row r="93" spans="1:17">
      <c r="A93" s="33" t="s">
        <v>133</v>
      </c>
      <c r="B93" s="29">
        <v>2907400</v>
      </c>
      <c r="C93" s="34" t="s">
        <v>473</v>
      </c>
      <c r="D93" s="34" t="s">
        <v>476</v>
      </c>
      <c r="E93" s="34" t="s">
        <v>473</v>
      </c>
      <c r="F93" s="34" t="s">
        <v>473</v>
      </c>
      <c r="G93" s="34" t="s">
        <v>474</v>
      </c>
      <c r="H93" s="34" t="s">
        <v>475</v>
      </c>
      <c r="I93" s="34" t="s">
        <v>473</v>
      </c>
      <c r="J93" s="34" t="s">
        <v>475</v>
      </c>
      <c r="K93" s="34" t="s">
        <v>476</v>
      </c>
      <c r="L93" s="34" t="s">
        <v>476</v>
      </c>
      <c r="M93" s="34" t="s">
        <v>474</v>
      </c>
      <c r="N93" s="29" t="s">
        <v>475</v>
      </c>
      <c r="O93" s="29" t="s">
        <v>473</v>
      </c>
      <c r="P93" s="29" t="s">
        <v>473</v>
      </c>
      <c r="Q93" s="29" t="s">
        <v>473</v>
      </c>
    </row>
    <row r="94" spans="1:17">
      <c r="A94" s="33" t="s">
        <v>134</v>
      </c>
      <c r="B94" s="29">
        <v>2907509</v>
      </c>
      <c r="C94" s="34" t="s">
        <v>474</v>
      </c>
      <c r="D94" s="34" t="s">
        <v>474</v>
      </c>
      <c r="E94" s="34" t="s">
        <v>475</v>
      </c>
      <c r="F94" s="34" t="s">
        <v>474</v>
      </c>
      <c r="G94" s="34" t="s">
        <v>475</v>
      </c>
      <c r="H94" s="34" t="s">
        <v>473</v>
      </c>
      <c r="I94" s="34" t="s">
        <v>476</v>
      </c>
      <c r="J94" s="34" t="s">
        <v>474</v>
      </c>
      <c r="K94" s="34" t="s">
        <v>476</v>
      </c>
      <c r="L94" s="34" t="s">
        <v>473</v>
      </c>
      <c r="M94" s="34" t="s">
        <v>476</v>
      </c>
      <c r="N94" s="29" t="s">
        <v>475</v>
      </c>
      <c r="O94" s="29" t="s">
        <v>473</v>
      </c>
      <c r="P94" s="29" t="s">
        <v>473</v>
      </c>
      <c r="Q94" s="29" t="s">
        <v>476</v>
      </c>
    </row>
    <row r="95" spans="1:17">
      <c r="A95" s="33" t="s">
        <v>135</v>
      </c>
      <c r="B95" s="29">
        <v>2907558</v>
      </c>
      <c r="C95" s="34" t="s">
        <v>473</v>
      </c>
      <c r="D95" s="34" t="s">
        <v>476</v>
      </c>
      <c r="E95" s="34" t="s">
        <v>474</v>
      </c>
      <c r="F95" s="34" t="s">
        <v>473</v>
      </c>
      <c r="G95" s="34" t="s">
        <v>475</v>
      </c>
      <c r="H95" s="34" t="s">
        <v>473</v>
      </c>
      <c r="I95" s="34" t="s">
        <v>473</v>
      </c>
      <c r="J95" s="34" t="s">
        <v>476</v>
      </c>
      <c r="K95" s="34" t="s">
        <v>476</v>
      </c>
      <c r="L95" s="34" t="s">
        <v>473</v>
      </c>
      <c r="M95" s="34" t="s">
        <v>473</v>
      </c>
      <c r="N95" s="29" t="s">
        <v>473</v>
      </c>
      <c r="O95" s="29" t="s">
        <v>476</v>
      </c>
      <c r="P95" s="29" t="s">
        <v>473</v>
      </c>
      <c r="Q95" s="29" t="s">
        <v>473</v>
      </c>
    </row>
    <row r="96" spans="1:17">
      <c r="A96" s="33" t="s">
        <v>136</v>
      </c>
      <c r="B96" s="29">
        <v>2907608</v>
      </c>
      <c r="C96" s="34" t="s">
        <v>476</v>
      </c>
      <c r="D96" s="34" t="s">
        <v>476</v>
      </c>
      <c r="E96" s="34" t="s">
        <v>473</v>
      </c>
      <c r="F96" s="34" t="s">
        <v>475</v>
      </c>
      <c r="G96" s="34" t="s">
        <v>474</v>
      </c>
      <c r="H96" s="34" t="s">
        <v>476</v>
      </c>
      <c r="I96" s="34" t="s">
        <v>474</v>
      </c>
      <c r="J96" s="34" t="s">
        <v>474</v>
      </c>
      <c r="K96" s="34" t="s">
        <v>473</v>
      </c>
      <c r="L96" s="34" t="s">
        <v>474</v>
      </c>
      <c r="M96" s="34" t="s">
        <v>475</v>
      </c>
      <c r="N96" s="29" t="s">
        <v>475</v>
      </c>
      <c r="O96" s="29" t="s">
        <v>474</v>
      </c>
      <c r="P96" s="29" t="s">
        <v>475</v>
      </c>
      <c r="Q96" s="29" t="s">
        <v>474</v>
      </c>
    </row>
    <row r="97" spans="1:17">
      <c r="A97" s="33" t="s">
        <v>137</v>
      </c>
      <c r="B97" s="29">
        <v>2907707</v>
      </c>
      <c r="C97" s="34" t="s">
        <v>473</v>
      </c>
      <c r="D97" s="34" t="s">
        <v>476</v>
      </c>
      <c r="E97" s="34" t="s">
        <v>474</v>
      </c>
      <c r="F97" s="34" t="s">
        <v>475</v>
      </c>
      <c r="G97" s="34" t="s">
        <v>475</v>
      </c>
      <c r="H97" s="34" t="s">
        <v>475</v>
      </c>
      <c r="I97" s="34" t="s">
        <v>473</v>
      </c>
      <c r="J97" s="34" t="s">
        <v>475</v>
      </c>
      <c r="K97" s="34" t="s">
        <v>475</v>
      </c>
      <c r="L97" s="34" t="s">
        <v>476</v>
      </c>
      <c r="M97" s="34" t="s">
        <v>474</v>
      </c>
      <c r="N97" s="29" t="s">
        <v>475</v>
      </c>
      <c r="O97" s="29" t="s">
        <v>473</v>
      </c>
      <c r="P97" s="29" t="s">
        <v>473</v>
      </c>
      <c r="Q97" s="29" t="s">
        <v>473</v>
      </c>
    </row>
    <row r="98" spans="1:17">
      <c r="A98" s="33" t="s">
        <v>138</v>
      </c>
      <c r="B98" s="29">
        <v>2907806</v>
      </c>
      <c r="C98" s="34" t="s">
        <v>475</v>
      </c>
      <c r="D98" s="34" t="s">
        <v>476</v>
      </c>
      <c r="E98" s="34" t="s">
        <v>473</v>
      </c>
      <c r="F98" s="34" t="s">
        <v>475</v>
      </c>
      <c r="G98" s="34" t="s">
        <v>474</v>
      </c>
      <c r="H98" s="34" t="s">
        <v>476</v>
      </c>
      <c r="I98" s="34" t="s">
        <v>476</v>
      </c>
      <c r="J98" s="34" t="s">
        <v>475</v>
      </c>
      <c r="K98" s="34" t="s">
        <v>474</v>
      </c>
      <c r="L98" s="34" t="s">
        <v>476</v>
      </c>
      <c r="M98" s="34" t="s">
        <v>476</v>
      </c>
      <c r="N98" s="29" t="s">
        <v>473</v>
      </c>
      <c r="O98" s="29" t="s">
        <v>476</v>
      </c>
      <c r="P98" s="29" t="s">
        <v>473</v>
      </c>
      <c r="Q98" s="29" t="s">
        <v>475</v>
      </c>
    </row>
    <row r="99" spans="1:17">
      <c r="A99" s="33" t="s">
        <v>139</v>
      </c>
      <c r="B99" s="29">
        <v>2907905</v>
      </c>
      <c r="C99" s="34" t="s">
        <v>475</v>
      </c>
      <c r="D99" s="34" t="s">
        <v>475</v>
      </c>
      <c r="E99" s="34" t="s">
        <v>473</v>
      </c>
      <c r="F99" s="34" t="s">
        <v>475</v>
      </c>
      <c r="G99" s="34" t="s">
        <v>473</v>
      </c>
      <c r="H99" s="34" t="s">
        <v>475</v>
      </c>
      <c r="I99" s="34" t="s">
        <v>475</v>
      </c>
      <c r="J99" s="34" t="s">
        <v>474</v>
      </c>
      <c r="K99" s="34" t="s">
        <v>473</v>
      </c>
      <c r="L99" s="34" t="s">
        <v>476</v>
      </c>
      <c r="M99" s="34" t="s">
        <v>476</v>
      </c>
      <c r="N99" s="29" t="s">
        <v>474</v>
      </c>
      <c r="O99" s="29" t="s">
        <v>476</v>
      </c>
      <c r="P99" s="29" t="s">
        <v>475</v>
      </c>
      <c r="Q99" s="29" t="s">
        <v>474</v>
      </c>
    </row>
    <row r="100" spans="1:17">
      <c r="A100" s="33" t="s">
        <v>140</v>
      </c>
      <c r="B100" s="29">
        <v>2908002</v>
      </c>
      <c r="C100" s="34" t="s">
        <v>475</v>
      </c>
      <c r="D100" s="34" t="s">
        <v>476</v>
      </c>
      <c r="E100" s="34" t="s">
        <v>474</v>
      </c>
      <c r="F100" s="34" t="s">
        <v>476</v>
      </c>
      <c r="G100" s="34" t="s">
        <v>473</v>
      </c>
      <c r="H100" s="34" t="s">
        <v>474</v>
      </c>
      <c r="I100" s="34" t="s">
        <v>475</v>
      </c>
      <c r="J100" s="34" t="s">
        <v>475</v>
      </c>
      <c r="K100" s="34" t="s">
        <v>473</v>
      </c>
      <c r="L100" s="34" t="s">
        <v>473</v>
      </c>
      <c r="M100" s="34" t="s">
        <v>474</v>
      </c>
      <c r="N100" s="29" t="s">
        <v>475</v>
      </c>
      <c r="O100" s="29" t="s">
        <v>473</v>
      </c>
      <c r="P100" s="29" t="s">
        <v>473</v>
      </c>
      <c r="Q100" s="29" t="s">
        <v>475</v>
      </c>
    </row>
    <row r="101" spans="1:17">
      <c r="A101" s="33" t="s">
        <v>141</v>
      </c>
      <c r="B101" s="29">
        <v>2908101</v>
      </c>
      <c r="C101" s="34" t="s">
        <v>473</v>
      </c>
      <c r="D101" s="34" t="s">
        <v>476</v>
      </c>
      <c r="E101" s="34" t="s">
        <v>473</v>
      </c>
      <c r="F101" s="34" t="s">
        <v>473</v>
      </c>
      <c r="G101" s="34" t="s">
        <v>474</v>
      </c>
      <c r="H101" s="34" t="s">
        <v>474</v>
      </c>
      <c r="I101" s="34" t="s">
        <v>475</v>
      </c>
      <c r="J101" s="34" t="s">
        <v>475</v>
      </c>
      <c r="K101" s="34" t="s">
        <v>473</v>
      </c>
      <c r="L101" s="34" t="s">
        <v>476</v>
      </c>
      <c r="M101" s="34" t="s">
        <v>473</v>
      </c>
      <c r="N101" s="29" t="s">
        <v>473</v>
      </c>
      <c r="O101" s="29" t="s">
        <v>473</v>
      </c>
      <c r="P101" s="29" t="s">
        <v>473</v>
      </c>
      <c r="Q101" s="29" t="s">
        <v>473</v>
      </c>
    </row>
    <row r="102" spans="1:17">
      <c r="A102" s="33" t="s">
        <v>142</v>
      </c>
      <c r="B102" s="29">
        <v>2908200</v>
      </c>
      <c r="C102" s="34" t="s">
        <v>474</v>
      </c>
      <c r="D102" s="34" t="s">
        <v>476</v>
      </c>
      <c r="E102" s="34" t="s">
        <v>473</v>
      </c>
      <c r="F102" s="34" t="s">
        <v>474</v>
      </c>
      <c r="G102" s="34" t="s">
        <v>474</v>
      </c>
      <c r="H102" s="34" t="s">
        <v>475</v>
      </c>
      <c r="I102" s="34" t="s">
        <v>475</v>
      </c>
      <c r="J102" s="34" t="s">
        <v>475</v>
      </c>
      <c r="K102" s="34" t="s">
        <v>475</v>
      </c>
      <c r="L102" s="34" t="s">
        <v>473</v>
      </c>
      <c r="M102" s="34" t="s">
        <v>474</v>
      </c>
      <c r="N102" s="29" t="s">
        <v>473</v>
      </c>
      <c r="O102" s="29" t="s">
        <v>473</v>
      </c>
      <c r="P102" s="29" t="s">
        <v>475</v>
      </c>
      <c r="Q102" s="29" t="s">
        <v>474</v>
      </c>
    </row>
    <row r="103" spans="1:17">
      <c r="A103" s="33" t="s">
        <v>143</v>
      </c>
      <c r="B103" s="29">
        <v>2908309</v>
      </c>
      <c r="C103" s="34" t="s">
        <v>474</v>
      </c>
      <c r="D103" s="34" t="s">
        <v>476</v>
      </c>
      <c r="E103" s="34" t="s">
        <v>474</v>
      </c>
      <c r="F103" s="34" t="s">
        <v>474</v>
      </c>
      <c r="G103" s="34" t="s">
        <v>474</v>
      </c>
      <c r="H103" s="34" t="s">
        <v>474</v>
      </c>
      <c r="I103" s="34" t="s">
        <v>474</v>
      </c>
      <c r="J103" s="34" t="s">
        <v>476</v>
      </c>
      <c r="K103" s="34" t="s">
        <v>474</v>
      </c>
      <c r="L103" s="34" t="s">
        <v>476</v>
      </c>
      <c r="M103" s="34" t="s">
        <v>475</v>
      </c>
      <c r="N103" s="29" t="s">
        <v>475</v>
      </c>
      <c r="O103" s="29" t="s">
        <v>474</v>
      </c>
      <c r="P103" s="29" t="s">
        <v>473</v>
      </c>
      <c r="Q103" s="29" t="s">
        <v>474</v>
      </c>
    </row>
    <row r="104" spans="1:17">
      <c r="A104" s="33" t="s">
        <v>144</v>
      </c>
      <c r="B104" s="29">
        <v>2908408</v>
      </c>
      <c r="C104" s="34" t="s">
        <v>473</v>
      </c>
      <c r="D104" s="34" t="s">
        <v>476</v>
      </c>
      <c r="E104" s="34" t="s">
        <v>473</v>
      </c>
      <c r="F104" s="34" t="s">
        <v>476</v>
      </c>
      <c r="G104" s="34" t="s">
        <v>475</v>
      </c>
      <c r="H104" s="34" t="s">
        <v>473</v>
      </c>
      <c r="I104" s="34" t="s">
        <v>476</v>
      </c>
      <c r="J104" s="34" t="s">
        <v>475</v>
      </c>
      <c r="K104" s="34" t="s">
        <v>476</v>
      </c>
      <c r="L104" s="34" t="s">
        <v>476</v>
      </c>
      <c r="M104" s="34" t="s">
        <v>475</v>
      </c>
      <c r="N104" s="29" t="s">
        <v>476</v>
      </c>
      <c r="O104" s="29" t="s">
        <v>476</v>
      </c>
      <c r="P104" s="29" t="s">
        <v>473</v>
      </c>
      <c r="Q104" s="29" t="s">
        <v>475</v>
      </c>
    </row>
    <row r="105" spans="1:17">
      <c r="A105" s="33" t="s">
        <v>145</v>
      </c>
      <c r="B105" s="29">
        <v>2908507</v>
      </c>
      <c r="C105" s="34" t="s">
        <v>473</v>
      </c>
      <c r="D105" s="34" t="s">
        <v>473</v>
      </c>
      <c r="E105" s="34" t="s">
        <v>473</v>
      </c>
      <c r="F105" s="34" t="s">
        <v>473</v>
      </c>
      <c r="G105" s="34" t="s">
        <v>474</v>
      </c>
      <c r="H105" s="34" t="s">
        <v>475</v>
      </c>
      <c r="I105" s="34" t="s">
        <v>476</v>
      </c>
      <c r="J105" s="34" t="s">
        <v>475</v>
      </c>
      <c r="K105" s="34" t="s">
        <v>473</v>
      </c>
      <c r="L105" s="34" t="s">
        <v>474</v>
      </c>
      <c r="M105" s="34" t="s">
        <v>476</v>
      </c>
      <c r="N105" s="29" t="s">
        <v>475</v>
      </c>
      <c r="O105" s="29" t="s">
        <v>473</v>
      </c>
      <c r="P105" s="29" t="s">
        <v>475</v>
      </c>
      <c r="Q105" s="29" t="s">
        <v>476</v>
      </c>
    </row>
    <row r="106" spans="1:17">
      <c r="A106" s="33" t="s">
        <v>146</v>
      </c>
      <c r="B106" s="29">
        <v>2908606</v>
      </c>
      <c r="C106" s="34" t="s">
        <v>475</v>
      </c>
      <c r="D106" s="34" t="s">
        <v>476</v>
      </c>
      <c r="E106" s="34" t="s">
        <v>475</v>
      </c>
      <c r="F106" s="34" t="s">
        <v>476</v>
      </c>
      <c r="G106" s="34" t="s">
        <v>473</v>
      </c>
      <c r="H106" s="34" t="s">
        <v>476</v>
      </c>
      <c r="I106" s="34" t="s">
        <v>475</v>
      </c>
      <c r="J106" s="34" t="s">
        <v>476</v>
      </c>
      <c r="K106" s="34" t="s">
        <v>474</v>
      </c>
      <c r="L106" s="34" t="s">
        <v>473</v>
      </c>
      <c r="M106" s="34" t="s">
        <v>474</v>
      </c>
      <c r="N106" s="29" t="s">
        <v>474</v>
      </c>
      <c r="O106" s="29" t="s">
        <v>474</v>
      </c>
      <c r="P106" s="29" t="s">
        <v>473</v>
      </c>
      <c r="Q106" s="29" t="s">
        <v>473</v>
      </c>
    </row>
    <row r="107" spans="1:17">
      <c r="A107" s="33" t="s">
        <v>147</v>
      </c>
      <c r="B107" s="29">
        <v>2908705</v>
      </c>
      <c r="C107" s="34" t="s">
        <v>473</v>
      </c>
      <c r="D107" s="34" t="s">
        <v>476</v>
      </c>
      <c r="E107" s="34" t="s">
        <v>473</v>
      </c>
      <c r="F107" s="34" t="s">
        <v>473</v>
      </c>
      <c r="G107" s="34" t="s">
        <v>474</v>
      </c>
      <c r="H107" s="34" t="s">
        <v>475</v>
      </c>
      <c r="I107" s="34" t="s">
        <v>475</v>
      </c>
      <c r="J107" s="34" t="s">
        <v>473</v>
      </c>
      <c r="K107" s="34" t="s">
        <v>473</v>
      </c>
      <c r="L107" s="34" t="s">
        <v>475</v>
      </c>
      <c r="M107" s="34" t="s">
        <v>473</v>
      </c>
      <c r="N107" s="29" t="s">
        <v>475</v>
      </c>
      <c r="O107" s="29" t="s">
        <v>474</v>
      </c>
      <c r="P107" s="29" t="s">
        <v>473</v>
      </c>
      <c r="Q107" s="29" t="s">
        <v>474</v>
      </c>
    </row>
    <row r="108" spans="1:17">
      <c r="A108" s="33" t="s">
        <v>148</v>
      </c>
      <c r="B108" s="29">
        <v>2908804</v>
      </c>
      <c r="C108" s="34" t="s">
        <v>473</v>
      </c>
      <c r="D108" s="34" t="s">
        <v>476</v>
      </c>
      <c r="E108" s="34" t="s">
        <v>473</v>
      </c>
      <c r="F108" s="34" t="s">
        <v>475</v>
      </c>
      <c r="G108" s="34" t="s">
        <v>473</v>
      </c>
      <c r="H108" s="34" t="s">
        <v>475</v>
      </c>
      <c r="I108" s="34" t="s">
        <v>473</v>
      </c>
      <c r="J108" s="34" t="s">
        <v>474</v>
      </c>
      <c r="K108" s="34" t="s">
        <v>473</v>
      </c>
      <c r="L108" s="34" t="s">
        <v>475</v>
      </c>
      <c r="M108" s="34" t="s">
        <v>473</v>
      </c>
      <c r="N108" s="29" t="s">
        <v>473</v>
      </c>
      <c r="O108" s="29" t="s">
        <v>476</v>
      </c>
      <c r="P108" s="29" t="s">
        <v>473</v>
      </c>
      <c r="Q108" s="29" t="s">
        <v>473</v>
      </c>
    </row>
    <row r="109" spans="1:17">
      <c r="A109" s="33" t="s">
        <v>149</v>
      </c>
      <c r="B109" s="29">
        <v>2908903</v>
      </c>
      <c r="C109" s="34" t="s">
        <v>476</v>
      </c>
      <c r="D109" s="34" t="s">
        <v>476</v>
      </c>
      <c r="E109" s="34" t="s">
        <v>475</v>
      </c>
      <c r="F109" s="34" t="s">
        <v>476</v>
      </c>
      <c r="G109" s="34" t="s">
        <v>473</v>
      </c>
      <c r="H109" s="34" t="s">
        <v>476</v>
      </c>
      <c r="I109" s="34" t="s">
        <v>475</v>
      </c>
      <c r="J109" s="34" t="s">
        <v>474</v>
      </c>
      <c r="K109" s="34" t="s">
        <v>473</v>
      </c>
      <c r="L109" s="34" t="s">
        <v>473</v>
      </c>
      <c r="M109" s="34" t="s">
        <v>474</v>
      </c>
      <c r="N109" s="29" t="s">
        <v>473</v>
      </c>
      <c r="O109" s="29" t="s">
        <v>473</v>
      </c>
      <c r="P109" s="29" t="s">
        <v>473</v>
      </c>
      <c r="Q109" s="29" t="s">
        <v>475</v>
      </c>
    </row>
    <row r="110" spans="1:17">
      <c r="A110" s="33" t="s">
        <v>150</v>
      </c>
      <c r="B110" s="29">
        <v>2909000</v>
      </c>
      <c r="C110" s="34" t="s">
        <v>473</v>
      </c>
      <c r="D110" s="34" t="s">
        <v>476</v>
      </c>
      <c r="E110" s="34" t="s">
        <v>473</v>
      </c>
      <c r="F110" s="34" t="s">
        <v>473</v>
      </c>
      <c r="G110" s="34" t="s">
        <v>474</v>
      </c>
      <c r="H110" s="34" t="s">
        <v>475</v>
      </c>
      <c r="I110" s="34" t="s">
        <v>473</v>
      </c>
      <c r="J110" s="34" t="s">
        <v>475</v>
      </c>
      <c r="K110" s="34" t="s">
        <v>475</v>
      </c>
      <c r="L110" s="34" t="s">
        <v>475</v>
      </c>
      <c r="M110" s="34" t="s">
        <v>473</v>
      </c>
      <c r="N110" s="29" t="s">
        <v>473</v>
      </c>
      <c r="O110" s="29" t="s">
        <v>474</v>
      </c>
      <c r="P110" s="29" t="s">
        <v>473</v>
      </c>
      <c r="Q110" s="29" t="s">
        <v>473</v>
      </c>
    </row>
    <row r="111" spans="1:17">
      <c r="A111" s="33" t="s">
        <v>151</v>
      </c>
      <c r="B111" s="29">
        <v>2909109</v>
      </c>
      <c r="C111" s="34" t="s">
        <v>473</v>
      </c>
      <c r="D111" s="34" t="s">
        <v>476</v>
      </c>
      <c r="E111" s="34" t="s">
        <v>474</v>
      </c>
      <c r="F111" s="34" t="s">
        <v>473</v>
      </c>
      <c r="G111" s="34" t="s">
        <v>476</v>
      </c>
      <c r="H111" s="34" t="s">
        <v>473</v>
      </c>
      <c r="I111" s="34" t="s">
        <v>474</v>
      </c>
      <c r="J111" s="34" t="s">
        <v>474</v>
      </c>
      <c r="K111" s="34" t="s">
        <v>474</v>
      </c>
      <c r="L111" s="34" t="s">
        <v>473</v>
      </c>
      <c r="M111" s="34" t="s">
        <v>474</v>
      </c>
      <c r="N111" s="29" t="s">
        <v>475</v>
      </c>
      <c r="O111" s="29" t="s">
        <v>474</v>
      </c>
      <c r="P111" s="29" t="s">
        <v>473</v>
      </c>
      <c r="Q111" s="29" t="s">
        <v>476</v>
      </c>
    </row>
    <row r="112" spans="1:17">
      <c r="A112" s="33" t="s">
        <v>152</v>
      </c>
      <c r="B112" s="29">
        <v>2909208</v>
      </c>
      <c r="C112" s="34" t="s">
        <v>474</v>
      </c>
      <c r="D112" s="34" t="s">
        <v>473</v>
      </c>
      <c r="E112" s="34" t="s">
        <v>473</v>
      </c>
      <c r="F112" s="34" t="s">
        <v>473</v>
      </c>
      <c r="G112" s="34" t="s">
        <v>475</v>
      </c>
      <c r="H112" s="34" t="s">
        <v>475</v>
      </c>
      <c r="I112" s="34" t="s">
        <v>475</v>
      </c>
      <c r="J112" s="34" t="s">
        <v>475</v>
      </c>
      <c r="K112" s="34" t="s">
        <v>474</v>
      </c>
      <c r="L112" s="34" t="s">
        <v>475</v>
      </c>
      <c r="M112" s="34" t="s">
        <v>476</v>
      </c>
      <c r="N112" s="29" t="s">
        <v>476</v>
      </c>
      <c r="O112" s="29" t="s">
        <v>473</v>
      </c>
      <c r="P112" s="29" t="s">
        <v>475</v>
      </c>
      <c r="Q112" s="29" t="s">
        <v>476</v>
      </c>
    </row>
    <row r="113" spans="1:17">
      <c r="A113" s="33" t="s">
        <v>153</v>
      </c>
      <c r="B113" s="29">
        <v>2909307</v>
      </c>
      <c r="C113" s="34" t="s">
        <v>475</v>
      </c>
      <c r="D113" s="34" t="s">
        <v>476</v>
      </c>
      <c r="E113" s="34" t="s">
        <v>475</v>
      </c>
      <c r="F113" s="34" t="s">
        <v>475</v>
      </c>
      <c r="G113" s="34" t="s">
        <v>474</v>
      </c>
      <c r="H113" s="34" t="s">
        <v>474</v>
      </c>
      <c r="I113" s="34" t="s">
        <v>476</v>
      </c>
      <c r="J113" s="34" t="s">
        <v>473</v>
      </c>
      <c r="K113" s="34" t="s">
        <v>475</v>
      </c>
      <c r="L113" s="34" t="s">
        <v>475</v>
      </c>
      <c r="M113" s="34" t="s">
        <v>475</v>
      </c>
      <c r="N113" s="29" t="s">
        <v>476</v>
      </c>
      <c r="O113" s="29" t="s">
        <v>473</v>
      </c>
      <c r="P113" s="29" t="s">
        <v>473</v>
      </c>
      <c r="Q113" s="29" t="s">
        <v>476</v>
      </c>
    </row>
    <row r="114" spans="1:17">
      <c r="A114" s="33" t="s">
        <v>154</v>
      </c>
      <c r="B114" s="29">
        <v>2909406</v>
      </c>
      <c r="C114" s="34" t="s">
        <v>475</v>
      </c>
      <c r="D114" s="34" t="s">
        <v>476</v>
      </c>
      <c r="E114" s="34" t="s">
        <v>473</v>
      </c>
      <c r="F114" s="34" t="s">
        <v>476</v>
      </c>
      <c r="G114" s="34" t="s">
        <v>476</v>
      </c>
      <c r="H114" s="34" t="s">
        <v>476</v>
      </c>
      <c r="I114" s="34" t="s">
        <v>474</v>
      </c>
      <c r="J114" s="34" t="s">
        <v>475</v>
      </c>
      <c r="K114" s="34" t="s">
        <v>474</v>
      </c>
      <c r="L114" s="34" t="s">
        <v>475</v>
      </c>
      <c r="M114" s="34" t="s">
        <v>473</v>
      </c>
      <c r="N114" s="29" t="s">
        <v>475</v>
      </c>
      <c r="O114" s="29" t="s">
        <v>473</v>
      </c>
      <c r="P114" s="29" t="s">
        <v>473</v>
      </c>
      <c r="Q114" s="29" t="s">
        <v>473</v>
      </c>
    </row>
    <row r="115" spans="1:17">
      <c r="A115" s="33" t="s">
        <v>155</v>
      </c>
      <c r="B115" s="29">
        <v>2909505</v>
      </c>
      <c r="C115" s="34" t="s">
        <v>473</v>
      </c>
      <c r="D115" s="34" t="s">
        <v>476</v>
      </c>
      <c r="E115" s="34" t="s">
        <v>474</v>
      </c>
      <c r="F115" s="34" t="s">
        <v>476</v>
      </c>
      <c r="G115" s="34" t="s">
        <v>474</v>
      </c>
      <c r="H115" s="34" t="s">
        <v>473</v>
      </c>
      <c r="I115" s="34" t="s">
        <v>473</v>
      </c>
      <c r="J115" s="34" t="s">
        <v>475</v>
      </c>
      <c r="K115" s="34" t="s">
        <v>474</v>
      </c>
      <c r="L115" s="34" t="s">
        <v>473</v>
      </c>
      <c r="M115" s="34" t="s">
        <v>473</v>
      </c>
      <c r="N115" s="29" t="s">
        <v>474</v>
      </c>
      <c r="O115" s="29" t="s">
        <v>474</v>
      </c>
      <c r="P115" s="29" t="s">
        <v>473</v>
      </c>
      <c r="Q115" s="29" t="s">
        <v>473</v>
      </c>
    </row>
    <row r="116" spans="1:17">
      <c r="A116" s="33" t="s">
        <v>156</v>
      </c>
      <c r="B116" s="29">
        <v>2909604</v>
      </c>
      <c r="C116" s="34" t="s">
        <v>476</v>
      </c>
      <c r="D116" s="34" t="s">
        <v>475</v>
      </c>
      <c r="E116" s="34" t="s">
        <v>474</v>
      </c>
      <c r="F116" s="34" t="s">
        <v>476</v>
      </c>
      <c r="G116" s="34" t="s">
        <v>475</v>
      </c>
      <c r="H116" s="34" t="s">
        <v>476</v>
      </c>
      <c r="I116" s="34" t="s">
        <v>475</v>
      </c>
      <c r="J116" s="34" t="s">
        <v>475</v>
      </c>
      <c r="K116" s="34" t="s">
        <v>474</v>
      </c>
      <c r="L116" s="34" t="s">
        <v>476</v>
      </c>
      <c r="M116" s="34" t="s">
        <v>474</v>
      </c>
      <c r="N116" s="29" t="s">
        <v>475</v>
      </c>
      <c r="O116" s="29" t="s">
        <v>474</v>
      </c>
      <c r="P116" s="29" t="s">
        <v>475</v>
      </c>
      <c r="Q116" s="29" t="s">
        <v>473</v>
      </c>
    </row>
    <row r="117" spans="1:17">
      <c r="A117" s="33" t="s">
        <v>157</v>
      </c>
      <c r="B117" s="29">
        <v>2909703</v>
      </c>
      <c r="C117" s="34" t="s">
        <v>473</v>
      </c>
      <c r="D117" s="34" t="s">
        <v>474</v>
      </c>
      <c r="E117" s="34" t="s">
        <v>473</v>
      </c>
      <c r="F117" s="34" t="s">
        <v>473</v>
      </c>
      <c r="G117" s="34" t="s">
        <v>475</v>
      </c>
      <c r="H117" s="34" t="s">
        <v>476</v>
      </c>
      <c r="I117" s="34" t="s">
        <v>474</v>
      </c>
      <c r="J117" s="34" t="s">
        <v>473</v>
      </c>
      <c r="K117" s="34" t="s">
        <v>473</v>
      </c>
      <c r="L117" s="34" t="s">
        <v>474</v>
      </c>
      <c r="M117" s="34" t="s">
        <v>473</v>
      </c>
      <c r="N117" s="29" t="s">
        <v>476</v>
      </c>
      <c r="O117" s="29" t="s">
        <v>476</v>
      </c>
      <c r="P117" s="29" t="s">
        <v>475</v>
      </c>
      <c r="Q117" s="29" t="s">
        <v>473</v>
      </c>
    </row>
    <row r="118" spans="1:17">
      <c r="A118" s="33" t="s">
        <v>158</v>
      </c>
      <c r="B118" s="29">
        <v>2909802</v>
      </c>
      <c r="C118" s="34" t="s">
        <v>475</v>
      </c>
      <c r="D118" s="34" t="s">
        <v>476</v>
      </c>
      <c r="E118" s="34" t="s">
        <v>474</v>
      </c>
      <c r="F118" s="34" t="s">
        <v>476</v>
      </c>
      <c r="G118" s="34" t="s">
        <v>473</v>
      </c>
      <c r="H118" s="34" t="s">
        <v>473</v>
      </c>
      <c r="I118" s="34" t="s">
        <v>476</v>
      </c>
      <c r="J118" s="34" t="s">
        <v>475</v>
      </c>
      <c r="K118" s="34" t="s">
        <v>476</v>
      </c>
      <c r="L118" s="34" t="s">
        <v>473</v>
      </c>
      <c r="M118" s="34" t="s">
        <v>476</v>
      </c>
      <c r="N118" s="29" t="s">
        <v>475</v>
      </c>
      <c r="O118" s="29" t="s">
        <v>474</v>
      </c>
      <c r="P118" s="29" t="s">
        <v>473</v>
      </c>
      <c r="Q118" s="29" t="s">
        <v>476</v>
      </c>
    </row>
    <row r="119" spans="1:17">
      <c r="A119" s="33" t="s">
        <v>159</v>
      </c>
      <c r="B119" s="29">
        <v>2909901</v>
      </c>
      <c r="C119" s="34" t="s">
        <v>476</v>
      </c>
      <c r="D119" s="34" t="s">
        <v>473</v>
      </c>
      <c r="E119" s="34" t="s">
        <v>475</v>
      </c>
      <c r="F119" s="34" t="s">
        <v>474</v>
      </c>
      <c r="G119" s="34" t="s">
        <v>473</v>
      </c>
      <c r="H119" s="34" t="s">
        <v>475</v>
      </c>
      <c r="I119" s="34" t="s">
        <v>476</v>
      </c>
      <c r="J119" s="34" t="s">
        <v>476</v>
      </c>
      <c r="K119" s="34" t="s">
        <v>473</v>
      </c>
      <c r="L119" s="34" t="s">
        <v>475</v>
      </c>
      <c r="M119" s="34" t="s">
        <v>476</v>
      </c>
      <c r="N119" s="29" t="s">
        <v>475</v>
      </c>
      <c r="O119" s="29" t="s">
        <v>476</v>
      </c>
      <c r="P119" s="29" t="s">
        <v>475</v>
      </c>
      <c r="Q119" s="29" t="s">
        <v>476</v>
      </c>
    </row>
    <row r="120" spans="1:17">
      <c r="A120" s="33" t="s">
        <v>160</v>
      </c>
      <c r="B120" s="29">
        <v>2910008</v>
      </c>
      <c r="C120" s="34" t="s">
        <v>476</v>
      </c>
      <c r="D120" s="34" t="s">
        <v>476</v>
      </c>
      <c r="E120" s="34" t="s">
        <v>473</v>
      </c>
      <c r="F120" s="34" t="s">
        <v>476</v>
      </c>
      <c r="G120" s="34" t="s">
        <v>474</v>
      </c>
      <c r="H120" s="34" t="s">
        <v>475</v>
      </c>
      <c r="I120" s="34" t="s">
        <v>473</v>
      </c>
      <c r="J120" s="34" t="s">
        <v>474</v>
      </c>
      <c r="K120" s="34" t="s">
        <v>475</v>
      </c>
      <c r="L120" s="34" t="s">
        <v>476</v>
      </c>
      <c r="M120" s="34" t="s">
        <v>473</v>
      </c>
      <c r="N120" s="29" t="s">
        <v>475</v>
      </c>
      <c r="O120" s="29" t="s">
        <v>474</v>
      </c>
      <c r="P120" s="29" t="s">
        <v>473</v>
      </c>
      <c r="Q120" s="29" t="s">
        <v>473</v>
      </c>
    </row>
    <row r="121" spans="1:17">
      <c r="A121" s="33" t="s">
        <v>161</v>
      </c>
      <c r="B121" s="29">
        <v>2910057</v>
      </c>
      <c r="C121" s="34" t="s">
        <v>474</v>
      </c>
      <c r="D121" s="34" t="s">
        <v>476</v>
      </c>
      <c r="E121" s="34" t="s">
        <v>473</v>
      </c>
      <c r="F121" s="34" t="s">
        <v>475</v>
      </c>
      <c r="G121" s="34" t="s">
        <v>476</v>
      </c>
      <c r="H121" s="34" t="s">
        <v>476</v>
      </c>
      <c r="I121" s="34" t="s">
        <v>476</v>
      </c>
      <c r="J121" s="34" t="s">
        <v>473</v>
      </c>
      <c r="K121" s="34" t="s">
        <v>476</v>
      </c>
      <c r="L121" s="34" t="s">
        <v>473</v>
      </c>
      <c r="M121" s="34" t="s">
        <v>476</v>
      </c>
      <c r="N121" s="29" t="s">
        <v>474</v>
      </c>
      <c r="O121" s="29" t="s">
        <v>474</v>
      </c>
      <c r="P121" s="29" t="s">
        <v>473</v>
      </c>
      <c r="Q121" s="29" t="s">
        <v>473</v>
      </c>
    </row>
    <row r="122" spans="1:17">
      <c r="A122" s="33" t="s">
        <v>162</v>
      </c>
      <c r="B122" s="29">
        <v>2910107</v>
      </c>
      <c r="C122" s="34" t="s">
        <v>473</v>
      </c>
      <c r="D122" s="34" t="s">
        <v>476</v>
      </c>
      <c r="E122" s="34" t="s">
        <v>476</v>
      </c>
      <c r="F122" s="34" t="s">
        <v>474</v>
      </c>
      <c r="G122" s="34" t="s">
        <v>473</v>
      </c>
      <c r="H122" s="34" t="s">
        <v>473</v>
      </c>
      <c r="I122" s="34" t="s">
        <v>474</v>
      </c>
      <c r="J122" s="34" t="s">
        <v>476</v>
      </c>
      <c r="K122" s="34" t="s">
        <v>473</v>
      </c>
      <c r="L122" s="34" t="s">
        <v>474</v>
      </c>
      <c r="M122" s="34" t="s">
        <v>476</v>
      </c>
      <c r="N122" s="29" t="s">
        <v>473</v>
      </c>
      <c r="O122" s="29" t="s">
        <v>476</v>
      </c>
      <c r="P122" s="29" t="s">
        <v>473</v>
      </c>
      <c r="Q122" s="29" t="s">
        <v>473</v>
      </c>
    </row>
    <row r="123" spans="1:17">
      <c r="A123" s="33" t="s">
        <v>163</v>
      </c>
      <c r="B123" s="29">
        <v>2910206</v>
      </c>
      <c r="C123" s="34" t="s">
        <v>474</v>
      </c>
      <c r="D123" s="34" t="s">
        <v>476</v>
      </c>
      <c r="E123" s="34" t="s">
        <v>473</v>
      </c>
      <c r="F123" s="34" t="s">
        <v>474</v>
      </c>
      <c r="G123" s="34" t="s">
        <v>474</v>
      </c>
      <c r="H123" s="34" t="s">
        <v>476</v>
      </c>
      <c r="I123" s="34" t="s">
        <v>473</v>
      </c>
      <c r="J123" s="34" t="s">
        <v>475</v>
      </c>
      <c r="K123" s="34" t="s">
        <v>475</v>
      </c>
      <c r="L123" s="34" t="s">
        <v>476</v>
      </c>
      <c r="M123" s="34" t="s">
        <v>473</v>
      </c>
      <c r="N123" s="29" t="s">
        <v>473</v>
      </c>
      <c r="O123" s="29" t="s">
        <v>473</v>
      </c>
      <c r="P123" s="29" t="s">
        <v>473</v>
      </c>
      <c r="Q123" s="29" t="s">
        <v>473</v>
      </c>
    </row>
    <row r="124" spans="1:17">
      <c r="A124" s="33" t="s">
        <v>164</v>
      </c>
      <c r="B124" s="29">
        <v>2910305</v>
      </c>
      <c r="C124" s="34" t="s">
        <v>473</v>
      </c>
      <c r="D124" s="34" t="s">
        <v>476</v>
      </c>
      <c r="E124" s="34" t="s">
        <v>473</v>
      </c>
      <c r="F124" s="34" t="s">
        <v>474</v>
      </c>
      <c r="G124" s="34" t="s">
        <v>475</v>
      </c>
      <c r="H124" s="34" t="s">
        <v>475</v>
      </c>
      <c r="I124" s="34" t="s">
        <v>473</v>
      </c>
      <c r="J124" s="34" t="s">
        <v>476</v>
      </c>
      <c r="K124" s="34" t="s">
        <v>473</v>
      </c>
      <c r="L124" s="34" t="s">
        <v>475</v>
      </c>
      <c r="M124" s="34" t="s">
        <v>474</v>
      </c>
      <c r="N124" s="29" t="s">
        <v>473</v>
      </c>
      <c r="O124" s="29" t="s">
        <v>474</v>
      </c>
      <c r="P124" s="29" t="s">
        <v>473</v>
      </c>
      <c r="Q124" s="29" t="s">
        <v>473</v>
      </c>
    </row>
    <row r="125" spans="1:17">
      <c r="A125" s="33" t="s">
        <v>165</v>
      </c>
      <c r="B125" s="29">
        <v>2910404</v>
      </c>
      <c r="C125" s="34" t="s">
        <v>476</v>
      </c>
      <c r="D125" s="34" t="s">
        <v>475</v>
      </c>
      <c r="E125" s="34" t="s">
        <v>474</v>
      </c>
      <c r="F125" s="34" t="s">
        <v>475</v>
      </c>
      <c r="G125" s="34" t="s">
        <v>473</v>
      </c>
      <c r="H125" s="34" t="s">
        <v>475</v>
      </c>
      <c r="I125" s="34" t="s">
        <v>475</v>
      </c>
      <c r="J125" s="34" t="s">
        <v>476</v>
      </c>
      <c r="K125" s="34" t="s">
        <v>473</v>
      </c>
      <c r="L125" s="34" t="s">
        <v>474</v>
      </c>
      <c r="M125" s="34" t="s">
        <v>474</v>
      </c>
      <c r="N125" s="29" t="s">
        <v>475</v>
      </c>
      <c r="O125" s="29" t="s">
        <v>476</v>
      </c>
      <c r="P125" s="29" t="s">
        <v>475</v>
      </c>
      <c r="Q125" s="29" t="s">
        <v>473</v>
      </c>
    </row>
    <row r="126" spans="1:17">
      <c r="A126" s="33" t="s">
        <v>166</v>
      </c>
      <c r="B126" s="29">
        <v>2910503</v>
      </c>
      <c r="C126" s="34" t="s">
        <v>475</v>
      </c>
      <c r="D126" s="34" t="s">
        <v>476</v>
      </c>
      <c r="E126" s="34" t="s">
        <v>475</v>
      </c>
      <c r="F126" s="34" t="s">
        <v>475</v>
      </c>
      <c r="G126" s="34" t="s">
        <v>473</v>
      </c>
      <c r="H126" s="34" t="s">
        <v>476</v>
      </c>
      <c r="I126" s="34" t="s">
        <v>476</v>
      </c>
      <c r="J126" s="34" t="s">
        <v>473</v>
      </c>
      <c r="K126" s="34" t="s">
        <v>473</v>
      </c>
      <c r="L126" s="34" t="s">
        <v>476</v>
      </c>
      <c r="M126" s="34" t="s">
        <v>473</v>
      </c>
      <c r="N126" s="29" t="s">
        <v>475</v>
      </c>
      <c r="O126" s="29" t="s">
        <v>474</v>
      </c>
      <c r="P126" s="29" t="s">
        <v>473</v>
      </c>
      <c r="Q126" s="29" t="s">
        <v>473</v>
      </c>
    </row>
    <row r="127" spans="1:17">
      <c r="A127" s="33" t="s">
        <v>167</v>
      </c>
      <c r="B127" s="29">
        <v>2900504</v>
      </c>
      <c r="C127" s="34" t="s">
        <v>474</v>
      </c>
      <c r="D127" s="34" t="s">
        <v>476</v>
      </c>
      <c r="E127" s="34" t="s">
        <v>473</v>
      </c>
      <c r="F127" s="34" t="s">
        <v>473</v>
      </c>
      <c r="G127" s="34" t="s">
        <v>473</v>
      </c>
      <c r="H127" s="34" t="s">
        <v>474</v>
      </c>
      <c r="I127" s="34" t="s">
        <v>473</v>
      </c>
      <c r="J127" s="34" t="s">
        <v>476</v>
      </c>
      <c r="K127" s="34" t="s">
        <v>476</v>
      </c>
      <c r="L127" s="34" t="s">
        <v>474</v>
      </c>
      <c r="M127" s="34" t="s">
        <v>473</v>
      </c>
      <c r="N127" s="29" t="s">
        <v>475</v>
      </c>
      <c r="O127" s="29" t="s">
        <v>476</v>
      </c>
      <c r="P127" s="29" t="s">
        <v>473</v>
      </c>
      <c r="Q127" s="29" t="s">
        <v>473</v>
      </c>
    </row>
    <row r="128" spans="1:17">
      <c r="A128" s="33" t="s">
        <v>168</v>
      </c>
      <c r="B128" s="29">
        <v>2910602</v>
      </c>
      <c r="C128" s="34" t="s">
        <v>474</v>
      </c>
      <c r="D128" s="34" t="s">
        <v>476</v>
      </c>
      <c r="E128" s="34" t="s">
        <v>475</v>
      </c>
      <c r="F128" s="34" t="s">
        <v>476</v>
      </c>
      <c r="G128" s="34" t="s">
        <v>475</v>
      </c>
      <c r="H128" s="34" t="s">
        <v>474</v>
      </c>
      <c r="I128" s="34" t="s">
        <v>476</v>
      </c>
      <c r="J128" s="34" t="s">
        <v>474</v>
      </c>
      <c r="K128" s="34" t="s">
        <v>473</v>
      </c>
      <c r="L128" s="34" t="s">
        <v>473</v>
      </c>
      <c r="M128" s="34" t="s">
        <v>476</v>
      </c>
      <c r="N128" s="29" t="s">
        <v>475</v>
      </c>
      <c r="O128" s="29" t="s">
        <v>474</v>
      </c>
      <c r="P128" s="29" t="s">
        <v>473</v>
      </c>
      <c r="Q128" s="29" t="s">
        <v>473</v>
      </c>
    </row>
    <row r="129" spans="1:17">
      <c r="A129" s="33" t="s">
        <v>169</v>
      </c>
      <c r="B129" s="29">
        <v>2910701</v>
      </c>
      <c r="C129" s="34" t="s">
        <v>473</v>
      </c>
      <c r="D129" s="34" t="s">
        <v>473</v>
      </c>
      <c r="E129" s="34" t="s">
        <v>474</v>
      </c>
      <c r="F129" s="34" t="s">
        <v>474</v>
      </c>
      <c r="G129" s="34" t="s">
        <v>473</v>
      </c>
      <c r="H129" s="34" t="s">
        <v>474</v>
      </c>
      <c r="I129" s="34" t="s">
        <v>476</v>
      </c>
      <c r="J129" s="34" t="s">
        <v>474</v>
      </c>
      <c r="K129" s="34" t="s">
        <v>474</v>
      </c>
      <c r="L129" s="34" t="s">
        <v>474</v>
      </c>
      <c r="M129" s="34" t="s">
        <v>475</v>
      </c>
      <c r="N129" s="29" t="s">
        <v>474</v>
      </c>
      <c r="O129" s="29" t="s">
        <v>473</v>
      </c>
      <c r="P129" s="29" t="s">
        <v>473</v>
      </c>
      <c r="Q129" s="29" t="s">
        <v>473</v>
      </c>
    </row>
    <row r="130" spans="1:17">
      <c r="A130" s="33" t="s">
        <v>170</v>
      </c>
      <c r="B130" s="29">
        <v>2910727</v>
      </c>
      <c r="C130" s="34" t="s">
        <v>476</v>
      </c>
      <c r="D130" s="34" t="s">
        <v>476</v>
      </c>
      <c r="E130" s="34" t="s">
        <v>475</v>
      </c>
      <c r="F130" s="34" t="s">
        <v>476</v>
      </c>
      <c r="G130" s="34" t="s">
        <v>473</v>
      </c>
      <c r="H130" s="34" t="s">
        <v>476</v>
      </c>
      <c r="I130" s="34" t="s">
        <v>476</v>
      </c>
      <c r="J130" s="34" t="s">
        <v>476</v>
      </c>
      <c r="K130" s="34" t="s">
        <v>475</v>
      </c>
      <c r="L130" s="34" t="s">
        <v>473</v>
      </c>
      <c r="M130" s="34" t="s">
        <v>476</v>
      </c>
      <c r="N130" s="29" t="s">
        <v>476</v>
      </c>
      <c r="O130" s="29" t="s">
        <v>474</v>
      </c>
      <c r="P130" s="29" t="s">
        <v>475</v>
      </c>
      <c r="Q130" s="29" t="s">
        <v>473</v>
      </c>
    </row>
    <row r="131" spans="1:17">
      <c r="A131" s="33" t="s">
        <v>171</v>
      </c>
      <c r="B131" s="29">
        <v>2910750</v>
      </c>
      <c r="C131" s="34" t="s">
        <v>476</v>
      </c>
      <c r="D131" s="34" t="s">
        <v>476</v>
      </c>
      <c r="E131" s="34" t="s">
        <v>473</v>
      </c>
      <c r="F131" s="34" t="s">
        <v>474</v>
      </c>
      <c r="G131" s="34" t="s">
        <v>476</v>
      </c>
      <c r="H131" s="34" t="s">
        <v>473</v>
      </c>
      <c r="I131" s="34" t="s">
        <v>475</v>
      </c>
      <c r="J131" s="34" t="s">
        <v>473</v>
      </c>
      <c r="K131" s="34" t="s">
        <v>474</v>
      </c>
      <c r="L131" s="34" t="s">
        <v>476</v>
      </c>
      <c r="M131" s="34" t="s">
        <v>473</v>
      </c>
      <c r="N131" s="29" t="s">
        <v>474</v>
      </c>
      <c r="O131" s="29" t="s">
        <v>474</v>
      </c>
      <c r="P131" s="29" t="s">
        <v>473</v>
      </c>
      <c r="Q131" s="29" t="s">
        <v>473</v>
      </c>
    </row>
    <row r="132" spans="1:17">
      <c r="A132" s="33" t="s">
        <v>172</v>
      </c>
      <c r="B132" s="29">
        <v>2910776</v>
      </c>
      <c r="C132" s="34" t="s">
        <v>474</v>
      </c>
      <c r="D132" s="34" t="s">
        <v>476</v>
      </c>
      <c r="E132" s="34" t="s">
        <v>474</v>
      </c>
      <c r="F132" s="34" t="s">
        <v>473</v>
      </c>
      <c r="G132" s="34" t="s">
        <v>475</v>
      </c>
      <c r="H132" s="34" t="s">
        <v>475</v>
      </c>
      <c r="I132" s="34" t="s">
        <v>473</v>
      </c>
      <c r="J132" s="34" t="s">
        <v>474</v>
      </c>
      <c r="K132" s="34" t="s">
        <v>474</v>
      </c>
      <c r="L132" s="34" t="s">
        <v>475</v>
      </c>
      <c r="M132" s="34" t="s">
        <v>473</v>
      </c>
      <c r="N132" s="29" t="s">
        <v>476</v>
      </c>
      <c r="O132" s="29" t="s">
        <v>474</v>
      </c>
      <c r="P132" s="29" t="s">
        <v>473</v>
      </c>
      <c r="Q132" s="29" t="s">
        <v>473</v>
      </c>
    </row>
    <row r="133" spans="1:17">
      <c r="A133" s="33" t="s">
        <v>173</v>
      </c>
      <c r="B133" s="29">
        <v>2910800</v>
      </c>
      <c r="C133" s="34" t="s">
        <v>474</v>
      </c>
      <c r="D133" s="34" t="s">
        <v>473</v>
      </c>
      <c r="E133" s="34" t="s">
        <v>476</v>
      </c>
      <c r="F133" s="34" t="s">
        <v>474</v>
      </c>
      <c r="G133" s="34" t="s">
        <v>473</v>
      </c>
      <c r="H133" s="34" t="s">
        <v>476</v>
      </c>
      <c r="I133" s="34" t="s">
        <v>476</v>
      </c>
      <c r="J133" s="34" t="s">
        <v>476</v>
      </c>
      <c r="K133" s="34" t="s">
        <v>476</v>
      </c>
      <c r="L133" s="34" t="s">
        <v>474</v>
      </c>
      <c r="M133" s="34" t="s">
        <v>476</v>
      </c>
      <c r="N133" s="29" t="s">
        <v>476</v>
      </c>
      <c r="O133" s="29" t="s">
        <v>474</v>
      </c>
      <c r="P133" s="29" t="s">
        <v>475</v>
      </c>
      <c r="Q133" s="29" t="s">
        <v>473</v>
      </c>
    </row>
    <row r="134" spans="1:17">
      <c r="A134" s="33" t="s">
        <v>174</v>
      </c>
      <c r="B134" s="29">
        <v>2910859</v>
      </c>
      <c r="C134" s="34" t="s">
        <v>474</v>
      </c>
      <c r="D134" s="34" t="s">
        <v>476</v>
      </c>
      <c r="E134" s="34" t="s">
        <v>476</v>
      </c>
      <c r="F134" s="34" t="s">
        <v>474</v>
      </c>
      <c r="G134" s="34" t="s">
        <v>476</v>
      </c>
      <c r="H134" s="34" t="s">
        <v>473</v>
      </c>
      <c r="I134" s="34" t="s">
        <v>475</v>
      </c>
      <c r="J134" s="34" t="s">
        <v>473</v>
      </c>
      <c r="K134" s="34" t="s">
        <v>476</v>
      </c>
      <c r="L134" s="34" t="s">
        <v>475</v>
      </c>
      <c r="M134" s="34" t="s">
        <v>475</v>
      </c>
      <c r="N134" s="29" t="s">
        <v>475</v>
      </c>
      <c r="O134" s="29" t="s">
        <v>476</v>
      </c>
      <c r="P134" s="29" t="s">
        <v>473</v>
      </c>
      <c r="Q134" s="29" t="s">
        <v>473</v>
      </c>
    </row>
    <row r="135" spans="1:17">
      <c r="A135" s="33" t="s">
        <v>175</v>
      </c>
      <c r="B135" s="29">
        <v>2910909</v>
      </c>
      <c r="C135" s="34" t="s">
        <v>473</v>
      </c>
      <c r="D135" s="34" t="s">
        <v>476</v>
      </c>
      <c r="E135" s="34" t="s">
        <v>473</v>
      </c>
      <c r="F135" s="34" t="s">
        <v>474</v>
      </c>
      <c r="G135" s="34" t="s">
        <v>473</v>
      </c>
      <c r="H135" s="34" t="s">
        <v>476</v>
      </c>
      <c r="I135" s="34" t="s">
        <v>473</v>
      </c>
      <c r="J135" s="34" t="s">
        <v>474</v>
      </c>
      <c r="K135" s="34" t="s">
        <v>473</v>
      </c>
      <c r="L135" s="34" t="s">
        <v>473</v>
      </c>
      <c r="M135" s="34" t="s">
        <v>473</v>
      </c>
      <c r="N135" s="29" t="s">
        <v>473</v>
      </c>
      <c r="O135" s="29" t="s">
        <v>474</v>
      </c>
      <c r="P135" s="29" t="s">
        <v>473</v>
      </c>
      <c r="Q135" s="29" t="s">
        <v>473</v>
      </c>
    </row>
    <row r="136" spans="1:17">
      <c r="A136" s="33" t="s">
        <v>176</v>
      </c>
      <c r="B136" s="29">
        <v>2911006</v>
      </c>
      <c r="C136" s="34" t="s">
        <v>475</v>
      </c>
      <c r="D136" s="34" t="s">
        <v>476</v>
      </c>
      <c r="E136" s="34" t="s">
        <v>473</v>
      </c>
      <c r="F136" s="34" t="s">
        <v>473</v>
      </c>
      <c r="G136" s="34" t="s">
        <v>474</v>
      </c>
      <c r="H136" s="34" t="s">
        <v>474</v>
      </c>
      <c r="I136" s="34" t="s">
        <v>474</v>
      </c>
      <c r="J136" s="34" t="s">
        <v>473</v>
      </c>
      <c r="K136" s="34" t="s">
        <v>474</v>
      </c>
      <c r="L136" s="34" t="s">
        <v>474</v>
      </c>
      <c r="M136" s="34" t="s">
        <v>473</v>
      </c>
      <c r="N136" s="29" t="s">
        <v>473</v>
      </c>
      <c r="O136" s="29" t="s">
        <v>474</v>
      </c>
      <c r="P136" s="29" t="s">
        <v>473</v>
      </c>
      <c r="Q136" s="29" t="s">
        <v>473</v>
      </c>
    </row>
    <row r="137" spans="1:17">
      <c r="A137" s="33" t="s">
        <v>177</v>
      </c>
      <c r="B137" s="29">
        <v>2911105</v>
      </c>
      <c r="C137" s="34" t="s">
        <v>474</v>
      </c>
      <c r="D137" s="34" t="s">
        <v>474</v>
      </c>
      <c r="E137" s="34" t="s">
        <v>473</v>
      </c>
      <c r="F137" s="34" t="s">
        <v>473</v>
      </c>
      <c r="G137" s="34" t="s">
        <v>476</v>
      </c>
      <c r="H137" s="34" t="s">
        <v>476</v>
      </c>
      <c r="I137" s="34" t="s">
        <v>475</v>
      </c>
      <c r="J137" s="34" t="s">
        <v>476</v>
      </c>
      <c r="K137" s="34" t="s">
        <v>476</v>
      </c>
      <c r="L137" s="34" t="s">
        <v>473</v>
      </c>
      <c r="M137" s="34" t="s">
        <v>474</v>
      </c>
      <c r="N137" s="29" t="s">
        <v>476</v>
      </c>
      <c r="O137" s="29" t="s">
        <v>473</v>
      </c>
      <c r="P137" s="29" t="s">
        <v>475</v>
      </c>
      <c r="Q137" s="29" t="s">
        <v>473</v>
      </c>
    </row>
    <row r="138" spans="1:17">
      <c r="A138" s="33" t="s">
        <v>178</v>
      </c>
      <c r="B138" s="29">
        <v>2911204</v>
      </c>
      <c r="C138" s="34" t="s">
        <v>473</v>
      </c>
      <c r="D138" s="34" t="s">
        <v>473</v>
      </c>
      <c r="E138" s="34" t="s">
        <v>474</v>
      </c>
      <c r="F138" s="34" t="s">
        <v>475</v>
      </c>
      <c r="G138" s="34" t="s">
        <v>474</v>
      </c>
      <c r="H138" s="34" t="s">
        <v>473</v>
      </c>
      <c r="I138" s="34" t="s">
        <v>476</v>
      </c>
      <c r="J138" s="34" t="s">
        <v>476</v>
      </c>
      <c r="K138" s="34" t="s">
        <v>476</v>
      </c>
      <c r="L138" s="34" t="s">
        <v>474</v>
      </c>
      <c r="M138" s="34" t="s">
        <v>474</v>
      </c>
      <c r="N138" s="29" t="s">
        <v>475</v>
      </c>
      <c r="O138" s="29" t="s">
        <v>473</v>
      </c>
      <c r="P138" s="29" t="s">
        <v>475</v>
      </c>
      <c r="Q138" s="29" t="s">
        <v>473</v>
      </c>
    </row>
    <row r="139" spans="1:17">
      <c r="A139" s="33" t="s">
        <v>179</v>
      </c>
      <c r="B139" s="29">
        <v>2911253</v>
      </c>
      <c r="C139" s="34" t="s">
        <v>476</v>
      </c>
      <c r="D139" s="34" t="s">
        <v>476</v>
      </c>
      <c r="E139" s="34" t="s">
        <v>474</v>
      </c>
      <c r="F139" s="34" t="s">
        <v>475</v>
      </c>
      <c r="G139" s="34" t="s">
        <v>473</v>
      </c>
      <c r="H139" s="34" t="s">
        <v>474</v>
      </c>
      <c r="I139" s="34" t="s">
        <v>473</v>
      </c>
      <c r="J139" s="34" t="s">
        <v>475</v>
      </c>
      <c r="K139" s="34" t="s">
        <v>473</v>
      </c>
      <c r="L139" s="34" t="s">
        <v>474</v>
      </c>
      <c r="M139" s="34" t="s">
        <v>474</v>
      </c>
      <c r="N139" s="29" t="s">
        <v>473</v>
      </c>
      <c r="O139" s="29" t="s">
        <v>473</v>
      </c>
      <c r="P139" s="29" t="s">
        <v>473</v>
      </c>
      <c r="Q139" s="29" t="s">
        <v>473</v>
      </c>
    </row>
    <row r="140" spans="1:17">
      <c r="A140" s="33" t="s">
        <v>180</v>
      </c>
      <c r="B140" s="29">
        <v>2911303</v>
      </c>
      <c r="C140" s="34" t="s">
        <v>473</v>
      </c>
      <c r="D140" s="34" t="s">
        <v>474</v>
      </c>
      <c r="E140" s="34" t="s">
        <v>473</v>
      </c>
      <c r="F140" s="34" t="s">
        <v>473</v>
      </c>
      <c r="G140" s="34" t="s">
        <v>473</v>
      </c>
      <c r="H140" s="34" t="s">
        <v>475</v>
      </c>
      <c r="I140" s="34" t="s">
        <v>474</v>
      </c>
      <c r="J140" s="34" t="s">
        <v>473</v>
      </c>
      <c r="K140" s="34" t="s">
        <v>475</v>
      </c>
      <c r="L140" s="34" t="s">
        <v>474</v>
      </c>
      <c r="M140" s="34" t="s">
        <v>473</v>
      </c>
      <c r="N140" s="29" t="s">
        <v>473</v>
      </c>
      <c r="O140" s="29" t="s">
        <v>474</v>
      </c>
      <c r="P140" s="29" t="s">
        <v>475</v>
      </c>
      <c r="Q140" s="29" t="s">
        <v>473</v>
      </c>
    </row>
    <row r="141" spans="1:17">
      <c r="A141" s="33" t="s">
        <v>181</v>
      </c>
      <c r="B141" s="29">
        <v>2911402</v>
      </c>
      <c r="C141" s="34" t="s">
        <v>476</v>
      </c>
      <c r="D141" s="34" t="s">
        <v>476</v>
      </c>
      <c r="E141" s="34" t="s">
        <v>473</v>
      </c>
      <c r="F141" s="34" t="s">
        <v>474</v>
      </c>
      <c r="G141" s="34" t="s">
        <v>473</v>
      </c>
      <c r="H141" s="34" t="s">
        <v>476</v>
      </c>
      <c r="I141" s="34" t="s">
        <v>474</v>
      </c>
      <c r="J141" s="34" t="s">
        <v>475</v>
      </c>
      <c r="K141" s="34" t="s">
        <v>476</v>
      </c>
      <c r="L141" s="34" t="s">
        <v>474</v>
      </c>
      <c r="M141" s="34" t="s">
        <v>473</v>
      </c>
      <c r="N141" s="29" t="s">
        <v>473</v>
      </c>
      <c r="O141" s="29" t="s">
        <v>473</v>
      </c>
      <c r="P141" s="29" t="s">
        <v>473</v>
      </c>
      <c r="Q141" s="29" t="s">
        <v>473</v>
      </c>
    </row>
    <row r="142" spans="1:17">
      <c r="A142" s="33" t="s">
        <v>182</v>
      </c>
      <c r="B142" s="29">
        <v>2911501</v>
      </c>
      <c r="C142" s="34" t="s">
        <v>476</v>
      </c>
      <c r="D142" s="34" t="s">
        <v>476</v>
      </c>
      <c r="E142" s="34" t="s">
        <v>474</v>
      </c>
      <c r="F142" s="34" t="s">
        <v>475</v>
      </c>
      <c r="G142" s="34" t="s">
        <v>475</v>
      </c>
      <c r="H142" s="34" t="s">
        <v>474</v>
      </c>
      <c r="I142" s="34" t="s">
        <v>473</v>
      </c>
      <c r="J142" s="34" t="s">
        <v>474</v>
      </c>
      <c r="K142" s="34" t="s">
        <v>473</v>
      </c>
      <c r="L142" s="34" t="s">
        <v>476</v>
      </c>
      <c r="M142" s="34" t="s">
        <v>474</v>
      </c>
      <c r="N142" s="29" t="s">
        <v>476</v>
      </c>
      <c r="O142" s="29" t="s">
        <v>474</v>
      </c>
      <c r="P142" s="29" t="s">
        <v>473</v>
      </c>
      <c r="Q142" s="29" t="s">
        <v>473</v>
      </c>
    </row>
    <row r="143" spans="1:17">
      <c r="A143" s="33" t="s">
        <v>183</v>
      </c>
      <c r="B143" s="29">
        <v>2911600</v>
      </c>
      <c r="C143" s="34" t="s">
        <v>474</v>
      </c>
      <c r="D143" s="34" t="s">
        <v>476</v>
      </c>
      <c r="E143" s="34" t="s">
        <v>474</v>
      </c>
      <c r="F143" s="34" t="s">
        <v>473</v>
      </c>
      <c r="G143" s="34" t="s">
        <v>475</v>
      </c>
      <c r="H143" s="34" t="s">
        <v>474</v>
      </c>
      <c r="I143" s="34" t="s">
        <v>475</v>
      </c>
      <c r="J143" s="34" t="s">
        <v>476</v>
      </c>
      <c r="K143" s="34" t="s">
        <v>475</v>
      </c>
      <c r="L143" s="34" t="s">
        <v>475</v>
      </c>
      <c r="M143" s="34" t="s">
        <v>476</v>
      </c>
      <c r="N143" s="29" t="s">
        <v>475</v>
      </c>
      <c r="O143" s="29" t="s">
        <v>474</v>
      </c>
      <c r="P143" s="29" t="s">
        <v>473</v>
      </c>
      <c r="Q143" s="29" t="s">
        <v>473</v>
      </c>
    </row>
    <row r="144" spans="1:17">
      <c r="A144" s="33" t="s">
        <v>184</v>
      </c>
      <c r="B144" s="29">
        <v>2911659</v>
      </c>
      <c r="C144" s="34" t="s">
        <v>473</v>
      </c>
      <c r="D144" s="34" t="s">
        <v>476</v>
      </c>
      <c r="E144" s="34" t="s">
        <v>473</v>
      </c>
      <c r="F144" s="34" t="s">
        <v>473</v>
      </c>
      <c r="G144" s="34" t="s">
        <v>475</v>
      </c>
      <c r="H144" s="34" t="s">
        <v>473</v>
      </c>
      <c r="I144" s="34" t="s">
        <v>473</v>
      </c>
      <c r="J144" s="34" t="s">
        <v>474</v>
      </c>
      <c r="K144" s="34" t="s">
        <v>476</v>
      </c>
      <c r="L144" s="34" t="s">
        <v>474</v>
      </c>
      <c r="M144" s="34" t="s">
        <v>474</v>
      </c>
      <c r="N144" s="29" t="s">
        <v>473</v>
      </c>
      <c r="O144" s="29" t="s">
        <v>474</v>
      </c>
      <c r="P144" s="29" t="s">
        <v>473</v>
      </c>
      <c r="Q144" s="29" t="s">
        <v>473</v>
      </c>
    </row>
    <row r="145" spans="1:17">
      <c r="A145" s="33" t="s">
        <v>185</v>
      </c>
      <c r="B145" s="29">
        <v>2911709</v>
      </c>
      <c r="C145" s="34" t="s">
        <v>474</v>
      </c>
      <c r="D145" s="34" t="s">
        <v>475</v>
      </c>
      <c r="E145" s="34" t="s">
        <v>475</v>
      </c>
      <c r="F145" s="34" t="s">
        <v>475</v>
      </c>
      <c r="G145" s="34" t="s">
        <v>474</v>
      </c>
      <c r="H145" s="34" t="s">
        <v>473</v>
      </c>
      <c r="I145" s="34" t="s">
        <v>476</v>
      </c>
      <c r="J145" s="34" t="s">
        <v>476</v>
      </c>
      <c r="K145" s="34" t="s">
        <v>476</v>
      </c>
      <c r="L145" s="34" t="s">
        <v>473</v>
      </c>
      <c r="M145" s="34" t="s">
        <v>475</v>
      </c>
      <c r="N145" s="29" t="s">
        <v>475</v>
      </c>
      <c r="O145" s="29" t="s">
        <v>474</v>
      </c>
      <c r="P145" s="29" t="s">
        <v>475</v>
      </c>
      <c r="Q145" s="29" t="s">
        <v>473</v>
      </c>
    </row>
    <row r="146" spans="1:17">
      <c r="A146" s="33" t="s">
        <v>186</v>
      </c>
      <c r="B146" s="29">
        <v>2911808</v>
      </c>
      <c r="C146" s="34" t="s">
        <v>476</v>
      </c>
      <c r="D146" s="34" t="s">
        <v>476</v>
      </c>
      <c r="E146" s="34" t="s">
        <v>474</v>
      </c>
      <c r="F146" s="34" t="s">
        <v>476</v>
      </c>
      <c r="G146" s="34" t="s">
        <v>473</v>
      </c>
      <c r="H146" s="34" t="s">
        <v>474</v>
      </c>
      <c r="I146" s="34" t="s">
        <v>475</v>
      </c>
      <c r="J146" s="34" t="s">
        <v>473</v>
      </c>
      <c r="K146" s="34" t="s">
        <v>473</v>
      </c>
      <c r="L146" s="34" t="s">
        <v>473</v>
      </c>
      <c r="M146" s="34" t="s">
        <v>473</v>
      </c>
      <c r="N146" s="29" t="s">
        <v>475</v>
      </c>
      <c r="O146" s="29" t="s">
        <v>474</v>
      </c>
      <c r="P146" s="29" t="s">
        <v>473</v>
      </c>
      <c r="Q146" s="29" t="s">
        <v>473</v>
      </c>
    </row>
    <row r="147" spans="1:17">
      <c r="A147" s="33" t="s">
        <v>187</v>
      </c>
      <c r="B147" s="29">
        <v>2911857</v>
      </c>
      <c r="C147" s="34" t="s">
        <v>476</v>
      </c>
      <c r="D147" s="34" t="s">
        <v>476</v>
      </c>
      <c r="E147" s="34" t="s">
        <v>475</v>
      </c>
      <c r="F147" s="34" t="s">
        <v>474</v>
      </c>
      <c r="G147" s="34" t="s">
        <v>475</v>
      </c>
      <c r="H147" s="34" t="s">
        <v>473</v>
      </c>
      <c r="I147" s="34" t="s">
        <v>474</v>
      </c>
      <c r="J147" s="34" t="s">
        <v>473</v>
      </c>
      <c r="K147" s="34" t="s">
        <v>475</v>
      </c>
      <c r="L147" s="34" t="s">
        <v>474</v>
      </c>
      <c r="M147" s="34" t="s">
        <v>474</v>
      </c>
      <c r="N147" s="29" t="s">
        <v>473</v>
      </c>
      <c r="O147" s="29" t="s">
        <v>473</v>
      </c>
      <c r="P147" s="29" t="s">
        <v>473</v>
      </c>
      <c r="Q147" s="29" t="s">
        <v>473</v>
      </c>
    </row>
    <row r="148" spans="1:17">
      <c r="A148" s="33" t="s">
        <v>188</v>
      </c>
      <c r="B148" s="29">
        <v>2911907</v>
      </c>
      <c r="C148" s="34" t="s">
        <v>474</v>
      </c>
      <c r="D148" s="34" t="s">
        <v>474</v>
      </c>
      <c r="E148" s="34" t="s">
        <v>473</v>
      </c>
      <c r="F148" s="34" t="s">
        <v>473</v>
      </c>
      <c r="G148" s="34" t="s">
        <v>475</v>
      </c>
      <c r="H148" s="34" t="s">
        <v>473</v>
      </c>
      <c r="I148" s="34" t="s">
        <v>475</v>
      </c>
      <c r="J148" s="34" t="s">
        <v>474</v>
      </c>
      <c r="K148" s="34" t="s">
        <v>475</v>
      </c>
      <c r="L148" s="34" t="s">
        <v>474</v>
      </c>
      <c r="M148" s="34" t="s">
        <v>474</v>
      </c>
      <c r="N148" s="29" t="s">
        <v>473</v>
      </c>
      <c r="O148" s="29" t="s">
        <v>473</v>
      </c>
      <c r="P148" s="29" t="s">
        <v>475</v>
      </c>
      <c r="Q148" s="29" t="s">
        <v>473</v>
      </c>
    </row>
    <row r="149" spans="1:17">
      <c r="A149" s="33" t="s">
        <v>189</v>
      </c>
      <c r="B149" s="29">
        <v>2912004</v>
      </c>
      <c r="C149" s="34" t="s">
        <v>474</v>
      </c>
      <c r="D149" s="34" t="s">
        <v>476</v>
      </c>
      <c r="E149" s="34" t="s">
        <v>473</v>
      </c>
      <c r="F149" s="34" t="s">
        <v>473</v>
      </c>
      <c r="G149" s="34" t="s">
        <v>474</v>
      </c>
      <c r="H149" s="34" t="s">
        <v>474</v>
      </c>
      <c r="I149" s="34" t="s">
        <v>473</v>
      </c>
      <c r="J149" s="34" t="s">
        <v>475</v>
      </c>
      <c r="K149" s="34" t="s">
        <v>474</v>
      </c>
      <c r="L149" s="34" t="s">
        <v>476</v>
      </c>
      <c r="M149" s="34" t="s">
        <v>475</v>
      </c>
      <c r="N149" s="29" t="s">
        <v>473</v>
      </c>
      <c r="O149" s="29" t="s">
        <v>474</v>
      </c>
      <c r="P149" s="29" t="s">
        <v>473</v>
      </c>
      <c r="Q149" s="29" t="s">
        <v>473</v>
      </c>
    </row>
    <row r="150" spans="1:17">
      <c r="A150" s="33" t="s">
        <v>190</v>
      </c>
      <c r="B150" s="29">
        <v>2912103</v>
      </c>
      <c r="C150" s="34" t="s">
        <v>474</v>
      </c>
      <c r="D150" s="34" t="s">
        <v>476</v>
      </c>
      <c r="E150" s="34" t="s">
        <v>475</v>
      </c>
      <c r="F150" s="34" t="s">
        <v>474</v>
      </c>
      <c r="G150" s="34" t="s">
        <v>476</v>
      </c>
      <c r="H150" s="34" t="s">
        <v>474</v>
      </c>
      <c r="I150" s="34" t="s">
        <v>475</v>
      </c>
      <c r="J150" s="34" t="s">
        <v>476</v>
      </c>
      <c r="K150" s="34" t="s">
        <v>476</v>
      </c>
      <c r="L150" s="34" t="s">
        <v>475</v>
      </c>
      <c r="M150" s="34" t="s">
        <v>475</v>
      </c>
      <c r="N150" s="29" t="s">
        <v>476</v>
      </c>
      <c r="O150" s="29" t="s">
        <v>473</v>
      </c>
      <c r="P150" s="29" t="s">
        <v>473</v>
      </c>
      <c r="Q150" s="29" t="s">
        <v>473</v>
      </c>
    </row>
    <row r="151" spans="1:17">
      <c r="A151" s="33" t="s">
        <v>191</v>
      </c>
      <c r="B151" s="29">
        <v>2912202</v>
      </c>
      <c r="C151" s="34" t="s">
        <v>474</v>
      </c>
      <c r="D151" s="34" t="s">
        <v>473</v>
      </c>
      <c r="E151" s="34" t="s">
        <v>475</v>
      </c>
      <c r="F151" s="34" t="s">
        <v>476</v>
      </c>
      <c r="G151" s="34" t="s">
        <v>475</v>
      </c>
      <c r="H151" s="34" t="s">
        <v>474</v>
      </c>
      <c r="I151" s="34" t="s">
        <v>475</v>
      </c>
      <c r="J151" s="34" t="s">
        <v>475</v>
      </c>
      <c r="K151" s="34" t="s">
        <v>474</v>
      </c>
      <c r="L151" s="34" t="s">
        <v>473</v>
      </c>
      <c r="M151" s="34" t="s">
        <v>475</v>
      </c>
      <c r="N151" s="29" t="s">
        <v>475</v>
      </c>
      <c r="O151" s="29" t="s">
        <v>474</v>
      </c>
      <c r="P151" s="29" t="s">
        <v>473</v>
      </c>
      <c r="Q151" s="29" t="s">
        <v>473</v>
      </c>
    </row>
    <row r="152" spans="1:17">
      <c r="A152" s="33" t="s">
        <v>192</v>
      </c>
      <c r="B152" s="29">
        <v>2912301</v>
      </c>
      <c r="C152" s="34" t="s">
        <v>474</v>
      </c>
      <c r="D152" s="34" t="s">
        <v>476</v>
      </c>
      <c r="E152" s="34" t="s">
        <v>474</v>
      </c>
      <c r="F152" s="34" t="s">
        <v>475</v>
      </c>
      <c r="G152" s="34" t="s">
        <v>476</v>
      </c>
      <c r="H152" s="34" t="s">
        <v>474</v>
      </c>
      <c r="I152" s="34" t="s">
        <v>474</v>
      </c>
      <c r="J152" s="34" t="s">
        <v>474</v>
      </c>
      <c r="K152" s="34" t="s">
        <v>473</v>
      </c>
      <c r="L152" s="34" t="s">
        <v>473</v>
      </c>
      <c r="M152" s="34" t="s">
        <v>474</v>
      </c>
      <c r="N152" s="29" t="s">
        <v>474</v>
      </c>
      <c r="O152" s="29" t="s">
        <v>476</v>
      </c>
      <c r="P152" s="29" t="s">
        <v>473</v>
      </c>
      <c r="Q152" s="29" t="s">
        <v>473</v>
      </c>
    </row>
    <row r="153" spans="1:17">
      <c r="A153" s="33" t="s">
        <v>193</v>
      </c>
      <c r="B153" s="29">
        <v>2912400</v>
      </c>
      <c r="C153" s="34" t="s">
        <v>473</v>
      </c>
      <c r="D153" s="34" t="s">
        <v>476</v>
      </c>
      <c r="E153" s="34" t="s">
        <v>473</v>
      </c>
      <c r="F153" s="34" t="s">
        <v>474</v>
      </c>
      <c r="G153" s="34" t="s">
        <v>474</v>
      </c>
      <c r="H153" s="34" t="s">
        <v>476</v>
      </c>
      <c r="I153" s="34" t="s">
        <v>475</v>
      </c>
      <c r="J153" s="34" t="s">
        <v>476</v>
      </c>
      <c r="K153" s="34" t="s">
        <v>474</v>
      </c>
      <c r="L153" s="34" t="s">
        <v>476</v>
      </c>
      <c r="M153" s="34" t="s">
        <v>473</v>
      </c>
      <c r="N153" s="29" t="s">
        <v>475</v>
      </c>
      <c r="O153" s="29" t="s">
        <v>476</v>
      </c>
      <c r="P153" s="29" t="s">
        <v>473</v>
      </c>
      <c r="Q153" s="29" t="s">
        <v>473</v>
      </c>
    </row>
    <row r="154" spans="1:17">
      <c r="A154" s="33" t="s">
        <v>194</v>
      </c>
      <c r="B154" s="29">
        <v>2912509</v>
      </c>
      <c r="C154" s="34" t="s">
        <v>473</v>
      </c>
      <c r="D154" s="34" t="s">
        <v>476</v>
      </c>
      <c r="E154" s="34" t="s">
        <v>473</v>
      </c>
      <c r="F154" s="34" t="s">
        <v>474</v>
      </c>
      <c r="G154" s="34" t="s">
        <v>474</v>
      </c>
      <c r="H154" s="34" t="s">
        <v>474</v>
      </c>
      <c r="I154" s="34" t="s">
        <v>474</v>
      </c>
      <c r="J154" s="34" t="s">
        <v>474</v>
      </c>
      <c r="K154" s="34" t="s">
        <v>475</v>
      </c>
      <c r="L154" s="34" t="s">
        <v>476</v>
      </c>
      <c r="M154" s="34" t="s">
        <v>476</v>
      </c>
      <c r="N154" s="29" t="s">
        <v>474</v>
      </c>
      <c r="O154" s="29" t="s">
        <v>473</v>
      </c>
      <c r="P154" s="29" t="s">
        <v>473</v>
      </c>
      <c r="Q154" s="29" t="s">
        <v>473</v>
      </c>
    </row>
    <row r="155" spans="1:17">
      <c r="A155" s="33" t="s">
        <v>195</v>
      </c>
      <c r="B155" s="29">
        <v>2912608</v>
      </c>
      <c r="C155" s="34" t="s">
        <v>473</v>
      </c>
      <c r="D155" s="34" t="s">
        <v>476</v>
      </c>
      <c r="E155" s="34" t="s">
        <v>473</v>
      </c>
      <c r="F155" s="34" t="s">
        <v>473</v>
      </c>
      <c r="G155" s="34" t="s">
        <v>476</v>
      </c>
      <c r="H155" s="34" t="s">
        <v>475</v>
      </c>
      <c r="I155" s="34" t="s">
        <v>473</v>
      </c>
      <c r="J155" s="34" t="s">
        <v>473</v>
      </c>
      <c r="K155" s="34" t="s">
        <v>476</v>
      </c>
      <c r="L155" s="34" t="s">
        <v>476</v>
      </c>
      <c r="M155" s="34" t="s">
        <v>473</v>
      </c>
      <c r="N155" s="29" t="s">
        <v>474</v>
      </c>
      <c r="O155" s="29" t="s">
        <v>474</v>
      </c>
      <c r="P155" s="29" t="s">
        <v>473</v>
      </c>
      <c r="Q155" s="29" t="s">
        <v>473</v>
      </c>
    </row>
    <row r="156" spans="1:17">
      <c r="A156" s="33" t="s">
        <v>196</v>
      </c>
      <c r="B156" s="29">
        <v>2912707</v>
      </c>
      <c r="C156" s="34" t="s">
        <v>473</v>
      </c>
      <c r="D156" s="34" t="s">
        <v>476</v>
      </c>
      <c r="E156" s="34" t="s">
        <v>473</v>
      </c>
      <c r="F156" s="34" t="s">
        <v>475</v>
      </c>
      <c r="G156" s="34" t="s">
        <v>474</v>
      </c>
      <c r="H156" s="34" t="s">
        <v>474</v>
      </c>
      <c r="I156" s="34" t="s">
        <v>475</v>
      </c>
      <c r="J156" s="34" t="s">
        <v>473</v>
      </c>
      <c r="K156" s="34" t="s">
        <v>475</v>
      </c>
      <c r="L156" s="34" t="s">
        <v>475</v>
      </c>
      <c r="M156" s="34" t="s">
        <v>474</v>
      </c>
      <c r="N156" s="29" t="s">
        <v>473</v>
      </c>
      <c r="O156" s="29" t="s">
        <v>474</v>
      </c>
      <c r="P156" s="29" t="s">
        <v>475</v>
      </c>
      <c r="Q156" s="29" t="s">
        <v>473</v>
      </c>
    </row>
    <row r="157" spans="1:17">
      <c r="A157" s="33" t="s">
        <v>492</v>
      </c>
      <c r="B157" s="29">
        <v>2912806</v>
      </c>
      <c r="C157" s="34" t="s">
        <v>473</v>
      </c>
      <c r="D157" s="34" t="s">
        <v>476</v>
      </c>
      <c r="E157" s="34" t="s">
        <v>473</v>
      </c>
      <c r="F157" s="34" t="s">
        <v>473</v>
      </c>
      <c r="G157" s="34" t="s">
        <v>473</v>
      </c>
      <c r="H157" s="34" t="s">
        <v>473</v>
      </c>
      <c r="I157" s="34" t="s">
        <v>473</v>
      </c>
      <c r="J157" s="34" t="s">
        <v>475</v>
      </c>
      <c r="K157" s="34" t="s">
        <v>475</v>
      </c>
      <c r="L157" s="34" t="s">
        <v>476</v>
      </c>
      <c r="M157" s="34" t="s">
        <v>473</v>
      </c>
      <c r="N157" s="29" t="s">
        <v>475</v>
      </c>
      <c r="O157" s="29" t="s">
        <v>473</v>
      </c>
      <c r="P157" s="29" t="s">
        <v>473</v>
      </c>
      <c r="Q157" s="29" t="s">
        <v>473</v>
      </c>
    </row>
    <row r="158" spans="1:17">
      <c r="A158" s="33" t="s">
        <v>198</v>
      </c>
      <c r="B158" s="29">
        <v>2912905</v>
      </c>
      <c r="C158" s="34" t="s">
        <v>474</v>
      </c>
      <c r="D158" s="34" t="s">
        <v>476</v>
      </c>
      <c r="E158" s="34" t="s">
        <v>473</v>
      </c>
      <c r="F158" s="34" t="s">
        <v>473</v>
      </c>
      <c r="G158" s="34" t="s">
        <v>475</v>
      </c>
      <c r="H158" s="34" t="s">
        <v>476</v>
      </c>
      <c r="I158" s="34" t="s">
        <v>475</v>
      </c>
      <c r="J158" s="34" t="s">
        <v>474</v>
      </c>
      <c r="K158" s="34" t="s">
        <v>475</v>
      </c>
      <c r="L158" s="34" t="s">
        <v>475</v>
      </c>
      <c r="M158" s="34" t="s">
        <v>474</v>
      </c>
      <c r="N158" s="29" t="s">
        <v>473</v>
      </c>
      <c r="O158" s="29" t="s">
        <v>473</v>
      </c>
      <c r="P158" s="29" t="s">
        <v>473</v>
      </c>
      <c r="Q158" s="29" t="s">
        <v>473</v>
      </c>
    </row>
    <row r="159" spans="1:17">
      <c r="A159" s="33" t="s">
        <v>199</v>
      </c>
      <c r="B159" s="29">
        <v>2913002</v>
      </c>
      <c r="C159" s="34" t="s">
        <v>474</v>
      </c>
      <c r="D159" s="34" t="s">
        <v>474</v>
      </c>
      <c r="E159" s="34" t="s">
        <v>475</v>
      </c>
      <c r="F159" s="34" t="s">
        <v>474</v>
      </c>
      <c r="G159" s="34" t="s">
        <v>476</v>
      </c>
      <c r="H159" s="34" t="s">
        <v>476</v>
      </c>
      <c r="I159" s="34" t="s">
        <v>474</v>
      </c>
      <c r="J159" s="34" t="s">
        <v>474</v>
      </c>
      <c r="K159" s="34" t="s">
        <v>474</v>
      </c>
      <c r="L159" s="34" t="s">
        <v>476</v>
      </c>
      <c r="M159" s="34" t="s">
        <v>476</v>
      </c>
      <c r="N159" s="29" t="s">
        <v>475</v>
      </c>
      <c r="O159" s="29" t="s">
        <v>473</v>
      </c>
      <c r="P159" s="29" t="s">
        <v>475</v>
      </c>
      <c r="Q159" s="29" t="s">
        <v>473</v>
      </c>
    </row>
    <row r="160" spans="1:17">
      <c r="A160" s="33" t="s">
        <v>200</v>
      </c>
      <c r="B160" s="29">
        <v>2913101</v>
      </c>
      <c r="C160" s="34" t="s">
        <v>473</v>
      </c>
      <c r="D160" s="34" t="s">
        <v>475</v>
      </c>
      <c r="E160" s="34" t="s">
        <v>474</v>
      </c>
      <c r="F160" s="34" t="s">
        <v>475</v>
      </c>
      <c r="G160" s="34" t="s">
        <v>473</v>
      </c>
      <c r="H160" s="34" t="s">
        <v>474</v>
      </c>
      <c r="I160" s="34" t="s">
        <v>475</v>
      </c>
      <c r="J160" s="34" t="s">
        <v>475</v>
      </c>
      <c r="K160" s="34" t="s">
        <v>473</v>
      </c>
      <c r="L160" s="34" t="s">
        <v>476</v>
      </c>
      <c r="M160" s="34" t="s">
        <v>476</v>
      </c>
      <c r="N160" s="29" t="s">
        <v>473</v>
      </c>
      <c r="O160" s="29" t="s">
        <v>476</v>
      </c>
      <c r="P160" s="29" t="s">
        <v>473</v>
      </c>
      <c r="Q160" s="29" t="s">
        <v>473</v>
      </c>
    </row>
    <row r="161" spans="1:17">
      <c r="A161" s="33" t="s">
        <v>201</v>
      </c>
      <c r="B161" s="29">
        <v>2913200</v>
      </c>
      <c r="C161" s="34" t="s">
        <v>474</v>
      </c>
      <c r="D161" s="34" t="s">
        <v>476</v>
      </c>
      <c r="E161" s="34" t="s">
        <v>473</v>
      </c>
      <c r="F161" s="34" t="s">
        <v>473</v>
      </c>
      <c r="G161" s="34" t="s">
        <v>475</v>
      </c>
      <c r="H161" s="34" t="s">
        <v>473</v>
      </c>
      <c r="I161" s="34" t="s">
        <v>475</v>
      </c>
      <c r="J161" s="34" t="s">
        <v>476</v>
      </c>
      <c r="K161" s="34" t="s">
        <v>476</v>
      </c>
      <c r="L161" s="34" t="s">
        <v>474</v>
      </c>
      <c r="M161" s="34" t="s">
        <v>475</v>
      </c>
      <c r="N161" s="29" t="s">
        <v>473</v>
      </c>
      <c r="O161" s="29" t="s">
        <v>474</v>
      </c>
      <c r="P161" s="29" t="s">
        <v>473</v>
      </c>
      <c r="Q161" s="29" t="s">
        <v>473</v>
      </c>
    </row>
    <row r="162" spans="1:17">
      <c r="A162" s="33" t="s">
        <v>202</v>
      </c>
      <c r="B162" s="29">
        <v>2913309</v>
      </c>
      <c r="C162" s="34" t="s">
        <v>475</v>
      </c>
      <c r="D162" s="34" t="s">
        <v>476</v>
      </c>
      <c r="E162" s="34" t="s">
        <v>475</v>
      </c>
      <c r="F162" s="34" t="s">
        <v>475</v>
      </c>
      <c r="G162" s="34" t="s">
        <v>476</v>
      </c>
      <c r="H162" s="34" t="s">
        <v>474</v>
      </c>
      <c r="I162" s="34" t="s">
        <v>473</v>
      </c>
      <c r="J162" s="34" t="s">
        <v>476</v>
      </c>
      <c r="K162" s="34" t="s">
        <v>473</v>
      </c>
      <c r="L162" s="34" t="s">
        <v>474</v>
      </c>
      <c r="M162" s="34" t="s">
        <v>475</v>
      </c>
      <c r="N162" s="29" t="s">
        <v>473</v>
      </c>
      <c r="O162" s="29" t="s">
        <v>473</v>
      </c>
      <c r="P162" s="29" t="s">
        <v>473</v>
      </c>
      <c r="Q162" s="29" t="s">
        <v>473</v>
      </c>
    </row>
    <row r="163" spans="1:17">
      <c r="A163" s="33" t="s">
        <v>203</v>
      </c>
      <c r="B163" s="29">
        <v>2913408</v>
      </c>
      <c r="C163" s="34" t="s">
        <v>473</v>
      </c>
      <c r="D163" s="34" t="s">
        <v>476</v>
      </c>
      <c r="E163" s="34" t="s">
        <v>474</v>
      </c>
      <c r="F163" s="34" t="s">
        <v>474</v>
      </c>
      <c r="G163" s="34" t="s">
        <v>473</v>
      </c>
      <c r="H163" s="34" t="s">
        <v>473</v>
      </c>
      <c r="I163" s="34" t="s">
        <v>474</v>
      </c>
      <c r="J163" s="34" t="s">
        <v>475</v>
      </c>
      <c r="K163" s="34" t="s">
        <v>476</v>
      </c>
      <c r="L163" s="34" t="s">
        <v>474</v>
      </c>
      <c r="M163" s="34" t="s">
        <v>474</v>
      </c>
      <c r="N163" s="29" t="s">
        <v>474</v>
      </c>
      <c r="O163" s="29" t="s">
        <v>474</v>
      </c>
      <c r="P163" s="29" t="s">
        <v>473</v>
      </c>
      <c r="Q163" s="29" t="s">
        <v>473</v>
      </c>
    </row>
    <row r="164" spans="1:17">
      <c r="A164" s="33" t="s">
        <v>204</v>
      </c>
      <c r="B164" s="29">
        <v>2913457</v>
      </c>
      <c r="C164" s="34" t="s">
        <v>474</v>
      </c>
      <c r="D164" s="34" t="s">
        <v>476</v>
      </c>
      <c r="E164" s="34" t="s">
        <v>473</v>
      </c>
      <c r="F164" s="34" t="s">
        <v>476</v>
      </c>
      <c r="G164" s="34" t="s">
        <v>473</v>
      </c>
      <c r="H164" s="34" t="s">
        <v>473</v>
      </c>
      <c r="I164" s="34" t="s">
        <v>474</v>
      </c>
      <c r="J164" s="34" t="s">
        <v>474</v>
      </c>
      <c r="K164" s="34" t="s">
        <v>473</v>
      </c>
      <c r="L164" s="34" t="s">
        <v>475</v>
      </c>
      <c r="M164" s="34" t="s">
        <v>473</v>
      </c>
      <c r="N164" s="29" t="s">
        <v>475</v>
      </c>
      <c r="O164" s="29" t="s">
        <v>474</v>
      </c>
      <c r="P164" s="29" t="s">
        <v>473</v>
      </c>
      <c r="Q164" s="29" t="s">
        <v>473</v>
      </c>
    </row>
    <row r="165" spans="1:17">
      <c r="A165" s="33" t="s">
        <v>205</v>
      </c>
      <c r="B165" s="29">
        <v>2913507</v>
      </c>
      <c r="C165" s="34" t="s">
        <v>474</v>
      </c>
      <c r="D165" s="34" t="s">
        <v>476</v>
      </c>
      <c r="E165" s="34" t="s">
        <v>473</v>
      </c>
      <c r="F165" s="34" t="s">
        <v>474</v>
      </c>
      <c r="G165" s="34" t="s">
        <v>473</v>
      </c>
      <c r="H165" s="34" t="s">
        <v>475</v>
      </c>
      <c r="I165" s="34" t="s">
        <v>475</v>
      </c>
      <c r="J165" s="34" t="s">
        <v>473</v>
      </c>
      <c r="K165" s="34" t="s">
        <v>474</v>
      </c>
      <c r="L165" s="34" t="s">
        <v>473</v>
      </c>
      <c r="M165" s="34" t="s">
        <v>474</v>
      </c>
      <c r="N165" s="29" t="s">
        <v>475</v>
      </c>
      <c r="O165" s="29" t="s">
        <v>473</v>
      </c>
      <c r="P165" s="29" t="s">
        <v>473</v>
      </c>
      <c r="Q165" s="29" t="s">
        <v>473</v>
      </c>
    </row>
    <row r="166" spans="1:17">
      <c r="A166" s="33" t="s">
        <v>206</v>
      </c>
      <c r="B166" s="29">
        <v>2913606</v>
      </c>
      <c r="C166" s="34" t="s">
        <v>476</v>
      </c>
      <c r="D166" s="34" t="s">
        <v>473</v>
      </c>
      <c r="E166" s="34" t="s">
        <v>476</v>
      </c>
      <c r="F166" s="34" t="s">
        <v>476</v>
      </c>
      <c r="G166" s="34" t="s">
        <v>476</v>
      </c>
      <c r="H166" s="34" t="s">
        <v>476</v>
      </c>
      <c r="I166" s="34" t="s">
        <v>476</v>
      </c>
      <c r="J166" s="34" t="s">
        <v>476</v>
      </c>
      <c r="K166" s="34" t="s">
        <v>474</v>
      </c>
      <c r="L166" s="34" t="s">
        <v>474</v>
      </c>
      <c r="M166" s="34" t="s">
        <v>476</v>
      </c>
      <c r="N166" s="29" t="s">
        <v>475</v>
      </c>
      <c r="O166" s="29" t="s">
        <v>473</v>
      </c>
      <c r="P166" s="29" t="s">
        <v>476</v>
      </c>
      <c r="Q166" s="29" t="s">
        <v>473</v>
      </c>
    </row>
    <row r="167" spans="1:17">
      <c r="A167" s="33" t="s">
        <v>207</v>
      </c>
      <c r="B167" s="29">
        <v>2913705</v>
      </c>
      <c r="C167" s="34" t="s">
        <v>475</v>
      </c>
      <c r="D167" s="34" t="s">
        <v>475</v>
      </c>
      <c r="E167" s="34" t="s">
        <v>473</v>
      </c>
      <c r="F167" s="34" t="s">
        <v>474</v>
      </c>
      <c r="G167" s="34" t="s">
        <v>476</v>
      </c>
      <c r="H167" s="34" t="s">
        <v>475</v>
      </c>
      <c r="I167" s="34" t="s">
        <v>476</v>
      </c>
      <c r="J167" s="34" t="s">
        <v>473</v>
      </c>
      <c r="K167" s="34" t="s">
        <v>475</v>
      </c>
      <c r="L167" s="34" t="s">
        <v>473</v>
      </c>
      <c r="M167" s="34" t="s">
        <v>473</v>
      </c>
      <c r="N167" s="29" t="s">
        <v>474</v>
      </c>
      <c r="O167" s="29" t="s">
        <v>474</v>
      </c>
      <c r="P167" s="29" t="s">
        <v>476</v>
      </c>
      <c r="Q167" s="29" t="s">
        <v>473</v>
      </c>
    </row>
    <row r="168" spans="1:17">
      <c r="A168" s="33" t="s">
        <v>208</v>
      </c>
      <c r="B168" s="29">
        <v>2913804</v>
      </c>
      <c r="C168" s="34" t="s">
        <v>473</v>
      </c>
      <c r="D168" s="34" t="s">
        <v>476</v>
      </c>
      <c r="E168" s="34" t="s">
        <v>474</v>
      </c>
      <c r="F168" s="34" t="s">
        <v>473</v>
      </c>
      <c r="G168" s="34" t="s">
        <v>476</v>
      </c>
      <c r="H168" s="34" t="s">
        <v>474</v>
      </c>
      <c r="I168" s="34" t="s">
        <v>474</v>
      </c>
      <c r="J168" s="34" t="s">
        <v>473</v>
      </c>
      <c r="K168" s="34" t="s">
        <v>474</v>
      </c>
      <c r="L168" s="34" t="s">
        <v>474</v>
      </c>
      <c r="M168" s="34" t="s">
        <v>473</v>
      </c>
      <c r="N168" s="29" t="s">
        <v>473</v>
      </c>
      <c r="O168" s="29" t="s">
        <v>474</v>
      </c>
      <c r="P168" s="29" t="s">
        <v>473</v>
      </c>
      <c r="Q168" s="29" t="s">
        <v>473</v>
      </c>
    </row>
    <row r="169" spans="1:17">
      <c r="A169" s="33" t="s">
        <v>209</v>
      </c>
      <c r="B169" s="29">
        <v>2913903</v>
      </c>
      <c r="C169" s="34" t="s">
        <v>474</v>
      </c>
      <c r="D169" s="34" t="s">
        <v>473</v>
      </c>
      <c r="E169" s="34" t="s">
        <v>476</v>
      </c>
      <c r="F169" s="34" t="s">
        <v>474</v>
      </c>
      <c r="G169" s="34" t="s">
        <v>476</v>
      </c>
      <c r="H169" s="34" t="s">
        <v>476</v>
      </c>
      <c r="I169" s="34" t="s">
        <v>476</v>
      </c>
      <c r="J169" s="34" t="s">
        <v>476</v>
      </c>
      <c r="K169" s="34" t="s">
        <v>476</v>
      </c>
      <c r="L169" s="34" t="s">
        <v>476</v>
      </c>
      <c r="M169" s="34" t="s">
        <v>476</v>
      </c>
      <c r="N169" s="29" t="s">
        <v>475</v>
      </c>
      <c r="O169" s="29" t="s">
        <v>474</v>
      </c>
      <c r="P169" s="29" t="s">
        <v>473</v>
      </c>
      <c r="Q169" s="29" t="s">
        <v>473</v>
      </c>
    </row>
    <row r="170" spans="1:17">
      <c r="A170" s="33" t="s">
        <v>210</v>
      </c>
      <c r="B170" s="29">
        <v>2914000</v>
      </c>
      <c r="C170" s="34" t="s">
        <v>476</v>
      </c>
      <c r="D170" s="34" t="s">
        <v>474</v>
      </c>
      <c r="E170" s="34" t="s">
        <v>476</v>
      </c>
      <c r="F170" s="34" t="s">
        <v>476</v>
      </c>
      <c r="G170" s="34" t="s">
        <v>474</v>
      </c>
      <c r="H170" s="34" t="s">
        <v>474</v>
      </c>
      <c r="I170" s="34" t="s">
        <v>476</v>
      </c>
      <c r="J170" s="34" t="s">
        <v>473</v>
      </c>
      <c r="K170" s="34" t="s">
        <v>476</v>
      </c>
      <c r="L170" s="34" t="s">
        <v>475</v>
      </c>
      <c r="M170" s="34" t="s">
        <v>476</v>
      </c>
      <c r="N170" s="29" t="s">
        <v>475</v>
      </c>
      <c r="O170" s="29" t="s">
        <v>474</v>
      </c>
      <c r="P170" s="29" t="s">
        <v>475</v>
      </c>
      <c r="Q170" s="29" t="s">
        <v>473</v>
      </c>
    </row>
    <row r="171" spans="1:17">
      <c r="A171" s="33" t="s">
        <v>211</v>
      </c>
      <c r="B171" s="29">
        <v>2914109</v>
      </c>
      <c r="C171" s="34" t="s">
        <v>474</v>
      </c>
      <c r="D171" s="34" t="s">
        <v>476</v>
      </c>
      <c r="E171" s="34" t="s">
        <v>473</v>
      </c>
      <c r="F171" s="34" t="s">
        <v>473</v>
      </c>
      <c r="G171" s="34" t="s">
        <v>473</v>
      </c>
      <c r="H171" s="34" t="s">
        <v>476</v>
      </c>
      <c r="I171" s="34" t="s">
        <v>473</v>
      </c>
      <c r="J171" s="34" t="s">
        <v>475</v>
      </c>
      <c r="K171" s="34" t="s">
        <v>475</v>
      </c>
      <c r="L171" s="34" t="s">
        <v>476</v>
      </c>
      <c r="M171" s="34" t="s">
        <v>476</v>
      </c>
      <c r="N171" s="29" t="s">
        <v>473</v>
      </c>
      <c r="O171" s="29" t="s">
        <v>473</v>
      </c>
      <c r="P171" s="29" t="s">
        <v>473</v>
      </c>
      <c r="Q171" s="29" t="s">
        <v>473</v>
      </c>
    </row>
    <row r="172" spans="1:17">
      <c r="A172" s="33" t="s">
        <v>212</v>
      </c>
      <c r="B172" s="29">
        <v>2914208</v>
      </c>
      <c r="C172" s="34" t="s">
        <v>473</v>
      </c>
      <c r="D172" s="34" t="s">
        <v>476</v>
      </c>
      <c r="E172" s="34" t="s">
        <v>474</v>
      </c>
      <c r="F172" s="34" t="s">
        <v>474</v>
      </c>
      <c r="G172" s="34" t="s">
        <v>474</v>
      </c>
      <c r="H172" s="34" t="s">
        <v>475</v>
      </c>
      <c r="I172" s="34" t="s">
        <v>473</v>
      </c>
      <c r="J172" s="34" t="s">
        <v>474</v>
      </c>
      <c r="K172" s="34" t="s">
        <v>473</v>
      </c>
      <c r="L172" s="34" t="s">
        <v>473</v>
      </c>
      <c r="M172" s="34" t="s">
        <v>473</v>
      </c>
      <c r="N172" s="29" t="s">
        <v>475</v>
      </c>
      <c r="O172" s="29" t="s">
        <v>473</v>
      </c>
      <c r="P172" s="29" t="s">
        <v>475</v>
      </c>
      <c r="Q172" s="29" t="s">
        <v>473</v>
      </c>
    </row>
    <row r="173" spans="1:17">
      <c r="A173" s="33" t="s">
        <v>213</v>
      </c>
      <c r="B173" s="29">
        <v>2914307</v>
      </c>
      <c r="C173" s="34" t="s">
        <v>474</v>
      </c>
      <c r="D173" s="34" t="s">
        <v>476</v>
      </c>
      <c r="E173" s="34" t="s">
        <v>474</v>
      </c>
      <c r="F173" s="34" t="s">
        <v>475</v>
      </c>
      <c r="G173" s="34" t="s">
        <v>475</v>
      </c>
      <c r="H173" s="34" t="s">
        <v>475</v>
      </c>
      <c r="I173" s="34" t="s">
        <v>473</v>
      </c>
      <c r="J173" s="34" t="s">
        <v>474</v>
      </c>
      <c r="K173" s="34" t="s">
        <v>473</v>
      </c>
      <c r="L173" s="34" t="s">
        <v>475</v>
      </c>
      <c r="M173" s="34" t="s">
        <v>476</v>
      </c>
      <c r="N173" s="29" t="s">
        <v>474</v>
      </c>
      <c r="O173" s="29" t="s">
        <v>474</v>
      </c>
      <c r="P173" s="29" t="s">
        <v>473</v>
      </c>
      <c r="Q173" s="29" t="s">
        <v>473</v>
      </c>
    </row>
    <row r="174" spans="1:17">
      <c r="A174" s="33" t="s">
        <v>214</v>
      </c>
      <c r="B174" s="29">
        <v>2914406</v>
      </c>
      <c r="C174" s="34" t="s">
        <v>473</v>
      </c>
      <c r="D174" s="34" t="s">
        <v>476</v>
      </c>
      <c r="E174" s="34" t="s">
        <v>473</v>
      </c>
      <c r="F174" s="34" t="s">
        <v>473</v>
      </c>
      <c r="G174" s="34" t="s">
        <v>475</v>
      </c>
      <c r="H174" s="34" t="s">
        <v>475</v>
      </c>
      <c r="I174" s="34" t="s">
        <v>475</v>
      </c>
      <c r="J174" s="34" t="s">
        <v>475</v>
      </c>
      <c r="K174" s="34" t="s">
        <v>476</v>
      </c>
      <c r="L174" s="34" t="s">
        <v>476</v>
      </c>
      <c r="M174" s="34" t="s">
        <v>474</v>
      </c>
      <c r="N174" s="29" t="s">
        <v>473</v>
      </c>
      <c r="O174" s="29" t="s">
        <v>473</v>
      </c>
      <c r="P174" s="29" t="s">
        <v>473</v>
      </c>
      <c r="Q174" s="29" t="s">
        <v>473</v>
      </c>
    </row>
    <row r="175" spans="1:17">
      <c r="A175" s="33" t="s">
        <v>215</v>
      </c>
      <c r="B175" s="29">
        <v>2914505</v>
      </c>
      <c r="C175" s="34" t="s">
        <v>476</v>
      </c>
      <c r="D175" s="34" t="s">
        <v>476</v>
      </c>
      <c r="E175" s="34" t="s">
        <v>475</v>
      </c>
      <c r="F175" s="34" t="s">
        <v>475</v>
      </c>
      <c r="G175" s="34" t="s">
        <v>475</v>
      </c>
      <c r="H175" s="34" t="s">
        <v>474</v>
      </c>
      <c r="I175" s="34" t="s">
        <v>476</v>
      </c>
      <c r="J175" s="34" t="s">
        <v>476</v>
      </c>
      <c r="K175" s="34" t="s">
        <v>475</v>
      </c>
      <c r="L175" s="34" t="s">
        <v>474</v>
      </c>
      <c r="M175" s="34" t="s">
        <v>474</v>
      </c>
      <c r="N175" s="29" t="s">
        <v>473</v>
      </c>
      <c r="O175" s="29" t="s">
        <v>474</v>
      </c>
      <c r="P175" s="29" t="s">
        <v>473</v>
      </c>
      <c r="Q175" s="29" t="s">
        <v>473</v>
      </c>
    </row>
    <row r="176" spans="1:17">
      <c r="A176" s="33" t="s">
        <v>216</v>
      </c>
      <c r="B176" s="29">
        <v>2914604</v>
      </c>
      <c r="C176" s="34" t="s">
        <v>474</v>
      </c>
      <c r="D176" s="34" t="s">
        <v>476</v>
      </c>
      <c r="E176" s="34" t="s">
        <v>476</v>
      </c>
      <c r="F176" s="34" t="s">
        <v>476</v>
      </c>
      <c r="G176" s="34" t="s">
        <v>475</v>
      </c>
      <c r="H176" s="34" t="s">
        <v>473</v>
      </c>
      <c r="I176" s="34" t="s">
        <v>476</v>
      </c>
      <c r="J176" s="34" t="s">
        <v>476</v>
      </c>
      <c r="K176" s="34" t="s">
        <v>475</v>
      </c>
      <c r="L176" s="34" t="s">
        <v>476</v>
      </c>
      <c r="M176" s="34" t="s">
        <v>475</v>
      </c>
      <c r="N176" s="29" t="s">
        <v>476</v>
      </c>
      <c r="O176" s="29" t="s">
        <v>476</v>
      </c>
      <c r="P176" s="29" t="s">
        <v>473</v>
      </c>
      <c r="Q176" s="29" t="s">
        <v>473</v>
      </c>
    </row>
    <row r="177" spans="1:17">
      <c r="A177" s="33" t="s">
        <v>217</v>
      </c>
      <c r="B177" s="29">
        <v>2914653</v>
      </c>
      <c r="C177" s="34" t="s">
        <v>475</v>
      </c>
      <c r="D177" s="34" t="s">
        <v>476</v>
      </c>
      <c r="E177" s="34" t="s">
        <v>475</v>
      </c>
      <c r="F177" s="34" t="s">
        <v>476</v>
      </c>
      <c r="G177" s="34" t="s">
        <v>475</v>
      </c>
      <c r="H177" s="34" t="s">
        <v>476</v>
      </c>
      <c r="I177" s="34" t="s">
        <v>476</v>
      </c>
      <c r="J177" s="34" t="s">
        <v>475</v>
      </c>
      <c r="K177" s="34" t="s">
        <v>474</v>
      </c>
      <c r="L177" s="34" t="s">
        <v>475</v>
      </c>
      <c r="M177" s="34" t="s">
        <v>474</v>
      </c>
      <c r="N177" s="29" t="s">
        <v>473</v>
      </c>
      <c r="O177" s="29" t="s">
        <v>476</v>
      </c>
      <c r="P177" s="29" t="s">
        <v>473</v>
      </c>
      <c r="Q177" s="29" t="s">
        <v>473</v>
      </c>
    </row>
    <row r="178" spans="1:17">
      <c r="A178" s="33" t="s">
        <v>218</v>
      </c>
      <c r="B178" s="29">
        <v>2914703</v>
      </c>
      <c r="C178" s="34" t="s">
        <v>474</v>
      </c>
      <c r="D178" s="34" t="s">
        <v>476</v>
      </c>
      <c r="E178" s="34" t="s">
        <v>474</v>
      </c>
      <c r="F178" s="34" t="s">
        <v>474</v>
      </c>
      <c r="G178" s="34" t="s">
        <v>476</v>
      </c>
      <c r="H178" s="34" t="s">
        <v>473</v>
      </c>
      <c r="I178" s="34" t="s">
        <v>476</v>
      </c>
      <c r="J178" s="34" t="s">
        <v>476</v>
      </c>
      <c r="K178" s="34" t="s">
        <v>476</v>
      </c>
      <c r="L178" s="34" t="s">
        <v>475</v>
      </c>
      <c r="M178" s="34" t="s">
        <v>476</v>
      </c>
      <c r="N178" s="29" t="s">
        <v>475</v>
      </c>
      <c r="O178" s="29" t="s">
        <v>473</v>
      </c>
      <c r="P178" s="29" t="s">
        <v>473</v>
      </c>
      <c r="Q178" s="29" t="s">
        <v>473</v>
      </c>
    </row>
    <row r="179" spans="1:17">
      <c r="A179" s="33" t="s">
        <v>219</v>
      </c>
      <c r="B179" s="29">
        <v>2914802</v>
      </c>
      <c r="C179" s="34" t="s">
        <v>476</v>
      </c>
      <c r="D179" s="34" t="s">
        <v>476</v>
      </c>
      <c r="E179" s="34" t="s">
        <v>476</v>
      </c>
      <c r="F179" s="34" t="s">
        <v>476</v>
      </c>
      <c r="G179" s="34" t="s">
        <v>476</v>
      </c>
      <c r="H179" s="34" t="s">
        <v>473</v>
      </c>
      <c r="I179" s="34" t="s">
        <v>476</v>
      </c>
      <c r="J179" s="34" t="s">
        <v>476</v>
      </c>
      <c r="K179" s="34" t="s">
        <v>473</v>
      </c>
      <c r="L179" s="34" t="s">
        <v>474</v>
      </c>
      <c r="M179" s="34" t="s">
        <v>476</v>
      </c>
      <c r="N179" s="29" t="s">
        <v>476</v>
      </c>
      <c r="O179" s="29" t="s">
        <v>474</v>
      </c>
      <c r="P179" s="29" t="s">
        <v>475</v>
      </c>
      <c r="Q179" s="29" t="s">
        <v>473</v>
      </c>
    </row>
    <row r="180" spans="1:17">
      <c r="A180" s="33" t="s">
        <v>220</v>
      </c>
      <c r="B180" s="29">
        <v>2914901</v>
      </c>
      <c r="C180" s="34" t="s">
        <v>475</v>
      </c>
      <c r="D180" s="34" t="s">
        <v>476</v>
      </c>
      <c r="E180" s="34" t="s">
        <v>473</v>
      </c>
      <c r="F180" s="34" t="s">
        <v>475</v>
      </c>
      <c r="G180" s="34" t="s">
        <v>476</v>
      </c>
      <c r="H180" s="34" t="s">
        <v>475</v>
      </c>
      <c r="I180" s="34" t="s">
        <v>476</v>
      </c>
      <c r="J180" s="34" t="s">
        <v>474</v>
      </c>
      <c r="K180" s="34" t="s">
        <v>475</v>
      </c>
      <c r="L180" s="34" t="s">
        <v>474</v>
      </c>
      <c r="M180" s="34" t="s">
        <v>473</v>
      </c>
      <c r="N180" s="29" t="s">
        <v>475</v>
      </c>
      <c r="O180" s="29" t="s">
        <v>474</v>
      </c>
      <c r="P180" s="29" t="s">
        <v>473</v>
      </c>
      <c r="Q180" s="29" t="s">
        <v>473</v>
      </c>
    </row>
    <row r="181" spans="1:17">
      <c r="A181" s="33" t="s">
        <v>221</v>
      </c>
      <c r="B181" s="29">
        <v>2915007</v>
      </c>
      <c r="C181" s="34" t="s">
        <v>474</v>
      </c>
      <c r="D181" s="34" t="s">
        <v>476</v>
      </c>
      <c r="E181" s="34" t="s">
        <v>474</v>
      </c>
      <c r="F181" s="34" t="s">
        <v>476</v>
      </c>
      <c r="G181" s="34" t="s">
        <v>473</v>
      </c>
      <c r="H181" s="34" t="s">
        <v>476</v>
      </c>
      <c r="I181" s="34" t="s">
        <v>474</v>
      </c>
      <c r="J181" s="34" t="s">
        <v>474</v>
      </c>
      <c r="K181" s="34" t="s">
        <v>474</v>
      </c>
      <c r="L181" s="34" t="s">
        <v>474</v>
      </c>
      <c r="M181" s="34" t="s">
        <v>475</v>
      </c>
      <c r="N181" s="29" t="s">
        <v>473</v>
      </c>
      <c r="O181" s="29" t="s">
        <v>476</v>
      </c>
      <c r="P181" s="29" t="s">
        <v>473</v>
      </c>
      <c r="Q181" s="29" t="s">
        <v>473</v>
      </c>
    </row>
    <row r="182" spans="1:17">
      <c r="A182" s="33" t="s">
        <v>222</v>
      </c>
      <c r="B182" s="29">
        <v>2915106</v>
      </c>
      <c r="C182" s="34" t="s">
        <v>475</v>
      </c>
      <c r="D182" s="34" t="s">
        <v>474</v>
      </c>
      <c r="E182" s="34" t="s">
        <v>474</v>
      </c>
      <c r="F182" s="34" t="s">
        <v>475</v>
      </c>
      <c r="G182" s="34" t="s">
        <v>475</v>
      </c>
      <c r="H182" s="34" t="s">
        <v>476</v>
      </c>
      <c r="I182" s="34" t="s">
        <v>474</v>
      </c>
      <c r="J182" s="34" t="s">
        <v>473</v>
      </c>
      <c r="K182" s="34" t="s">
        <v>476</v>
      </c>
      <c r="L182" s="34" t="s">
        <v>476</v>
      </c>
      <c r="M182" s="34" t="s">
        <v>474</v>
      </c>
      <c r="N182" s="29" t="s">
        <v>475</v>
      </c>
      <c r="O182" s="29" t="s">
        <v>473</v>
      </c>
      <c r="P182" s="29" t="s">
        <v>475</v>
      </c>
      <c r="Q182" s="29" t="s">
        <v>473</v>
      </c>
    </row>
    <row r="183" spans="1:17">
      <c r="A183" s="33" t="s">
        <v>223</v>
      </c>
      <c r="B183" s="29">
        <v>2915205</v>
      </c>
      <c r="C183" s="34" t="s">
        <v>475</v>
      </c>
      <c r="D183" s="34" t="s">
        <v>476</v>
      </c>
      <c r="E183" s="34" t="s">
        <v>473</v>
      </c>
      <c r="F183" s="34" t="s">
        <v>475</v>
      </c>
      <c r="G183" s="34" t="s">
        <v>476</v>
      </c>
      <c r="H183" s="34" t="s">
        <v>475</v>
      </c>
      <c r="I183" s="34" t="s">
        <v>474</v>
      </c>
      <c r="J183" s="34" t="s">
        <v>474</v>
      </c>
      <c r="K183" s="34" t="s">
        <v>474</v>
      </c>
      <c r="L183" s="34" t="s">
        <v>476</v>
      </c>
      <c r="M183" s="34" t="s">
        <v>475</v>
      </c>
      <c r="N183" s="29" t="s">
        <v>475</v>
      </c>
      <c r="O183" s="29" t="s">
        <v>473</v>
      </c>
      <c r="P183" s="29" t="s">
        <v>473</v>
      </c>
      <c r="Q183" s="29" t="s">
        <v>473</v>
      </c>
    </row>
    <row r="184" spans="1:17">
      <c r="A184" s="33" t="s">
        <v>224</v>
      </c>
      <c r="B184" s="29">
        <v>2915304</v>
      </c>
      <c r="C184" s="34" t="s">
        <v>474</v>
      </c>
      <c r="D184" s="34" t="s">
        <v>473</v>
      </c>
      <c r="E184" s="34" t="s">
        <v>474</v>
      </c>
      <c r="F184" s="34" t="s">
        <v>476</v>
      </c>
      <c r="G184" s="34" t="s">
        <v>473</v>
      </c>
      <c r="H184" s="34" t="s">
        <v>475</v>
      </c>
      <c r="I184" s="34" t="s">
        <v>473</v>
      </c>
      <c r="J184" s="34" t="s">
        <v>476</v>
      </c>
      <c r="K184" s="34" t="s">
        <v>475</v>
      </c>
      <c r="L184" s="34" t="s">
        <v>473</v>
      </c>
      <c r="M184" s="34" t="s">
        <v>476</v>
      </c>
      <c r="N184" s="29" t="s">
        <v>474</v>
      </c>
      <c r="O184" s="29" t="s">
        <v>474</v>
      </c>
      <c r="P184" s="29" t="s">
        <v>473</v>
      </c>
      <c r="Q184" s="29" t="s">
        <v>473</v>
      </c>
    </row>
    <row r="185" spans="1:17">
      <c r="A185" s="33" t="s">
        <v>225</v>
      </c>
      <c r="B185" s="29">
        <v>2915353</v>
      </c>
      <c r="C185" s="34" t="s">
        <v>474</v>
      </c>
      <c r="D185" s="34" t="s">
        <v>476</v>
      </c>
      <c r="E185" s="34" t="s">
        <v>473</v>
      </c>
      <c r="F185" s="34" t="s">
        <v>475</v>
      </c>
      <c r="G185" s="34" t="s">
        <v>473</v>
      </c>
      <c r="H185" s="34" t="s">
        <v>476</v>
      </c>
      <c r="I185" s="34" t="s">
        <v>474</v>
      </c>
      <c r="J185" s="34" t="s">
        <v>473</v>
      </c>
      <c r="K185" s="34" t="s">
        <v>476</v>
      </c>
      <c r="L185" s="34" t="s">
        <v>476</v>
      </c>
      <c r="M185" s="34" t="s">
        <v>474</v>
      </c>
      <c r="N185" s="29" t="s">
        <v>475</v>
      </c>
      <c r="O185" s="29" t="s">
        <v>476</v>
      </c>
      <c r="P185" s="29" t="s">
        <v>473</v>
      </c>
      <c r="Q185" s="29" t="s">
        <v>473</v>
      </c>
    </row>
    <row r="186" spans="1:17">
      <c r="A186" s="33" t="s">
        <v>226</v>
      </c>
      <c r="B186" s="29">
        <v>2915403</v>
      </c>
      <c r="C186" s="34" t="s">
        <v>476</v>
      </c>
      <c r="D186" s="34" t="s">
        <v>474</v>
      </c>
      <c r="E186" s="34" t="s">
        <v>473</v>
      </c>
      <c r="F186" s="34" t="s">
        <v>474</v>
      </c>
      <c r="G186" s="34" t="s">
        <v>474</v>
      </c>
      <c r="H186" s="34" t="s">
        <v>476</v>
      </c>
      <c r="I186" s="34" t="s">
        <v>473</v>
      </c>
      <c r="J186" s="34" t="s">
        <v>475</v>
      </c>
      <c r="K186" s="34" t="s">
        <v>475</v>
      </c>
      <c r="L186" s="34" t="s">
        <v>473</v>
      </c>
      <c r="M186" s="34" t="s">
        <v>473</v>
      </c>
      <c r="N186" s="29" t="s">
        <v>473</v>
      </c>
      <c r="O186" s="29" t="s">
        <v>473</v>
      </c>
      <c r="P186" s="29" t="s">
        <v>473</v>
      </c>
      <c r="Q186" s="29" t="s">
        <v>473</v>
      </c>
    </row>
    <row r="187" spans="1:17">
      <c r="A187" s="33" t="s">
        <v>227</v>
      </c>
      <c r="B187" s="29">
        <v>2915502</v>
      </c>
      <c r="C187" s="34" t="s">
        <v>476</v>
      </c>
      <c r="D187" s="34" t="s">
        <v>476</v>
      </c>
      <c r="E187" s="34" t="s">
        <v>474</v>
      </c>
      <c r="F187" s="34" t="s">
        <v>474</v>
      </c>
      <c r="G187" s="34" t="s">
        <v>476</v>
      </c>
      <c r="H187" s="34" t="s">
        <v>475</v>
      </c>
      <c r="I187" s="34" t="s">
        <v>475</v>
      </c>
      <c r="J187" s="34" t="s">
        <v>475</v>
      </c>
      <c r="K187" s="34" t="s">
        <v>473</v>
      </c>
      <c r="L187" s="34" t="s">
        <v>473</v>
      </c>
      <c r="M187" s="34" t="s">
        <v>475</v>
      </c>
      <c r="N187" s="29" t="s">
        <v>475</v>
      </c>
      <c r="O187" s="29" t="s">
        <v>473</v>
      </c>
      <c r="P187" s="29" t="s">
        <v>473</v>
      </c>
      <c r="Q187" s="29" t="s">
        <v>473</v>
      </c>
    </row>
    <row r="188" spans="1:17">
      <c r="A188" s="33" t="s">
        <v>228</v>
      </c>
      <c r="B188" s="29">
        <v>2915601</v>
      </c>
      <c r="C188" s="34" t="s">
        <v>475</v>
      </c>
      <c r="D188" s="34" t="s">
        <v>476</v>
      </c>
      <c r="E188" s="34" t="s">
        <v>475</v>
      </c>
      <c r="F188" s="34" t="s">
        <v>476</v>
      </c>
      <c r="G188" s="34" t="s">
        <v>474</v>
      </c>
      <c r="H188" s="34" t="s">
        <v>476</v>
      </c>
      <c r="I188" s="34" t="s">
        <v>476</v>
      </c>
      <c r="J188" s="34" t="s">
        <v>476</v>
      </c>
      <c r="K188" s="34" t="s">
        <v>474</v>
      </c>
      <c r="L188" s="34" t="s">
        <v>473</v>
      </c>
      <c r="M188" s="34" t="s">
        <v>476</v>
      </c>
      <c r="N188" s="29" t="s">
        <v>476</v>
      </c>
      <c r="O188" s="29" t="s">
        <v>476</v>
      </c>
      <c r="P188" s="29" t="s">
        <v>476</v>
      </c>
      <c r="Q188" s="29" t="s">
        <v>473</v>
      </c>
    </row>
    <row r="189" spans="1:17">
      <c r="A189" s="33" t="s">
        <v>229</v>
      </c>
      <c r="B189" s="29">
        <v>2915700</v>
      </c>
      <c r="C189" s="34" t="s">
        <v>476</v>
      </c>
      <c r="D189" s="34" t="s">
        <v>473</v>
      </c>
      <c r="E189" s="34" t="s">
        <v>474</v>
      </c>
      <c r="F189" s="34" t="s">
        <v>476</v>
      </c>
      <c r="G189" s="34" t="s">
        <v>473</v>
      </c>
      <c r="H189" s="34" t="s">
        <v>474</v>
      </c>
      <c r="I189" s="34" t="s">
        <v>473</v>
      </c>
      <c r="J189" s="34" t="s">
        <v>474</v>
      </c>
      <c r="K189" s="34" t="s">
        <v>474</v>
      </c>
      <c r="L189" s="34" t="s">
        <v>474</v>
      </c>
      <c r="M189" s="34" t="s">
        <v>473</v>
      </c>
      <c r="N189" s="29" t="s">
        <v>473</v>
      </c>
      <c r="O189" s="29" t="s">
        <v>474</v>
      </c>
      <c r="P189" s="29" t="s">
        <v>475</v>
      </c>
      <c r="Q189" s="29" t="s">
        <v>473</v>
      </c>
    </row>
    <row r="190" spans="1:17">
      <c r="A190" s="33" t="s">
        <v>230</v>
      </c>
      <c r="B190" s="29">
        <v>2915809</v>
      </c>
      <c r="C190" s="34" t="s">
        <v>476</v>
      </c>
      <c r="D190" s="34" t="s">
        <v>476</v>
      </c>
      <c r="E190" s="34" t="s">
        <v>475</v>
      </c>
      <c r="F190" s="34" t="s">
        <v>476</v>
      </c>
      <c r="G190" s="34" t="s">
        <v>476</v>
      </c>
      <c r="H190" s="34" t="s">
        <v>476</v>
      </c>
      <c r="I190" s="34" t="s">
        <v>475</v>
      </c>
      <c r="J190" s="34" t="s">
        <v>474</v>
      </c>
      <c r="K190" s="34" t="s">
        <v>475</v>
      </c>
      <c r="L190" s="34" t="s">
        <v>473</v>
      </c>
      <c r="M190" s="34" t="s">
        <v>476</v>
      </c>
      <c r="N190" s="29" t="s">
        <v>476</v>
      </c>
      <c r="O190" s="29" t="s">
        <v>476</v>
      </c>
      <c r="P190" s="29" t="s">
        <v>473</v>
      </c>
      <c r="Q190" s="29" t="s">
        <v>473</v>
      </c>
    </row>
    <row r="191" spans="1:17">
      <c r="A191" s="33" t="s">
        <v>231</v>
      </c>
      <c r="B191" s="29">
        <v>2915908</v>
      </c>
      <c r="C191" s="34" t="s">
        <v>473</v>
      </c>
      <c r="D191" s="34" t="s">
        <v>474</v>
      </c>
      <c r="E191" s="34" t="s">
        <v>473</v>
      </c>
      <c r="F191" s="34" t="s">
        <v>476</v>
      </c>
      <c r="G191" s="34" t="s">
        <v>475</v>
      </c>
      <c r="H191" s="34" t="s">
        <v>476</v>
      </c>
      <c r="I191" s="34" t="s">
        <v>473</v>
      </c>
      <c r="J191" s="34" t="s">
        <v>474</v>
      </c>
      <c r="K191" s="34" t="s">
        <v>473</v>
      </c>
      <c r="L191" s="34" t="s">
        <v>473</v>
      </c>
      <c r="M191" s="34" t="s">
        <v>475</v>
      </c>
      <c r="N191" s="29" t="s">
        <v>474</v>
      </c>
      <c r="O191" s="29" t="s">
        <v>474</v>
      </c>
      <c r="P191" s="29" t="s">
        <v>475</v>
      </c>
      <c r="Q191" s="29" t="s">
        <v>473</v>
      </c>
    </row>
    <row r="192" spans="1:17">
      <c r="A192" s="33" t="s">
        <v>232</v>
      </c>
      <c r="B192" s="29">
        <v>2916005</v>
      </c>
      <c r="C192" s="34" t="s">
        <v>474</v>
      </c>
      <c r="D192" s="34" t="s">
        <v>474</v>
      </c>
      <c r="E192" s="34" t="s">
        <v>475</v>
      </c>
      <c r="F192" s="34" t="s">
        <v>474</v>
      </c>
      <c r="G192" s="34" t="s">
        <v>473</v>
      </c>
      <c r="H192" s="34" t="s">
        <v>473</v>
      </c>
      <c r="I192" s="34" t="s">
        <v>475</v>
      </c>
      <c r="J192" s="34" t="s">
        <v>476</v>
      </c>
      <c r="K192" s="34" t="s">
        <v>473</v>
      </c>
      <c r="L192" s="34" t="s">
        <v>473</v>
      </c>
      <c r="M192" s="34" t="s">
        <v>473</v>
      </c>
      <c r="N192" s="29" t="s">
        <v>473</v>
      </c>
      <c r="O192" s="29" t="s">
        <v>474</v>
      </c>
      <c r="P192" s="29" t="s">
        <v>475</v>
      </c>
      <c r="Q192" s="29" t="s">
        <v>473</v>
      </c>
    </row>
    <row r="193" spans="1:17">
      <c r="A193" s="33" t="s">
        <v>233</v>
      </c>
      <c r="B193" s="29">
        <v>2916104</v>
      </c>
      <c r="C193" s="34" t="s">
        <v>476</v>
      </c>
      <c r="D193" s="34" t="s">
        <v>473</v>
      </c>
      <c r="E193" s="34" t="s">
        <v>475</v>
      </c>
      <c r="F193" s="34" t="s">
        <v>475</v>
      </c>
      <c r="G193" s="34" t="s">
        <v>474</v>
      </c>
      <c r="H193" s="34" t="s">
        <v>475</v>
      </c>
      <c r="I193" s="34" t="s">
        <v>475</v>
      </c>
      <c r="J193" s="34" t="s">
        <v>476</v>
      </c>
      <c r="K193" s="34" t="s">
        <v>474</v>
      </c>
      <c r="L193" s="34" t="s">
        <v>473</v>
      </c>
      <c r="M193" s="34" t="s">
        <v>475</v>
      </c>
      <c r="N193" s="29" t="s">
        <v>475</v>
      </c>
      <c r="O193" s="29" t="s">
        <v>474</v>
      </c>
      <c r="P193" s="29" t="s">
        <v>475</v>
      </c>
      <c r="Q193" s="29" t="s">
        <v>473</v>
      </c>
    </row>
    <row r="194" spans="1:17">
      <c r="A194" s="33" t="s">
        <v>234</v>
      </c>
      <c r="B194" s="29">
        <v>2916203</v>
      </c>
      <c r="C194" s="34" t="s">
        <v>476</v>
      </c>
      <c r="D194" s="34" t="s">
        <v>473</v>
      </c>
      <c r="E194" s="34" t="s">
        <v>474</v>
      </c>
      <c r="F194" s="34" t="s">
        <v>475</v>
      </c>
      <c r="G194" s="34" t="s">
        <v>475</v>
      </c>
      <c r="H194" s="34" t="s">
        <v>474</v>
      </c>
      <c r="I194" s="34" t="s">
        <v>473</v>
      </c>
      <c r="J194" s="34" t="s">
        <v>475</v>
      </c>
      <c r="K194" s="34" t="s">
        <v>473</v>
      </c>
      <c r="L194" s="34" t="s">
        <v>475</v>
      </c>
      <c r="M194" s="34" t="s">
        <v>474</v>
      </c>
      <c r="N194" s="29" t="s">
        <v>475</v>
      </c>
      <c r="O194" s="29" t="s">
        <v>476</v>
      </c>
      <c r="P194" s="29" t="s">
        <v>473</v>
      </c>
      <c r="Q194" s="29" t="s">
        <v>473</v>
      </c>
    </row>
    <row r="195" spans="1:17">
      <c r="A195" s="33" t="s">
        <v>235</v>
      </c>
      <c r="B195" s="29">
        <v>2916302</v>
      </c>
      <c r="C195" s="34" t="s">
        <v>475</v>
      </c>
      <c r="D195" s="34" t="s">
        <v>476</v>
      </c>
      <c r="E195" s="34" t="s">
        <v>474</v>
      </c>
      <c r="F195" s="34" t="s">
        <v>475</v>
      </c>
      <c r="G195" s="34" t="s">
        <v>473</v>
      </c>
      <c r="H195" s="34" t="s">
        <v>475</v>
      </c>
      <c r="I195" s="34" t="s">
        <v>473</v>
      </c>
      <c r="J195" s="34" t="s">
        <v>474</v>
      </c>
      <c r="K195" s="34" t="s">
        <v>473</v>
      </c>
      <c r="L195" s="34" t="s">
        <v>473</v>
      </c>
      <c r="M195" s="34" t="s">
        <v>473</v>
      </c>
      <c r="N195" s="29" t="s">
        <v>475</v>
      </c>
      <c r="O195" s="29" t="s">
        <v>476</v>
      </c>
      <c r="P195" s="29" t="s">
        <v>473</v>
      </c>
      <c r="Q195" s="29" t="s">
        <v>473</v>
      </c>
    </row>
    <row r="196" spans="1:17">
      <c r="A196" s="33" t="s">
        <v>236</v>
      </c>
      <c r="B196" s="29">
        <v>2916401</v>
      </c>
      <c r="C196" s="34" t="s">
        <v>476</v>
      </c>
      <c r="D196" s="34" t="s">
        <v>473</v>
      </c>
      <c r="E196" s="34" t="s">
        <v>476</v>
      </c>
      <c r="F196" s="34" t="s">
        <v>476</v>
      </c>
      <c r="G196" s="34" t="s">
        <v>475</v>
      </c>
      <c r="H196" s="34" t="s">
        <v>474</v>
      </c>
      <c r="I196" s="34" t="s">
        <v>476</v>
      </c>
      <c r="J196" s="34" t="s">
        <v>476</v>
      </c>
      <c r="K196" s="34" t="s">
        <v>473</v>
      </c>
      <c r="L196" s="34" t="s">
        <v>473</v>
      </c>
      <c r="M196" s="34" t="s">
        <v>476</v>
      </c>
      <c r="N196" s="29" t="s">
        <v>476</v>
      </c>
      <c r="O196" s="29" t="s">
        <v>476</v>
      </c>
      <c r="P196" s="29" t="s">
        <v>475</v>
      </c>
      <c r="Q196" s="29" t="s">
        <v>473</v>
      </c>
    </row>
    <row r="197" spans="1:17">
      <c r="A197" s="33" t="s">
        <v>237</v>
      </c>
      <c r="B197" s="29">
        <v>2916500</v>
      </c>
      <c r="C197" s="34" t="s">
        <v>474</v>
      </c>
      <c r="D197" s="34" t="s">
        <v>476</v>
      </c>
      <c r="E197" s="34" t="s">
        <v>474</v>
      </c>
      <c r="F197" s="34" t="s">
        <v>476</v>
      </c>
      <c r="G197" s="34" t="s">
        <v>474</v>
      </c>
      <c r="H197" s="34" t="s">
        <v>475</v>
      </c>
      <c r="I197" s="34" t="s">
        <v>476</v>
      </c>
      <c r="J197" s="34" t="s">
        <v>473</v>
      </c>
      <c r="K197" s="34" t="s">
        <v>474</v>
      </c>
      <c r="L197" s="34" t="s">
        <v>476</v>
      </c>
      <c r="M197" s="34" t="s">
        <v>473</v>
      </c>
      <c r="N197" s="29" t="s">
        <v>475</v>
      </c>
      <c r="O197" s="29" t="s">
        <v>476</v>
      </c>
      <c r="P197" s="29" t="s">
        <v>473</v>
      </c>
      <c r="Q197" s="29" t="s">
        <v>473</v>
      </c>
    </row>
    <row r="198" spans="1:17">
      <c r="A198" s="33" t="s">
        <v>238</v>
      </c>
      <c r="B198" s="29">
        <v>2916609</v>
      </c>
      <c r="C198" s="34" t="s">
        <v>476</v>
      </c>
      <c r="D198" s="34" t="s">
        <v>476</v>
      </c>
      <c r="E198" s="34" t="s">
        <v>473</v>
      </c>
      <c r="F198" s="34" t="s">
        <v>476</v>
      </c>
      <c r="G198" s="34" t="s">
        <v>476</v>
      </c>
      <c r="H198" s="34" t="s">
        <v>473</v>
      </c>
      <c r="I198" s="34" t="s">
        <v>473</v>
      </c>
      <c r="J198" s="34" t="s">
        <v>474</v>
      </c>
      <c r="K198" s="34" t="s">
        <v>474</v>
      </c>
      <c r="L198" s="34" t="s">
        <v>475</v>
      </c>
      <c r="M198" s="34" t="s">
        <v>475</v>
      </c>
      <c r="N198" s="29" t="s">
        <v>474</v>
      </c>
      <c r="O198" s="29" t="s">
        <v>473</v>
      </c>
      <c r="P198" s="29" t="s">
        <v>473</v>
      </c>
      <c r="Q198" s="29" t="s">
        <v>473</v>
      </c>
    </row>
    <row r="199" spans="1:17">
      <c r="A199" s="33" t="s">
        <v>239</v>
      </c>
      <c r="B199" s="29">
        <v>2916708</v>
      </c>
      <c r="C199" s="34" t="s">
        <v>476</v>
      </c>
      <c r="D199" s="34" t="s">
        <v>476</v>
      </c>
      <c r="E199" s="34" t="s">
        <v>473</v>
      </c>
      <c r="F199" s="34" t="s">
        <v>473</v>
      </c>
      <c r="G199" s="34" t="s">
        <v>473</v>
      </c>
      <c r="H199" s="34" t="s">
        <v>474</v>
      </c>
      <c r="I199" s="34" t="s">
        <v>473</v>
      </c>
      <c r="J199" s="34" t="s">
        <v>473</v>
      </c>
      <c r="K199" s="34" t="s">
        <v>474</v>
      </c>
      <c r="L199" s="34" t="s">
        <v>474</v>
      </c>
      <c r="M199" s="34" t="s">
        <v>473</v>
      </c>
      <c r="N199" s="29" t="s">
        <v>473</v>
      </c>
      <c r="O199" s="29" t="s">
        <v>473</v>
      </c>
      <c r="P199" s="29" t="s">
        <v>473</v>
      </c>
      <c r="Q199" s="29" t="s">
        <v>473</v>
      </c>
    </row>
    <row r="200" spans="1:17">
      <c r="A200" s="33" t="s">
        <v>240</v>
      </c>
      <c r="B200" s="29">
        <v>2916807</v>
      </c>
      <c r="C200" s="34" t="s">
        <v>476</v>
      </c>
      <c r="D200" s="34" t="s">
        <v>476</v>
      </c>
      <c r="E200" s="34" t="s">
        <v>474</v>
      </c>
      <c r="F200" s="34" t="s">
        <v>475</v>
      </c>
      <c r="G200" s="34" t="s">
        <v>475</v>
      </c>
      <c r="H200" s="34" t="s">
        <v>474</v>
      </c>
      <c r="I200" s="34" t="s">
        <v>475</v>
      </c>
      <c r="J200" s="34" t="s">
        <v>475</v>
      </c>
      <c r="K200" s="34" t="s">
        <v>475</v>
      </c>
      <c r="L200" s="34" t="s">
        <v>475</v>
      </c>
      <c r="M200" s="34" t="s">
        <v>473</v>
      </c>
      <c r="N200" s="29" t="s">
        <v>475</v>
      </c>
      <c r="O200" s="29" t="s">
        <v>476</v>
      </c>
      <c r="P200" s="29" t="s">
        <v>473</v>
      </c>
      <c r="Q200" s="29" t="s">
        <v>473</v>
      </c>
    </row>
    <row r="201" spans="1:17">
      <c r="A201" s="33" t="s">
        <v>241</v>
      </c>
      <c r="B201" s="29">
        <v>2916856</v>
      </c>
      <c r="C201" s="34" t="s">
        <v>473</v>
      </c>
      <c r="D201" s="34" t="s">
        <v>475</v>
      </c>
      <c r="E201" s="34" t="s">
        <v>473</v>
      </c>
      <c r="F201" s="34" t="s">
        <v>473</v>
      </c>
      <c r="G201" s="34" t="s">
        <v>476</v>
      </c>
      <c r="H201" s="34" t="s">
        <v>474</v>
      </c>
      <c r="I201" s="34" t="s">
        <v>474</v>
      </c>
      <c r="J201" s="34" t="s">
        <v>474</v>
      </c>
      <c r="K201" s="34" t="s">
        <v>476</v>
      </c>
      <c r="L201" s="34" t="s">
        <v>474</v>
      </c>
      <c r="M201" s="34" t="s">
        <v>474</v>
      </c>
      <c r="N201" s="29" t="s">
        <v>473</v>
      </c>
      <c r="O201" s="29" t="s">
        <v>473</v>
      </c>
      <c r="P201" s="29" t="s">
        <v>475</v>
      </c>
      <c r="Q201" s="29" t="s">
        <v>473</v>
      </c>
    </row>
    <row r="202" spans="1:17">
      <c r="A202" s="33" t="s">
        <v>242</v>
      </c>
      <c r="B202" s="29">
        <v>2916906</v>
      </c>
      <c r="C202" s="34" t="s">
        <v>473</v>
      </c>
      <c r="D202" s="34" t="s">
        <v>474</v>
      </c>
      <c r="E202" s="34" t="s">
        <v>473</v>
      </c>
      <c r="F202" s="34" t="s">
        <v>473</v>
      </c>
      <c r="G202" s="34" t="s">
        <v>474</v>
      </c>
      <c r="H202" s="34" t="s">
        <v>473</v>
      </c>
      <c r="I202" s="34" t="s">
        <v>474</v>
      </c>
      <c r="J202" s="34" t="s">
        <v>475</v>
      </c>
      <c r="K202" s="34" t="s">
        <v>475</v>
      </c>
      <c r="L202" s="34" t="s">
        <v>474</v>
      </c>
      <c r="M202" s="34" t="s">
        <v>475</v>
      </c>
      <c r="N202" s="29" t="s">
        <v>473</v>
      </c>
      <c r="O202" s="29" t="s">
        <v>473</v>
      </c>
      <c r="P202" s="29" t="s">
        <v>473</v>
      </c>
      <c r="Q202" s="29" t="s">
        <v>473</v>
      </c>
    </row>
    <row r="203" spans="1:17">
      <c r="A203" s="33" t="s">
        <v>243</v>
      </c>
      <c r="B203" s="29">
        <v>2917003</v>
      </c>
      <c r="C203" s="34" t="s">
        <v>474</v>
      </c>
      <c r="D203" s="34" t="s">
        <v>476</v>
      </c>
      <c r="E203" s="34" t="s">
        <v>473</v>
      </c>
      <c r="F203" s="34" t="s">
        <v>475</v>
      </c>
      <c r="G203" s="34" t="s">
        <v>475</v>
      </c>
      <c r="H203" s="34" t="s">
        <v>473</v>
      </c>
      <c r="I203" s="34" t="s">
        <v>476</v>
      </c>
      <c r="J203" s="34" t="s">
        <v>473</v>
      </c>
      <c r="K203" s="34" t="s">
        <v>473</v>
      </c>
      <c r="L203" s="34" t="s">
        <v>475</v>
      </c>
      <c r="M203" s="34" t="s">
        <v>475</v>
      </c>
      <c r="N203" s="29" t="s">
        <v>474</v>
      </c>
      <c r="O203" s="29" t="s">
        <v>473</v>
      </c>
      <c r="P203" s="29" t="s">
        <v>473</v>
      </c>
      <c r="Q203" s="29" t="s">
        <v>473</v>
      </c>
    </row>
    <row r="204" spans="1:17">
      <c r="A204" s="33" t="s">
        <v>244</v>
      </c>
      <c r="B204" s="29">
        <v>2917102</v>
      </c>
      <c r="C204" s="34" t="s">
        <v>474</v>
      </c>
      <c r="D204" s="34" t="s">
        <v>476</v>
      </c>
      <c r="E204" s="34" t="s">
        <v>473</v>
      </c>
      <c r="F204" s="34" t="s">
        <v>474</v>
      </c>
      <c r="G204" s="34" t="s">
        <v>473</v>
      </c>
      <c r="H204" s="34" t="s">
        <v>476</v>
      </c>
      <c r="I204" s="34" t="s">
        <v>475</v>
      </c>
      <c r="J204" s="34" t="s">
        <v>475</v>
      </c>
      <c r="K204" s="34" t="s">
        <v>473</v>
      </c>
      <c r="L204" s="34" t="s">
        <v>474</v>
      </c>
      <c r="M204" s="34" t="s">
        <v>474</v>
      </c>
      <c r="N204" s="29" t="s">
        <v>475</v>
      </c>
      <c r="O204" s="29" t="s">
        <v>474</v>
      </c>
      <c r="P204" s="29" t="s">
        <v>475</v>
      </c>
      <c r="Q204" s="29" t="s">
        <v>473</v>
      </c>
    </row>
    <row r="205" spans="1:17">
      <c r="A205" s="33" t="s">
        <v>245</v>
      </c>
      <c r="B205" s="29">
        <v>2917201</v>
      </c>
      <c r="C205" s="34" t="s">
        <v>473</v>
      </c>
      <c r="D205" s="34" t="s">
        <v>476</v>
      </c>
      <c r="E205" s="34" t="s">
        <v>473</v>
      </c>
      <c r="F205" s="34" t="s">
        <v>475</v>
      </c>
      <c r="G205" s="34" t="s">
        <v>475</v>
      </c>
      <c r="H205" s="34" t="s">
        <v>476</v>
      </c>
      <c r="I205" s="34" t="s">
        <v>475</v>
      </c>
      <c r="J205" s="34" t="s">
        <v>474</v>
      </c>
      <c r="K205" s="34" t="s">
        <v>475</v>
      </c>
      <c r="L205" s="34" t="s">
        <v>475</v>
      </c>
      <c r="M205" s="34" t="s">
        <v>476</v>
      </c>
      <c r="N205" s="29" t="s">
        <v>473</v>
      </c>
      <c r="O205" s="29" t="s">
        <v>473</v>
      </c>
      <c r="P205" s="29" t="s">
        <v>473</v>
      </c>
      <c r="Q205" s="29" t="s">
        <v>473</v>
      </c>
    </row>
    <row r="206" spans="1:17">
      <c r="A206" s="33" t="s">
        <v>246</v>
      </c>
      <c r="B206" s="29">
        <v>2917300</v>
      </c>
      <c r="C206" s="34" t="s">
        <v>475</v>
      </c>
      <c r="D206" s="34" t="s">
        <v>476</v>
      </c>
      <c r="E206" s="34" t="s">
        <v>474</v>
      </c>
      <c r="F206" s="34" t="s">
        <v>476</v>
      </c>
      <c r="G206" s="34" t="s">
        <v>475</v>
      </c>
      <c r="H206" s="34" t="s">
        <v>476</v>
      </c>
      <c r="I206" s="34" t="s">
        <v>475</v>
      </c>
      <c r="J206" s="34" t="s">
        <v>475</v>
      </c>
      <c r="K206" s="34" t="s">
        <v>474</v>
      </c>
      <c r="L206" s="34" t="s">
        <v>473</v>
      </c>
      <c r="M206" s="34" t="s">
        <v>476</v>
      </c>
      <c r="N206" s="29" t="s">
        <v>475</v>
      </c>
      <c r="O206" s="29" t="s">
        <v>476</v>
      </c>
      <c r="P206" s="29" t="s">
        <v>475</v>
      </c>
      <c r="Q206" s="29" t="s">
        <v>473</v>
      </c>
    </row>
    <row r="207" spans="1:17">
      <c r="A207" s="33" t="s">
        <v>247</v>
      </c>
      <c r="B207" s="29">
        <v>2917334</v>
      </c>
      <c r="C207" s="34" t="s">
        <v>473</v>
      </c>
      <c r="D207" s="34" t="s">
        <v>476</v>
      </c>
      <c r="E207" s="34" t="s">
        <v>473</v>
      </c>
      <c r="F207" s="34" t="s">
        <v>473</v>
      </c>
      <c r="G207" s="34" t="s">
        <v>474</v>
      </c>
      <c r="H207" s="34" t="s">
        <v>474</v>
      </c>
      <c r="I207" s="34" t="s">
        <v>474</v>
      </c>
      <c r="J207" s="34" t="s">
        <v>475</v>
      </c>
      <c r="K207" s="34" t="s">
        <v>473</v>
      </c>
      <c r="L207" s="34" t="s">
        <v>474</v>
      </c>
      <c r="M207" s="34" t="s">
        <v>473</v>
      </c>
      <c r="N207" s="29" t="s">
        <v>473</v>
      </c>
      <c r="O207" s="29" t="s">
        <v>474</v>
      </c>
      <c r="P207" s="29" t="s">
        <v>473</v>
      </c>
      <c r="Q207" s="29" t="s">
        <v>473</v>
      </c>
    </row>
    <row r="208" spans="1:17">
      <c r="A208" s="33" t="s">
        <v>248</v>
      </c>
      <c r="B208" s="29">
        <v>2917359</v>
      </c>
      <c r="C208" s="34" t="s">
        <v>474</v>
      </c>
      <c r="D208" s="34" t="s">
        <v>476</v>
      </c>
      <c r="E208" s="34" t="s">
        <v>474</v>
      </c>
      <c r="F208" s="34" t="s">
        <v>473</v>
      </c>
      <c r="G208" s="34" t="s">
        <v>476</v>
      </c>
      <c r="H208" s="34" t="s">
        <v>473</v>
      </c>
      <c r="I208" s="34" t="s">
        <v>473</v>
      </c>
      <c r="J208" s="34" t="s">
        <v>475</v>
      </c>
      <c r="K208" s="34" t="s">
        <v>475</v>
      </c>
      <c r="L208" s="34" t="s">
        <v>474</v>
      </c>
      <c r="M208" s="34" t="s">
        <v>473</v>
      </c>
      <c r="N208" s="29" t="s">
        <v>475</v>
      </c>
      <c r="O208" s="29" t="s">
        <v>473</v>
      </c>
      <c r="P208" s="29" t="s">
        <v>475</v>
      </c>
      <c r="Q208" s="29" t="s">
        <v>473</v>
      </c>
    </row>
    <row r="209" spans="1:17">
      <c r="A209" s="33" t="s">
        <v>249</v>
      </c>
      <c r="B209" s="29">
        <v>2917409</v>
      </c>
      <c r="C209" s="34" t="s">
        <v>474</v>
      </c>
      <c r="D209" s="34" t="s">
        <v>476</v>
      </c>
      <c r="E209" s="34" t="s">
        <v>473</v>
      </c>
      <c r="F209" s="34" t="s">
        <v>473</v>
      </c>
      <c r="G209" s="34" t="s">
        <v>474</v>
      </c>
      <c r="H209" s="34" t="s">
        <v>475</v>
      </c>
      <c r="I209" s="34" t="s">
        <v>474</v>
      </c>
      <c r="J209" s="34" t="s">
        <v>475</v>
      </c>
      <c r="K209" s="34" t="s">
        <v>476</v>
      </c>
      <c r="L209" s="34" t="s">
        <v>475</v>
      </c>
      <c r="M209" s="34" t="s">
        <v>473</v>
      </c>
      <c r="N209" s="29" t="s">
        <v>473</v>
      </c>
      <c r="O209" s="29" t="s">
        <v>474</v>
      </c>
      <c r="P209" s="29" t="s">
        <v>475</v>
      </c>
      <c r="Q209" s="29" t="s">
        <v>473</v>
      </c>
    </row>
    <row r="210" spans="1:17">
      <c r="A210" s="33" t="s">
        <v>250</v>
      </c>
      <c r="B210" s="29">
        <v>2917508</v>
      </c>
      <c r="C210" s="34" t="s">
        <v>473</v>
      </c>
      <c r="D210" s="34" t="s">
        <v>476</v>
      </c>
      <c r="E210" s="34" t="s">
        <v>476</v>
      </c>
      <c r="F210" s="34" t="s">
        <v>476</v>
      </c>
      <c r="G210" s="34" t="s">
        <v>476</v>
      </c>
      <c r="H210" s="34" t="s">
        <v>476</v>
      </c>
      <c r="I210" s="34" t="s">
        <v>476</v>
      </c>
      <c r="J210" s="34" t="s">
        <v>476</v>
      </c>
      <c r="K210" s="34" t="s">
        <v>476</v>
      </c>
      <c r="L210" s="34" t="s">
        <v>475</v>
      </c>
      <c r="M210" s="34" t="s">
        <v>476</v>
      </c>
      <c r="N210" s="29" t="s">
        <v>476</v>
      </c>
      <c r="O210" s="29" t="s">
        <v>473</v>
      </c>
      <c r="P210" s="29" t="s">
        <v>473</v>
      </c>
      <c r="Q210" s="29" t="s">
        <v>473</v>
      </c>
    </row>
    <row r="211" spans="1:17">
      <c r="A211" s="33" t="s">
        <v>251</v>
      </c>
      <c r="B211" s="29">
        <v>2917607</v>
      </c>
      <c r="C211" s="34" t="s">
        <v>475</v>
      </c>
      <c r="D211" s="34" t="s">
        <v>476</v>
      </c>
      <c r="E211" s="34" t="s">
        <v>474</v>
      </c>
      <c r="F211" s="34" t="s">
        <v>475</v>
      </c>
      <c r="G211" s="34" t="s">
        <v>476</v>
      </c>
      <c r="H211" s="34" t="s">
        <v>473</v>
      </c>
      <c r="I211" s="34" t="s">
        <v>476</v>
      </c>
      <c r="J211" s="34" t="s">
        <v>474</v>
      </c>
      <c r="K211" s="34" t="s">
        <v>474</v>
      </c>
      <c r="L211" s="34" t="s">
        <v>475</v>
      </c>
      <c r="M211" s="34" t="s">
        <v>473</v>
      </c>
      <c r="N211" s="29" t="s">
        <v>473</v>
      </c>
      <c r="O211" s="29" t="s">
        <v>474</v>
      </c>
      <c r="P211" s="29" t="s">
        <v>475</v>
      </c>
      <c r="Q211" s="29" t="s">
        <v>473</v>
      </c>
    </row>
    <row r="212" spans="1:17">
      <c r="A212" s="33" t="s">
        <v>252</v>
      </c>
      <c r="B212" s="29">
        <v>2917706</v>
      </c>
      <c r="C212" s="34" t="s">
        <v>474</v>
      </c>
      <c r="D212" s="34" t="s">
        <v>476</v>
      </c>
      <c r="E212" s="34" t="s">
        <v>476</v>
      </c>
      <c r="F212" s="34" t="s">
        <v>476</v>
      </c>
      <c r="G212" s="34" t="s">
        <v>473</v>
      </c>
      <c r="H212" s="34" t="s">
        <v>475</v>
      </c>
      <c r="I212" s="34" t="s">
        <v>476</v>
      </c>
      <c r="J212" s="34" t="s">
        <v>476</v>
      </c>
      <c r="K212" s="34" t="s">
        <v>475</v>
      </c>
      <c r="L212" s="34" t="s">
        <v>473</v>
      </c>
      <c r="M212" s="34" t="s">
        <v>475</v>
      </c>
      <c r="N212" s="29" t="s">
        <v>475</v>
      </c>
      <c r="O212" s="29" t="s">
        <v>476</v>
      </c>
      <c r="P212" s="29" t="s">
        <v>473</v>
      </c>
      <c r="Q212" s="29" t="s">
        <v>473</v>
      </c>
    </row>
    <row r="213" spans="1:17">
      <c r="A213" s="33" t="s">
        <v>253</v>
      </c>
      <c r="B213" s="29">
        <v>2917805</v>
      </c>
      <c r="C213" s="34" t="s">
        <v>473</v>
      </c>
      <c r="D213" s="34" t="s">
        <v>475</v>
      </c>
      <c r="E213" s="34" t="s">
        <v>473</v>
      </c>
      <c r="F213" s="34" t="s">
        <v>474</v>
      </c>
      <c r="G213" s="34" t="s">
        <v>473</v>
      </c>
      <c r="H213" s="34" t="s">
        <v>474</v>
      </c>
      <c r="I213" s="34" t="s">
        <v>475</v>
      </c>
      <c r="J213" s="34" t="s">
        <v>473</v>
      </c>
      <c r="K213" s="34" t="s">
        <v>476</v>
      </c>
      <c r="L213" s="34" t="s">
        <v>476</v>
      </c>
      <c r="M213" s="34" t="s">
        <v>473</v>
      </c>
      <c r="N213" s="29" t="s">
        <v>475</v>
      </c>
      <c r="O213" s="29" t="s">
        <v>476</v>
      </c>
      <c r="P213" s="29" t="s">
        <v>475</v>
      </c>
      <c r="Q213" s="29" t="s">
        <v>473</v>
      </c>
    </row>
    <row r="214" spans="1:17">
      <c r="A214" s="33" t="s">
        <v>254</v>
      </c>
      <c r="B214" s="29">
        <v>2917904</v>
      </c>
      <c r="C214" s="34" t="s">
        <v>475</v>
      </c>
      <c r="D214" s="34" t="s">
        <v>476</v>
      </c>
      <c r="E214" s="34" t="s">
        <v>473</v>
      </c>
      <c r="F214" s="34" t="s">
        <v>473</v>
      </c>
      <c r="G214" s="34" t="s">
        <v>476</v>
      </c>
      <c r="H214" s="34" t="s">
        <v>475</v>
      </c>
      <c r="I214" s="34" t="s">
        <v>473</v>
      </c>
      <c r="J214" s="34" t="s">
        <v>473</v>
      </c>
      <c r="K214" s="34" t="s">
        <v>474</v>
      </c>
      <c r="L214" s="34" t="s">
        <v>474</v>
      </c>
      <c r="M214" s="34" t="s">
        <v>473</v>
      </c>
      <c r="N214" s="29" t="s">
        <v>473</v>
      </c>
      <c r="O214" s="29" t="s">
        <v>473</v>
      </c>
      <c r="P214" s="29" t="s">
        <v>473</v>
      </c>
      <c r="Q214" s="29" t="s">
        <v>473</v>
      </c>
    </row>
    <row r="215" spans="1:17">
      <c r="A215" s="33" t="s">
        <v>255</v>
      </c>
      <c r="B215" s="29">
        <v>2918001</v>
      </c>
      <c r="C215" s="34" t="s">
        <v>476</v>
      </c>
      <c r="D215" s="34" t="s">
        <v>473</v>
      </c>
      <c r="E215" s="34" t="s">
        <v>476</v>
      </c>
      <c r="F215" s="34" t="s">
        <v>476</v>
      </c>
      <c r="G215" s="34" t="s">
        <v>475</v>
      </c>
      <c r="H215" s="34" t="s">
        <v>475</v>
      </c>
      <c r="I215" s="34" t="s">
        <v>476</v>
      </c>
      <c r="J215" s="34" t="s">
        <v>476</v>
      </c>
      <c r="K215" s="34" t="s">
        <v>476</v>
      </c>
      <c r="L215" s="34" t="s">
        <v>474</v>
      </c>
      <c r="M215" s="34" t="s">
        <v>476</v>
      </c>
      <c r="N215" s="29" t="s">
        <v>476</v>
      </c>
      <c r="O215" s="29" t="s">
        <v>476</v>
      </c>
      <c r="P215" s="29" t="s">
        <v>476</v>
      </c>
      <c r="Q215" s="29" t="s">
        <v>473</v>
      </c>
    </row>
    <row r="216" spans="1:17">
      <c r="A216" s="33" t="s">
        <v>256</v>
      </c>
      <c r="B216" s="29">
        <v>2918100</v>
      </c>
      <c r="C216" s="34" t="s">
        <v>476</v>
      </c>
      <c r="D216" s="34" t="s">
        <v>476</v>
      </c>
      <c r="E216" s="34" t="s">
        <v>476</v>
      </c>
      <c r="F216" s="34" t="s">
        <v>475</v>
      </c>
      <c r="G216" s="34" t="s">
        <v>476</v>
      </c>
      <c r="H216" s="34" t="s">
        <v>474</v>
      </c>
      <c r="I216" s="34" t="s">
        <v>476</v>
      </c>
      <c r="J216" s="34" t="s">
        <v>473</v>
      </c>
      <c r="K216" s="34" t="s">
        <v>476</v>
      </c>
      <c r="L216" s="34" t="s">
        <v>475</v>
      </c>
      <c r="M216" s="34" t="s">
        <v>476</v>
      </c>
      <c r="N216" s="29" t="s">
        <v>476</v>
      </c>
      <c r="O216" s="29" t="s">
        <v>473</v>
      </c>
      <c r="P216" s="29" t="s">
        <v>473</v>
      </c>
      <c r="Q216" s="29" t="s">
        <v>473</v>
      </c>
    </row>
    <row r="217" spans="1:17">
      <c r="A217" s="33" t="s">
        <v>257</v>
      </c>
      <c r="B217" s="29">
        <v>2918209</v>
      </c>
      <c r="C217" s="34" t="s">
        <v>474</v>
      </c>
      <c r="D217" s="34" t="s">
        <v>476</v>
      </c>
      <c r="E217" s="34" t="s">
        <v>473</v>
      </c>
      <c r="F217" s="34" t="s">
        <v>475</v>
      </c>
      <c r="G217" s="34" t="s">
        <v>474</v>
      </c>
      <c r="H217" s="34" t="s">
        <v>476</v>
      </c>
      <c r="I217" s="34" t="s">
        <v>474</v>
      </c>
      <c r="J217" s="34" t="s">
        <v>473</v>
      </c>
      <c r="K217" s="34" t="s">
        <v>473</v>
      </c>
      <c r="L217" s="34" t="s">
        <v>475</v>
      </c>
      <c r="M217" s="34" t="s">
        <v>474</v>
      </c>
      <c r="N217" s="29" t="s">
        <v>475</v>
      </c>
      <c r="O217" s="29" t="s">
        <v>474</v>
      </c>
      <c r="P217" s="29" t="s">
        <v>473</v>
      </c>
      <c r="Q217" s="29" t="s">
        <v>473</v>
      </c>
    </row>
    <row r="218" spans="1:17">
      <c r="A218" s="33" t="s">
        <v>258</v>
      </c>
      <c r="B218" s="29">
        <v>2918308</v>
      </c>
      <c r="C218" s="34" t="s">
        <v>474</v>
      </c>
      <c r="D218" s="34" t="s">
        <v>474</v>
      </c>
      <c r="E218" s="34" t="s">
        <v>474</v>
      </c>
      <c r="F218" s="34" t="s">
        <v>474</v>
      </c>
      <c r="G218" s="34" t="s">
        <v>476</v>
      </c>
      <c r="H218" s="34" t="s">
        <v>476</v>
      </c>
      <c r="I218" s="34" t="s">
        <v>474</v>
      </c>
      <c r="J218" s="34" t="s">
        <v>474</v>
      </c>
      <c r="K218" s="34" t="s">
        <v>473</v>
      </c>
      <c r="L218" s="34" t="s">
        <v>475</v>
      </c>
      <c r="M218" s="34" t="s">
        <v>474</v>
      </c>
      <c r="N218" s="29" t="s">
        <v>476</v>
      </c>
      <c r="O218" s="29" t="s">
        <v>474</v>
      </c>
      <c r="P218" s="29" t="s">
        <v>473</v>
      </c>
      <c r="Q218" s="29" t="s">
        <v>473</v>
      </c>
    </row>
    <row r="219" spans="1:17">
      <c r="A219" s="33" t="s">
        <v>259</v>
      </c>
      <c r="B219" s="29">
        <v>2918357</v>
      </c>
      <c r="C219" s="34" t="s">
        <v>475</v>
      </c>
      <c r="D219" s="34" t="s">
        <v>476</v>
      </c>
      <c r="E219" s="34" t="s">
        <v>474</v>
      </c>
      <c r="F219" s="34" t="s">
        <v>475</v>
      </c>
      <c r="G219" s="34" t="s">
        <v>473</v>
      </c>
      <c r="H219" s="34" t="s">
        <v>476</v>
      </c>
      <c r="I219" s="34" t="s">
        <v>475</v>
      </c>
      <c r="J219" s="34" t="s">
        <v>475</v>
      </c>
      <c r="K219" s="34" t="s">
        <v>473</v>
      </c>
      <c r="L219" s="34" t="s">
        <v>475</v>
      </c>
      <c r="M219" s="34" t="s">
        <v>476</v>
      </c>
      <c r="N219" s="29" t="s">
        <v>475</v>
      </c>
      <c r="O219" s="29" t="s">
        <v>473</v>
      </c>
      <c r="P219" s="29" t="s">
        <v>473</v>
      </c>
      <c r="Q219" s="29" t="s">
        <v>473</v>
      </c>
    </row>
    <row r="220" spans="1:17">
      <c r="A220" s="33" t="s">
        <v>260</v>
      </c>
      <c r="B220" s="29">
        <v>2918407</v>
      </c>
      <c r="C220" s="34" t="s">
        <v>475</v>
      </c>
      <c r="D220" s="34" t="s">
        <v>473</v>
      </c>
      <c r="E220" s="34" t="s">
        <v>476</v>
      </c>
      <c r="F220" s="34" t="s">
        <v>476</v>
      </c>
      <c r="G220" s="34" t="s">
        <v>473</v>
      </c>
      <c r="H220" s="34" t="s">
        <v>475</v>
      </c>
      <c r="I220" s="34" t="s">
        <v>476</v>
      </c>
      <c r="J220" s="34" t="s">
        <v>476</v>
      </c>
      <c r="K220" s="34" t="s">
        <v>473</v>
      </c>
      <c r="L220" s="34" t="s">
        <v>473</v>
      </c>
      <c r="M220" s="34" t="s">
        <v>476</v>
      </c>
      <c r="N220" s="29" t="s">
        <v>476</v>
      </c>
      <c r="O220" s="29" t="s">
        <v>474</v>
      </c>
      <c r="P220" s="29" t="s">
        <v>475</v>
      </c>
      <c r="Q220" s="29" t="s">
        <v>473</v>
      </c>
    </row>
    <row r="221" spans="1:17">
      <c r="A221" s="33" t="s">
        <v>261</v>
      </c>
      <c r="B221" s="29">
        <v>2918456</v>
      </c>
      <c r="C221" s="34" t="s">
        <v>473</v>
      </c>
      <c r="D221" s="34" t="s">
        <v>476</v>
      </c>
      <c r="E221" s="34" t="s">
        <v>474</v>
      </c>
      <c r="F221" s="34" t="s">
        <v>474</v>
      </c>
      <c r="G221" s="34" t="s">
        <v>476</v>
      </c>
      <c r="H221" s="34" t="s">
        <v>476</v>
      </c>
      <c r="I221" s="34" t="s">
        <v>473</v>
      </c>
      <c r="J221" s="34" t="s">
        <v>473</v>
      </c>
      <c r="K221" s="34" t="s">
        <v>473</v>
      </c>
      <c r="L221" s="34" t="s">
        <v>473</v>
      </c>
      <c r="M221" s="34" t="s">
        <v>475</v>
      </c>
      <c r="N221" s="29" t="s">
        <v>476</v>
      </c>
      <c r="O221" s="29" t="s">
        <v>474</v>
      </c>
      <c r="P221" s="29" t="s">
        <v>473</v>
      </c>
      <c r="Q221" s="29" t="s">
        <v>473</v>
      </c>
    </row>
    <row r="222" spans="1:17">
      <c r="A222" s="33" t="s">
        <v>262</v>
      </c>
      <c r="B222" s="29">
        <v>2918506</v>
      </c>
      <c r="C222" s="34" t="s">
        <v>473</v>
      </c>
      <c r="D222" s="34" t="s">
        <v>476</v>
      </c>
      <c r="E222" s="34" t="s">
        <v>473</v>
      </c>
      <c r="F222" s="34" t="s">
        <v>473</v>
      </c>
      <c r="G222" s="34" t="s">
        <v>476</v>
      </c>
      <c r="H222" s="34" t="s">
        <v>475</v>
      </c>
      <c r="I222" s="34" t="s">
        <v>474</v>
      </c>
      <c r="J222" s="34" t="s">
        <v>474</v>
      </c>
      <c r="K222" s="34" t="s">
        <v>474</v>
      </c>
      <c r="L222" s="34" t="s">
        <v>476</v>
      </c>
      <c r="M222" s="34" t="s">
        <v>474</v>
      </c>
      <c r="N222" s="29" t="s">
        <v>473</v>
      </c>
      <c r="O222" s="29" t="s">
        <v>474</v>
      </c>
      <c r="P222" s="29" t="s">
        <v>473</v>
      </c>
      <c r="Q222" s="29" t="s">
        <v>473</v>
      </c>
    </row>
    <row r="223" spans="1:17">
      <c r="A223" s="33" t="s">
        <v>263</v>
      </c>
      <c r="B223" s="29">
        <v>2918555</v>
      </c>
      <c r="C223" s="34" t="s">
        <v>475</v>
      </c>
      <c r="D223" s="34" t="s">
        <v>476</v>
      </c>
      <c r="E223" s="34" t="s">
        <v>474</v>
      </c>
      <c r="F223" s="34" t="s">
        <v>475</v>
      </c>
      <c r="G223" s="34" t="s">
        <v>473</v>
      </c>
      <c r="H223" s="34" t="s">
        <v>473</v>
      </c>
      <c r="I223" s="34" t="s">
        <v>473</v>
      </c>
      <c r="J223" s="34" t="s">
        <v>474</v>
      </c>
      <c r="K223" s="34" t="s">
        <v>473</v>
      </c>
      <c r="L223" s="34" t="s">
        <v>473</v>
      </c>
      <c r="M223" s="34" t="s">
        <v>473</v>
      </c>
      <c r="N223" s="29" t="s">
        <v>475</v>
      </c>
      <c r="O223" s="29" t="s">
        <v>473</v>
      </c>
      <c r="P223" s="29" t="s">
        <v>473</v>
      </c>
      <c r="Q223" s="29" t="s">
        <v>473</v>
      </c>
    </row>
    <row r="224" spans="1:17">
      <c r="A224" s="33" t="s">
        <v>264</v>
      </c>
      <c r="B224" s="29">
        <v>2918605</v>
      </c>
      <c r="C224" s="34" t="s">
        <v>473</v>
      </c>
      <c r="D224" s="34" t="s">
        <v>476</v>
      </c>
      <c r="E224" s="34" t="s">
        <v>473</v>
      </c>
      <c r="F224" s="34" t="s">
        <v>473</v>
      </c>
      <c r="G224" s="34" t="s">
        <v>475</v>
      </c>
      <c r="H224" s="34" t="s">
        <v>476</v>
      </c>
      <c r="I224" s="34" t="s">
        <v>473</v>
      </c>
      <c r="J224" s="34" t="s">
        <v>475</v>
      </c>
      <c r="K224" s="34" t="s">
        <v>474</v>
      </c>
      <c r="L224" s="34" t="s">
        <v>475</v>
      </c>
      <c r="M224" s="34" t="s">
        <v>474</v>
      </c>
      <c r="N224" s="29" t="s">
        <v>473</v>
      </c>
      <c r="O224" s="29" t="s">
        <v>474</v>
      </c>
      <c r="P224" s="29" t="s">
        <v>473</v>
      </c>
      <c r="Q224" s="29" t="s">
        <v>473</v>
      </c>
    </row>
    <row r="225" spans="1:17">
      <c r="A225" s="33" t="s">
        <v>265</v>
      </c>
      <c r="B225" s="29">
        <v>2918704</v>
      </c>
      <c r="C225" s="34" t="s">
        <v>473</v>
      </c>
      <c r="D225" s="34" t="s">
        <v>476</v>
      </c>
      <c r="E225" s="34" t="s">
        <v>473</v>
      </c>
      <c r="F225" s="34" t="s">
        <v>473</v>
      </c>
      <c r="G225" s="34" t="s">
        <v>476</v>
      </c>
      <c r="H225" s="34" t="s">
        <v>473</v>
      </c>
      <c r="I225" s="34" t="s">
        <v>473</v>
      </c>
      <c r="J225" s="34" t="s">
        <v>475</v>
      </c>
      <c r="K225" s="34" t="s">
        <v>475</v>
      </c>
      <c r="L225" s="34" t="s">
        <v>474</v>
      </c>
      <c r="M225" s="34" t="s">
        <v>475</v>
      </c>
      <c r="N225" s="29" t="s">
        <v>473</v>
      </c>
      <c r="O225" s="29" t="s">
        <v>473</v>
      </c>
      <c r="P225" s="29" t="s">
        <v>473</v>
      </c>
      <c r="Q225" s="29" t="s">
        <v>473</v>
      </c>
    </row>
    <row r="226" spans="1:17">
      <c r="A226" s="33" t="s">
        <v>266</v>
      </c>
      <c r="B226" s="29">
        <v>2918753</v>
      </c>
      <c r="C226" s="34" t="s">
        <v>473</v>
      </c>
      <c r="D226" s="34" t="s">
        <v>476</v>
      </c>
      <c r="E226" s="34" t="s">
        <v>473</v>
      </c>
      <c r="F226" s="34" t="s">
        <v>473</v>
      </c>
      <c r="G226" s="34" t="s">
        <v>476</v>
      </c>
      <c r="H226" s="34" t="s">
        <v>474</v>
      </c>
      <c r="I226" s="34" t="s">
        <v>474</v>
      </c>
      <c r="J226" s="34" t="s">
        <v>473</v>
      </c>
      <c r="K226" s="34" t="s">
        <v>475</v>
      </c>
      <c r="L226" s="34" t="s">
        <v>475</v>
      </c>
      <c r="M226" s="34" t="s">
        <v>473</v>
      </c>
      <c r="N226" s="29" t="s">
        <v>473</v>
      </c>
      <c r="O226" s="29" t="s">
        <v>476</v>
      </c>
      <c r="P226" s="29" t="s">
        <v>473</v>
      </c>
      <c r="Q226" s="29" t="s">
        <v>473</v>
      </c>
    </row>
    <row r="227" spans="1:17">
      <c r="A227" s="33" t="s">
        <v>267</v>
      </c>
      <c r="B227" s="29">
        <v>2918803</v>
      </c>
      <c r="C227" s="34" t="s">
        <v>475</v>
      </c>
      <c r="D227" s="34" t="s">
        <v>474</v>
      </c>
      <c r="E227" s="34" t="s">
        <v>473</v>
      </c>
      <c r="F227" s="34" t="s">
        <v>476</v>
      </c>
      <c r="G227" s="34" t="s">
        <v>474</v>
      </c>
      <c r="H227" s="34" t="s">
        <v>476</v>
      </c>
      <c r="I227" s="34" t="s">
        <v>475</v>
      </c>
      <c r="J227" s="34" t="s">
        <v>474</v>
      </c>
      <c r="K227" s="34" t="s">
        <v>474</v>
      </c>
      <c r="L227" s="34" t="s">
        <v>476</v>
      </c>
      <c r="M227" s="34" t="s">
        <v>474</v>
      </c>
      <c r="N227" s="29" t="s">
        <v>475</v>
      </c>
      <c r="O227" s="29" t="s">
        <v>476</v>
      </c>
      <c r="P227" s="29" t="s">
        <v>475</v>
      </c>
      <c r="Q227" s="29" t="s">
        <v>473</v>
      </c>
    </row>
    <row r="228" spans="1:17">
      <c r="A228" s="33" t="s">
        <v>268</v>
      </c>
      <c r="B228" s="29">
        <v>2918902</v>
      </c>
      <c r="C228" s="34" t="s">
        <v>473</v>
      </c>
      <c r="D228" s="34" t="s">
        <v>476</v>
      </c>
      <c r="E228" s="34" t="s">
        <v>475</v>
      </c>
      <c r="F228" s="34" t="s">
        <v>476</v>
      </c>
      <c r="G228" s="34" t="s">
        <v>475</v>
      </c>
      <c r="H228" s="34" t="s">
        <v>473</v>
      </c>
      <c r="I228" s="34" t="s">
        <v>473</v>
      </c>
      <c r="J228" s="34" t="s">
        <v>476</v>
      </c>
      <c r="K228" s="34" t="s">
        <v>475</v>
      </c>
      <c r="L228" s="34" t="s">
        <v>476</v>
      </c>
      <c r="M228" s="34" t="s">
        <v>473</v>
      </c>
      <c r="N228" s="29" t="s">
        <v>475</v>
      </c>
      <c r="O228" s="29" t="s">
        <v>473</v>
      </c>
      <c r="P228" s="29" t="s">
        <v>473</v>
      </c>
      <c r="Q228" s="29" t="s">
        <v>473</v>
      </c>
    </row>
    <row r="229" spans="1:17">
      <c r="A229" s="33" t="s">
        <v>269</v>
      </c>
      <c r="B229" s="29">
        <v>2919009</v>
      </c>
      <c r="C229" s="34" t="s">
        <v>473</v>
      </c>
      <c r="D229" s="34" t="s">
        <v>476</v>
      </c>
      <c r="E229" s="34" t="s">
        <v>473</v>
      </c>
      <c r="F229" s="34" t="s">
        <v>473</v>
      </c>
      <c r="G229" s="34" t="s">
        <v>476</v>
      </c>
      <c r="H229" s="34" t="s">
        <v>473</v>
      </c>
      <c r="I229" s="34" t="s">
        <v>473</v>
      </c>
      <c r="J229" s="34" t="s">
        <v>473</v>
      </c>
      <c r="K229" s="34" t="s">
        <v>476</v>
      </c>
      <c r="L229" s="34" t="s">
        <v>475</v>
      </c>
      <c r="M229" s="34" t="s">
        <v>476</v>
      </c>
      <c r="N229" s="29" t="s">
        <v>473</v>
      </c>
      <c r="O229" s="29" t="s">
        <v>473</v>
      </c>
      <c r="P229" s="29" t="s">
        <v>473</v>
      </c>
      <c r="Q229" s="29" t="s">
        <v>473</v>
      </c>
    </row>
    <row r="230" spans="1:17">
      <c r="A230" s="33" t="s">
        <v>270</v>
      </c>
      <c r="B230" s="29">
        <v>2919058</v>
      </c>
      <c r="C230" s="34" t="s">
        <v>473</v>
      </c>
      <c r="D230" s="34" t="s">
        <v>476</v>
      </c>
      <c r="E230" s="34" t="s">
        <v>473</v>
      </c>
      <c r="F230" s="34" t="s">
        <v>475</v>
      </c>
      <c r="G230" s="34" t="s">
        <v>474</v>
      </c>
      <c r="H230" s="34" t="s">
        <v>474</v>
      </c>
      <c r="I230" s="34" t="s">
        <v>473</v>
      </c>
      <c r="J230" s="34" t="s">
        <v>474</v>
      </c>
      <c r="K230" s="34" t="s">
        <v>474</v>
      </c>
      <c r="L230" s="34" t="s">
        <v>476</v>
      </c>
      <c r="M230" s="34" t="s">
        <v>473</v>
      </c>
      <c r="N230" s="29" t="s">
        <v>473</v>
      </c>
      <c r="O230" s="29" t="s">
        <v>474</v>
      </c>
      <c r="P230" s="29" t="s">
        <v>473</v>
      </c>
      <c r="Q230" s="29" t="s">
        <v>473</v>
      </c>
    </row>
    <row r="231" spans="1:17">
      <c r="A231" s="33" t="s">
        <v>271</v>
      </c>
      <c r="B231" s="29">
        <v>2919108</v>
      </c>
      <c r="C231" s="34" t="s">
        <v>475</v>
      </c>
      <c r="D231" s="34" t="s">
        <v>476</v>
      </c>
      <c r="E231" s="34" t="s">
        <v>474</v>
      </c>
      <c r="F231" s="34" t="s">
        <v>475</v>
      </c>
      <c r="G231" s="34" t="s">
        <v>474</v>
      </c>
      <c r="H231" s="34" t="s">
        <v>476</v>
      </c>
      <c r="I231" s="34" t="s">
        <v>473</v>
      </c>
      <c r="J231" s="34" t="s">
        <v>473</v>
      </c>
      <c r="K231" s="34" t="s">
        <v>473</v>
      </c>
      <c r="L231" s="34" t="s">
        <v>476</v>
      </c>
      <c r="M231" s="34" t="s">
        <v>473</v>
      </c>
      <c r="N231" s="29" t="s">
        <v>475</v>
      </c>
      <c r="O231" s="29" t="s">
        <v>473</v>
      </c>
      <c r="P231" s="29" t="s">
        <v>473</v>
      </c>
      <c r="Q231" s="29" t="s">
        <v>473</v>
      </c>
    </row>
    <row r="232" spans="1:17">
      <c r="A232" s="33" t="s">
        <v>272</v>
      </c>
      <c r="B232" s="29">
        <v>2919157</v>
      </c>
      <c r="C232" s="34" t="s">
        <v>473</v>
      </c>
      <c r="D232" s="34" t="s">
        <v>476</v>
      </c>
      <c r="E232" s="34" t="s">
        <v>473</v>
      </c>
      <c r="F232" s="34" t="s">
        <v>473</v>
      </c>
      <c r="G232" s="34" t="s">
        <v>473</v>
      </c>
      <c r="H232" s="34" t="s">
        <v>474</v>
      </c>
      <c r="I232" s="34" t="s">
        <v>475</v>
      </c>
      <c r="J232" s="34" t="s">
        <v>475</v>
      </c>
      <c r="K232" s="34" t="s">
        <v>476</v>
      </c>
      <c r="L232" s="34" t="s">
        <v>476</v>
      </c>
      <c r="M232" s="34" t="s">
        <v>475</v>
      </c>
      <c r="N232" s="29" t="s">
        <v>475</v>
      </c>
      <c r="O232" s="29" t="s">
        <v>473</v>
      </c>
      <c r="P232" s="29" t="s">
        <v>475</v>
      </c>
      <c r="Q232" s="29" t="s">
        <v>473</v>
      </c>
    </row>
    <row r="233" spans="1:17">
      <c r="A233" s="33" t="s">
        <v>273</v>
      </c>
      <c r="B233" s="29">
        <v>2919207</v>
      </c>
      <c r="C233" s="34" t="s">
        <v>475</v>
      </c>
      <c r="D233" s="34" t="s">
        <v>473</v>
      </c>
      <c r="E233" s="34" t="s">
        <v>476</v>
      </c>
      <c r="F233" s="34" t="s">
        <v>475</v>
      </c>
      <c r="G233" s="34" t="s">
        <v>476</v>
      </c>
      <c r="H233" s="34" t="s">
        <v>476</v>
      </c>
      <c r="I233" s="34" t="s">
        <v>476</v>
      </c>
      <c r="J233" s="34" t="s">
        <v>476</v>
      </c>
      <c r="K233" s="34" t="s">
        <v>474</v>
      </c>
      <c r="L233" s="34" t="s">
        <v>473</v>
      </c>
      <c r="M233" s="34" t="s">
        <v>476</v>
      </c>
      <c r="N233" s="29" t="s">
        <v>475</v>
      </c>
      <c r="O233" s="29" t="s">
        <v>474</v>
      </c>
      <c r="P233" s="29" t="s">
        <v>476</v>
      </c>
      <c r="Q233" s="29" t="s">
        <v>473</v>
      </c>
    </row>
    <row r="234" spans="1:17">
      <c r="A234" s="33" t="s">
        <v>274</v>
      </c>
      <c r="B234" s="29">
        <v>2919306</v>
      </c>
      <c r="C234" s="34" t="s">
        <v>474</v>
      </c>
      <c r="D234" s="34" t="s">
        <v>476</v>
      </c>
      <c r="E234" s="34" t="s">
        <v>474</v>
      </c>
      <c r="F234" s="34" t="s">
        <v>476</v>
      </c>
      <c r="G234" s="34" t="s">
        <v>474</v>
      </c>
      <c r="H234" s="34" t="s">
        <v>473</v>
      </c>
      <c r="I234" s="34" t="s">
        <v>473</v>
      </c>
      <c r="J234" s="34" t="s">
        <v>476</v>
      </c>
      <c r="K234" s="34" t="s">
        <v>474</v>
      </c>
      <c r="L234" s="34" t="s">
        <v>473</v>
      </c>
      <c r="M234" s="34" t="s">
        <v>476</v>
      </c>
      <c r="N234" s="29" t="s">
        <v>473</v>
      </c>
      <c r="O234" s="29" t="s">
        <v>474</v>
      </c>
      <c r="P234" s="29" t="s">
        <v>473</v>
      </c>
      <c r="Q234" s="29" t="s">
        <v>473</v>
      </c>
    </row>
    <row r="235" spans="1:17">
      <c r="A235" s="33" t="s">
        <v>275</v>
      </c>
      <c r="B235" s="29">
        <v>2919405</v>
      </c>
      <c r="C235" s="34" t="s">
        <v>474</v>
      </c>
      <c r="D235" s="34" t="s">
        <v>476</v>
      </c>
      <c r="E235" s="34" t="s">
        <v>473</v>
      </c>
      <c r="F235" s="34" t="s">
        <v>474</v>
      </c>
      <c r="G235" s="34" t="s">
        <v>473</v>
      </c>
      <c r="H235" s="34" t="s">
        <v>476</v>
      </c>
      <c r="I235" s="34" t="s">
        <v>474</v>
      </c>
      <c r="J235" s="34" t="s">
        <v>476</v>
      </c>
      <c r="K235" s="34" t="s">
        <v>475</v>
      </c>
      <c r="L235" s="34" t="s">
        <v>476</v>
      </c>
      <c r="M235" s="34" t="s">
        <v>475</v>
      </c>
      <c r="N235" s="29" t="s">
        <v>473</v>
      </c>
      <c r="O235" s="29" t="s">
        <v>473</v>
      </c>
      <c r="P235" s="29" t="s">
        <v>473</v>
      </c>
      <c r="Q235" s="29" t="s">
        <v>473</v>
      </c>
    </row>
    <row r="236" spans="1:17">
      <c r="A236" s="33" t="s">
        <v>276</v>
      </c>
      <c r="B236" s="29">
        <v>2919504</v>
      </c>
      <c r="C236" s="34" t="s">
        <v>473</v>
      </c>
      <c r="D236" s="34" t="s">
        <v>476</v>
      </c>
      <c r="E236" s="34" t="s">
        <v>473</v>
      </c>
      <c r="F236" s="34" t="s">
        <v>473</v>
      </c>
      <c r="G236" s="34" t="s">
        <v>476</v>
      </c>
      <c r="H236" s="34" t="s">
        <v>474</v>
      </c>
      <c r="I236" s="34" t="s">
        <v>476</v>
      </c>
      <c r="J236" s="34" t="s">
        <v>475</v>
      </c>
      <c r="K236" s="34" t="s">
        <v>475</v>
      </c>
      <c r="L236" s="34" t="s">
        <v>474</v>
      </c>
      <c r="M236" s="34" t="s">
        <v>475</v>
      </c>
      <c r="N236" s="29" t="s">
        <v>473</v>
      </c>
      <c r="O236" s="29" t="s">
        <v>474</v>
      </c>
      <c r="P236" s="29" t="s">
        <v>473</v>
      </c>
      <c r="Q236" s="29" t="s">
        <v>473</v>
      </c>
    </row>
    <row r="237" spans="1:17">
      <c r="A237" s="33" t="s">
        <v>277</v>
      </c>
      <c r="B237" s="29">
        <v>2919553</v>
      </c>
      <c r="C237" s="34" t="s">
        <v>473</v>
      </c>
      <c r="D237" s="34" t="s">
        <v>476</v>
      </c>
      <c r="E237" s="34" t="s">
        <v>476</v>
      </c>
      <c r="F237" s="34" t="s">
        <v>475</v>
      </c>
      <c r="G237" s="34" t="s">
        <v>475</v>
      </c>
      <c r="H237" s="34" t="s">
        <v>476</v>
      </c>
      <c r="I237" s="34" t="s">
        <v>476</v>
      </c>
      <c r="J237" s="34" t="s">
        <v>476</v>
      </c>
      <c r="K237" s="34" t="s">
        <v>475</v>
      </c>
      <c r="L237" s="34" t="s">
        <v>474</v>
      </c>
      <c r="M237" s="34" t="s">
        <v>476</v>
      </c>
      <c r="N237" s="29" t="s">
        <v>476</v>
      </c>
      <c r="O237" s="29" t="s">
        <v>473</v>
      </c>
      <c r="P237" s="29" t="s">
        <v>475</v>
      </c>
      <c r="Q237" s="29" t="s">
        <v>473</v>
      </c>
    </row>
    <row r="238" spans="1:17">
      <c r="A238" s="33" t="s">
        <v>278</v>
      </c>
      <c r="B238" s="29">
        <v>2919603</v>
      </c>
      <c r="C238" s="34" t="s">
        <v>474</v>
      </c>
      <c r="D238" s="34" t="s">
        <v>473</v>
      </c>
      <c r="E238" s="34" t="s">
        <v>473</v>
      </c>
      <c r="F238" s="34" t="s">
        <v>474</v>
      </c>
      <c r="G238" s="34" t="s">
        <v>476</v>
      </c>
      <c r="H238" s="34" t="s">
        <v>473</v>
      </c>
      <c r="I238" s="34" t="s">
        <v>473</v>
      </c>
      <c r="J238" s="34" t="s">
        <v>473</v>
      </c>
      <c r="K238" s="34" t="s">
        <v>476</v>
      </c>
      <c r="L238" s="34" t="s">
        <v>475</v>
      </c>
      <c r="M238" s="34" t="s">
        <v>476</v>
      </c>
      <c r="N238" s="29" t="s">
        <v>473</v>
      </c>
      <c r="O238" s="29" t="s">
        <v>473</v>
      </c>
      <c r="P238" s="29" t="s">
        <v>473</v>
      </c>
      <c r="Q238" s="29" t="s">
        <v>473</v>
      </c>
    </row>
    <row r="239" spans="1:17">
      <c r="A239" s="33" t="s">
        <v>279</v>
      </c>
      <c r="B239" s="29">
        <v>2919702</v>
      </c>
      <c r="C239" s="34" t="s">
        <v>476</v>
      </c>
      <c r="D239" s="34" t="s">
        <v>476</v>
      </c>
      <c r="E239" s="34" t="s">
        <v>475</v>
      </c>
      <c r="F239" s="34" t="s">
        <v>475</v>
      </c>
      <c r="G239" s="34" t="s">
        <v>473</v>
      </c>
      <c r="H239" s="34" t="s">
        <v>474</v>
      </c>
      <c r="I239" s="34" t="s">
        <v>475</v>
      </c>
      <c r="J239" s="34" t="s">
        <v>475</v>
      </c>
      <c r="K239" s="34" t="s">
        <v>473</v>
      </c>
      <c r="L239" s="34" t="s">
        <v>475</v>
      </c>
      <c r="M239" s="34" t="s">
        <v>474</v>
      </c>
      <c r="N239" s="29" t="s">
        <v>475</v>
      </c>
      <c r="O239" s="29" t="s">
        <v>476</v>
      </c>
      <c r="P239" s="29" t="s">
        <v>473</v>
      </c>
      <c r="Q239" s="29" t="s">
        <v>473</v>
      </c>
    </row>
    <row r="240" spans="1:17">
      <c r="A240" s="33" t="s">
        <v>280</v>
      </c>
      <c r="B240" s="29">
        <v>2919801</v>
      </c>
      <c r="C240" s="34" t="s">
        <v>473</v>
      </c>
      <c r="D240" s="34" t="s">
        <v>476</v>
      </c>
      <c r="E240" s="34" t="s">
        <v>473</v>
      </c>
      <c r="F240" s="34" t="s">
        <v>473</v>
      </c>
      <c r="G240" s="34" t="s">
        <v>474</v>
      </c>
      <c r="H240" s="34" t="s">
        <v>473</v>
      </c>
      <c r="I240" s="34" t="s">
        <v>476</v>
      </c>
      <c r="J240" s="34" t="s">
        <v>475</v>
      </c>
      <c r="K240" s="34" t="s">
        <v>475</v>
      </c>
      <c r="L240" s="34" t="s">
        <v>474</v>
      </c>
      <c r="M240" s="34" t="s">
        <v>475</v>
      </c>
      <c r="N240" s="29" t="s">
        <v>475</v>
      </c>
      <c r="O240" s="29" t="s">
        <v>473</v>
      </c>
      <c r="P240" s="29" t="s">
        <v>475</v>
      </c>
      <c r="Q240" s="29" t="s">
        <v>473</v>
      </c>
    </row>
    <row r="241" spans="1:17">
      <c r="A241" s="33" t="s">
        <v>281</v>
      </c>
      <c r="B241" s="29">
        <v>2919900</v>
      </c>
      <c r="C241" s="34" t="s">
        <v>474</v>
      </c>
      <c r="D241" s="34" t="s">
        <v>476</v>
      </c>
      <c r="E241" s="34" t="s">
        <v>473</v>
      </c>
      <c r="F241" s="34" t="s">
        <v>473</v>
      </c>
      <c r="G241" s="34" t="s">
        <v>475</v>
      </c>
      <c r="H241" s="34" t="s">
        <v>475</v>
      </c>
      <c r="I241" s="34" t="s">
        <v>473</v>
      </c>
      <c r="J241" s="34" t="s">
        <v>475</v>
      </c>
      <c r="K241" s="34" t="s">
        <v>476</v>
      </c>
      <c r="L241" s="34" t="s">
        <v>476</v>
      </c>
      <c r="M241" s="34" t="s">
        <v>474</v>
      </c>
      <c r="N241" s="29" t="s">
        <v>474</v>
      </c>
      <c r="O241" s="29" t="s">
        <v>474</v>
      </c>
      <c r="P241" s="29" t="s">
        <v>473</v>
      </c>
      <c r="Q241" s="29" t="s">
        <v>473</v>
      </c>
    </row>
    <row r="242" spans="1:17">
      <c r="A242" s="33" t="s">
        <v>282</v>
      </c>
      <c r="B242" s="29">
        <v>2919926</v>
      </c>
      <c r="C242" s="34" t="s">
        <v>473</v>
      </c>
      <c r="D242" s="34" t="s">
        <v>476</v>
      </c>
      <c r="E242" s="34" t="s">
        <v>475</v>
      </c>
      <c r="F242" s="34" t="s">
        <v>474</v>
      </c>
      <c r="G242" s="34" t="s">
        <v>473</v>
      </c>
      <c r="H242" s="34" t="s">
        <v>476</v>
      </c>
      <c r="I242" s="34" t="s">
        <v>475</v>
      </c>
      <c r="J242" s="34" t="s">
        <v>476</v>
      </c>
      <c r="K242" s="34" t="s">
        <v>476</v>
      </c>
      <c r="L242" s="34" t="s">
        <v>476</v>
      </c>
      <c r="M242" s="34" t="s">
        <v>476</v>
      </c>
      <c r="N242" s="29" t="s">
        <v>474</v>
      </c>
      <c r="O242" s="29" t="s">
        <v>473</v>
      </c>
      <c r="P242" s="29" t="s">
        <v>473</v>
      </c>
      <c r="Q242" s="29" t="s">
        <v>473</v>
      </c>
    </row>
    <row r="243" spans="1:17">
      <c r="A243" s="33" t="s">
        <v>283</v>
      </c>
      <c r="B243" s="29">
        <v>2919959</v>
      </c>
      <c r="C243" s="34" t="s">
        <v>474</v>
      </c>
      <c r="D243" s="34" t="s">
        <v>476</v>
      </c>
      <c r="E243" s="34" t="s">
        <v>473</v>
      </c>
      <c r="F243" s="34" t="s">
        <v>473</v>
      </c>
      <c r="G243" s="34" t="s">
        <v>473</v>
      </c>
      <c r="H243" s="34" t="s">
        <v>476</v>
      </c>
      <c r="I243" s="34" t="s">
        <v>473</v>
      </c>
      <c r="J243" s="34" t="s">
        <v>473</v>
      </c>
      <c r="K243" s="34" t="s">
        <v>473</v>
      </c>
      <c r="L243" s="34" t="s">
        <v>474</v>
      </c>
      <c r="M243" s="34" t="s">
        <v>473</v>
      </c>
      <c r="N243" s="29" t="s">
        <v>473</v>
      </c>
      <c r="O243" s="29" t="s">
        <v>474</v>
      </c>
      <c r="P243" s="29" t="s">
        <v>473</v>
      </c>
      <c r="Q243" s="29" t="s">
        <v>473</v>
      </c>
    </row>
    <row r="244" spans="1:17">
      <c r="A244" s="33" t="s">
        <v>284</v>
      </c>
      <c r="B244" s="29">
        <v>2920007</v>
      </c>
      <c r="C244" s="34" t="s">
        <v>474</v>
      </c>
      <c r="D244" s="34" t="s">
        <v>476</v>
      </c>
      <c r="E244" s="34" t="s">
        <v>473</v>
      </c>
      <c r="F244" s="34" t="s">
        <v>476</v>
      </c>
      <c r="G244" s="34" t="s">
        <v>474</v>
      </c>
      <c r="H244" s="34" t="s">
        <v>475</v>
      </c>
      <c r="I244" s="34" t="s">
        <v>473</v>
      </c>
      <c r="J244" s="34" t="s">
        <v>474</v>
      </c>
      <c r="K244" s="34" t="s">
        <v>473</v>
      </c>
      <c r="L244" s="34" t="s">
        <v>473</v>
      </c>
      <c r="M244" s="34" t="s">
        <v>475</v>
      </c>
      <c r="N244" s="29" t="s">
        <v>474</v>
      </c>
      <c r="O244" s="29" t="s">
        <v>476</v>
      </c>
      <c r="P244" s="29" t="s">
        <v>473</v>
      </c>
      <c r="Q244" s="29" t="s">
        <v>473</v>
      </c>
    </row>
    <row r="245" spans="1:17">
      <c r="A245" s="33" t="s">
        <v>285</v>
      </c>
      <c r="B245" s="29">
        <v>2920106</v>
      </c>
      <c r="C245" s="34" t="s">
        <v>474</v>
      </c>
      <c r="D245" s="34" t="s">
        <v>476</v>
      </c>
      <c r="E245" s="34" t="s">
        <v>474</v>
      </c>
      <c r="F245" s="34" t="s">
        <v>474</v>
      </c>
      <c r="G245" s="34" t="s">
        <v>474</v>
      </c>
      <c r="H245" s="34" t="s">
        <v>474</v>
      </c>
      <c r="I245" s="34" t="s">
        <v>475</v>
      </c>
      <c r="J245" s="34" t="s">
        <v>474</v>
      </c>
      <c r="K245" s="34" t="s">
        <v>476</v>
      </c>
      <c r="L245" s="34" t="s">
        <v>475</v>
      </c>
      <c r="M245" s="34" t="s">
        <v>476</v>
      </c>
      <c r="N245" s="29" t="s">
        <v>475</v>
      </c>
      <c r="O245" s="29" t="s">
        <v>474</v>
      </c>
      <c r="P245" s="29" t="s">
        <v>473</v>
      </c>
      <c r="Q245" s="29" t="s">
        <v>473</v>
      </c>
    </row>
    <row r="246" spans="1:17">
      <c r="A246" s="33" t="s">
        <v>286</v>
      </c>
      <c r="B246" s="29">
        <v>2920205</v>
      </c>
      <c r="C246" s="34" t="s">
        <v>474</v>
      </c>
      <c r="D246" s="34" t="s">
        <v>476</v>
      </c>
      <c r="E246" s="34" t="s">
        <v>473</v>
      </c>
      <c r="F246" s="34" t="s">
        <v>473</v>
      </c>
      <c r="G246" s="34" t="s">
        <v>473</v>
      </c>
      <c r="H246" s="34" t="s">
        <v>474</v>
      </c>
      <c r="I246" s="34" t="s">
        <v>474</v>
      </c>
      <c r="J246" s="34" t="s">
        <v>473</v>
      </c>
      <c r="K246" s="34" t="s">
        <v>473</v>
      </c>
      <c r="L246" s="34" t="s">
        <v>475</v>
      </c>
      <c r="M246" s="34" t="s">
        <v>475</v>
      </c>
      <c r="N246" s="29" t="s">
        <v>475</v>
      </c>
      <c r="O246" s="29" t="s">
        <v>476</v>
      </c>
      <c r="P246" s="29" t="s">
        <v>473</v>
      </c>
      <c r="Q246" s="29" t="s">
        <v>473</v>
      </c>
    </row>
    <row r="247" spans="1:17">
      <c r="A247" s="33" t="s">
        <v>287</v>
      </c>
      <c r="B247" s="29">
        <v>2920304</v>
      </c>
      <c r="C247" s="34" t="s">
        <v>474</v>
      </c>
      <c r="D247" s="34" t="s">
        <v>476</v>
      </c>
      <c r="E247" s="34" t="s">
        <v>474</v>
      </c>
      <c r="F247" s="34" t="s">
        <v>474</v>
      </c>
      <c r="G247" s="34" t="s">
        <v>476</v>
      </c>
      <c r="H247" s="34" t="s">
        <v>474</v>
      </c>
      <c r="I247" s="34" t="s">
        <v>473</v>
      </c>
      <c r="J247" s="34" t="s">
        <v>474</v>
      </c>
      <c r="K247" s="34" t="s">
        <v>476</v>
      </c>
      <c r="L247" s="34" t="s">
        <v>476</v>
      </c>
      <c r="M247" s="34" t="s">
        <v>476</v>
      </c>
      <c r="N247" s="29" t="s">
        <v>473</v>
      </c>
      <c r="O247" s="29" t="s">
        <v>476</v>
      </c>
      <c r="P247" s="29" t="s">
        <v>473</v>
      </c>
      <c r="Q247" s="29" t="s">
        <v>473</v>
      </c>
    </row>
    <row r="248" spans="1:17">
      <c r="A248" s="33" t="s">
        <v>288</v>
      </c>
      <c r="B248" s="29">
        <v>2920403</v>
      </c>
      <c r="C248" s="34" t="s">
        <v>474</v>
      </c>
      <c r="D248" s="34" t="s">
        <v>476</v>
      </c>
      <c r="E248" s="34" t="s">
        <v>474</v>
      </c>
      <c r="F248" s="34" t="s">
        <v>474</v>
      </c>
      <c r="G248" s="34" t="s">
        <v>474</v>
      </c>
      <c r="H248" s="34" t="s">
        <v>474</v>
      </c>
      <c r="I248" s="34" t="s">
        <v>474</v>
      </c>
      <c r="J248" s="34" t="s">
        <v>473</v>
      </c>
      <c r="K248" s="34" t="s">
        <v>475</v>
      </c>
      <c r="L248" s="34" t="s">
        <v>475</v>
      </c>
      <c r="M248" s="34" t="s">
        <v>474</v>
      </c>
      <c r="N248" s="29" t="s">
        <v>473</v>
      </c>
      <c r="O248" s="29" t="s">
        <v>474</v>
      </c>
      <c r="P248" s="29" t="s">
        <v>473</v>
      </c>
      <c r="Q248" s="29" t="s">
        <v>473</v>
      </c>
    </row>
    <row r="249" spans="1:17">
      <c r="A249" s="33" t="s">
        <v>289</v>
      </c>
      <c r="B249" s="29">
        <v>2920452</v>
      </c>
      <c r="C249" s="34" t="s">
        <v>474</v>
      </c>
      <c r="D249" s="34" t="s">
        <v>476</v>
      </c>
      <c r="E249" s="34" t="s">
        <v>473</v>
      </c>
      <c r="F249" s="34" t="s">
        <v>473</v>
      </c>
      <c r="G249" s="34" t="s">
        <v>473</v>
      </c>
      <c r="H249" s="34" t="s">
        <v>476</v>
      </c>
      <c r="I249" s="34" t="s">
        <v>474</v>
      </c>
      <c r="J249" s="34" t="s">
        <v>475</v>
      </c>
      <c r="K249" s="34" t="s">
        <v>473</v>
      </c>
      <c r="L249" s="34" t="s">
        <v>475</v>
      </c>
      <c r="M249" s="34" t="s">
        <v>474</v>
      </c>
      <c r="N249" s="29" t="s">
        <v>474</v>
      </c>
      <c r="O249" s="29" t="s">
        <v>473</v>
      </c>
      <c r="P249" s="29" t="s">
        <v>473</v>
      </c>
      <c r="Q249" s="29" t="s">
        <v>473</v>
      </c>
    </row>
    <row r="250" spans="1:17">
      <c r="A250" s="33" t="s">
        <v>290</v>
      </c>
      <c r="B250" s="29">
        <v>2920502</v>
      </c>
      <c r="C250" s="34" t="s">
        <v>473</v>
      </c>
      <c r="D250" s="34" t="s">
        <v>476</v>
      </c>
      <c r="E250" s="34" t="s">
        <v>475</v>
      </c>
      <c r="F250" s="34" t="s">
        <v>474</v>
      </c>
      <c r="G250" s="34" t="s">
        <v>476</v>
      </c>
      <c r="H250" s="34" t="s">
        <v>473</v>
      </c>
      <c r="I250" s="34" t="s">
        <v>476</v>
      </c>
      <c r="J250" s="34" t="s">
        <v>475</v>
      </c>
      <c r="K250" s="34" t="s">
        <v>474</v>
      </c>
      <c r="L250" s="34" t="s">
        <v>474</v>
      </c>
      <c r="M250" s="34" t="s">
        <v>475</v>
      </c>
      <c r="N250" s="29" t="s">
        <v>473</v>
      </c>
      <c r="O250" s="29" t="s">
        <v>474</v>
      </c>
      <c r="P250" s="29" t="s">
        <v>476</v>
      </c>
      <c r="Q250" s="29" t="s">
        <v>473</v>
      </c>
    </row>
    <row r="251" spans="1:17">
      <c r="A251" s="33" t="s">
        <v>291</v>
      </c>
      <c r="B251" s="29">
        <v>2920601</v>
      </c>
      <c r="C251" s="34" t="s">
        <v>475</v>
      </c>
      <c r="D251" s="34" t="s">
        <v>476</v>
      </c>
      <c r="E251" s="34" t="s">
        <v>475</v>
      </c>
      <c r="F251" s="34" t="s">
        <v>476</v>
      </c>
      <c r="G251" s="34" t="s">
        <v>473</v>
      </c>
      <c r="H251" s="34" t="s">
        <v>476</v>
      </c>
      <c r="I251" s="34" t="s">
        <v>476</v>
      </c>
      <c r="J251" s="34" t="s">
        <v>476</v>
      </c>
      <c r="K251" s="34" t="s">
        <v>473</v>
      </c>
      <c r="L251" s="34" t="s">
        <v>473</v>
      </c>
      <c r="M251" s="34" t="s">
        <v>476</v>
      </c>
      <c r="N251" s="29" t="s">
        <v>473</v>
      </c>
      <c r="O251" s="29" t="s">
        <v>474</v>
      </c>
      <c r="P251" s="29" t="s">
        <v>473</v>
      </c>
      <c r="Q251" s="29" t="s">
        <v>473</v>
      </c>
    </row>
    <row r="252" spans="1:17">
      <c r="A252" s="33" t="s">
        <v>292</v>
      </c>
      <c r="B252" s="29">
        <v>2920700</v>
      </c>
      <c r="C252" s="34" t="s">
        <v>473</v>
      </c>
      <c r="D252" s="34" t="s">
        <v>476</v>
      </c>
      <c r="E252" s="34" t="s">
        <v>473</v>
      </c>
      <c r="F252" s="34" t="s">
        <v>473</v>
      </c>
      <c r="G252" s="34" t="s">
        <v>476</v>
      </c>
      <c r="H252" s="34" t="s">
        <v>476</v>
      </c>
      <c r="I252" s="34" t="s">
        <v>475</v>
      </c>
      <c r="J252" s="34" t="s">
        <v>475</v>
      </c>
      <c r="K252" s="34" t="s">
        <v>474</v>
      </c>
      <c r="L252" s="34" t="s">
        <v>473</v>
      </c>
      <c r="M252" s="34" t="s">
        <v>473</v>
      </c>
      <c r="N252" s="29" t="s">
        <v>474</v>
      </c>
      <c r="O252" s="29" t="s">
        <v>476</v>
      </c>
      <c r="P252" s="29" t="s">
        <v>473</v>
      </c>
      <c r="Q252" s="29" t="s">
        <v>473</v>
      </c>
    </row>
    <row r="253" spans="1:17">
      <c r="A253" s="33" t="s">
        <v>293</v>
      </c>
      <c r="B253" s="29">
        <v>2920809</v>
      </c>
      <c r="C253" s="34" t="s">
        <v>476</v>
      </c>
      <c r="D253" s="34" t="s">
        <v>476</v>
      </c>
      <c r="E253" s="34" t="s">
        <v>473</v>
      </c>
      <c r="F253" s="34" t="s">
        <v>475</v>
      </c>
      <c r="G253" s="34" t="s">
        <v>475</v>
      </c>
      <c r="H253" s="34" t="s">
        <v>473</v>
      </c>
      <c r="I253" s="34" t="s">
        <v>473</v>
      </c>
      <c r="J253" s="34" t="s">
        <v>473</v>
      </c>
      <c r="K253" s="34" t="s">
        <v>476</v>
      </c>
      <c r="L253" s="34" t="s">
        <v>475</v>
      </c>
      <c r="M253" s="34" t="s">
        <v>474</v>
      </c>
      <c r="N253" s="29" t="s">
        <v>475</v>
      </c>
      <c r="O253" s="29" t="s">
        <v>474</v>
      </c>
      <c r="P253" s="29" t="s">
        <v>473</v>
      </c>
      <c r="Q253" s="29" t="s">
        <v>473</v>
      </c>
    </row>
    <row r="254" spans="1:17">
      <c r="A254" s="33" t="s">
        <v>294</v>
      </c>
      <c r="B254" s="29">
        <v>2920908</v>
      </c>
      <c r="C254" s="34" t="s">
        <v>476</v>
      </c>
      <c r="D254" s="34" t="s">
        <v>476</v>
      </c>
      <c r="E254" s="34" t="s">
        <v>473</v>
      </c>
      <c r="F254" s="34" t="s">
        <v>475</v>
      </c>
      <c r="G254" s="34" t="s">
        <v>475</v>
      </c>
      <c r="H254" s="34" t="s">
        <v>473</v>
      </c>
      <c r="I254" s="34" t="s">
        <v>474</v>
      </c>
      <c r="J254" s="34" t="s">
        <v>474</v>
      </c>
      <c r="K254" s="34" t="s">
        <v>474</v>
      </c>
      <c r="L254" s="34" t="s">
        <v>474</v>
      </c>
      <c r="M254" s="34" t="s">
        <v>473</v>
      </c>
      <c r="N254" s="29" t="s">
        <v>474</v>
      </c>
      <c r="O254" s="29" t="s">
        <v>473</v>
      </c>
      <c r="P254" s="29" t="s">
        <v>473</v>
      </c>
      <c r="Q254" s="29" t="s">
        <v>473</v>
      </c>
    </row>
    <row r="255" spans="1:17">
      <c r="A255" s="33" t="s">
        <v>295</v>
      </c>
      <c r="B255" s="29">
        <v>2921005</v>
      </c>
      <c r="C255" s="34" t="s">
        <v>473</v>
      </c>
      <c r="D255" s="34" t="s">
        <v>476</v>
      </c>
      <c r="E255" s="34" t="s">
        <v>473</v>
      </c>
      <c r="F255" s="34" t="s">
        <v>473</v>
      </c>
      <c r="G255" s="34" t="s">
        <v>476</v>
      </c>
      <c r="H255" s="34" t="s">
        <v>474</v>
      </c>
      <c r="I255" s="34" t="s">
        <v>476</v>
      </c>
      <c r="J255" s="34" t="s">
        <v>476</v>
      </c>
      <c r="K255" s="34" t="s">
        <v>476</v>
      </c>
      <c r="L255" s="34" t="s">
        <v>473</v>
      </c>
      <c r="M255" s="34" t="s">
        <v>476</v>
      </c>
      <c r="N255" s="29" t="s">
        <v>474</v>
      </c>
      <c r="O255" s="29" t="s">
        <v>474</v>
      </c>
      <c r="P255" s="29" t="s">
        <v>473</v>
      </c>
      <c r="Q255" s="29" t="s">
        <v>473</v>
      </c>
    </row>
    <row r="256" spans="1:17">
      <c r="A256" s="33" t="s">
        <v>493</v>
      </c>
      <c r="B256" s="29">
        <v>2921054</v>
      </c>
      <c r="C256" s="34" t="s">
        <v>473</v>
      </c>
      <c r="D256" s="34" t="s">
        <v>475</v>
      </c>
      <c r="E256" s="34" t="s">
        <v>474</v>
      </c>
      <c r="F256" s="34" t="s">
        <v>473</v>
      </c>
      <c r="G256" s="34" t="s">
        <v>474</v>
      </c>
      <c r="H256" s="34" t="s">
        <v>474</v>
      </c>
      <c r="I256" s="34" t="s">
        <v>473</v>
      </c>
      <c r="J256" s="34" t="s">
        <v>474</v>
      </c>
      <c r="K256" s="34" t="s">
        <v>474</v>
      </c>
      <c r="L256" s="34" t="s">
        <v>473</v>
      </c>
      <c r="M256" s="34" t="s">
        <v>476</v>
      </c>
      <c r="N256" s="29" t="s">
        <v>473</v>
      </c>
      <c r="O256" s="29" t="s">
        <v>474</v>
      </c>
      <c r="P256" s="29" t="s">
        <v>475</v>
      </c>
      <c r="Q256" s="29" t="s">
        <v>473</v>
      </c>
    </row>
    <row r="257" spans="1:17">
      <c r="A257" s="33" t="s">
        <v>296</v>
      </c>
      <c r="B257" s="29">
        <v>2921104</v>
      </c>
      <c r="C257" s="34" t="s">
        <v>473</v>
      </c>
      <c r="D257" s="34" t="s">
        <v>476</v>
      </c>
      <c r="E257" s="34" t="s">
        <v>473</v>
      </c>
      <c r="F257" s="34" t="s">
        <v>476</v>
      </c>
      <c r="G257" s="34" t="s">
        <v>474</v>
      </c>
      <c r="H257" s="34" t="s">
        <v>473</v>
      </c>
      <c r="I257" s="34" t="s">
        <v>475</v>
      </c>
      <c r="J257" s="34" t="s">
        <v>476</v>
      </c>
      <c r="K257" s="34" t="s">
        <v>473</v>
      </c>
      <c r="L257" s="34" t="s">
        <v>476</v>
      </c>
      <c r="M257" s="34" t="s">
        <v>474</v>
      </c>
      <c r="N257" s="29" t="s">
        <v>476</v>
      </c>
      <c r="O257" s="29" t="s">
        <v>474</v>
      </c>
      <c r="P257" s="29" t="s">
        <v>473</v>
      </c>
      <c r="Q257" s="29" t="s">
        <v>473</v>
      </c>
    </row>
    <row r="258" spans="1:17">
      <c r="A258" s="33" t="s">
        <v>297</v>
      </c>
      <c r="B258" s="29">
        <v>2921203</v>
      </c>
      <c r="C258" s="34" t="s">
        <v>473</v>
      </c>
      <c r="D258" s="34" t="s">
        <v>476</v>
      </c>
      <c r="E258" s="34" t="s">
        <v>473</v>
      </c>
      <c r="F258" s="34" t="s">
        <v>474</v>
      </c>
      <c r="G258" s="34" t="s">
        <v>476</v>
      </c>
      <c r="H258" s="34" t="s">
        <v>473</v>
      </c>
      <c r="I258" s="34" t="s">
        <v>475</v>
      </c>
      <c r="J258" s="34" t="s">
        <v>474</v>
      </c>
      <c r="K258" s="34" t="s">
        <v>475</v>
      </c>
      <c r="L258" s="34" t="s">
        <v>474</v>
      </c>
      <c r="M258" s="34" t="s">
        <v>474</v>
      </c>
      <c r="N258" s="29" t="s">
        <v>473</v>
      </c>
      <c r="O258" s="29" t="s">
        <v>474</v>
      </c>
      <c r="P258" s="29" t="s">
        <v>475</v>
      </c>
      <c r="Q258" s="29" t="s">
        <v>473</v>
      </c>
    </row>
    <row r="259" spans="1:17">
      <c r="A259" s="33" t="s">
        <v>298</v>
      </c>
      <c r="B259" s="29">
        <v>2921302</v>
      </c>
      <c r="C259" s="34" t="s">
        <v>473</v>
      </c>
      <c r="D259" s="34" t="s">
        <v>476</v>
      </c>
      <c r="E259" s="34" t="s">
        <v>473</v>
      </c>
      <c r="F259" s="34" t="s">
        <v>473</v>
      </c>
      <c r="G259" s="34" t="s">
        <v>476</v>
      </c>
      <c r="H259" s="34" t="s">
        <v>474</v>
      </c>
      <c r="I259" s="34" t="s">
        <v>474</v>
      </c>
      <c r="J259" s="34" t="s">
        <v>476</v>
      </c>
      <c r="K259" s="34" t="s">
        <v>476</v>
      </c>
      <c r="L259" s="34" t="s">
        <v>475</v>
      </c>
      <c r="M259" s="34" t="s">
        <v>473</v>
      </c>
      <c r="N259" s="29" t="s">
        <v>473</v>
      </c>
      <c r="O259" s="29" t="s">
        <v>473</v>
      </c>
      <c r="P259" s="29" t="s">
        <v>473</v>
      </c>
      <c r="Q259" s="29" t="s">
        <v>473</v>
      </c>
    </row>
    <row r="260" spans="1:17">
      <c r="A260" s="33" t="s">
        <v>299</v>
      </c>
      <c r="B260" s="29">
        <v>2921401</v>
      </c>
      <c r="C260" s="34" t="s">
        <v>475</v>
      </c>
      <c r="D260" s="34" t="s">
        <v>476</v>
      </c>
      <c r="E260" s="34" t="s">
        <v>474</v>
      </c>
      <c r="F260" s="34" t="s">
        <v>475</v>
      </c>
      <c r="G260" s="34" t="s">
        <v>476</v>
      </c>
      <c r="H260" s="34" t="s">
        <v>473</v>
      </c>
      <c r="I260" s="34" t="s">
        <v>474</v>
      </c>
      <c r="J260" s="34" t="s">
        <v>473</v>
      </c>
      <c r="K260" s="34" t="s">
        <v>475</v>
      </c>
      <c r="L260" s="34" t="s">
        <v>474</v>
      </c>
      <c r="M260" s="34" t="s">
        <v>474</v>
      </c>
      <c r="N260" s="29" t="s">
        <v>475</v>
      </c>
      <c r="O260" s="29" t="s">
        <v>476</v>
      </c>
      <c r="P260" s="29" t="s">
        <v>473</v>
      </c>
      <c r="Q260" s="29" t="s">
        <v>473</v>
      </c>
    </row>
    <row r="261" spans="1:17">
      <c r="A261" s="33" t="s">
        <v>300</v>
      </c>
      <c r="B261" s="29">
        <v>2921450</v>
      </c>
      <c r="C261" s="34" t="s">
        <v>474</v>
      </c>
      <c r="D261" s="34" t="s">
        <v>474</v>
      </c>
      <c r="E261" s="34" t="s">
        <v>474</v>
      </c>
      <c r="F261" s="34" t="s">
        <v>474</v>
      </c>
      <c r="G261" s="34" t="s">
        <v>474</v>
      </c>
      <c r="H261" s="34" t="s">
        <v>474</v>
      </c>
      <c r="I261" s="34" t="s">
        <v>473</v>
      </c>
      <c r="J261" s="34" t="s">
        <v>473</v>
      </c>
      <c r="K261" s="34" t="s">
        <v>474</v>
      </c>
      <c r="L261" s="34" t="s">
        <v>473</v>
      </c>
      <c r="M261" s="34" t="s">
        <v>474</v>
      </c>
      <c r="N261" s="29" t="s">
        <v>474</v>
      </c>
      <c r="O261" s="29" t="s">
        <v>473</v>
      </c>
      <c r="P261" s="29" t="s">
        <v>476</v>
      </c>
      <c r="Q261" s="29" t="s">
        <v>473</v>
      </c>
    </row>
    <row r="262" spans="1:17">
      <c r="A262" s="33" t="s">
        <v>301</v>
      </c>
      <c r="B262" s="29">
        <v>2921500</v>
      </c>
      <c r="C262" s="34" t="s">
        <v>474</v>
      </c>
      <c r="D262" s="34" t="s">
        <v>474</v>
      </c>
      <c r="E262" s="34" t="s">
        <v>475</v>
      </c>
      <c r="F262" s="34" t="s">
        <v>476</v>
      </c>
      <c r="G262" s="34" t="s">
        <v>476</v>
      </c>
      <c r="H262" s="34" t="s">
        <v>474</v>
      </c>
      <c r="I262" s="34" t="s">
        <v>476</v>
      </c>
      <c r="J262" s="34" t="s">
        <v>473</v>
      </c>
      <c r="K262" s="34" t="s">
        <v>476</v>
      </c>
      <c r="L262" s="34" t="s">
        <v>475</v>
      </c>
      <c r="M262" s="34" t="s">
        <v>476</v>
      </c>
      <c r="N262" s="29" t="s">
        <v>475</v>
      </c>
      <c r="O262" s="29" t="s">
        <v>476</v>
      </c>
      <c r="P262" s="29" t="s">
        <v>475</v>
      </c>
      <c r="Q262" s="29" t="s">
        <v>473</v>
      </c>
    </row>
    <row r="263" spans="1:17">
      <c r="A263" s="33" t="s">
        <v>302</v>
      </c>
      <c r="B263" s="29">
        <v>2921609</v>
      </c>
      <c r="C263" s="34" t="s">
        <v>474</v>
      </c>
      <c r="D263" s="34" t="s">
        <v>476</v>
      </c>
      <c r="E263" s="34" t="s">
        <v>473</v>
      </c>
      <c r="F263" s="34" t="s">
        <v>476</v>
      </c>
      <c r="G263" s="34" t="s">
        <v>474</v>
      </c>
      <c r="H263" s="34" t="s">
        <v>476</v>
      </c>
      <c r="I263" s="34" t="s">
        <v>473</v>
      </c>
      <c r="J263" s="34" t="s">
        <v>473</v>
      </c>
      <c r="K263" s="34" t="s">
        <v>473</v>
      </c>
      <c r="L263" s="34" t="s">
        <v>475</v>
      </c>
      <c r="M263" s="34" t="s">
        <v>473</v>
      </c>
      <c r="N263" s="29" t="s">
        <v>473</v>
      </c>
      <c r="O263" s="29" t="s">
        <v>474</v>
      </c>
      <c r="P263" s="29" t="s">
        <v>473</v>
      </c>
      <c r="Q263" s="29" t="s">
        <v>473</v>
      </c>
    </row>
    <row r="264" spans="1:17">
      <c r="A264" s="33" t="s">
        <v>303</v>
      </c>
      <c r="B264" s="29">
        <v>2921708</v>
      </c>
      <c r="C264" s="34" t="s">
        <v>474</v>
      </c>
      <c r="D264" s="34" t="s">
        <v>473</v>
      </c>
      <c r="E264" s="34" t="s">
        <v>476</v>
      </c>
      <c r="F264" s="34" t="s">
        <v>476</v>
      </c>
      <c r="G264" s="34" t="s">
        <v>475</v>
      </c>
      <c r="H264" s="34" t="s">
        <v>475</v>
      </c>
      <c r="I264" s="34" t="s">
        <v>476</v>
      </c>
      <c r="J264" s="34" t="s">
        <v>474</v>
      </c>
      <c r="K264" s="34" t="s">
        <v>476</v>
      </c>
      <c r="L264" s="34" t="s">
        <v>475</v>
      </c>
      <c r="M264" s="34" t="s">
        <v>476</v>
      </c>
      <c r="N264" s="29" t="s">
        <v>476</v>
      </c>
      <c r="O264" s="29" t="s">
        <v>474</v>
      </c>
      <c r="P264" s="29" t="s">
        <v>476</v>
      </c>
      <c r="Q264" s="29" t="s">
        <v>473</v>
      </c>
    </row>
    <row r="265" spans="1:17">
      <c r="A265" s="33" t="s">
        <v>304</v>
      </c>
      <c r="B265" s="29">
        <v>2921807</v>
      </c>
      <c r="C265" s="34" t="s">
        <v>474</v>
      </c>
      <c r="D265" s="34" t="s">
        <v>476</v>
      </c>
      <c r="E265" s="34" t="s">
        <v>473</v>
      </c>
      <c r="F265" s="34" t="s">
        <v>473</v>
      </c>
      <c r="G265" s="34" t="s">
        <v>475</v>
      </c>
      <c r="H265" s="34" t="s">
        <v>476</v>
      </c>
      <c r="I265" s="34" t="s">
        <v>474</v>
      </c>
      <c r="J265" s="34" t="s">
        <v>476</v>
      </c>
      <c r="K265" s="34" t="s">
        <v>474</v>
      </c>
      <c r="L265" s="34" t="s">
        <v>473</v>
      </c>
      <c r="M265" s="34" t="s">
        <v>473</v>
      </c>
      <c r="N265" s="29" t="s">
        <v>473</v>
      </c>
      <c r="O265" s="29" t="s">
        <v>474</v>
      </c>
      <c r="P265" s="29" t="s">
        <v>473</v>
      </c>
      <c r="Q265" s="29" t="s">
        <v>473</v>
      </c>
    </row>
    <row r="266" spans="1:17">
      <c r="A266" s="33" t="s">
        <v>305</v>
      </c>
      <c r="B266" s="29">
        <v>2921906</v>
      </c>
      <c r="C266" s="34" t="s">
        <v>474</v>
      </c>
      <c r="D266" s="34" t="s">
        <v>476</v>
      </c>
      <c r="E266" s="34" t="s">
        <v>473</v>
      </c>
      <c r="F266" s="34" t="s">
        <v>473</v>
      </c>
      <c r="G266" s="34" t="s">
        <v>475</v>
      </c>
      <c r="H266" s="34" t="s">
        <v>475</v>
      </c>
      <c r="I266" s="34" t="s">
        <v>474</v>
      </c>
      <c r="J266" s="34" t="s">
        <v>475</v>
      </c>
      <c r="K266" s="34" t="s">
        <v>473</v>
      </c>
      <c r="L266" s="34" t="s">
        <v>473</v>
      </c>
      <c r="M266" s="34" t="s">
        <v>475</v>
      </c>
      <c r="N266" s="29" t="s">
        <v>473</v>
      </c>
      <c r="O266" s="29" t="s">
        <v>476</v>
      </c>
      <c r="P266" s="29" t="s">
        <v>475</v>
      </c>
      <c r="Q266" s="29" t="s">
        <v>473</v>
      </c>
    </row>
    <row r="267" spans="1:17">
      <c r="A267" s="33" t="s">
        <v>306</v>
      </c>
      <c r="B267" s="29">
        <v>2922003</v>
      </c>
      <c r="C267" s="34" t="s">
        <v>476</v>
      </c>
      <c r="D267" s="34" t="s">
        <v>476</v>
      </c>
      <c r="E267" s="34" t="s">
        <v>476</v>
      </c>
      <c r="F267" s="34" t="s">
        <v>476</v>
      </c>
      <c r="G267" s="34" t="s">
        <v>475</v>
      </c>
      <c r="H267" s="34" t="s">
        <v>473</v>
      </c>
      <c r="I267" s="34" t="s">
        <v>476</v>
      </c>
      <c r="J267" s="34" t="s">
        <v>476</v>
      </c>
      <c r="K267" s="34" t="s">
        <v>475</v>
      </c>
      <c r="L267" s="34" t="s">
        <v>473</v>
      </c>
      <c r="M267" s="34" t="s">
        <v>475</v>
      </c>
      <c r="N267" s="29" t="s">
        <v>476</v>
      </c>
      <c r="O267" s="29" t="s">
        <v>476</v>
      </c>
      <c r="P267" s="29" t="s">
        <v>473</v>
      </c>
      <c r="Q267" s="29" t="s">
        <v>473</v>
      </c>
    </row>
    <row r="268" spans="1:17">
      <c r="A268" s="33" t="s">
        <v>307</v>
      </c>
      <c r="B268" s="29">
        <v>2922052</v>
      </c>
      <c r="C268" s="34" t="s">
        <v>474</v>
      </c>
      <c r="D268" s="34" t="s">
        <v>474</v>
      </c>
      <c r="E268" s="34" t="s">
        <v>474</v>
      </c>
      <c r="F268" s="34" t="s">
        <v>473</v>
      </c>
      <c r="G268" s="34" t="s">
        <v>476</v>
      </c>
      <c r="H268" s="34" t="s">
        <v>474</v>
      </c>
      <c r="I268" s="34" t="s">
        <v>474</v>
      </c>
      <c r="J268" s="34" t="s">
        <v>473</v>
      </c>
      <c r="K268" s="34" t="s">
        <v>476</v>
      </c>
      <c r="L268" s="34" t="s">
        <v>474</v>
      </c>
      <c r="M268" s="34" t="s">
        <v>476</v>
      </c>
      <c r="N268" s="29" t="s">
        <v>475</v>
      </c>
      <c r="O268" s="29" t="s">
        <v>473</v>
      </c>
      <c r="P268" s="29" t="s">
        <v>473</v>
      </c>
      <c r="Q268" s="29" t="s">
        <v>473</v>
      </c>
    </row>
    <row r="269" spans="1:17">
      <c r="A269" s="33" t="s">
        <v>308</v>
      </c>
      <c r="B269" s="29">
        <v>2922102</v>
      </c>
      <c r="C269" s="34" t="s">
        <v>474</v>
      </c>
      <c r="D269" s="34" t="s">
        <v>474</v>
      </c>
      <c r="E269" s="34" t="s">
        <v>476</v>
      </c>
      <c r="F269" s="34" t="s">
        <v>475</v>
      </c>
      <c r="G269" s="34" t="s">
        <v>475</v>
      </c>
      <c r="H269" s="34" t="s">
        <v>474</v>
      </c>
      <c r="I269" s="34" t="s">
        <v>475</v>
      </c>
      <c r="J269" s="34" t="s">
        <v>475</v>
      </c>
      <c r="K269" s="34" t="s">
        <v>474</v>
      </c>
      <c r="L269" s="34" t="s">
        <v>474</v>
      </c>
      <c r="M269" s="34" t="s">
        <v>476</v>
      </c>
      <c r="N269" s="29" t="s">
        <v>475</v>
      </c>
      <c r="O269" s="29" t="s">
        <v>474</v>
      </c>
      <c r="P269" s="29" t="s">
        <v>473</v>
      </c>
      <c r="Q269" s="29" t="s">
        <v>473</v>
      </c>
    </row>
    <row r="270" spans="1:17">
      <c r="A270" s="33" t="s">
        <v>309</v>
      </c>
      <c r="B270" s="29">
        <v>2922201</v>
      </c>
      <c r="C270" s="34" t="s">
        <v>476</v>
      </c>
      <c r="D270" s="34" t="s">
        <v>476</v>
      </c>
      <c r="E270" s="34" t="s">
        <v>473</v>
      </c>
      <c r="F270" s="34" t="s">
        <v>474</v>
      </c>
      <c r="G270" s="34" t="s">
        <v>476</v>
      </c>
      <c r="H270" s="34" t="s">
        <v>474</v>
      </c>
      <c r="I270" s="34" t="s">
        <v>473</v>
      </c>
      <c r="J270" s="34" t="s">
        <v>476</v>
      </c>
      <c r="K270" s="34" t="s">
        <v>476</v>
      </c>
      <c r="L270" s="34" t="s">
        <v>474</v>
      </c>
      <c r="M270" s="34" t="s">
        <v>474</v>
      </c>
      <c r="N270" s="29" t="s">
        <v>475</v>
      </c>
      <c r="O270" s="29" t="s">
        <v>476</v>
      </c>
      <c r="P270" s="29" t="s">
        <v>473</v>
      </c>
      <c r="Q270" s="29" t="s">
        <v>473</v>
      </c>
    </row>
    <row r="271" spans="1:17">
      <c r="A271" s="33" t="s">
        <v>310</v>
      </c>
      <c r="B271" s="29">
        <v>2922250</v>
      </c>
      <c r="C271" s="34" t="s">
        <v>473</v>
      </c>
      <c r="D271" s="34" t="s">
        <v>476</v>
      </c>
      <c r="E271" s="34" t="s">
        <v>473</v>
      </c>
      <c r="F271" s="34" t="s">
        <v>475</v>
      </c>
      <c r="G271" s="34" t="s">
        <v>473</v>
      </c>
      <c r="H271" s="34" t="s">
        <v>474</v>
      </c>
      <c r="I271" s="34" t="s">
        <v>473</v>
      </c>
      <c r="J271" s="34" t="s">
        <v>473</v>
      </c>
      <c r="K271" s="34" t="s">
        <v>473</v>
      </c>
      <c r="L271" s="34" t="s">
        <v>476</v>
      </c>
      <c r="M271" s="34" t="s">
        <v>475</v>
      </c>
      <c r="N271" s="29" t="s">
        <v>474</v>
      </c>
      <c r="O271" s="29" t="s">
        <v>474</v>
      </c>
      <c r="P271" s="29" t="s">
        <v>473</v>
      </c>
      <c r="Q271" s="29" t="s">
        <v>473</v>
      </c>
    </row>
    <row r="272" spans="1:17">
      <c r="A272" s="33" t="s">
        <v>311</v>
      </c>
      <c r="B272" s="29">
        <v>2922300</v>
      </c>
      <c r="C272" s="34" t="s">
        <v>473</v>
      </c>
      <c r="D272" s="34" t="s">
        <v>476</v>
      </c>
      <c r="E272" s="34" t="s">
        <v>475</v>
      </c>
      <c r="F272" s="34" t="s">
        <v>474</v>
      </c>
      <c r="G272" s="34" t="s">
        <v>475</v>
      </c>
      <c r="H272" s="34" t="s">
        <v>475</v>
      </c>
      <c r="I272" s="34" t="s">
        <v>476</v>
      </c>
      <c r="J272" s="34" t="s">
        <v>476</v>
      </c>
      <c r="K272" s="34" t="s">
        <v>475</v>
      </c>
      <c r="L272" s="34" t="s">
        <v>474</v>
      </c>
      <c r="M272" s="34" t="s">
        <v>474</v>
      </c>
      <c r="N272" s="29" t="s">
        <v>473</v>
      </c>
      <c r="O272" s="29" t="s">
        <v>474</v>
      </c>
      <c r="P272" s="29" t="s">
        <v>473</v>
      </c>
      <c r="Q272" s="29" t="s">
        <v>473</v>
      </c>
    </row>
    <row r="273" spans="1:17">
      <c r="A273" s="33" t="s">
        <v>312</v>
      </c>
      <c r="B273" s="29">
        <v>2922409</v>
      </c>
      <c r="C273" s="34" t="s">
        <v>474</v>
      </c>
      <c r="D273" s="34" t="s">
        <v>474</v>
      </c>
      <c r="E273" s="34" t="s">
        <v>473</v>
      </c>
      <c r="F273" s="34" t="s">
        <v>473</v>
      </c>
      <c r="G273" s="34" t="s">
        <v>476</v>
      </c>
      <c r="H273" s="34" t="s">
        <v>476</v>
      </c>
      <c r="I273" s="34" t="s">
        <v>475</v>
      </c>
      <c r="J273" s="34" t="s">
        <v>475</v>
      </c>
      <c r="K273" s="34" t="s">
        <v>476</v>
      </c>
      <c r="L273" s="34" t="s">
        <v>475</v>
      </c>
      <c r="M273" s="34" t="s">
        <v>474</v>
      </c>
      <c r="N273" s="29" t="s">
        <v>474</v>
      </c>
      <c r="O273" s="29" t="s">
        <v>473</v>
      </c>
      <c r="P273" s="29" t="s">
        <v>473</v>
      </c>
      <c r="Q273" s="29" t="s">
        <v>473</v>
      </c>
    </row>
    <row r="274" spans="1:17">
      <c r="A274" s="33" t="s">
        <v>313</v>
      </c>
      <c r="B274" s="29">
        <v>2922508</v>
      </c>
      <c r="C274" s="34" t="s">
        <v>474</v>
      </c>
      <c r="D274" s="34" t="s">
        <v>473</v>
      </c>
      <c r="E274" s="34" t="s">
        <v>474</v>
      </c>
      <c r="F274" s="34" t="s">
        <v>474</v>
      </c>
      <c r="G274" s="34" t="s">
        <v>474</v>
      </c>
      <c r="H274" s="34" t="s">
        <v>475</v>
      </c>
      <c r="I274" s="34" t="s">
        <v>475</v>
      </c>
      <c r="J274" s="34" t="s">
        <v>476</v>
      </c>
      <c r="K274" s="34" t="s">
        <v>475</v>
      </c>
      <c r="L274" s="34" t="s">
        <v>474</v>
      </c>
      <c r="M274" s="34" t="s">
        <v>476</v>
      </c>
      <c r="N274" s="29" t="s">
        <v>476</v>
      </c>
      <c r="O274" s="29" t="s">
        <v>476</v>
      </c>
      <c r="P274" s="29" t="s">
        <v>473</v>
      </c>
      <c r="Q274" s="29" t="s">
        <v>473</v>
      </c>
    </row>
    <row r="275" spans="1:17">
      <c r="A275" s="33" t="s">
        <v>314</v>
      </c>
      <c r="B275" s="29">
        <v>2922607</v>
      </c>
      <c r="C275" s="34" t="s">
        <v>475</v>
      </c>
      <c r="D275" s="34" t="s">
        <v>476</v>
      </c>
      <c r="E275" s="34" t="s">
        <v>473</v>
      </c>
      <c r="F275" s="34" t="s">
        <v>475</v>
      </c>
      <c r="G275" s="34" t="s">
        <v>473</v>
      </c>
      <c r="H275" s="34" t="s">
        <v>475</v>
      </c>
      <c r="I275" s="34" t="s">
        <v>474</v>
      </c>
      <c r="J275" s="34" t="s">
        <v>473</v>
      </c>
      <c r="K275" s="34" t="s">
        <v>473</v>
      </c>
      <c r="L275" s="34" t="s">
        <v>473</v>
      </c>
      <c r="M275" s="34" t="s">
        <v>475</v>
      </c>
      <c r="N275" s="29" t="s">
        <v>473</v>
      </c>
      <c r="O275" s="29" t="s">
        <v>474</v>
      </c>
      <c r="P275" s="29" t="s">
        <v>473</v>
      </c>
      <c r="Q275" s="29" t="s">
        <v>473</v>
      </c>
    </row>
    <row r="276" spans="1:17">
      <c r="A276" s="33" t="s">
        <v>315</v>
      </c>
      <c r="B276" s="29">
        <v>2922656</v>
      </c>
      <c r="C276" s="34" t="s">
        <v>476</v>
      </c>
      <c r="D276" s="34" t="s">
        <v>473</v>
      </c>
      <c r="E276" s="34" t="s">
        <v>476</v>
      </c>
      <c r="F276" s="34" t="s">
        <v>475</v>
      </c>
      <c r="G276" s="34" t="s">
        <v>475</v>
      </c>
      <c r="H276" s="34" t="s">
        <v>475</v>
      </c>
      <c r="I276" s="34" t="s">
        <v>475</v>
      </c>
      <c r="J276" s="34" t="s">
        <v>473</v>
      </c>
      <c r="K276" s="34" t="s">
        <v>473</v>
      </c>
      <c r="L276" s="34" t="s">
        <v>474</v>
      </c>
      <c r="M276" s="34" t="s">
        <v>476</v>
      </c>
      <c r="N276" s="29" t="s">
        <v>474</v>
      </c>
      <c r="O276" s="29" t="s">
        <v>474</v>
      </c>
      <c r="P276" s="29" t="s">
        <v>473</v>
      </c>
      <c r="Q276" s="29" t="s">
        <v>473</v>
      </c>
    </row>
    <row r="277" spans="1:17">
      <c r="A277" s="33" t="s">
        <v>316</v>
      </c>
      <c r="B277" s="29">
        <v>2922706</v>
      </c>
      <c r="C277" s="34" t="s">
        <v>475</v>
      </c>
      <c r="D277" s="34" t="s">
        <v>476</v>
      </c>
      <c r="E277" s="34" t="s">
        <v>474</v>
      </c>
      <c r="F277" s="34" t="s">
        <v>475</v>
      </c>
      <c r="G277" s="34" t="s">
        <v>475</v>
      </c>
      <c r="H277" s="34" t="s">
        <v>473</v>
      </c>
      <c r="I277" s="34" t="s">
        <v>474</v>
      </c>
      <c r="J277" s="34" t="s">
        <v>473</v>
      </c>
      <c r="K277" s="34" t="s">
        <v>476</v>
      </c>
      <c r="L277" s="34" t="s">
        <v>473</v>
      </c>
      <c r="M277" s="34" t="s">
        <v>475</v>
      </c>
      <c r="N277" s="29" t="s">
        <v>474</v>
      </c>
      <c r="O277" s="29" t="s">
        <v>474</v>
      </c>
      <c r="P277" s="29" t="s">
        <v>473</v>
      </c>
      <c r="Q277" s="29" t="s">
        <v>473</v>
      </c>
    </row>
    <row r="278" spans="1:17">
      <c r="A278" s="33" t="s">
        <v>317</v>
      </c>
      <c r="B278" s="29">
        <v>2922730</v>
      </c>
      <c r="C278" s="34" t="s">
        <v>474</v>
      </c>
      <c r="D278" s="34" t="s">
        <v>476</v>
      </c>
      <c r="E278" s="34" t="s">
        <v>473</v>
      </c>
      <c r="F278" s="34" t="s">
        <v>473</v>
      </c>
      <c r="G278" s="34" t="s">
        <v>474</v>
      </c>
      <c r="H278" s="34" t="s">
        <v>474</v>
      </c>
      <c r="I278" s="34" t="s">
        <v>473</v>
      </c>
      <c r="J278" s="34" t="s">
        <v>475</v>
      </c>
      <c r="K278" s="34" t="s">
        <v>475</v>
      </c>
      <c r="L278" s="34" t="s">
        <v>476</v>
      </c>
      <c r="M278" s="34" t="s">
        <v>474</v>
      </c>
      <c r="N278" s="29" t="s">
        <v>473</v>
      </c>
      <c r="O278" s="29" t="s">
        <v>474</v>
      </c>
      <c r="P278" s="29" t="s">
        <v>473</v>
      </c>
      <c r="Q278" s="29" t="s">
        <v>473</v>
      </c>
    </row>
    <row r="279" spans="1:17">
      <c r="A279" s="33" t="s">
        <v>318</v>
      </c>
      <c r="B279" s="29">
        <v>2922755</v>
      </c>
      <c r="C279" s="34" t="s">
        <v>474</v>
      </c>
      <c r="D279" s="34" t="s">
        <v>476</v>
      </c>
      <c r="E279" s="34" t="s">
        <v>473</v>
      </c>
      <c r="F279" s="34" t="s">
        <v>476</v>
      </c>
      <c r="G279" s="34" t="s">
        <v>474</v>
      </c>
      <c r="H279" s="34" t="s">
        <v>474</v>
      </c>
      <c r="I279" s="34" t="s">
        <v>473</v>
      </c>
      <c r="J279" s="34" t="s">
        <v>474</v>
      </c>
      <c r="K279" s="34" t="s">
        <v>475</v>
      </c>
      <c r="L279" s="34" t="s">
        <v>476</v>
      </c>
      <c r="M279" s="34" t="s">
        <v>473</v>
      </c>
      <c r="N279" s="29" t="s">
        <v>473</v>
      </c>
      <c r="O279" s="29" t="s">
        <v>473</v>
      </c>
      <c r="P279" s="29" t="s">
        <v>473</v>
      </c>
      <c r="Q279" s="29" t="s">
        <v>473</v>
      </c>
    </row>
    <row r="280" spans="1:17">
      <c r="A280" s="33" t="s">
        <v>319</v>
      </c>
      <c r="B280" s="29">
        <v>2922805</v>
      </c>
      <c r="C280" s="34" t="s">
        <v>474</v>
      </c>
      <c r="D280" s="34" t="s">
        <v>476</v>
      </c>
      <c r="E280" s="34" t="s">
        <v>473</v>
      </c>
      <c r="F280" s="34" t="s">
        <v>475</v>
      </c>
      <c r="G280" s="34" t="s">
        <v>475</v>
      </c>
      <c r="H280" s="34" t="s">
        <v>476</v>
      </c>
      <c r="I280" s="34" t="s">
        <v>473</v>
      </c>
      <c r="J280" s="34" t="s">
        <v>473</v>
      </c>
      <c r="K280" s="34" t="s">
        <v>473</v>
      </c>
      <c r="L280" s="34" t="s">
        <v>476</v>
      </c>
      <c r="M280" s="34" t="s">
        <v>473</v>
      </c>
      <c r="N280" s="29" t="s">
        <v>473</v>
      </c>
      <c r="O280" s="29" t="s">
        <v>473</v>
      </c>
      <c r="P280" s="29" t="s">
        <v>473</v>
      </c>
      <c r="Q280" s="29" t="s">
        <v>473</v>
      </c>
    </row>
    <row r="281" spans="1:17">
      <c r="A281" s="33" t="s">
        <v>320</v>
      </c>
      <c r="B281" s="29">
        <v>2922854</v>
      </c>
      <c r="C281" s="34" t="s">
        <v>475</v>
      </c>
      <c r="D281" s="34" t="s">
        <v>476</v>
      </c>
      <c r="E281" s="34" t="s">
        <v>473</v>
      </c>
      <c r="F281" s="34" t="s">
        <v>476</v>
      </c>
      <c r="G281" s="34" t="s">
        <v>475</v>
      </c>
      <c r="H281" s="34" t="s">
        <v>476</v>
      </c>
      <c r="I281" s="34" t="s">
        <v>473</v>
      </c>
      <c r="J281" s="34" t="s">
        <v>474</v>
      </c>
      <c r="K281" s="34" t="s">
        <v>474</v>
      </c>
      <c r="L281" s="34" t="s">
        <v>476</v>
      </c>
      <c r="M281" s="34" t="s">
        <v>473</v>
      </c>
      <c r="N281" s="29" t="s">
        <v>473</v>
      </c>
      <c r="O281" s="29" t="s">
        <v>473</v>
      </c>
      <c r="P281" s="29" t="s">
        <v>473</v>
      </c>
      <c r="Q281" s="29" t="s">
        <v>473</v>
      </c>
    </row>
    <row r="282" spans="1:17">
      <c r="A282" s="33" t="s">
        <v>321</v>
      </c>
      <c r="B282" s="29">
        <v>2922904</v>
      </c>
      <c r="C282" s="34" t="s">
        <v>475</v>
      </c>
      <c r="D282" s="34" t="s">
        <v>476</v>
      </c>
      <c r="E282" s="34" t="s">
        <v>473</v>
      </c>
      <c r="F282" s="34" t="s">
        <v>476</v>
      </c>
      <c r="G282" s="34" t="s">
        <v>475</v>
      </c>
      <c r="H282" s="34" t="s">
        <v>475</v>
      </c>
      <c r="I282" s="34" t="s">
        <v>475</v>
      </c>
      <c r="J282" s="34" t="s">
        <v>473</v>
      </c>
      <c r="K282" s="34" t="s">
        <v>474</v>
      </c>
      <c r="L282" s="34" t="s">
        <v>474</v>
      </c>
      <c r="M282" s="34" t="s">
        <v>475</v>
      </c>
      <c r="N282" s="29" t="s">
        <v>473</v>
      </c>
      <c r="O282" s="29" t="s">
        <v>473</v>
      </c>
      <c r="P282" s="29" t="s">
        <v>475</v>
      </c>
      <c r="Q282" s="29" t="s">
        <v>473</v>
      </c>
    </row>
    <row r="283" spans="1:17">
      <c r="A283" s="33" t="s">
        <v>322</v>
      </c>
      <c r="B283" s="29">
        <v>2923001</v>
      </c>
      <c r="C283" s="34" t="s">
        <v>475</v>
      </c>
      <c r="D283" s="34" t="s">
        <v>474</v>
      </c>
      <c r="E283" s="34" t="s">
        <v>475</v>
      </c>
      <c r="F283" s="34" t="s">
        <v>476</v>
      </c>
      <c r="G283" s="34" t="s">
        <v>475</v>
      </c>
      <c r="H283" s="34" t="s">
        <v>475</v>
      </c>
      <c r="I283" s="34" t="s">
        <v>476</v>
      </c>
      <c r="J283" s="34" t="s">
        <v>476</v>
      </c>
      <c r="K283" s="34" t="s">
        <v>474</v>
      </c>
      <c r="L283" s="34" t="s">
        <v>475</v>
      </c>
      <c r="M283" s="34" t="s">
        <v>475</v>
      </c>
      <c r="N283" s="29" t="s">
        <v>474</v>
      </c>
      <c r="O283" s="29" t="s">
        <v>476</v>
      </c>
      <c r="P283" s="29" t="s">
        <v>473</v>
      </c>
      <c r="Q283" s="29" t="s">
        <v>473</v>
      </c>
    </row>
    <row r="284" spans="1:17">
      <c r="A284" s="33" t="s">
        <v>323</v>
      </c>
      <c r="B284" s="29">
        <v>2923035</v>
      </c>
      <c r="C284" s="34" t="s">
        <v>473</v>
      </c>
      <c r="D284" s="34" t="s">
        <v>476</v>
      </c>
      <c r="E284" s="34" t="s">
        <v>473</v>
      </c>
      <c r="F284" s="34" t="s">
        <v>473</v>
      </c>
      <c r="G284" s="34" t="s">
        <v>474</v>
      </c>
      <c r="H284" s="34" t="s">
        <v>475</v>
      </c>
      <c r="I284" s="34" t="s">
        <v>474</v>
      </c>
      <c r="J284" s="34" t="s">
        <v>475</v>
      </c>
      <c r="K284" s="34" t="s">
        <v>476</v>
      </c>
      <c r="L284" s="34" t="s">
        <v>475</v>
      </c>
      <c r="M284" s="34" t="s">
        <v>474</v>
      </c>
      <c r="N284" s="29" t="s">
        <v>473</v>
      </c>
      <c r="O284" s="29" t="s">
        <v>473</v>
      </c>
      <c r="P284" s="29" t="s">
        <v>473</v>
      </c>
      <c r="Q284" s="29" t="s">
        <v>473</v>
      </c>
    </row>
    <row r="285" spans="1:17">
      <c r="A285" s="33" t="s">
        <v>324</v>
      </c>
      <c r="B285" s="29">
        <v>2923050</v>
      </c>
      <c r="C285" s="34" t="s">
        <v>474</v>
      </c>
      <c r="D285" s="34" t="s">
        <v>476</v>
      </c>
      <c r="E285" s="34" t="s">
        <v>473</v>
      </c>
      <c r="F285" s="34" t="s">
        <v>473</v>
      </c>
      <c r="G285" s="34" t="s">
        <v>475</v>
      </c>
      <c r="H285" s="34" t="s">
        <v>476</v>
      </c>
      <c r="I285" s="34" t="s">
        <v>473</v>
      </c>
      <c r="J285" s="34" t="s">
        <v>473</v>
      </c>
      <c r="K285" s="34" t="s">
        <v>475</v>
      </c>
      <c r="L285" s="34" t="s">
        <v>476</v>
      </c>
      <c r="M285" s="34" t="s">
        <v>473</v>
      </c>
      <c r="N285" s="29" t="s">
        <v>475</v>
      </c>
      <c r="O285" s="29" t="s">
        <v>474</v>
      </c>
      <c r="P285" s="29" t="s">
        <v>473</v>
      </c>
      <c r="Q285" s="29" t="s">
        <v>473</v>
      </c>
    </row>
    <row r="286" spans="1:17">
      <c r="A286" s="33" t="s">
        <v>325</v>
      </c>
      <c r="B286" s="29">
        <v>2923100</v>
      </c>
      <c r="C286" s="34" t="s">
        <v>474</v>
      </c>
      <c r="D286" s="34" t="s">
        <v>473</v>
      </c>
      <c r="E286" s="34" t="s">
        <v>474</v>
      </c>
      <c r="F286" s="34" t="s">
        <v>475</v>
      </c>
      <c r="G286" s="34" t="s">
        <v>474</v>
      </c>
      <c r="H286" s="34" t="s">
        <v>476</v>
      </c>
      <c r="I286" s="34" t="s">
        <v>475</v>
      </c>
      <c r="J286" s="34" t="s">
        <v>473</v>
      </c>
      <c r="K286" s="34" t="s">
        <v>475</v>
      </c>
      <c r="L286" s="34" t="s">
        <v>476</v>
      </c>
      <c r="M286" s="34" t="s">
        <v>473</v>
      </c>
      <c r="N286" s="29" t="s">
        <v>473</v>
      </c>
      <c r="O286" s="29" t="s">
        <v>473</v>
      </c>
      <c r="P286" s="29" t="s">
        <v>476</v>
      </c>
      <c r="Q286" s="29" t="s">
        <v>473</v>
      </c>
    </row>
    <row r="287" spans="1:17">
      <c r="A287" s="33" t="s">
        <v>326</v>
      </c>
      <c r="B287" s="29">
        <v>2923209</v>
      </c>
      <c r="C287" s="34" t="s">
        <v>473</v>
      </c>
      <c r="D287" s="34" t="s">
        <v>474</v>
      </c>
      <c r="E287" s="34" t="s">
        <v>474</v>
      </c>
      <c r="F287" s="34" t="s">
        <v>473</v>
      </c>
      <c r="G287" s="34" t="s">
        <v>473</v>
      </c>
      <c r="H287" s="34" t="s">
        <v>473</v>
      </c>
      <c r="I287" s="34" t="s">
        <v>475</v>
      </c>
      <c r="J287" s="34" t="s">
        <v>473</v>
      </c>
      <c r="K287" s="34" t="s">
        <v>474</v>
      </c>
      <c r="L287" s="34" t="s">
        <v>473</v>
      </c>
      <c r="M287" s="34" t="s">
        <v>474</v>
      </c>
      <c r="N287" s="29" t="s">
        <v>474</v>
      </c>
      <c r="O287" s="29" t="s">
        <v>473</v>
      </c>
      <c r="P287" s="29" t="s">
        <v>473</v>
      </c>
      <c r="Q287" s="29" t="s">
        <v>473</v>
      </c>
    </row>
    <row r="288" spans="1:17">
      <c r="A288" s="33" t="s">
        <v>327</v>
      </c>
      <c r="B288" s="29">
        <v>2923308</v>
      </c>
      <c r="C288" s="34" t="s">
        <v>475</v>
      </c>
      <c r="D288" s="34" t="s">
        <v>476</v>
      </c>
      <c r="E288" s="34" t="s">
        <v>473</v>
      </c>
      <c r="F288" s="34" t="s">
        <v>474</v>
      </c>
      <c r="G288" s="34" t="s">
        <v>474</v>
      </c>
      <c r="H288" s="34" t="s">
        <v>475</v>
      </c>
      <c r="I288" s="34" t="s">
        <v>473</v>
      </c>
      <c r="J288" s="34" t="s">
        <v>475</v>
      </c>
      <c r="K288" s="34" t="s">
        <v>474</v>
      </c>
      <c r="L288" s="34" t="s">
        <v>474</v>
      </c>
      <c r="M288" s="34" t="s">
        <v>473</v>
      </c>
      <c r="N288" s="29" t="s">
        <v>473</v>
      </c>
      <c r="O288" s="29" t="s">
        <v>473</v>
      </c>
      <c r="P288" s="29" t="s">
        <v>473</v>
      </c>
      <c r="Q288" s="29" t="s">
        <v>473</v>
      </c>
    </row>
    <row r="289" spans="1:17">
      <c r="A289" s="33" t="s">
        <v>328</v>
      </c>
      <c r="B289" s="29">
        <v>2923357</v>
      </c>
      <c r="C289" s="34" t="s">
        <v>473</v>
      </c>
      <c r="D289" s="34" t="s">
        <v>476</v>
      </c>
      <c r="E289" s="34" t="s">
        <v>475</v>
      </c>
      <c r="F289" s="34" t="s">
        <v>475</v>
      </c>
      <c r="G289" s="34" t="s">
        <v>476</v>
      </c>
      <c r="H289" s="34" t="s">
        <v>475</v>
      </c>
      <c r="I289" s="34" t="s">
        <v>475</v>
      </c>
      <c r="J289" s="34" t="s">
        <v>473</v>
      </c>
      <c r="K289" s="34" t="s">
        <v>476</v>
      </c>
      <c r="L289" s="34" t="s">
        <v>476</v>
      </c>
      <c r="M289" s="34" t="s">
        <v>475</v>
      </c>
      <c r="N289" s="29" t="s">
        <v>475</v>
      </c>
      <c r="O289" s="29" t="s">
        <v>474</v>
      </c>
      <c r="P289" s="29" t="s">
        <v>473</v>
      </c>
      <c r="Q289" s="29" t="s">
        <v>473</v>
      </c>
    </row>
    <row r="290" spans="1:17">
      <c r="A290" s="33" t="s">
        <v>329</v>
      </c>
      <c r="B290" s="29">
        <v>2923407</v>
      </c>
      <c r="C290" s="34" t="s">
        <v>474</v>
      </c>
      <c r="D290" s="34" t="s">
        <v>474</v>
      </c>
      <c r="E290" s="34" t="s">
        <v>473</v>
      </c>
      <c r="F290" s="34" t="s">
        <v>474</v>
      </c>
      <c r="G290" s="34" t="s">
        <v>473</v>
      </c>
      <c r="H290" s="34" t="s">
        <v>474</v>
      </c>
      <c r="I290" s="34" t="s">
        <v>475</v>
      </c>
      <c r="J290" s="34" t="s">
        <v>474</v>
      </c>
      <c r="K290" s="34" t="s">
        <v>474</v>
      </c>
      <c r="L290" s="34" t="s">
        <v>476</v>
      </c>
      <c r="M290" s="34" t="s">
        <v>473</v>
      </c>
      <c r="N290" s="29" t="s">
        <v>473</v>
      </c>
      <c r="O290" s="29" t="s">
        <v>476</v>
      </c>
      <c r="P290" s="29" t="s">
        <v>476</v>
      </c>
      <c r="Q290" s="29" t="s">
        <v>473</v>
      </c>
    </row>
    <row r="291" spans="1:17">
      <c r="A291" s="33" t="s">
        <v>330</v>
      </c>
      <c r="B291" s="29">
        <v>2923506</v>
      </c>
      <c r="C291" s="34" t="s">
        <v>473</v>
      </c>
      <c r="D291" s="34" t="s">
        <v>474</v>
      </c>
      <c r="E291" s="34" t="s">
        <v>474</v>
      </c>
      <c r="F291" s="34" t="s">
        <v>474</v>
      </c>
      <c r="G291" s="34" t="s">
        <v>476</v>
      </c>
      <c r="H291" s="34" t="s">
        <v>476</v>
      </c>
      <c r="I291" s="34" t="s">
        <v>473</v>
      </c>
      <c r="J291" s="34" t="s">
        <v>476</v>
      </c>
      <c r="K291" s="34" t="s">
        <v>476</v>
      </c>
      <c r="L291" s="34" t="s">
        <v>475</v>
      </c>
      <c r="M291" s="34" t="s">
        <v>476</v>
      </c>
      <c r="N291" s="29" t="s">
        <v>473</v>
      </c>
      <c r="O291" s="29" t="s">
        <v>473</v>
      </c>
      <c r="P291" s="29" t="s">
        <v>473</v>
      </c>
      <c r="Q291" s="29" t="s">
        <v>473</v>
      </c>
    </row>
    <row r="292" spans="1:17">
      <c r="A292" s="33" t="s">
        <v>331</v>
      </c>
      <c r="B292" s="29">
        <v>2923605</v>
      </c>
      <c r="C292" s="34" t="s">
        <v>473</v>
      </c>
      <c r="D292" s="34" t="s">
        <v>476</v>
      </c>
      <c r="E292" s="34" t="s">
        <v>473</v>
      </c>
      <c r="F292" s="34" t="s">
        <v>473</v>
      </c>
      <c r="G292" s="34" t="s">
        <v>475</v>
      </c>
      <c r="H292" s="34" t="s">
        <v>473</v>
      </c>
      <c r="I292" s="34" t="s">
        <v>475</v>
      </c>
      <c r="J292" s="34" t="s">
        <v>476</v>
      </c>
      <c r="K292" s="34" t="s">
        <v>473</v>
      </c>
      <c r="L292" s="34" t="s">
        <v>474</v>
      </c>
      <c r="M292" s="34" t="s">
        <v>473</v>
      </c>
      <c r="N292" s="29" t="s">
        <v>473</v>
      </c>
      <c r="O292" s="29" t="s">
        <v>474</v>
      </c>
      <c r="P292" s="29" t="s">
        <v>473</v>
      </c>
      <c r="Q292" s="29" t="s">
        <v>473</v>
      </c>
    </row>
    <row r="293" spans="1:17">
      <c r="A293" s="33" t="s">
        <v>332</v>
      </c>
      <c r="B293" s="29">
        <v>2923704</v>
      </c>
      <c r="C293" s="34" t="s">
        <v>476</v>
      </c>
      <c r="D293" s="34" t="s">
        <v>474</v>
      </c>
      <c r="E293" s="34" t="s">
        <v>475</v>
      </c>
      <c r="F293" s="34" t="s">
        <v>474</v>
      </c>
      <c r="G293" s="34" t="s">
        <v>473</v>
      </c>
      <c r="H293" s="34" t="s">
        <v>475</v>
      </c>
      <c r="I293" s="34" t="s">
        <v>476</v>
      </c>
      <c r="J293" s="34" t="s">
        <v>475</v>
      </c>
      <c r="K293" s="34" t="s">
        <v>473</v>
      </c>
      <c r="L293" s="34" t="s">
        <v>473</v>
      </c>
      <c r="M293" s="34" t="s">
        <v>475</v>
      </c>
      <c r="N293" s="29" t="s">
        <v>476</v>
      </c>
      <c r="O293" s="29" t="s">
        <v>476</v>
      </c>
      <c r="P293" s="29" t="s">
        <v>473</v>
      </c>
      <c r="Q293" s="29" t="s">
        <v>473</v>
      </c>
    </row>
    <row r="294" spans="1:17">
      <c r="A294" s="33" t="s">
        <v>333</v>
      </c>
      <c r="B294" s="29">
        <v>2923803</v>
      </c>
      <c r="C294" s="34" t="s">
        <v>473</v>
      </c>
      <c r="D294" s="34" t="s">
        <v>476</v>
      </c>
      <c r="E294" s="34" t="s">
        <v>473</v>
      </c>
      <c r="F294" s="34" t="s">
        <v>475</v>
      </c>
      <c r="G294" s="34" t="s">
        <v>476</v>
      </c>
      <c r="H294" s="34" t="s">
        <v>473</v>
      </c>
      <c r="I294" s="34" t="s">
        <v>475</v>
      </c>
      <c r="J294" s="34" t="s">
        <v>474</v>
      </c>
      <c r="K294" s="34" t="s">
        <v>476</v>
      </c>
      <c r="L294" s="34" t="s">
        <v>475</v>
      </c>
      <c r="M294" s="34" t="s">
        <v>475</v>
      </c>
      <c r="N294" s="29" t="s">
        <v>473</v>
      </c>
      <c r="O294" s="29" t="s">
        <v>473</v>
      </c>
      <c r="P294" s="29" t="s">
        <v>473</v>
      </c>
      <c r="Q294" s="29" t="s">
        <v>473</v>
      </c>
    </row>
    <row r="295" spans="1:17">
      <c r="A295" s="33" t="s">
        <v>334</v>
      </c>
      <c r="B295" s="29">
        <v>2923902</v>
      </c>
      <c r="C295" s="34" t="s">
        <v>474</v>
      </c>
      <c r="D295" s="34" t="s">
        <v>474</v>
      </c>
      <c r="E295" s="34" t="s">
        <v>473</v>
      </c>
      <c r="F295" s="34" t="s">
        <v>473</v>
      </c>
      <c r="G295" s="34" t="s">
        <v>473</v>
      </c>
      <c r="H295" s="34" t="s">
        <v>476</v>
      </c>
      <c r="I295" s="34" t="s">
        <v>473</v>
      </c>
      <c r="J295" s="34" t="s">
        <v>474</v>
      </c>
      <c r="K295" s="34" t="s">
        <v>475</v>
      </c>
      <c r="L295" s="34" t="s">
        <v>473</v>
      </c>
      <c r="M295" s="34" t="s">
        <v>473</v>
      </c>
      <c r="N295" s="29" t="s">
        <v>473</v>
      </c>
      <c r="O295" s="29" t="s">
        <v>473</v>
      </c>
      <c r="P295" s="29" t="s">
        <v>475</v>
      </c>
      <c r="Q295" s="29" t="s">
        <v>473</v>
      </c>
    </row>
    <row r="296" spans="1:17">
      <c r="A296" s="33" t="s">
        <v>335</v>
      </c>
      <c r="B296" s="29">
        <v>2924009</v>
      </c>
      <c r="C296" s="34" t="s">
        <v>473</v>
      </c>
      <c r="D296" s="34" t="s">
        <v>476</v>
      </c>
      <c r="E296" s="34" t="s">
        <v>474</v>
      </c>
      <c r="F296" s="34" t="s">
        <v>473</v>
      </c>
      <c r="G296" s="34" t="s">
        <v>476</v>
      </c>
      <c r="H296" s="34" t="s">
        <v>473</v>
      </c>
      <c r="I296" s="34" t="s">
        <v>476</v>
      </c>
      <c r="J296" s="34" t="s">
        <v>476</v>
      </c>
      <c r="K296" s="34" t="s">
        <v>476</v>
      </c>
      <c r="L296" s="34" t="s">
        <v>476</v>
      </c>
      <c r="M296" s="34" t="s">
        <v>476</v>
      </c>
      <c r="N296" s="29" t="s">
        <v>476</v>
      </c>
      <c r="O296" s="29" t="s">
        <v>474</v>
      </c>
      <c r="P296" s="29" t="s">
        <v>473</v>
      </c>
      <c r="Q296" s="29" t="s">
        <v>473</v>
      </c>
    </row>
    <row r="297" spans="1:17">
      <c r="A297" s="33" t="s">
        <v>336</v>
      </c>
      <c r="B297" s="29">
        <v>2924058</v>
      </c>
      <c r="C297" s="34" t="s">
        <v>473</v>
      </c>
      <c r="D297" s="34" t="s">
        <v>476</v>
      </c>
      <c r="E297" s="34" t="s">
        <v>474</v>
      </c>
      <c r="F297" s="34" t="s">
        <v>475</v>
      </c>
      <c r="G297" s="34" t="s">
        <v>475</v>
      </c>
      <c r="H297" s="34" t="s">
        <v>474</v>
      </c>
      <c r="I297" s="34" t="s">
        <v>474</v>
      </c>
      <c r="J297" s="34" t="s">
        <v>474</v>
      </c>
      <c r="K297" s="34" t="s">
        <v>475</v>
      </c>
      <c r="L297" s="34" t="s">
        <v>476</v>
      </c>
      <c r="M297" s="34" t="s">
        <v>475</v>
      </c>
      <c r="N297" s="29" t="s">
        <v>473</v>
      </c>
      <c r="O297" s="29" t="s">
        <v>474</v>
      </c>
      <c r="P297" s="29" t="s">
        <v>475</v>
      </c>
      <c r="Q297" s="29" t="s">
        <v>473</v>
      </c>
    </row>
    <row r="298" spans="1:17">
      <c r="A298" s="33" t="s">
        <v>337</v>
      </c>
      <c r="B298" s="29">
        <v>2924108</v>
      </c>
      <c r="C298" s="34" t="s">
        <v>473</v>
      </c>
      <c r="D298" s="34" t="s">
        <v>475</v>
      </c>
      <c r="E298" s="34" t="s">
        <v>474</v>
      </c>
      <c r="F298" s="34" t="s">
        <v>476</v>
      </c>
      <c r="G298" s="34" t="s">
        <v>476</v>
      </c>
      <c r="H298" s="34" t="s">
        <v>473</v>
      </c>
      <c r="I298" s="34" t="s">
        <v>473</v>
      </c>
      <c r="J298" s="34" t="s">
        <v>474</v>
      </c>
      <c r="K298" s="34" t="s">
        <v>473</v>
      </c>
      <c r="L298" s="34" t="s">
        <v>476</v>
      </c>
      <c r="M298" s="34" t="s">
        <v>475</v>
      </c>
      <c r="N298" s="29" t="s">
        <v>473</v>
      </c>
      <c r="O298" s="29" t="s">
        <v>473</v>
      </c>
      <c r="P298" s="29" t="s">
        <v>473</v>
      </c>
      <c r="Q298" s="29" t="s">
        <v>473</v>
      </c>
    </row>
    <row r="299" spans="1:17">
      <c r="A299" s="33" t="s">
        <v>338</v>
      </c>
      <c r="B299" s="29">
        <v>2924207</v>
      </c>
      <c r="C299" s="34" t="s">
        <v>475</v>
      </c>
      <c r="D299" s="34" t="s">
        <v>474</v>
      </c>
      <c r="E299" s="34" t="s">
        <v>473</v>
      </c>
      <c r="F299" s="34" t="s">
        <v>474</v>
      </c>
      <c r="G299" s="34" t="s">
        <v>474</v>
      </c>
      <c r="H299" s="34" t="s">
        <v>476</v>
      </c>
      <c r="I299" s="34" t="s">
        <v>474</v>
      </c>
      <c r="J299" s="34" t="s">
        <v>473</v>
      </c>
      <c r="K299" s="34" t="s">
        <v>475</v>
      </c>
      <c r="L299" s="34" t="s">
        <v>474</v>
      </c>
      <c r="M299" s="34" t="s">
        <v>474</v>
      </c>
      <c r="N299" s="29" t="s">
        <v>473</v>
      </c>
      <c r="O299" s="29" t="s">
        <v>474</v>
      </c>
      <c r="P299" s="29" t="s">
        <v>475</v>
      </c>
      <c r="Q299" s="29" t="s">
        <v>473</v>
      </c>
    </row>
    <row r="300" spans="1:17">
      <c r="A300" s="33" t="s">
        <v>339</v>
      </c>
      <c r="B300" s="29">
        <v>2924306</v>
      </c>
      <c r="C300" s="34" t="s">
        <v>473</v>
      </c>
      <c r="D300" s="34" t="s">
        <v>476</v>
      </c>
      <c r="E300" s="34" t="s">
        <v>474</v>
      </c>
      <c r="F300" s="34" t="s">
        <v>473</v>
      </c>
      <c r="G300" s="34" t="s">
        <v>476</v>
      </c>
      <c r="H300" s="34" t="s">
        <v>475</v>
      </c>
      <c r="I300" s="34" t="s">
        <v>475</v>
      </c>
      <c r="J300" s="34" t="s">
        <v>474</v>
      </c>
      <c r="K300" s="34" t="s">
        <v>475</v>
      </c>
      <c r="L300" s="34" t="s">
        <v>476</v>
      </c>
      <c r="M300" s="34" t="s">
        <v>474</v>
      </c>
      <c r="N300" s="29" t="s">
        <v>473</v>
      </c>
      <c r="O300" s="29" t="s">
        <v>473</v>
      </c>
      <c r="P300" s="29" t="s">
        <v>473</v>
      </c>
      <c r="Q300" s="29" t="s">
        <v>473</v>
      </c>
    </row>
    <row r="301" spans="1:17">
      <c r="A301" s="33" t="s">
        <v>340</v>
      </c>
      <c r="B301" s="29">
        <v>2924405</v>
      </c>
      <c r="C301" s="34" t="s">
        <v>473</v>
      </c>
      <c r="D301" s="34" t="s">
        <v>476</v>
      </c>
      <c r="E301" s="34" t="s">
        <v>476</v>
      </c>
      <c r="F301" s="34" t="s">
        <v>476</v>
      </c>
      <c r="G301" s="34" t="s">
        <v>476</v>
      </c>
      <c r="H301" s="34" t="s">
        <v>474</v>
      </c>
      <c r="I301" s="34" t="s">
        <v>476</v>
      </c>
      <c r="J301" s="34" t="s">
        <v>473</v>
      </c>
      <c r="K301" s="34" t="s">
        <v>473</v>
      </c>
      <c r="L301" s="34" t="s">
        <v>475</v>
      </c>
      <c r="M301" s="34" t="s">
        <v>476</v>
      </c>
      <c r="N301" s="29" t="s">
        <v>476</v>
      </c>
      <c r="O301" s="29" t="s">
        <v>476</v>
      </c>
      <c r="P301" s="29" t="s">
        <v>473</v>
      </c>
      <c r="Q301" s="29" t="s">
        <v>473</v>
      </c>
    </row>
    <row r="302" spans="1:17">
      <c r="A302" s="33" t="s">
        <v>341</v>
      </c>
      <c r="B302" s="29">
        <v>2924504</v>
      </c>
      <c r="C302" s="34" t="s">
        <v>473</v>
      </c>
      <c r="D302" s="34" t="s">
        <v>476</v>
      </c>
      <c r="E302" s="34" t="s">
        <v>473</v>
      </c>
      <c r="F302" s="34" t="s">
        <v>475</v>
      </c>
      <c r="G302" s="34" t="s">
        <v>476</v>
      </c>
      <c r="H302" s="34" t="s">
        <v>476</v>
      </c>
      <c r="I302" s="34" t="s">
        <v>474</v>
      </c>
      <c r="J302" s="34" t="s">
        <v>475</v>
      </c>
      <c r="K302" s="34" t="s">
        <v>474</v>
      </c>
      <c r="L302" s="34" t="s">
        <v>473</v>
      </c>
      <c r="M302" s="34" t="s">
        <v>476</v>
      </c>
      <c r="N302" s="29" t="s">
        <v>473</v>
      </c>
      <c r="O302" s="29" t="s">
        <v>474</v>
      </c>
      <c r="P302" s="29" t="s">
        <v>473</v>
      </c>
      <c r="Q302" s="29" t="s">
        <v>473</v>
      </c>
    </row>
    <row r="303" spans="1:17">
      <c r="A303" s="33" t="s">
        <v>342</v>
      </c>
      <c r="B303" s="29">
        <v>2924603</v>
      </c>
      <c r="C303" s="34" t="s">
        <v>475</v>
      </c>
      <c r="D303" s="34" t="s">
        <v>476</v>
      </c>
      <c r="E303" s="34" t="s">
        <v>474</v>
      </c>
      <c r="F303" s="34" t="s">
        <v>475</v>
      </c>
      <c r="G303" s="34" t="s">
        <v>474</v>
      </c>
      <c r="H303" s="34" t="s">
        <v>473</v>
      </c>
      <c r="I303" s="34" t="s">
        <v>475</v>
      </c>
      <c r="J303" s="34" t="s">
        <v>474</v>
      </c>
      <c r="K303" s="34" t="s">
        <v>475</v>
      </c>
      <c r="L303" s="34" t="s">
        <v>474</v>
      </c>
      <c r="M303" s="34" t="s">
        <v>474</v>
      </c>
      <c r="N303" s="29" t="s">
        <v>473</v>
      </c>
      <c r="O303" s="29" t="s">
        <v>474</v>
      </c>
      <c r="P303" s="29" t="s">
        <v>473</v>
      </c>
      <c r="Q303" s="29" t="s">
        <v>473</v>
      </c>
    </row>
    <row r="304" spans="1:17">
      <c r="A304" s="33" t="s">
        <v>343</v>
      </c>
      <c r="B304" s="29">
        <v>2924652</v>
      </c>
      <c r="C304" s="34" t="s">
        <v>473</v>
      </c>
      <c r="D304" s="34" t="s">
        <v>476</v>
      </c>
      <c r="E304" s="34" t="s">
        <v>474</v>
      </c>
      <c r="F304" s="34" t="s">
        <v>475</v>
      </c>
      <c r="G304" s="34" t="s">
        <v>476</v>
      </c>
      <c r="H304" s="34" t="s">
        <v>473</v>
      </c>
      <c r="I304" s="34" t="s">
        <v>473</v>
      </c>
      <c r="J304" s="34" t="s">
        <v>475</v>
      </c>
      <c r="K304" s="34" t="s">
        <v>476</v>
      </c>
      <c r="L304" s="34" t="s">
        <v>475</v>
      </c>
      <c r="M304" s="34" t="s">
        <v>476</v>
      </c>
      <c r="N304" s="29" t="s">
        <v>475</v>
      </c>
      <c r="O304" s="29" t="s">
        <v>473</v>
      </c>
      <c r="P304" s="29" t="s">
        <v>473</v>
      </c>
      <c r="Q304" s="29" t="s">
        <v>473</v>
      </c>
    </row>
    <row r="305" spans="1:17">
      <c r="A305" s="33" t="s">
        <v>344</v>
      </c>
      <c r="B305" s="29">
        <v>2924678</v>
      </c>
      <c r="C305" s="34" t="s">
        <v>476</v>
      </c>
      <c r="D305" s="34" t="s">
        <v>476</v>
      </c>
      <c r="E305" s="34" t="s">
        <v>474</v>
      </c>
      <c r="F305" s="34" t="s">
        <v>474</v>
      </c>
      <c r="G305" s="34" t="s">
        <v>475</v>
      </c>
      <c r="H305" s="34" t="s">
        <v>474</v>
      </c>
      <c r="I305" s="34" t="s">
        <v>474</v>
      </c>
      <c r="J305" s="34" t="s">
        <v>473</v>
      </c>
      <c r="K305" s="34" t="s">
        <v>475</v>
      </c>
      <c r="L305" s="34" t="s">
        <v>473</v>
      </c>
      <c r="M305" s="34" t="s">
        <v>473</v>
      </c>
      <c r="N305" s="29" t="s">
        <v>474</v>
      </c>
      <c r="O305" s="29" t="s">
        <v>473</v>
      </c>
      <c r="P305" s="29" t="s">
        <v>473</v>
      </c>
      <c r="Q305" s="29" t="s">
        <v>473</v>
      </c>
    </row>
    <row r="306" spans="1:17">
      <c r="A306" s="33" t="s">
        <v>345</v>
      </c>
      <c r="B306" s="29">
        <v>2924702</v>
      </c>
      <c r="C306" s="34" t="s">
        <v>475</v>
      </c>
      <c r="D306" s="34" t="s">
        <v>476</v>
      </c>
      <c r="E306" s="34" t="s">
        <v>473</v>
      </c>
      <c r="F306" s="34" t="s">
        <v>475</v>
      </c>
      <c r="G306" s="34" t="s">
        <v>475</v>
      </c>
      <c r="H306" s="34" t="s">
        <v>473</v>
      </c>
      <c r="I306" s="34" t="s">
        <v>473</v>
      </c>
      <c r="J306" s="34" t="s">
        <v>474</v>
      </c>
      <c r="K306" s="34" t="s">
        <v>475</v>
      </c>
      <c r="L306" s="34" t="s">
        <v>476</v>
      </c>
      <c r="M306" s="34" t="s">
        <v>475</v>
      </c>
      <c r="N306" s="29" t="s">
        <v>473</v>
      </c>
      <c r="O306" s="29" t="s">
        <v>476</v>
      </c>
      <c r="P306" s="29" t="s">
        <v>473</v>
      </c>
      <c r="Q306" s="29" t="s">
        <v>473</v>
      </c>
    </row>
    <row r="307" spans="1:17">
      <c r="A307" s="33" t="s">
        <v>346</v>
      </c>
      <c r="B307" s="29">
        <v>2924801</v>
      </c>
      <c r="C307" s="34" t="s">
        <v>473</v>
      </c>
      <c r="D307" s="34" t="s">
        <v>476</v>
      </c>
      <c r="E307" s="34" t="s">
        <v>475</v>
      </c>
      <c r="F307" s="34" t="s">
        <v>476</v>
      </c>
      <c r="G307" s="34" t="s">
        <v>473</v>
      </c>
      <c r="H307" s="34" t="s">
        <v>475</v>
      </c>
      <c r="I307" s="34" t="s">
        <v>475</v>
      </c>
      <c r="J307" s="34" t="s">
        <v>474</v>
      </c>
      <c r="K307" s="34" t="s">
        <v>474</v>
      </c>
      <c r="L307" s="34" t="s">
        <v>475</v>
      </c>
      <c r="M307" s="34" t="s">
        <v>476</v>
      </c>
      <c r="N307" s="29" t="s">
        <v>475</v>
      </c>
      <c r="O307" s="29" t="s">
        <v>473</v>
      </c>
      <c r="P307" s="29" t="s">
        <v>475</v>
      </c>
      <c r="Q307" s="29" t="s">
        <v>473</v>
      </c>
    </row>
    <row r="308" spans="1:17">
      <c r="A308" s="33" t="s">
        <v>347</v>
      </c>
      <c r="B308" s="29">
        <v>2924900</v>
      </c>
      <c r="C308" s="34" t="s">
        <v>473</v>
      </c>
      <c r="D308" s="34" t="s">
        <v>476</v>
      </c>
      <c r="E308" s="34" t="s">
        <v>473</v>
      </c>
      <c r="F308" s="34" t="s">
        <v>474</v>
      </c>
      <c r="G308" s="34" t="s">
        <v>475</v>
      </c>
      <c r="H308" s="34" t="s">
        <v>476</v>
      </c>
      <c r="I308" s="34" t="s">
        <v>473</v>
      </c>
      <c r="J308" s="34" t="s">
        <v>474</v>
      </c>
      <c r="K308" s="34" t="s">
        <v>473</v>
      </c>
      <c r="L308" s="34" t="s">
        <v>474</v>
      </c>
      <c r="M308" s="34" t="s">
        <v>473</v>
      </c>
      <c r="N308" s="29" t="s">
        <v>475</v>
      </c>
      <c r="O308" s="29" t="s">
        <v>474</v>
      </c>
      <c r="P308" s="29" t="s">
        <v>473</v>
      </c>
      <c r="Q308" s="29" t="s">
        <v>473</v>
      </c>
    </row>
    <row r="309" spans="1:17">
      <c r="A309" s="33" t="s">
        <v>348</v>
      </c>
      <c r="B309" s="29">
        <v>2925006</v>
      </c>
      <c r="C309" s="34" t="s">
        <v>476</v>
      </c>
      <c r="D309" s="34" t="s">
        <v>476</v>
      </c>
      <c r="E309" s="34" t="s">
        <v>473</v>
      </c>
      <c r="F309" s="34" t="s">
        <v>475</v>
      </c>
      <c r="G309" s="34" t="s">
        <v>475</v>
      </c>
      <c r="H309" s="34" t="s">
        <v>475</v>
      </c>
      <c r="I309" s="34" t="s">
        <v>475</v>
      </c>
      <c r="J309" s="34" t="s">
        <v>473</v>
      </c>
      <c r="K309" s="34" t="s">
        <v>474</v>
      </c>
      <c r="L309" s="34" t="s">
        <v>474</v>
      </c>
      <c r="M309" s="34" t="s">
        <v>475</v>
      </c>
      <c r="N309" s="29" t="s">
        <v>473</v>
      </c>
      <c r="O309" s="29" t="s">
        <v>476</v>
      </c>
      <c r="P309" s="29" t="s">
        <v>475</v>
      </c>
      <c r="Q309" s="29" t="s">
        <v>473</v>
      </c>
    </row>
    <row r="310" spans="1:17">
      <c r="A310" s="33" t="s">
        <v>349</v>
      </c>
      <c r="B310" s="29">
        <v>2925105</v>
      </c>
      <c r="C310" s="34" t="s">
        <v>475</v>
      </c>
      <c r="D310" s="34" t="s">
        <v>476</v>
      </c>
      <c r="E310" s="34" t="s">
        <v>473</v>
      </c>
      <c r="F310" s="34" t="s">
        <v>473</v>
      </c>
      <c r="G310" s="34" t="s">
        <v>476</v>
      </c>
      <c r="H310" s="34" t="s">
        <v>473</v>
      </c>
      <c r="I310" s="34" t="s">
        <v>476</v>
      </c>
      <c r="J310" s="34" t="s">
        <v>475</v>
      </c>
      <c r="K310" s="34" t="s">
        <v>475</v>
      </c>
      <c r="L310" s="34" t="s">
        <v>473</v>
      </c>
      <c r="M310" s="34" t="s">
        <v>475</v>
      </c>
      <c r="N310" s="29" t="s">
        <v>474</v>
      </c>
      <c r="O310" s="29" t="s">
        <v>473</v>
      </c>
      <c r="P310" s="29" t="s">
        <v>473</v>
      </c>
      <c r="Q310" s="29" t="s">
        <v>473</v>
      </c>
    </row>
    <row r="311" spans="1:17">
      <c r="A311" s="33" t="s">
        <v>350</v>
      </c>
      <c r="B311" s="29">
        <v>2925204</v>
      </c>
      <c r="C311" s="34" t="s">
        <v>474</v>
      </c>
      <c r="D311" s="34" t="s">
        <v>475</v>
      </c>
      <c r="E311" s="34" t="s">
        <v>473</v>
      </c>
      <c r="F311" s="34" t="s">
        <v>473</v>
      </c>
      <c r="G311" s="34" t="s">
        <v>475</v>
      </c>
      <c r="H311" s="34" t="s">
        <v>475</v>
      </c>
      <c r="I311" s="34" t="s">
        <v>476</v>
      </c>
      <c r="J311" s="34" t="s">
        <v>476</v>
      </c>
      <c r="K311" s="34" t="s">
        <v>476</v>
      </c>
      <c r="L311" s="34" t="s">
        <v>474</v>
      </c>
      <c r="M311" s="34" t="s">
        <v>475</v>
      </c>
      <c r="N311" s="29" t="s">
        <v>473</v>
      </c>
      <c r="O311" s="29" t="s">
        <v>473</v>
      </c>
      <c r="P311" s="29" t="s">
        <v>475</v>
      </c>
      <c r="Q311" s="29" t="s">
        <v>473</v>
      </c>
    </row>
    <row r="312" spans="1:17">
      <c r="A312" s="33" t="s">
        <v>351</v>
      </c>
      <c r="B312" s="29">
        <v>2925253</v>
      </c>
      <c r="C312" s="34" t="s">
        <v>474</v>
      </c>
      <c r="D312" s="34" t="s">
        <v>476</v>
      </c>
      <c r="E312" s="34" t="s">
        <v>475</v>
      </c>
      <c r="F312" s="34" t="s">
        <v>473</v>
      </c>
      <c r="G312" s="34" t="s">
        <v>475</v>
      </c>
      <c r="H312" s="34" t="s">
        <v>473</v>
      </c>
      <c r="I312" s="34" t="s">
        <v>475</v>
      </c>
      <c r="J312" s="34" t="s">
        <v>474</v>
      </c>
      <c r="K312" s="34" t="s">
        <v>475</v>
      </c>
      <c r="L312" s="34" t="s">
        <v>476</v>
      </c>
      <c r="M312" s="34" t="s">
        <v>473</v>
      </c>
      <c r="N312" s="29" t="s">
        <v>475</v>
      </c>
      <c r="O312" s="29" t="s">
        <v>473</v>
      </c>
      <c r="P312" s="29" t="s">
        <v>473</v>
      </c>
      <c r="Q312" s="29" t="s">
        <v>473</v>
      </c>
    </row>
    <row r="313" spans="1:17">
      <c r="A313" s="33" t="s">
        <v>352</v>
      </c>
      <c r="B313" s="29">
        <v>2925303</v>
      </c>
      <c r="C313" s="34" t="s">
        <v>475</v>
      </c>
      <c r="D313" s="34" t="s">
        <v>474</v>
      </c>
      <c r="E313" s="34" t="s">
        <v>476</v>
      </c>
      <c r="F313" s="34" t="s">
        <v>476</v>
      </c>
      <c r="G313" s="34" t="s">
        <v>476</v>
      </c>
      <c r="H313" s="34" t="s">
        <v>476</v>
      </c>
      <c r="I313" s="34" t="s">
        <v>476</v>
      </c>
      <c r="J313" s="34" t="s">
        <v>476</v>
      </c>
      <c r="K313" s="34" t="s">
        <v>474</v>
      </c>
      <c r="L313" s="34" t="s">
        <v>473</v>
      </c>
      <c r="M313" s="34" t="s">
        <v>476</v>
      </c>
      <c r="N313" s="29" t="s">
        <v>476</v>
      </c>
      <c r="O313" s="29" t="s">
        <v>474</v>
      </c>
      <c r="P313" s="29" t="s">
        <v>476</v>
      </c>
      <c r="Q313" s="29" t="s">
        <v>473</v>
      </c>
    </row>
    <row r="314" spans="1:17">
      <c r="A314" s="33" t="s">
        <v>353</v>
      </c>
      <c r="B314" s="29">
        <v>2925402</v>
      </c>
      <c r="C314" s="34" t="s">
        <v>476</v>
      </c>
      <c r="D314" s="34" t="s">
        <v>476</v>
      </c>
      <c r="E314" s="34" t="s">
        <v>474</v>
      </c>
      <c r="F314" s="34" t="s">
        <v>475</v>
      </c>
      <c r="G314" s="34" t="s">
        <v>473</v>
      </c>
      <c r="H314" s="34" t="s">
        <v>475</v>
      </c>
      <c r="I314" s="34" t="s">
        <v>473</v>
      </c>
      <c r="J314" s="34" t="s">
        <v>476</v>
      </c>
      <c r="K314" s="34" t="s">
        <v>474</v>
      </c>
      <c r="L314" s="34" t="s">
        <v>473</v>
      </c>
      <c r="M314" s="34" t="s">
        <v>473</v>
      </c>
      <c r="N314" s="29" t="s">
        <v>476</v>
      </c>
      <c r="O314" s="29" t="s">
        <v>473</v>
      </c>
      <c r="P314" s="29" t="s">
        <v>473</v>
      </c>
      <c r="Q314" s="29" t="s">
        <v>473</v>
      </c>
    </row>
    <row r="315" spans="1:17">
      <c r="A315" s="33" t="s">
        <v>354</v>
      </c>
      <c r="B315" s="29">
        <v>2925501</v>
      </c>
      <c r="C315" s="34" t="s">
        <v>475</v>
      </c>
      <c r="D315" s="34" t="s">
        <v>476</v>
      </c>
      <c r="E315" s="34" t="s">
        <v>475</v>
      </c>
      <c r="F315" s="34" t="s">
        <v>475</v>
      </c>
      <c r="G315" s="34" t="s">
        <v>475</v>
      </c>
      <c r="H315" s="34" t="s">
        <v>473</v>
      </c>
      <c r="I315" s="34" t="s">
        <v>476</v>
      </c>
      <c r="J315" s="34" t="s">
        <v>476</v>
      </c>
      <c r="K315" s="34" t="s">
        <v>473</v>
      </c>
      <c r="L315" s="34" t="s">
        <v>475</v>
      </c>
      <c r="M315" s="34" t="s">
        <v>476</v>
      </c>
      <c r="N315" s="29" t="s">
        <v>473</v>
      </c>
      <c r="O315" s="29" t="s">
        <v>473</v>
      </c>
      <c r="P315" s="29" t="s">
        <v>473</v>
      </c>
      <c r="Q315" s="29" t="s">
        <v>473</v>
      </c>
    </row>
    <row r="316" spans="1:17">
      <c r="A316" s="33" t="s">
        <v>355</v>
      </c>
      <c r="B316" s="29">
        <v>2925600</v>
      </c>
      <c r="C316" s="34" t="s">
        <v>474</v>
      </c>
      <c r="D316" s="34" t="s">
        <v>476</v>
      </c>
      <c r="E316" s="34" t="s">
        <v>473</v>
      </c>
      <c r="F316" s="34" t="s">
        <v>474</v>
      </c>
      <c r="G316" s="34" t="s">
        <v>474</v>
      </c>
      <c r="H316" s="34" t="s">
        <v>476</v>
      </c>
      <c r="I316" s="34" t="s">
        <v>474</v>
      </c>
      <c r="J316" s="34" t="s">
        <v>475</v>
      </c>
      <c r="K316" s="34" t="s">
        <v>473</v>
      </c>
      <c r="L316" s="34" t="s">
        <v>476</v>
      </c>
      <c r="M316" s="34" t="s">
        <v>473</v>
      </c>
      <c r="N316" s="29" t="s">
        <v>475</v>
      </c>
      <c r="O316" s="29" t="s">
        <v>474</v>
      </c>
      <c r="P316" s="29" t="s">
        <v>473</v>
      </c>
      <c r="Q316" s="29" t="s">
        <v>473</v>
      </c>
    </row>
    <row r="317" spans="1:17">
      <c r="A317" s="33" t="s">
        <v>356</v>
      </c>
      <c r="B317" s="29">
        <v>2925709</v>
      </c>
      <c r="C317" s="34" t="s">
        <v>473</v>
      </c>
      <c r="D317" s="34" t="s">
        <v>476</v>
      </c>
      <c r="E317" s="34" t="s">
        <v>473</v>
      </c>
      <c r="F317" s="34" t="s">
        <v>474</v>
      </c>
      <c r="G317" s="34" t="s">
        <v>474</v>
      </c>
      <c r="H317" s="34" t="s">
        <v>473</v>
      </c>
      <c r="I317" s="34" t="s">
        <v>474</v>
      </c>
      <c r="J317" s="34" t="s">
        <v>473</v>
      </c>
      <c r="K317" s="34" t="s">
        <v>473</v>
      </c>
      <c r="L317" s="34" t="s">
        <v>475</v>
      </c>
      <c r="M317" s="34" t="s">
        <v>474</v>
      </c>
      <c r="N317" s="29" t="s">
        <v>473</v>
      </c>
      <c r="O317" s="29" t="s">
        <v>476</v>
      </c>
      <c r="P317" s="29" t="s">
        <v>473</v>
      </c>
      <c r="Q317" s="29" t="s">
        <v>473</v>
      </c>
    </row>
    <row r="318" spans="1:17">
      <c r="A318" s="33" t="s">
        <v>357</v>
      </c>
      <c r="B318" s="29">
        <v>2925758</v>
      </c>
      <c r="C318" s="34" t="s">
        <v>474</v>
      </c>
      <c r="D318" s="34" t="s">
        <v>476</v>
      </c>
      <c r="E318" s="34" t="s">
        <v>476</v>
      </c>
      <c r="F318" s="34" t="s">
        <v>476</v>
      </c>
      <c r="G318" s="34" t="s">
        <v>475</v>
      </c>
      <c r="H318" s="34" t="s">
        <v>474</v>
      </c>
      <c r="I318" s="34" t="s">
        <v>476</v>
      </c>
      <c r="J318" s="34" t="s">
        <v>473</v>
      </c>
      <c r="K318" s="34" t="s">
        <v>476</v>
      </c>
      <c r="L318" s="34" t="s">
        <v>473</v>
      </c>
      <c r="M318" s="34" t="s">
        <v>476</v>
      </c>
      <c r="N318" s="29" t="s">
        <v>475</v>
      </c>
      <c r="O318" s="29" t="s">
        <v>474</v>
      </c>
      <c r="P318" s="29" t="s">
        <v>473</v>
      </c>
      <c r="Q318" s="29" t="s">
        <v>473</v>
      </c>
    </row>
    <row r="319" spans="1:17">
      <c r="A319" s="33" t="s">
        <v>358</v>
      </c>
      <c r="B319" s="29">
        <v>2925808</v>
      </c>
      <c r="C319" s="34" t="s">
        <v>474</v>
      </c>
      <c r="D319" s="34" t="s">
        <v>476</v>
      </c>
      <c r="E319" s="34" t="s">
        <v>473</v>
      </c>
      <c r="F319" s="34" t="s">
        <v>474</v>
      </c>
      <c r="G319" s="34" t="s">
        <v>473</v>
      </c>
      <c r="H319" s="34" t="s">
        <v>473</v>
      </c>
      <c r="I319" s="34" t="s">
        <v>475</v>
      </c>
      <c r="J319" s="34" t="s">
        <v>475</v>
      </c>
      <c r="K319" s="34" t="s">
        <v>473</v>
      </c>
      <c r="L319" s="34" t="s">
        <v>473</v>
      </c>
      <c r="M319" s="34" t="s">
        <v>473</v>
      </c>
      <c r="N319" s="29" t="s">
        <v>476</v>
      </c>
      <c r="O319" s="29" t="s">
        <v>474</v>
      </c>
      <c r="P319" s="29" t="s">
        <v>473</v>
      </c>
      <c r="Q319" s="29" t="s">
        <v>473</v>
      </c>
    </row>
    <row r="320" spans="1:17">
      <c r="A320" s="33" t="s">
        <v>359</v>
      </c>
      <c r="B320" s="29">
        <v>2925907</v>
      </c>
      <c r="C320" s="34" t="s">
        <v>474</v>
      </c>
      <c r="D320" s="34" t="s">
        <v>476</v>
      </c>
      <c r="E320" s="34" t="s">
        <v>473</v>
      </c>
      <c r="F320" s="34" t="s">
        <v>476</v>
      </c>
      <c r="G320" s="34" t="s">
        <v>473</v>
      </c>
      <c r="H320" s="34" t="s">
        <v>476</v>
      </c>
      <c r="I320" s="34" t="s">
        <v>475</v>
      </c>
      <c r="J320" s="34" t="s">
        <v>473</v>
      </c>
      <c r="K320" s="34" t="s">
        <v>473</v>
      </c>
      <c r="L320" s="34" t="s">
        <v>476</v>
      </c>
      <c r="M320" s="34" t="s">
        <v>473</v>
      </c>
      <c r="N320" s="29" t="s">
        <v>473</v>
      </c>
      <c r="O320" s="29" t="s">
        <v>474</v>
      </c>
      <c r="P320" s="29" t="s">
        <v>473</v>
      </c>
      <c r="Q320" s="29" t="s">
        <v>473</v>
      </c>
    </row>
    <row r="321" spans="1:17">
      <c r="A321" s="33" t="s">
        <v>360</v>
      </c>
      <c r="B321" s="29">
        <v>2925931</v>
      </c>
      <c r="C321" s="34" t="s">
        <v>473</v>
      </c>
      <c r="D321" s="34" t="s">
        <v>476</v>
      </c>
      <c r="E321" s="34" t="s">
        <v>473</v>
      </c>
      <c r="F321" s="34" t="s">
        <v>474</v>
      </c>
      <c r="G321" s="34" t="s">
        <v>476</v>
      </c>
      <c r="H321" s="34" t="s">
        <v>475</v>
      </c>
      <c r="I321" s="34" t="s">
        <v>473</v>
      </c>
      <c r="J321" s="34" t="s">
        <v>474</v>
      </c>
      <c r="K321" s="34" t="s">
        <v>475</v>
      </c>
      <c r="L321" s="34" t="s">
        <v>476</v>
      </c>
      <c r="M321" s="34" t="s">
        <v>475</v>
      </c>
      <c r="N321" s="29" t="s">
        <v>474</v>
      </c>
      <c r="O321" s="29" t="s">
        <v>473</v>
      </c>
      <c r="P321" s="29" t="s">
        <v>473</v>
      </c>
      <c r="Q321" s="29" t="s">
        <v>473</v>
      </c>
    </row>
    <row r="322" spans="1:17">
      <c r="A322" s="33" t="s">
        <v>361</v>
      </c>
      <c r="B322" s="29">
        <v>2925956</v>
      </c>
      <c r="C322" s="34" t="s">
        <v>475</v>
      </c>
      <c r="D322" s="34" t="s">
        <v>476</v>
      </c>
      <c r="E322" s="34" t="s">
        <v>475</v>
      </c>
      <c r="F322" s="34" t="s">
        <v>476</v>
      </c>
      <c r="G322" s="34" t="s">
        <v>473</v>
      </c>
      <c r="H322" s="34" t="s">
        <v>476</v>
      </c>
      <c r="I322" s="34" t="s">
        <v>475</v>
      </c>
      <c r="J322" s="34" t="s">
        <v>473</v>
      </c>
      <c r="K322" s="34" t="s">
        <v>473</v>
      </c>
      <c r="L322" s="34" t="s">
        <v>475</v>
      </c>
      <c r="M322" s="34" t="s">
        <v>475</v>
      </c>
      <c r="N322" s="29" t="s">
        <v>475</v>
      </c>
      <c r="O322" s="29" t="s">
        <v>474</v>
      </c>
      <c r="P322" s="29" t="s">
        <v>473</v>
      </c>
      <c r="Q322" s="29" t="s">
        <v>473</v>
      </c>
    </row>
    <row r="323" spans="1:17">
      <c r="A323" s="33" t="s">
        <v>362</v>
      </c>
      <c r="B323" s="29">
        <v>2926004</v>
      </c>
      <c r="C323" s="34" t="s">
        <v>476</v>
      </c>
      <c r="D323" s="34" t="s">
        <v>475</v>
      </c>
      <c r="E323" s="34" t="s">
        <v>476</v>
      </c>
      <c r="F323" s="34" t="s">
        <v>476</v>
      </c>
      <c r="G323" s="34" t="s">
        <v>475</v>
      </c>
      <c r="H323" s="34" t="s">
        <v>474</v>
      </c>
      <c r="I323" s="34" t="s">
        <v>476</v>
      </c>
      <c r="J323" s="34" t="s">
        <v>474</v>
      </c>
      <c r="K323" s="34" t="s">
        <v>474</v>
      </c>
      <c r="L323" s="34" t="s">
        <v>476</v>
      </c>
      <c r="M323" s="34" t="s">
        <v>475</v>
      </c>
      <c r="N323" s="29" t="s">
        <v>476</v>
      </c>
      <c r="O323" s="29" t="s">
        <v>476</v>
      </c>
      <c r="P323" s="29" t="s">
        <v>475</v>
      </c>
      <c r="Q323" s="29" t="s">
        <v>473</v>
      </c>
    </row>
    <row r="324" spans="1:17">
      <c r="A324" s="33" t="s">
        <v>363</v>
      </c>
      <c r="B324" s="29">
        <v>2926103</v>
      </c>
      <c r="C324" s="34" t="s">
        <v>474</v>
      </c>
      <c r="D324" s="34" t="s">
        <v>476</v>
      </c>
      <c r="E324" s="34" t="s">
        <v>474</v>
      </c>
      <c r="F324" s="34" t="s">
        <v>474</v>
      </c>
      <c r="G324" s="34" t="s">
        <v>475</v>
      </c>
      <c r="H324" s="34" t="s">
        <v>474</v>
      </c>
      <c r="I324" s="34" t="s">
        <v>474</v>
      </c>
      <c r="J324" s="34" t="s">
        <v>476</v>
      </c>
      <c r="K324" s="34" t="s">
        <v>476</v>
      </c>
      <c r="L324" s="34" t="s">
        <v>476</v>
      </c>
      <c r="M324" s="34" t="s">
        <v>476</v>
      </c>
      <c r="N324" s="29" t="s">
        <v>473</v>
      </c>
      <c r="O324" s="29" t="s">
        <v>474</v>
      </c>
      <c r="P324" s="29" t="s">
        <v>473</v>
      </c>
      <c r="Q324" s="29" t="s">
        <v>473</v>
      </c>
    </row>
    <row r="325" spans="1:17">
      <c r="A325" s="33" t="s">
        <v>364</v>
      </c>
      <c r="B325" s="29">
        <v>2926202</v>
      </c>
      <c r="C325" s="34" t="s">
        <v>473</v>
      </c>
      <c r="D325" s="34" t="s">
        <v>476</v>
      </c>
      <c r="E325" s="34" t="s">
        <v>473</v>
      </c>
      <c r="F325" s="34" t="s">
        <v>475</v>
      </c>
      <c r="G325" s="34" t="s">
        <v>474</v>
      </c>
      <c r="H325" s="34" t="s">
        <v>475</v>
      </c>
      <c r="I325" s="34" t="s">
        <v>475</v>
      </c>
      <c r="J325" s="34" t="s">
        <v>474</v>
      </c>
      <c r="K325" s="34" t="s">
        <v>473</v>
      </c>
      <c r="L325" s="34" t="s">
        <v>473</v>
      </c>
      <c r="M325" s="34" t="s">
        <v>474</v>
      </c>
      <c r="N325" s="29" t="s">
        <v>475</v>
      </c>
      <c r="O325" s="29" t="s">
        <v>474</v>
      </c>
      <c r="P325" s="29" t="s">
        <v>475</v>
      </c>
      <c r="Q325" s="29" t="s">
        <v>473</v>
      </c>
    </row>
    <row r="326" spans="1:17">
      <c r="A326" s="33" t="s">
        <v>365</v>
      </c>
      <c r="B326" s="29">
        <v>2926301</v>
      </c>
      <c r="C326" s="34" t="s">
        <v>474</v>
      </c>
      <c r="D326" s="34" t="s">
        <v>476</v>
      </c>
      <c r="E326" s="34" t="s">
        <v>474</v>
      </c>
      <c r="F326" s="34" t="s">
        <v>475</v>
      </c>
      <c r="G326" s="34" t="s">
        <v>474</v>
      </c>
      <c r="H326" s="34" t="s">
        <v>474</v>
      </c>
      <c r="I326" s="34" t="s">
        <v>476</v>
      </c>
      <c r="J326" s="34" t="s">
        <v>476</v>
      </c>
      <c r="K326" s="34" t="s">
        <v>475</v>
      </c>
      <c r="L326" s="34" t="s">
        <v>475</v>
      </c>
      <c r="M326" s="34" t="s">
        <v>476</v>
      </c>
      <c r="N326" s="29" t="s">
        <v>473</v>
      </c>
      <c r="O326" s="29" t="s">
        <v>474</v>
      </c>
      <c r="P326" s="29" t="s">
        <v>473</v>
      </c>
      <c r="Q326" s="29" t="s">
        <v>473</v>
      </c>
    </row>
    <row r="327" spans="1:17">
      <c r="A327" s="33" t="s">
        <v>366</v>
      </c>
      <c r="B327" s="29">
        <v>2926400</v>
      </c>
      <c r="C327" s="34" t="s">
        <v>475</v>
      </c>
      <c r="D327" s="34" t="s">
        <v>476</v>
      </c>
      <c r="E327" s="34" t="s">
        <v>474</v>
      </c>
      <c r="F327" s="34" t="s">
        <v>476</v>
      </c>
      <c r="G327" s="34" t="s">
        <v>476</v>
      </c>
      <c r="H327" s="34" t="s">
        <v>475</v>
      </c>
      <c r="I327" s="34" t="s">
        <v>476</v>
      </c>
      <c r="J327" s="34" t="s">
        <v>476</v>
      </c>
      <c r="K327" s="34" t="s">
        <v>475</v>
      </c>
      <c r="L327" s="34" t="s">
        <v>475</v>
      </c>
      <c r="M327" s="34" t="s">
        <v>474</v>
      </c>
      <c r="N327" s="29" t="s">
        <v>475</v>
      </c>
      <c r="O327" s="29" t="s">
        <v>474</v>
      </c>
      <c r="P327" s="29" t="s">
        <v>473</v>
      </c>
      <c r="Q327" s="29" t="s">
        <v>473</v>
      </c>
    </row>
    <row r="328" spans="1:17">
      <c r="A328" s="33" t="s">
        <v>367</v>
      </c>
      <c r="B328" s="29">
        <v>2926509</v>
      </c>
      <c r="C328" s="34" t="s">
        <v>475</v>
      </c>
      <c r="D328" s="34" t="s">
        <v>476</v>
      </c>
      <c r="E328" s="34" t="s">
        <v>473</v>
      </c>
      <c r="F328" s="34" t="s">
        <v>475</v>
      </c>
      <c r="G328" s="34" t="s">
        <v>476</v>
      </c>
      <c r="H328" s="34" t="s">
        <v>476</v>
      </c>
      <c r="I328" s="34" t="s">
        <v>474</v>
      </c>
      <c r="J328" s="34" t="s">
        <v>473</v>
      </c>
      <c r="K328" s="34" t="s">
        <v>474</v>
      </c>
      <c r="L328" s="34" t="s">
        <v>475</v>
      </c>
      <c r="M328" s="34" t="s">
        <v>474</v>
      </c>
      <c r="N328" s="29" t="s">
        <v>473</v>
      </c>
      <c r="O328" s="29" t="s">
        <v>473</v>
      </c>
      <c r="P328" s="29" t="s">
        <v>473</v>
      </c>
      <c r="Q328" s="29" t="s">
        <v>473</v>
      </c>
    </row>
    <row r="329" spans="1:17">
      <c r="A329" s="33" t="s">
        <v>368</v>
      </c>
      <c r="B329" s="29">
        <v>2926608</v>
      </c>
      <c r="C329" s="34" t="s">
        <v>474</v>
      </c>
      <c r="D329" s="34" t="s">
        <v>476</v>
      </c>
      <c r="E329" s="34" t="s">
        <v>475</v>
      </c>
      <c r="F329" s="34" t="s">
        <v>474</v>
      </c>
      <c r="G329" s="34" t="s">
        <v>475</v>
      </c>
      <c r="H329" s="34" t="s">
        <v>476</v>
      </c>
      <c r="I329" s="34" t="s">
        <v>476</v>
      </c>
      <c r="J329" s="34" t="s">
        <v>475</v>
      </c>
      <c r="K329" s="34" t="s">
        <v>475</v>
      </c>
      <c r="L329" s="34" t="s">
        <v>476</v>
      </c>
      <c r="M329" s="34" t="s">
        <v>475</v>
      </c>
      <c r="N329" s="29" t="s">
        <v>476</v>
      </c>
      <c r="O329" s="29" t="s">
        <v>474</v>
      </c>
      <c r="P329" s="29" t="s">
        <v>475</v>
      </c>
      <c r="Q329" s="29" t="s">
        <v>473</v>
      </c>
    </row>
    <row r="330" spans="1:17">
      <c r="A330" s="33" t="s">
        <v>369</v>
      </c>
      <c r="B330" s="29">
        <v>2926657</v>
      </c>
      <c r="C330" s="34" t="s">
        <v>473</v>
      </c>
      <c r="D330" s="34" t="s">
        <v>476</v>
      </c>
      <c r="E330" s="34" t="s">
        <v>475</v>
      </c>
      <c r="F330" s="34" t="s">
        <v>475</v>
      </c>
      <c r="G330" s="34" t="s">
        <v>476</v>
      </c>
      <c r="H330" s="34" t="s">
        <v>474</v>
      </c>
      <c r="I330" s="34" t="s">
        <v>473</v>
      </c>
      <c r="J330" s="34" t="s">
        <v>473</v>
      </c>
      <c r="K330" s="34" t="s">
        <v>474</v>
      </c>
      <c r="L330" s="34" t="s">
        <v>473</v>
      </c>
      <c r="M330" s="34" t="s">
        <v>473</v>
      </c>
      <c r="N330" s="29" t="s">
        <v>475</v>
      </c>
      <c r="O330" s="29" t="s">
        <v>474</v>
      </c>
      <c r="P330" s="29" t="s">
        <v>473</v>
      </c>
      <c r="Q330" s="29" t="s">
        <v>473</v>
      </c>
    </row>
    <row r="331" spans="1:17">
      <c r="A331" s="33" t="s">
        <v>370</v>
      </c>
      <c r="B331" s="29">
        <v>2926707</v>
      </c>
      <c r="C331" s="34" t="s">
        <v>473</v>
      </c>
      <c r="D331" s="34" t="s">
        <v>476</v>
      </c>
      <c r="E331" s="34" t="s">
        <v>473</v>
      </c>
      <c r="F331" s="34" t="s">
        <v>473</v>
      </c>
      <c r="G331" s="34" t="s">
        <v>475</v>
      </c>
      <c r="H331" s="34" t="s">
        <v>474</v>
      </c>
      <c r="I331" s="34" t="s">
        <v>474</v>
      </c>
      <c r="J331" s="34" t="s">
        <v>475</v>
      </c>
      <c r="K331" s="34" t="s">
        <v>474</v>
      </c>
      <c r="L331" s="34" t="s">
        <v>476</v>
      </c>
      <c r="M331" s="34" t="s">
        <v>474</v>
      </c>
      <c r="N331" s="29" t="s">
        <v>473</v>
      </c>
      <c r="O331" s="29" t="s">
        <v>473</v>
      </c>
      <c r="P331" s="29" t="s">
        <v>473</v>
      </c>
      <c r="Q331" s="29" t="s">
        <v>473</v>
      </c>
    </row>
    <row r="332" spans="1:17">
      <c r="A332" s="33" t="s">
        <v>371</v>
      </c>
      <c r="B332" s="29">
        <v>2926806</v>
      </c>
      <c r="C332" s="34" t="s">
        <v>476</v>
      </c>
      <c r="D332" s="34" t="s">
        <v>476</v>
      </c>
      <c r="E332" s="34" t="s">
        <v>474</v>
      </c>
      <c r="F332" s="34" t="s">
        <v>475</v>
      </c>
      <c r="G332" s="34" t="s">
        <v>473</v>
      </c>
      <c r="H332" s="34" t="s">
        <v>476</v>
      </c>
      <c r="I332" s="34" t="s">
        <v>474</v>
      </c>
      <c r="J332" s="34" t="s">
        <v>474</v>
      </c>
      <c r="K332" s="34" t="s">
        <v>473</v>
      </c>
      <c r="L332" s="34" t="s">
        <v>473</v>
      </c>
      <c r="M332" s="34" t="s">
        <v>475</v>
      </c>
      <c r="N332" s="29" t="s">
        <v>473</v>
      </c>
      <c r="O332" s="29" t="s">
        <v>476</v>
      </c>
      <c r="P332" s="29" t="s">
        <v>473</v>
      </c>
      <c r="Q332" s="29" t="s">
        <v>473</v>
      </c>
    </row>
    <row r="333" spans="1:17">
      <c r="A333" s="33" t="s">
        <v>372</v>
      </c>
      <c r="B333" s="29">
        <v>2926905</v>
      </c>
      <c r="C333" s="34" t="s">
        <v>473</v>
      </c>
      <c r="D333" s="34" t="s">
        <v>476</v>
      </c>
      <c r="E333" s="34" t="s">
        <v>473</v>
      </c>
      <c r="F333" s="34" t="s">
        <v>473</v>
      </c>
      <c r="G333" s="34" t="s">
        <v>473</v>
      </c>
      <c r="H333" s="34" t="s">
        <v>476</v>
      </c>
      <c r="I333" s="34" t="s">
        <v>473</v>
      </c>
      <c r="J333" s="34" t="s">
        <v>475</v>
      </c>
      <c r="K333" s="34" t="s">
        <v>474</v>
      </c>
      <c r="L333" s="34" t="s">
        <v>474</v>
      </c>
      <c r="M333" s="34" t="s">
        <v>473</v>
      </c>
      <c r="N333" s="29" t="s">
        <v>475</v>
      </c>
      <c r="O333" s="29" t="s">
        <v>474</v>
      </c>
      <c r="P333" s="29" t="s">
        <v>473</v>
      </c>
      <c r="Q333" s="29" t="s">
        <v>473</v>
      </c>
    </row>
    <row r="334" spans="1:17">
      <c r="A334" s="33" t="s">
        <v>373</v>
      </c>
      <c r="B334" s="29">
        <v>2927002</v>
      </c>
      <c r="C334" s="34" t="s">
        <v>473</v>
      </c>
      <c r="D334" s="34" t="s">
        <v>476</v>
      </c>
      <c r="E334" s="34" t="s">
        <v>473</v>
      </c>
      <c r="F334" s="34" t="s">
        <v>474</v>
      </c>
      <c r="G334" s="34" t="s">
        <v>474</v>
      </c>
      <c r="H334" s="34" t="s">
        <v>473</v>
      </c>
      <c r="I334" s="34" t="s">
        <v>476</v>
      </c>
      <c r="J334" s="34" t="s">
        <v>474</v>
      </c>
      <c r="K334" s="34" t="s">
        <v>473</v>
      </c>
      <c r="L334" s="34" t="s">
        <v>476</v>
      </c>
      <c r="M334" s="34" t="s">
        <v>474</v>
      </c>
      <c r="N334" s="29" t="s">
        <v>476</v>
      </c>
      <c r="O334" s="29" t="s">
        <v>473</v>
      </c>
      <c r="P334" s="29" t="s">
        <v>473</v>
      </c>
      <c r="Q334" s="29" t="s">
        <v>473</v>
      </c>
    </row>
    <row r="335" spans="1:17">
      <c r="A335" s="33" t="s">
        <v>374</v>
      </c>
      <c r="B335" s="29">
        <v>2927101</v>
      </c>
      <c r="C335" s="34" t="s">
        <v>475</v>
      </c>
      <c r="D335" s="34" t="s">
        <v>476</v>
      </c>
      <c r="E335" s="34" t="s">
        <v>473</v>
      </c>
      <c r="F335" s="34" t="s">
        <v>475</v>
      </c>
      <c r="G335" s="34" t="s">
        <v>473</v>
      </c>
      <c r="H335" s="34" t="s">
        <v>473</v>
      </c>
      <c r="I335" s="34" t="s">
        <v>473</v>
      </c>
      <c r="J335" s="34" t="s">
        <v>476</v>
      </c>
      <c r="K335" s="34" t="s">
        <v>473</v>
      </c>
      <c r="L335" s="34" t="s">
        <v>474</v>
      </c>
      <c r="M335" s="34" t="s">
        <v>473</v>
      </c>
      <c r="N335" s="29" t="s">
        <v>475</v>
      </c>
      <c r="O335" s="29" t="s">
        <v>473</v>
      </c>
      <c r="P335" s="29" t="s">
        <v>473</v>
      </c>
      <c r="Q335" s="29" t="s">
        <v>473</v>
      </c>
    </row>
    <row r="336" spans="1:17">
      <c r="A336" s="33" t="s">
        <v>375</v>
      </c>
      <c r="B336" s="29">
        <v>2927200</v>
      </c>
      <c r="C336" s="34" t="s">
        <v>475</v>
      </c>
      <c r="D336" s="34" t="s">
        <v>476</v>
      </c>
      <c r="E336" s="34" t="s">
        <v>473</v>
      </c>
      <c r="F336" s="34" t="s">
        <v>476</v>
      </c>
      <c r="G336" s="34" t="s">
        <v>473</v>
      </c>
      <c r="H336" s="34" t="s">
        <v>474</v>
      </c>
      <c r="I336" s="34" t="s">
        <v>476</v>
      </c>
      <c r="J336" s="34" t="s">
        <v>475</v>
      </c>
      <c r="K336" s="34" t="s">
        <v>475</v>
      </c>
      <c r="L336" s="34" t="s">
        <v>476</v>
      </c>
      <c r="M336" s="34" t="s">
        <v>475</v>
      </c>
      <c r="N336" s="29" t="s">
        <v>474</v>
      </c>
      <c r="O336" s="29" t="s">
        <v>476</v>
      </c>
      <c r="P336" s="29" t="s">
        <v>473</v>
      </c>
      <c r="Q336" s="29" t="s">
        <v>473</v>
      </c>
    </row>
    <row r="337" spans="1:17">
      <c r="A337" s="33" t="s">
        <v>376</v>
      </c>
      <c r="B337" s="29">
        <v>2927309</v>
      </c>
      <c r="C337" s="34" t="s">
        <v>473</v>
      </c>
      <c r="D337" s="34" t="s">
        <v>474</v>
      </c>
      <c r="E337" s="34" t="s">
        <v>473</v>
      </c>
      <c r="F337" s="34" t="s">
        <v>473</v>
      </c>
      <c r="G337" s="34" t="s">
        <v>476</v>
      </c>
      <c r="H337" s="34" t="s">
        <v>474</v>
      </c>
      <c r="I337" s="34" t="s">
        <v>474</v>
      </c>
      <c r="J337" s="34" t="s">
        <v>476</v>
      </c>
      <c r="K337" s="34" t="s">
        <v>474</v>
      </c>
      <c r="L337" s="34" t="s">
        <v>475</v>
      </c>
      <c r="M337" s="34" t="s">
        <v>473</v>
      </c>
      <c r="N337" s="29" t="s">
        <v>473</v>
      </c>
      <c r="O337" s="29" t="s">
        <v>473</v>
      </c>
      <c r="P337" s="29" t="s">
        <v>473</v>
      </c>
      <c r="Q337" s="29" t="s">
        <v>473</v>
      </c>
    </row>
    <row r="338" spans="1:17">
      <c r="A338" s="33" t="s">
        <v>377</v>
      </c>
      <c r="B338" s="29">
        <v>2927408</v>
      </c>
      <c r="C338" s="34" t="s">
        <v>476</v>
      </c>
      <c r="D338" s="34" t="s">
        <v>474</v>
      </c>
      <c r="E338" s="34" t="s">
        <v>476</v>
      </c>
      <c r="F338" s="34" t="s">
        <v>476</v>
      </c>
      <c r="G338" s="34" t="s">
        <v>476</v>
      </c>
      <c r="H338" s="34" t="s">
        <v>476</v>
      </c>
      <c r="I338" s="34" t="s">
        <v>476</v>
      </c>
      <c r="J338" s="34" t="s">
        <v>476</v>
      </c>
      <c r="K338" s="34" t="s">
        <v>476</v>
      </c>
      <c r="L338" s="34" t="s">
        <v>474</v>
      </c>
      <c r="M338" s="34" t="s">
        <v>476</v>
      </c>
      <c r="N338" s="29" t="s">
        <v>476</v>
      </c>
      <c r="O338" s="29" t="s">
        <v>473</v>
      </c>
      <c r="P338" s="29" t="s">
        <v>475</v>
      </c>
      <c r="Q338" s="29" t="s">
        <v>473</v>
      </c>
    </row>
    <row r="339" spans="1:17">
      <c r="A339" s="33" t="s">
        <v>378</v>
      </c>
      <c r="B339" s="29">
        <v>2927507</v>
      </c>
      <c r="C339" s="34" t="s">
        <v>473</v>
      </c>
      <c r="D339" s="34" t="s">
        <v>476</v>
      </c>
      <c r="E339" s="34" t="s">
        <v>473</v>
      </c>
      <c r="F339" s="34" t="s">
        <v>474</v>
      </c>
      <c r="G339" s="34" t="s">
        <v>473</v>
      </c>
      <c r="H339" s="34" t="s">
        <v>474</v>
      </c>
      <c r="I339" s="34" t="s">
        <v>475</v>
      </c>
      <c r="J339" s="34" t="s">
        <v>474</v>
      </c>
      <c r="K339" s="34" t="s">
        <v>476</v>
      </c>
      <c r="L339" s="34" t="s">
        <v>476</v>
      </c>
      <c r="M339" s="34" t="s">
        <v>473</v>
      </c>
      <c r="N339" s="29" t="s">
        <v>473</v>
      </c>
      <c r="O339" s="29" t="s">
        <v>473</v>
      </c>
      <c r="P339" s="29" t="s">
        <v>473</v>
      </c>
      <c r="Q339" s="29" t="s">
        <v>473</v>
      </c>
    </row>
    <row r="340" spans="1:17">
      <c r="A340" s="33" t="s">
        <v>379</v>
      </c>
      <c r="B340" s="29">
        <v>2927606</v>
      </c>
      <c r="C340" s="34" t="s">
        <v>475</v>
      </c>
      <c r="D340" s="34" t="s">
        <v>476</v>
      </c>
      <c r="E340" s="34" t="s">
        <v>473</v>
      </c>
      <c r="F340" s="34" t="s">
        <v>475</v>
      </c>
      <c r="G340" s="34" t="s">
        <v>475</v>
      </c>
      <c r="H340" s="34" t="s">
        <v>473</v>
      </c>
      <c r="I340" s="34" t="s">
        <v>474</v>
      </c>
      <c r="J340" s="34" t="s">
        <v>473</v>
      </c>
      <c r="K340" s="34" t="s">
        <v>475</v>
      </c>
      <c r="L340" s="34" t="s">
        <v>473</v>
      </c>
      <c r="M340" s="34" t="s">
        <v>474</v>
      </c>
      <c r="N340" s="29" t="s">
        <v>473</v>
      </c>
      <c r="O340" s="29" t="s">
        <v>473</v>
      </c>
      <c r="P340" s="29" t="s">
        <v>475</v>
      </c>
      <c r="Q340" s="29" t="s">
        <v>473</v>
      </c>
    </row>
    <row r="341" spans="1:17">
      <c r="A341" s="33" t="s">
        <v>494</v>
      </c>
      <c r="B341" s="29">
        <v>2927705</v>
      </c>
      <c r="C341" s="34" t="s">
        <v>476</v>
      </c>
      <c r="D341" s="34" t="s">
        <v>475</v>
      </c>
      <c r="E341" s="34" t="s">
        <v>476</v>
      </c>
      <c r="F341" s="34" t="s">
        <v>476</v>
      </c>
      <c r="G341" s="34" t="s">
        <v>475</v>
      </c>
      <c r="H341" s="34" t="s">
        <v>474</v>
      </c>
      <c r="I341" s="34" t="s">
        <v>476</v>
      </c>
      <c r="J341" s="34" t="s">
        <v>476</v>
      </c>
      <c r="K341" s="34" t="s">
        <v>474</v>
      </c>
      <c r="L341" s="34" t="s">
        <v>474</v>
      </c>
      <c r="M341" s="34" t="s">
        <v>475</v>
      </c>
      <c r="N341" s="29" t="s">
        <v>475</v>
      </c>
      <c r="O341" s="29" t="s">
        <v>474</v>
      </c>
      <c r="P341" s="29" t="s">
        <v>475</v>
      </c>
      <c r="Q341" s="29" t="s">
        <v>473</v>
      </c>
    </row>
    <row r="342" spans="1:17">
      <c r="A342" s="33" t="s">
        <v>380</v>
      </c>
      <c r="B342" s="29">
        <v>2927804</v>
      </c>
      <c r="C342" s="34" t="s">
        <v>476</v>
      </c>
      <c r="D342" s="34" t="s">
        <v>476</v>
      </c>
      <c r="E342" s="34" t="s">
        <v>473</v>
      </c>
      <c r="F342" s="34" t="s">
        <v>475</v>
      </c>
      <c r="G342" s="34" t="s">
        <v>475</v>
      </c>
      <c r="H342" s="34" t="s">
        <v>475</v>
      </c>
      <c r="I342" s="34" t="s">
        <v>473</v>
      </c>
      <c r="J342" s="34" t="s">
        <v>475</v>
      </c>
      <c r="K342" s="34" t="s">
        <v>475</v>
      </c>
      <c r="L342" s="34" t="s">
        <v>473</v>
      </c>
      <c r="M342" s="34" t="s">
        <v>473</v>
      </c>
      <c r="N342" s="29" t="s">
        <v>474</v>
      </c>
      <c r="O342" s="29" t="s">
        <v>473</v>
      </c>
      <c r="P342" s="29" t="s">
        <v>473</v>
      </c>
      <c r="Q342" s="29" t="s">
        <v>473</v>
      </c>
    </row>
    <row r="343" spans="1:17">
      <c r="A343" s="33" t="s">
        <v>381</v>
      </c>
      <c r="B343" s="29">
        <v>2927903</v>
      </c>
      <c r="C343" s="34" t="s">
        <v>473</v>
      </c>
      <c r="D343" s="34" t="s">
        <v>476</v>
      </c>
      <c r="E343" s="34" t="s">
        <v>473</v>
      </c>
      <c r="F343" s="34" t="s">
        <v>473</v>
      </c>
      <c r="G343" s="34" t="s">
        <v>473</v>
      </c>
      <c r="H343" s="34" t="s">
        <v>473</v>
      </c>
      <c r="I343" s="34" t="s">
        <v>473</v>
      </c>
      <c r="J343" s="34" t="s">
        <v>474</v>
      </c>
      <c r="K343" s="34" t="s">
        <v>476</v>
      </c>
      <c r="L343" s="34" t="s">
        <v>475</v>
      </c>
      <c r="M343" s="34" t="s">
        <v>474</v>
      </c>
      <c r="N343" s="29" t="s">
        <v>473</v>
      </c>
      <c r="O343" s="29" t="s">
        <v>474</v>
      </c>
      <c r="P343" s="29" t="s">
        <v>473</v>
      </c>
      <c r="Q343" s="29" t="s">
        <v>473</v>
      </c>
    </row>
    <row r="344" spans="1:17">
      <c r="A344" s="33" t="s">
        <v>382</v>
      </c>
      <c r="B344" s="29">
        <v>2928059</v>
      </c>
      <c r="C344" s="34" t="s">
        <v>473</v>
      </c>
      <c r="D344" s="34" t="s">
        <v>476</v>
      </c>
      <c r="E344" s="34" t="s">
        <v>474</v>
      </c>
      <c r="F344" s="34" t="s">
        <v>474</v>
      </c>
      <c r="G344" s="34" t="s">
        <v>476</v>
      </c>
      <c r="H344" s="34" t="s">
        <v>473</v>
      </c>
      <c r="I344" s="34" t="s">
        <v>474</v>
      </c>
      <c r="J344" s="34" t="s">
        <v>475</v>
      </c>
      <c r="K344" s="34" t="s">
        <v>474</v>
      </c>
      <c r="L344" s="34" t="s">
        <v>474</v>
      </c>
      <c r="M344" s="34" t="s">
        <v>474</v>
      </c>
      <c r="N344" s="29" t="s">
        <v>473</v>
      </c>
      <c r="O344" s="29" t="s">
        <v>473</v>
      </c>
      <c r="P344" s="29" t="s">
        <v>473</v>
      </c>
      <c r="Q344" s="29" t="s">
        <v>473</v>
      </c>
    </row>
    <row r="345" spans="1:17">
      <c r="A345" s="33" t="s">
        <v>383</v>
      </c>
      <c r="B345" s="29">
        <v>2928109</v>
      </c>
      <c r="C345" s="34" t="s">
        <v>473</v>
      </c>
      <c r="D345" s="34" t="s">
        <v>476</v>
      </c>
      <c r="E345" s="34" t="s">
        <v>476</v>
      </c>
      <c r="F345" s="34" t="s">
        <v>474</v>
      </c>
      <c r="G345" s="34" t="s">
        <v>473</v>
      </c>
      <c r="H345" s="34" t="s">
        <v>476</v>
      </c>
      <c r="I345" s="34" t="s">
        <v>476</v>
      </c>
      <c r="J345" s="34" t="s">
        <v>473</v>
      </c>
      <c r="K345" s="34" t="s">
        <v>476</v>
      </c>
      <c r="L345" s="34" t="s">
        <v>473</v>
      </c>
      <c r="M345" s="34" t="s">
        <v>476</v>
      </c>
      <c r="N345" s="29" t="s">
        <v>476</v>
      </c>
      <c r="O345" s="29" t="s">
        <v>474</v>
      </c>
      <c r="P345" s="29" t="s">
        <v>473</v>
      </c>
      <c r="Q345" s="29" t="s">
        <v>473</v>
      </c>
    </row>
    <row r="346" spans="1:17">
      <c r="A346" s="33" t="s">
        <v>384</v>
      </c>
      <c r="B346" s="29">
        <v>2928406</v>
      </c>
      <c r="C346" s="34" t="s">
        <v>473</v>
      </c>
      <c r="D346" s="34" t="s">
        <v>475</v>
      </c>
      <c r="E346" s="34" t="s">
        <v>475</v>
      </c>
      <c r="F346" s="34" t="s">
        <v>475</v>
      </c>
      <c r="G346" s="34" t="s">
        <v>476</v>
      </c>
      <c r="H346" s="34" t="s">
        <v>474</v>
      </c>
      <c r="I346" s="34" t="s">
        <v>475</v>
      </c>
      <c r="J346" s="34" t="s">
        <v>475</v>
      </c>
      <c r="K346" s="34" t="s">
        <v>476</v>
      </c>
      <c r="L346" s="34" t="s">
        <v>474</v>
      </c>
      <c r="M346" s="34" t="s">
        <v>474</v>
      </c>
      <c r="N346" s="29" t="s">
        <v>476</v>
      </c>
      <c r="O346" s="29" t="s">
        <v>476</v>
      </c>
      <c r="P346" s="29" t="s">
        <v>475</v>
      </c>
      <c r="Q346" s="29" t="s">
        <v>473</v>
      </c>
    </row>
    <row r="347" spans="1:17">
      <c r="A347" s="33" t="s">
        <v>385</v>
      </c>
      <c r="B347" s="29">
        <v>2928505</v>
      </c>
      <c r="C347" s="34" t="s">
        <v>473</v>
      </c>
      <c r="D347" s="34" t="s">
        <v>476</v>
      </c>
      <c r="E347" s="34" t="s">
        <v>473</v>
      </c>
      <c r="F347" s="34" t="s">
        <v>473</v>
      </c>
      <c r="G347" s="34" t="s">
        <v>473</v>
      </c>
      <c r="H347" s="34" t="s">
        <v>475</v>
      </c>
      <c r="I347" s="34" t="s">
        <v>473</v>
      </c>
      <c r="J347" s="34" t="s">
        <v>475</v>
      </c>
      <c r="K347" s="34" t="s">
        <v>474</v>
      </c>
      <c r="L347" s="34" t="s">
        <v>476</v>
      </c>
      <c r="M347" s="34" t="s">
        <v>474</v>
      </c>
      <c r="N347" s="29" t="s">
        <v>473</v>
      </c>
      <c r="O347" s="29" t="s">
        <v>473</v>
      </c>
      <c r="P347" s="29" t="s">
        <v>473</v>
      </c>
      <c r="Q347" s="29" t="s">
        <v>473</v>
      </c>
    </row>
    <row r="348" spans="1:17">
      <c r="A348" s="33" t="s">
        <v>386</v>
      </c>
      <c r="B348" s="29">
        <v>2928000</v>
      </c>
      <c r="C348" s="34" t="s">
        <v>473</v>
      </c>
      <c r="D348" s="34" t="s">
        <v>473</v>
      </c>
      <c r="E348" s="34" t="s">
        <v>475</v>
      </c>
      <c r="F348" s="34" t="s">
        <v>474</v>
      </c>
      <c r="G348" s="34" t="s">
        <v>476</v>
      </c>
      <c r="H348" s="34" t="s">
        <v>475</v>
      </c>
      <c r="I348" s="34" t="s">
        <v>476</v>
      </c>
      <c r="J348" s="34" t="s">
        <v>475</v>
      </c>
      <c r="K348" s="34" t="s">
        <v>475</v>
      </c>
      <c r="L348" s="34" t="s">
        <v>473</v>
      </c>
      <c r="M348" s="34" t="s">
        <v>476</v>
      </c>
      <c r="N348" s="29" t="s">
        <v>475</v>
      </c>
      <c r="O348" s="29" t="s">
        <v>473</v>
      </c>
      <c r="P348" s="29" t="s">
        <v>473</v>
      </c>
      <c r="Q348" s="29" t="s">
        <v>473</v>
      </c>
    </row>
    <row r="349" spans="1:17">
      <c r="A349" s="33" t="s">
        <v>387</v>
      </c>
      <c r="B349" s="29">
        <v>2928208</v>
      </c>
      <c r="C349" s="34" t="s">
        <v>475</v>
      </c>
      <c r="D349" s="34" t="s">
        <v>476</v>
      </c>
      <c r="E349" s="34" t="s">
        <v>473</v>
      </c>
      <c r="F349" s="34" t="s">
        <v>475</v>
      </c>
      <c r="G349" s="34" t="s">
        <v>473</v>
      </c>
      <c r="H349" s="34" t="s">
        <v>474</v>
      </c>
      <c r="I349" s="34" t="s">
        <v>475</v>
      </c>
      <c r="J349" s="34" t="s">
        <v>475</v>
      </c>
      <c r="K349" s="34" t="s">
        <v>473</v>
      </c>
      <c r="L349" s="34" t="s">
        <v>475</v>
      </c>
      <c r="M349" s="34" t="s">
        <v>473</v>
      </c>
      <c r="N349" s="29" t="s">
        <v>474</v>
      </c>
      <c r="O349" s="29" t="s">
        <v>476</v>
      </c>
      <c r="P349" s="29" t="s">
        <v>473</v>
      </c>
      <c r="Q349" s="29" t="s">
        <v>473</v>
      </c>
    </row>
    <row r="350" spans="1:17">
      <c r="A350" s="33" t="s">
        <v>388</v>
      </c>
      <c r="B350" s="29">
        <v>2928307</v>
      </c>
      <c r="C350" s="34" t="s">
        <v>474</v>
      </c>
      <c r="D350" s="34" t="s">
        <v>476</v>
      </c>
      <c r="E350" s="34" t="s">
        <v>473</v>
      </c>
      <c r="F350" s="34" t="s">
        <v>474</v>
      </c>
      <c r="G350" s="34" t="s">
        <v>475</v>
      </c>
      <c r="H350" s="34" t="s">
        <v>475</v>
      </c>
      <c r="I350" s="34" t="s">
        <v>473</v>
      </c>
      <c r="J350" s="34" t="s">
        <v>474</v>
      </c>
      <c r="K350" s="34" t="s">
        <v>474</v>
      </c>
      <c r="L350" s="34" t="s">
        <v>475</v>
      </c>
      <c r="M350" s="34" t="s">
        <v>474</v>
      </c>
      <c r="N350" s="29" t="s">
        <v>475</v>
      </c>
      <c r="O350" s="29" t="s">
        <v>474</v>
      </c>
      <c r="P350" s="29" t="s">
        <v>473</v>
      </c>
      <c r="Q350" s="29" t="s">
        <v>473</v>
      </c>
    </row>
    <row r="351" spans="1:17">
      <c r="A351" s="33" t="s">
        <v>389</v>
      </c>
      <c r="B351" s="29">
        <v>2928604</v>
      </c>
      <c r="C351" s="34" t="s">
        <v>473</v>
      </c>
      <c r="D351" s="34" t="s">
        <v>473</v>
      </c>
      <c r="E351" s="34" t="s">
        <v>476</v>
      </c>
      <c r="F351" s="34" t="s">
        <v>475</v>
      </c>
      <c r="G351" s="34" t="s">
        <v>476</v>
      </c>
      <c r="H351" s="34" t="s">
        <v>476</v>
      </c>
      <c r="I351" s="34" t="s">
        <v>476</v>
      </c>
      <c r="J351" s="34" t="s">
        <v>476</v>
      </c>
      <c r="K351" s="34" t="s">
        <v>476</v>
      </c>
      <c r="L351" s="34" t="s">
        <v>473</v>
      </c>
      <c r="M351" s="34" t="s">
        <v>476</v>
      </c>
      <c r="N351" s="29" t="s">
        <v>476</v>
      </c>
      <c r="O351" s="29" t="s">
        <v>476</v>
      </c>
      <c r="P351" s="29" t="s">
        <v>473</v>
      </c>
      <c r="Q351" s="29" t="s">
        <v>473</v>
      </c>
    </row>
    <row r="352" spans="1:17">
      <c r="A352" s="33" t="s">
        <v>390</v>
      </c>
      <c r="B352" s="29">
        <v>2928703</v>
      </c>
      <c r="C352" s="34" t="s">
        <v>473</v>
      </c>
      <c r="D352" s="34" t="s">
        <v>476</v>
      </c>
      <c r="E352" s="34" t="s">
        <v>476</v>
      </c>
      <c r="F352" s="34" t="s">
        <v>474</v>
      </c>
      <c r="G352" s="34" t="s">
        <v>475</v>
      </c>
      <c r="H352" s="34" t="s">
        <v>473</v>
      </c>
      <c r="I352" s="34" t="s">
        <v>476</v>
      </c>
      <c r="J352" s="34" t="s">
        <v>476</v>
      </c>
      <c r="K352" s="34" t="s">
        <v>476</v>
      </c>
      <c r="L352" s="34" t="s">
        <v>475</v>
      </c>
      <c r="M352" s="34" t="s">
        <v>476</v>
      </c>
      <c r="N352" s="29" t="s">
        <v>475</v>
      </c>
      <c r="O352" s="29" t="s">
        <v>476</v>
      </c>
      <c r="P352" s="29" t="s">
        <v>475</v>
      </c>
      <c r="Q352" s="29" t="s">
        <v>473</v>
      </c>
    </row>
    <row r="353" spans="1:17">
      <c r="A353" s="33" t="s">
        <v>391</v>
      </c>
      <c r="B353" s="29">
        <v>2928802</v>
      </c>
      <c r="C353" s="34" t="s">
        <v>473</v>
      </c>
      <c r="D353" s="34" t="s">
        <v>474</v>
      </c>
      <c r="E353" s="34" t="s">
        <v>473</v>
      </c>
      <c r="F353" s="34" t="s">
        <v>474</v>
      </c>
      <c r="G353" s="34" t="s">
        <v>475</v>
      </c>
      <c r="H353" s="34" t="s">
        <v>473</v>
      </c>
      <c r="I353" s="34" t="s">
        <v>476</v>
      </c>
      <c r="J353" s="34" t="s">
        <v>476</v>
      </c>
      <c r="K353" s="34" t="s">
        <v>476</v>
      </c>
      <c r="L353" s="34" t="s">
        <v>473</v>
      </c>
      <c r="M353" s="34" t="s">
        <v>475</v>
      </c>
      <c r="N353" s="29" t="s">
        <v>473</v>
      </c>
      <c r="O353" s="29" t="s">
        <v>474</v>
      </c>
      <c r="P353" s="29" t="s">
        <v>476</v>
      </c>
      <c r="Q353" s="29" t="s">
        <v>473</v>
      </c>
    </row>
    <row r="354" spans="1:17">
      <c r="A354" s="33" t="s">
        <v>392</v>
      </c>
      <c r="B354" s="29">
        <v>2928901</v>
      </c>
      <c r="C354" s="34" t="s">
        <v>473</v>
      </c>
      <c r="D354" s="34" t="s">
        <v>474</v>
      </c>
      <c r="E354" s="34" t="s">
        <v>473</v>
      </c>
      <c r="F354" s="34" t="s">
        <v>473</v>
      </c>
      <c r="G354" s="34" t="s">
        <v>473</v>
      </c>
      <c r="H354" s="34" t="s">
        <v>475</v>
      </c>
      <c r="I354" s="34" t="s">
        <v>476</v>
      </c>
      <c r="J354" s="34" t="s">
        <v>474</v>
      </c>
      <c r="K354" s="34" t="s">
        <v>473</v>
      </c>
      <c r="L354" s="34" t="s">
        <v>475</v>
      </c>
      <c r="M354" s="34" t="s">
        <v>473</v>
      </c>
      <c r="N354" s="29" t="s">
        <v>475</v>
      </c>
      <c r="O354" s="29" t="s">
        <v>473</v>
      </c>
      <c r="P354" s="29" t="s">
        <v>473</v>
      </c>
      <c r="Q354" s="29" t="s">
        <v>473</v>
      </c>
    </row>
    <row r="355" spans="1:17">
      <c r="A355" s="33" t="s">
        <v>393</v>
      </c>
      <c r="B355" s="29">
        <v>2928950</v>
      </c>
      <c r="C355" s="34" t="s">
        <v>474</v>
      </c>
      <c r="D355" s="34" t="s">
        <v>476</v>
      </c>
      <c r="E355" s="34" t="s">
        <v>474</v>
      </c>
      <c r="F355" s="34" t="s">
        <v>473</v>
      </c>
      <c r="G355" s="34" t="s">
        <v>474</v>
      </c>
      <c r="H355" s="34" t="s">
        <v>474</v>
      </c>
      <c r="I355" s="34" t="s">
        <v>473</v>
      </c>
      <c r="J355" s="34" t="s">
        <v>476</v>
      </c>
      <c r="K355" s="34" t="s">
        <v>474</v>
      </c>
      <c r="L355" s="34" t="s">
        <v>476</v>
      </c>
      <c r="M355" s="34" t="s">
        <v>476</v>
      </c>
      <c r="N355" s="29" t="s">
        <v>473</v>
      </c>
      <c r="O355" s="29" t="s">
        <v>473</v>
      </c>
      <c r="P355" s="29" t="s">
        <v>473</v>
      </c>
      <c r="Q355" s="29" t="s">
        <v>473</v>
      </c>
    </row>
    <row r="356" spans="1:17">
      <c r="A356" s="33" t="s">
        <v>394</v>
      </c>
      <c r="B356" s="29">
        <v>2929107</v>
      </c>
      <c r="C356" s="34" t="s">
        <v>476</v>
      </c>
      <c r="D356" s="34" t="s">
        <v>476</v>
      </c>
      <c r="E356" s="34" t="s">
        <v>475</v>
      </c>
      <c r="F356" s="34" t="s">
        <v>476</v>
      </c>
      <c r="G356" s="34" t="s">
        <v>473</v>
      </c>
      <c r="H356" s="34" t="s">
        <v>474</v>
      </c>
      <c r="I356" s="34" t="s">
        <v>475</v>
      </c>
      <c r="J356" s="34" t="s">
        <v>476</v>
      </c>
      <c r="K356" s="34" t="s">
        <v>476</v>
      </c>
      <c r="L356" s="34" t="s">
        <v>473</v>
      </c>
      <c r="M356" s="34" t="s">
        <v>474</v>
      </c>
      <c r="N356" s="29" t="s">
        <v>476</v>
      </c>
      <c r="O356" s="29" t="s">
        <v>473</v>
      </c>
      <c r="P356" s="29" t="s">
        <v>473</v>
      </c>
      <c r="Q356" s="29" t="s">
        <v>473</v>
      </c>
    </row>
    <row r="357" spans="1:17">
      <c r="A357" s="33" t="s">
        <v>395</v>
      </c>
      <c r="B357" s="29">
        <v>2929008</v>
      </c>
      <c r="C357" s="34" t="s">
        <v>474</v>
      </c>
      <c r="D357" s="34" t="s">
        <v>476</v>
      </c>
      <c r="E357" s="34" t="s">
        <v>473</v>
      </c>
      <c r="F357" s="34" t="s">
        <v>476</v>
      </c>
      <c r="G357" s="34" t="s">
        <v>474</v>
      </c>
      <c r="H357" s="34" t="s">
        <v>475</v>
      </c>
      <c r="I357" s="34" t="s">
        <v>474</v>
      </c>
      <c r="J357" s="34" t="s">
        <v>476</v>
      </c>
      <c r="K357" s="34" t="s">
        <v>476</v>
      </c>
      <c r="L357" s="34" t="s">
        <v>475</v>
      </c>
      <c r="M357" s="34" t="s">
        <v>474</v>
      </c>
      <c r="N357" s="29" t="s">
        <v>474</v>
      </c>
      <c r="O357" s="29" t="s">
        <v>474</v>
      </c>
      <c r="P357" s="29" t="s">
        <v>473</v>
      </c>
      <c r="Q357" s="29" t="s">
        <v>473</v>
      </c>
    </row>
    <row r="358" spans="1:17">
      <c r="A358" s="33" t="s">
        <v>396</v>
      </c>
      <c r="B358" s="29">
        <v>2929057</v>
      </c>
      <c r="C358" s="34" t="s">
        <v>473</v>
      </c>
      <c r="D358" s="34" t="s">
        <v>476</v>
      </c>
      <c r="E358" s="34" t="s">
        <v>475</v>
      </c>
      <c r="F358" s="34" t="s">
        <v>475</v>
      </c>
      <c r="G358" s="34" t="s">
        <v>473</v>
      </c>
      <c r="H358" s="34" t="s">
        <v>473</v>
      </c>
      <c r="I358" s="34" t="s">
        <v>474</v>
      </c>
      <c r="J358" s="34" t="s">
        <v>476</v>
      </c>
      <c r="K358" s="34" t="s">
        <v>473</v>
      </c>
      <c r="L358" s="34" t="s">
        <v>475</v>
      </c>
      <c r="M358" s="34" t="s">
        <v>474</v>
      </c>
      <c r="N358" s="29" t="s">
        <v>476</v>
      </c>
      <c r="O358" s="29" t="s">
        <v>474</v>
      </c>
      <c r="P358" s="29" t="s">
        <v>473</v>
      </c>
      <c r="Q358" s="29" t="s">
        <v>473</v>
      </c>
    </row>
    <row r="359" spans="1:17">
      <c r="A359" s="33" t="s">
        <v>397</v>
      </c>
      <c r="B359" s="29">
        <v>2929206</v>
      </c>
      <c r="C359" s="34" t="s">
        <v>473</v>
      </c>
      <c r="D359" s="34" t="s">
        <v>473</v>
      </c>
      <c r="E359" s="34" t="s">
        <v>476</v>
      </c>
      <c r="F359" s="34" t="s">
        <v>476</v>
      </c>
      <c r="G359" s="34" t="s">
        <v>475</v>
      </c>
      <c r="H359" s="34" t="s">
        <v>476</v>
      </c>
      <c r="I359" s="34" t="s">
        <v>476</v>
      </c>
      <c r="J359" s="34" t="s">
        <v>476</v>
      </c>
      <c r="K359" s="34" t="s">
        <v>476</v>
      </c>
      <c r="L359" s="34" t="s">
        <v>473</v>
      </c>
      <c r="M359" s="34" t="s">
        <v>475</v>
      </c>
      <c r="N359" s="29" t="s">
        <v>475</v>
      </c>
      <c r="O359" s="29" t="s">
        <v>473</v>
      </c>
      <c r="P359" s="29" t="s">
        <v>473</v>
      </c>
      <c r="Q359" s="29" t="s">
        <v>473</v>
      </c>
    </row>
    <row r="360" spans="1:17">
      <c r="A360" s="33" t="s">
        <v>398</v>
      </c>
      <c r="B360" s="29">
        <v>2929255</v>
      </c>
      <c r="C360" s="34" t="s">
        <v>474</v>
      </c>
      <c r="D360" s="34" t="s">
        <v>476</v>
      </c>
      <c r="E360" s="34" t="s">
        <v>475</v>
      </c>
      <c r="F360" s="34" t="s">
        <v>476</v>
      </c>
      <c r="G360" s="34" t="s">
        <v>474</v>
      </c>
      <c r="H360" s="34" t="s">
        <v>473</v>
      </c>
      <c r="I360" s="34" t="s">
        <v>475</v>
      </c>
      <c r="J360" s="34" t="s">
        <v>475</v>
      </c>
      <c r="K360" s="34" t="s">
        <v>474</v>
      </c>
      <c r="L360" s="34" t="s">
        <v>475</v>
      </c>
      <c r="M360" s="34" t="s">
        <v>473</v>
      </c>
      <c r="N360" s="29" t="s">
        <v>475</v>
      </c>
      <c r="O360" s="29" t="s">
        <v>474</v>
      </c>
      <c r="P360" s="29" t="s">
        <v>473</v>
      </c>
      <c r="Q360" s="29" t="s">
        <v>473</v>
      </c>
    </row>
    <row r="361" spans="1:17">
      <c r="A361" s="33" t="s">
        <v>399</v>
      </c>
      <c r="B361" s="29">
        <v>2929305</v>
      </c>
      <c r="C361" s="34" t="s">
        <v>476</v>
      </c>
      <c r="D361" s="34" t="s">
        <v>476</v>
      </c>
      <c r="E361" s="34" t="s">
        <v>474</v>
      </c>
      <c r="F361" s="34" t="s">
        <v>476</v>
      </c>
      <c r="G361" s="34" t="s">
        <v>474</v>
      </c>
      <c r="H361" s="34" t="s">
        <v>473</v>
      </c>
      <c r="I361" s="34" t="s">
        <v>476</v>
      </c>
      <c r="J361" s="34" t="s">
        <v>476</v>
      </c>
      <c r="K361" s="34" t="s">
        <v>476</v>
      </c>
      <c r="L361" s="34" t="s">
        <v>475</v>
      </c>
      <c r="M361" s="34" t="s">
        <v>473</v>
      </c>
      <c r="N361" s="29" t="s">
        <v>474</v>
      </c>
      <c r="O361" s="29" t="s">
        <v>474</v>
      </c>
      <c r="P361" s="29" t="s">
        <v>475</v>
      </c>
      <c r="Q361" s="29" t="s">
        <v>473</v>
      </c>
    </row>
    <row r="362" spans="1:17">
      <c r="A362" s="33" t="s">
        <v>400</v>
      </c>
      <c r="B362" s="29">
        <v>2929354</v>
      </c>
      <c r="C362" s="34" t="s">
        <v>476</v>
      </c>
      <c r="D362" s="34" t="s">
        <v>476</v>
      </c>
      <c r="E362" s="34" t="s">
        <v>473</v>
      </c>
      <c r="F362" s="34" t="s">
        <v>475</v>
      </c>
      <c r="G362" s="34" t="s">
        <v>473</v>
      </c>
      <c r="H362" s="34" t="s">
        <v>476</v>
      </c>
      <c r="I362" s="34" t="s">
        <v>473</v>
      </c>
      <c r="J362" s="34" t="s">
        <v>473</v>
      </c>
      <c r="K362" s="34" t="s">
        <v>473</v>
      </c>
      <c r="L362" s="34" t="s">
        <v>474</v>
      </c>
      <c r="M362" s="34" t="s">
        <v>475</v>
      </c>
      <c r="N362" s="29" t="s">
        <v>473</v>
      </c>
      <c r="O362" s="29" t="s">
        <v>474</v>
      </c>
      <c r="P362" s="29" t="s">
        <v>473</v>
      </c>
      <c r="Q362" s="29" t="s">
        <v>473</v>
      </c>
    </row>
    <row r="363" spans="1:17">
      <c r="A363" s="33" t="s">
        <v>401</v>
      </c>
      <c r="B363" s="29">
        <v>2929370</v>
      </c>
      <c r="C363" s="34" t="s">
        <v>476</v>
      </c>
      <c r="D363" s="34" t="s">
        <v>476</v>
      </c>
      <c r="E363" s="34" t="s">
        <v>474</v>
      </c>
      <c r="F363" s="34" t="s">
        <v>476</v>
      </c>
      <c r="G363" s="34" t="s">
        <v>474</v>
      </c>
      <c r="H363" s="34" t="s">
        <v>473</v>
      </c>
      <c r="I363" s="34" t="s">
        <v>473</v>
      </c>
      <c r="J363" s="34" t="s">
        <v>473</v>
      </c>
      <c r="K363" s="34" t="s">
        <v>475</v>
      </c>
      <c r="L363" s="34" t="s">
        <v>476</v>
      </c>
      <c r="M363" s="34" t="s">
        <v>474</v>
      </c>
      <c r="N363" s="29" t="s">
        <v>474</v>
      </c>
      <c r="O363" s="29" t="s">
        <v>474</v>
      </c>
      <c r="P363" s="29" t="s">
        <v>473</v>
      </c>
      <c r="Q363" s="29" t="s">
        <v>473</v>
      </c>
    </row>
    <row r="364" spans="1:17">
      <c r="A364" s="33" t="s">
        <v>402</v>
      </c>
      <c r="B364" s="29">
        <v>2929404</v>
      </c>
      <c r="C364" s="34" t="s">
        <v>473</v>
      </c>
      <c r="D364" s="34" t="s">
        <v>476</v>
      </c>
      <c r="E364" s="34" t="s">
        <v>473</v>
      </c>
      <c r="F364" s="34" t="s">
        <v>474</v>
      </c>
      <c r="G364" s="34" t="s">
        <v>475</v>
      </c>
      <c r="H364" s="34" t="s">
        <v>474</v>
      </c>
      <c r="I364" s="34" t="s">
        <v>473</v>
      </c>
      <c r="J364" s="34" t="s">
        <v>475</v>
      </c>
      <c r="K364" s="34" t="s">
        <v>475</v>
      </c>
      <c r="L364" s="34" t="s">
        <v>474</v>
      </c>
      <c r="M364" s="34" t="s">
        <v>475</v>
      </c>
      <c r="N364" s="29" t="s">
        <v>475</v>
      </c>
      <c r="O364" s="29" t="s">
        <v>476</v>
      </c>
      <c r="P364" s="29" t="s">
        <v>473</v>
      </c>
      <c r="Q364" s="29" t="s">
        <v>473</v>
      </c>
    </row>
    <row r="365" spans="1:17">
      <c r="A365" s="33" t="s">
        <v>403</v>
      </c>
      <c r="B365" s="29">
        <v>2929503</v>
      </c>
      <c r="C365" s="34" t="s">
        <v>473</v>
      </c>
      <c r="D365" s="34" t="s">
        <v>476</v>
      </c>
      <c r="E365" s="34" t="s">
        <v>473</v>
      </c>
      <c r="F365" s="34" t="s">
        <v>474</v>
      </c>
      <c r="G365" s="34" t="s">
        <v>475</v>
      </c>
      <c r="H365" s="34" t="s">
        <v>476</v>
      </c>
      <c r="I365" s="34" t="s">
        <v>476</v>
      </c>
      <c r="J365" s="34" t="s">
        <v>476</v>
      </c>
      <c r="K365" s="34" t="s">
        <v>474</v>
      </c>
      <c r="L365" s="34" t="s">
        <v>473</v>
      </c>
      <c r="M365" s="34" t="s">
        <v>476</v>
      </c>
      <c r="N365" s="29" t="s">
        <v>475</v>
      </c>
      <c r="O365" s="29" t="s">
        <v>474</v>
      </c>
      <c r="P365" s="29" t="s">
        <v>475</v>
      </c>
      <c r="Q365" s="29" t="s">
        <v>473</v>
      </c>
    </row>
    <row r="366" spans="1:17">
      <c r="A366" s="33" t="s">
        <v>404</v>
      </c>
      <c r="B366" s="29">
        <v>2929602</v>
      </c>
      <c r="C366" s="34" t="s">
        <v>474</v>
      </c>
      <c r="D366" s="34" t="s">
        <v>474</v>
      </c>
      <c r="E366" s="34" t="s">
        <v>474</v>
      </c>
      <c r="F366" s="34" t="s">
        <v>474</v>
      </c>
      <c r="G366" s="34" t="s">
        <v>475</v>
      </c>
      <c r="H366" s="34" t="s">
        <v>475</v>
      </c>
      <c r="I366" s="34" t="s">
        <v>475</v>
      </c>
      <c r="J366" s="34" t="s">
        <v>475</v>
      </c>
      <c r="K366" s="34" t="s">
        <v>476</v>
      </c>
      <c r="L366" s="34" t="s">
        <v>476</v>
      </c>
      <c r="M366" s="34" t="s">
        <v>473</v>
      </c>
      <c r="N366" s="29" t="s">
        <v>475</v>
      </c>
      <c r="O366" s="29" t="s">
        <v>474</v>
      </c>
      <c r="P366" s="29" t="s">
        <v>475</v>
      </c>
      <c r="Q366" s="29" t="s">
        <v>473</v>
      </c>
    </row>
    <row r="367" spans="1:17">
      <c r="A367" s="33" t="s">
        <v>405</v>
      </c>
      <c r="B367" s="29">
        <v>2929701</v>
      </c>
      <c r="C367" s="34" t="s">
        <v>476</v>
      </c>
      <c r="D367" s="34" t="s">
        <v>476</v>
      </c>
      <c r="E367" s="34" t="s">
        <v>473</v>
      </c>
      <c r="F367" s="34" t="s">
        <v>475</v>
      </c>
      <c r="G367" s="34" t="s">
        <v>474</v>
      </c>
      <c r="H367" s="34" t="s">
        <v>476</v>
      </c>
      <c r="I367" s="34" t="s">
        <v>474</v>
      </c>
      <c r="J367" s="34" t="s">
        <v>473</v>
      </c>
      <c r="K367" s="34" t="s">
        <v>474</v>
      </c>
      <c r="L367" s="34" t="s">
        <v>475</v>
      </c>
      <c r="M367" s="34" t="s">
        <v>474</v>
      </c>
      <c r="N367" s="29" t="s">
        <v>475</v>
      </c>
      <c r="O367" s="29" t="s">
        <v>474</v>
      </c>
      <c r="P367" s="29" t="s">
        <v>473</v>
      </c>
      <c r="Q367" s="29" t="s">
        <v>473</v>
      </c>
    </row>
    <row r="368" spans="1:17">
      <c r="A368" s="33" t="s">
        <v>406</v>
      </c>
      <c r="B368" s="29">
        <v>2929750</v>
      </c>
      <c r="C368" s="34" t="s">
        <v>474</v>
      </c>
      <c r="D368" s="34" t="s">
        <v>476</v>
      </c>
      <c r="E368" s="34" t="s">
        <v>475</v>
      </c>
      <c r="F368" s="34" t="s">
        <v>474</v>
      </c>
      <c r="G368" s="34" t="s">
        <v>473</v>
      </c>
      <c r="H368" s="34" t="s">
        <v>474</v>
      </c>
      <c r="I368" s="34" t="s">
        <v>474</v>
      </c>
      <c r="J368" s="34" t="s">
        <v>476</v>
      </c>
      <c r="K368" s="34" t="s">
        <v>476</v>
      </c>
      <c r="L368" s="34" t="s">
        <v>475</v>
      </c>
      <c r="M368" s="34" t="s">
        <v>473</v>
      </c>
      <c r="N368" s="29" t="s">
        <v>475</v>
      </c>
      <c r="O368" s="29" t="s">
        <v>473</v>
      </c>
      <c r="P368" s="29" t="s">
        <v>473</v>
      </c>
      <c r="Q368" s="29" t="s">
        <v>473</v>
      </c>
    </row>
    <row r="369" spans="1:17">
      <c r="A369" s="33" t="s">
        <v>407</v>
      </c>
      <c r="B369" s="29">
        <v>2929800</v>
      </c>
      <c r="C369" s="34" t="s">
        <v>473</v>
      </c>
      <c r="D369" s="34" t="s">
        <v>476</v>
      </c>
      <c r="E369" s="34" t="s">
        <v>474</v>
      </c>
      <c r="F369" s="34" t="s">
        <v>473</v>
      </c>
      <c r="G369" s="34" t="s">
        <v>475</v>
      </c>
      <c r="H369" s="34" t="s">
        <v>475</v>
      </c>
      <c r="I369" s="34" t="s">
        <v>473</v>
      </c>
      <c r="J369" s="34" t="s">
        <v>473</v>
      </c>
      <c r="K369" s="34" t="s">
        <v>475</v>
      </c>
      <c r="L369" s="34" t="s">
        <v>475</v>
      </c>
      <c r="M369" s="34" t="s">
        <v>476</v>
      </c>
      <c r="N369" s="29" t="s">
        <v>473</v>
      </c>
      <c r="O369" s="29" t="s">
        <v>474</v>
      </c>
      <c r="P369" s="29" t="s">
        <v>473</v>
      </c>
      <c r="Q369" s="29" t="s">
        <v>473</v>
      </c>
    </row>
    <row r="370" spans="1:17">
      <c r="A370" s="33" t="s">
        <v>408</v>
      </c>
      <c r="B370" s="29">
        <v>2929909</v>
      </c>
      <c r="C370" s="34" t="s">
        <v>473</v>
      </c>
      <c r="D370" s="34" t="s">
        <v>476</v>
      </c>
      <c r="E370" s="34" t="s">
        <v>476</v>
      </c>
      <c r="F370" s="34" t="s">
        <v>475</v>
      </c>
      <c r="G370" s="34" t="s">
        <v>476</v>
      </c>
      <c r="H370" s="34" t="s">
        <v>473</v>
      </c>
      <c r="I370" s="34" t="s">
        <v>476</v>
      </c>
      <c r="J370" s="34" t="s">
        <v>476</v>
      </c>
      <c r="K370" s="34" t="s">
        <v>475</v>
      </c>
      <c r="L370" s="34" t="s">
        <v>475</v>
      </c>
      <c r="M370" s="34" t="s">
        <v>476</v>
      </c>
      <c r="N370" s="29" t="s">
        <v>473</v>
      </c>
      <c r="O370" s="29" t="s">
        <v>474</v>
      </c>
      <c r="P370" s="29" t="s">
        <v>473</v>
      </c>
      <c r="Q370" s="29" t="s">
        <v>473</v>
      </c>
    </row>
    <row r="371" spans="1:17">
      <c r="A371" s="33" t="s">
        <v>409</v>
      </c>
      <c r="B371" s="29">
        <v>2930006</v>
      </c>
      <c r="C371" s="34" t="s">
        <v>473</v>
      </c>
      <c r="D371" s="34" t="s">
        <v>476</v>
      </c>
      <c r="E371" s="34" t="s">
        <v>474</v>
      </c>
      <c r="F371" s="34" t="s">
        <v>474</v>
      </c>
      <c r="G371" s="34" t="s">
        <v>474</v>
      </c>
      <c r="H371" s="34" t="s">
        <v>476</v>
      </c>
      <c r="I371" s="34" t="s">
        <v>473</v>
      </c>
      <c r="J371" s="34" t="s">
        <v>476</v>
      </c>
      <c r="K371" s="34" t="s">
        <v>476</v>
      </c>
      <c r="L371" s="34" t="s">
        <v>473</v>
      </c>
      <c r="M371" s="34" t="s">
        <v>474</v>
      </c>
      <c r="N371" s="29" t="s">
        <v>473</v>
      </c>
      <c r="O371" s="29" t="s">
        <v>474</v>
      </c>
      <c r="P371" s="29" t="s">
        <v>473</v>
      </c>
      <c r="Q371" s="29" t="s">
        <v>473</v>
      </c>
    </row>
    <row r="372" spans="1:17">
      <c r="A372" s="33" t="s">
        <v>410</v>
      </c>
      <c r="B372" s="29">
        <v>2930105</v>
      </c>
      <c r="C372" s="34" t="s">
        <v>474</v>
      </c>
      <c r="D372" s="34" t="s">
        <v>476</v>
      </c>
      <c r="E372" s="34" t="s">
        <v>475</v>
      </c>
      <c r="F372" s="34" t="s">
        <v>475</v>
      </c>
      <c r="G372" s="34" t="s">
        <v>475</v>
      </c>
      <c r="H372" s="34" t="s">
        <v>473</v>
      </c>
      <c r="I372" s="34" t="s">
        <v>476</v>
      </c>
      <c r="J372" s="34" t="s">
        <v>476</v>
      </c>
      <c r="K372" s="34" t="s">
        <v>476</v>
      </c>
      <c r="L372" s="34" t="s">
        <v>475</v>
      </c>
      <c r="M372" s="34" t="s">
        <v>476</v>
      </c>
      <c r="N372" s="29" t="s">
        <v>475</v>
      </c>
      <c r="O372" s="29" t="s">
        <v>473</v>
      </c>
      <c r="P372" s="29" t="s">
        <v>475</v>
      </c>
      <c r="Q372" s="29" t="s">
        <v>473</v>
      </c>
    </row>
    <row r="373" spans="1:17">
      <c r="A373" s="33" t="s">
        <v>411</v>
      </c>
      <c r="B373" s="29">
        <v>2930204</v>
      </c>
      <c r="C373" s="34" t="s">
        <v>474</v>
      </c>
      <c r="D373" s="34" t="s">
        <v>476</v>
      </c>
      <c r="E373" s="34" t="s">
        <v>474</v>
      </c>
      <c r="F373" s="34" t="s">
        <v>476</v>
      </c>
      <c r="G373" s="34" t="s">
        <v>474</v>
      </c>
      <c r="H373" s="34" t="s">
        <v>475</v>
      </c>
      <c r="I373" s="34" t="s">
        <v>476</v>
      </c>
      <c r="J373" s="34" t="s">
        <v>475</v>
      </c>
      <c r="K373" s="34" t="s">
        <v>474</v>
      </c>
      <c r="L373" s="34" t="s">
        <v>474</v>
      </c>
      <c r="M373" s="34" t="s">
        <v>474</v>
      </c>
      <c r="N373" s="29" t="s">
        <v>475</v>
      </c>
      <c r="O373" s="29" t="s">
        <v>474</v>
      </c>
      <c r="P373" s="29" t="s">
        <v>475</v>
      </c>
      <c r="Q373" s="29" t="s">
        <v>473</v>
      </c>
    </row>
    <row r="374" spans="1:17">
      <c r="A374" s="33" t="s">
        <v>412</v>
      </c>
      <c r="B374" s="29">
        <v>2930154</v>
      </c>
      <c r="C374" s="34" t="s">
        <v>476</v>
      </c>
      <c r="D374" s="34" t="s">
        <v>474</v>
      </c>
      <c r="E374" s="34" t="s">
        <v>475</v>
      </c>
      <c r="F374" s="34" t="s">
        <v>474</v>
      </c>
      <c r="G374" s="34" t="s">
        <v>476</v>
      </c>
      <c r="H374" s="34" t="s">
        <v>474</v>
      </c>
      <c r="I374" s="34" t="s">
        <v>476</v>
      </c>
      <c r="J374" s="34" t="s">
        <v>474</v>
      </c>
      <c r="K374" s="34" t="s">
        <v>476</v>
      </c>
      <c r="L374" s="34" t="s">
        <v>476</v>
      </c>
      <c r="M374" s="34" t="s">
        <v>476</v>
      </c>
      <c r="N374" s="29" t="s">
        <v>476</v>
      </c>
      <c r="O374" s="29" t="s">
        <v>474</v>
      </c>
      <c r="P374" s="29" t="s">
        <v>473</v>
      </c>
      <c r="Q374" s="29" t="s">
        <v>473</v>
      </c>
    </row>
    <row r="375" spans="1:17">
      <c r="A375" s="33" t="s">
        <v>413</v>
      </c>
      <c r="B375" s="29">
        <v>2930303</v>
      </c>
      <c r="C375" s="34" t="s">
        <v>473</v>
      </c>
      <c r="D375" s="34" t="s">
        <v>476</v>
      </c>
      <c r="E375" s="34" t="s">
        <v>473</v>
      </c>
      <c r="F375" s="34" t="s">
        <v>473</v>
      </c>
      <c r="G375" s="34" t="s">
        <v>474</v>
      </c>
      <c r="H375" s="34" t="s">
        <v>475</v>
      </c>
      <c r="I375" s="34" t="s">
        <v>475</v>
      </c>
      <c r="J375" s="34" t="s">
        <v>475</v>
      </c>
      <c r="K375" s="34" t="s">
        <v>474</v>
      </c>
      <c r="L375" s="34" t="s">
        <v>475</v>
      </c>
      <c r="M375" s="34" t="s">
        <v>474</v>
      </c>
      <c r="N375" s="29" t="s">
        <v>476</v>
      </c>
      <c r="O375" s="29" t="s">
        <v>474</v>
      </c>
      <c r="P375" s="29" t="s">
        <v>473</v>
      </c>
      <c r="Q375" s="29" t="s">
        <v>473</v>
      </c>
    </row>
    <row r="376" spans="1:17">
      <c r="A376" s="33" t="s">
        <v>414</v>
      </c>
      <c r="B376" s="29">
        <v>2930402</v>
      </c>
      <c r="C376" s="34" t="s">
        <v>474</v>
      </c>
      <c r="D376" s="34" t="s">
        <v>476</v>
      </c>
      <c r="E376" s="34" t="s">
        <v>473</v>
      </c>
      <c r="F376" s="34" t="s">
        <v>473</v>
      </c>
      <c r="G376" s="34" t="s">
        <v>476</v>
      </c>
      <c r="H376" s="34" t="s">
        <v>473</v>
      </c>
      <c r="I376" s="34" t="s">
        <v>475</v>
      </c>
      <c r="J376" s="34" t="s">
        <v>473</v>
      </c>
      <c r="K376" s="34" t="s">
        <v>475</v>
      </c>
      <c r="L376" s="34" t="s">
        <v>476</v>
      </c>
      <c r="M376" s="34" t="s">
        <v>473</v>
      </c>
      <c r="N376" s="29" t="s">
        <v>473</v>
      </c>
      <c r="O376" s="29" t="s">
        <v>473</v>
      </c>
      <c r="P376" s="29" t="s">
        <v>473</v>
      </c>
      <c r="Q376" s="29" t="s">
        <v>473</v>
      </c>
    </row>
    <row r="377" spans="1:17">
      <c r="A377" s="33" t="s">
        <v>415</v>
      </c>
      <c r="B377" s="29">
        <v>2930501</v>
      </c>
      <c r="C377" s="34" t="s">
        <v>476</v>
      </c>
      <c r="D377" s="34" t="s">
        <v>473</v>
      </c>
      <c r="E377" s="34" t="s">
        <v>475</v>
      </c>
      <c r="F377" s="34" t="s">
        <v>475</v>
      </c>
      <c r="G377" s="34" t="s">
        <v>475</v>
      </c>
      <c r="H377" s="34" t="s">
        <v>476</v>
      </c>
      <c r="I377" s="34" t="s">
        <v>476</v>
      </c>
      <c r="J377" s="34" t="s">
        <v>476</v>
      </c>
      <c r="K377" s="34" t="s">
        <v>475</v>
      </c>
      <c r="L377" s="34" t="s">
        <v>474</v>
      </c>
      <c r="M377" s="34" t="s">
        <v>476</v>
      </c>
      <c r="N377" s="29" t="s">
        <v>476</v>
      </c>
      <c r="O377" s="29" t="s">
        <v>476</v>
      </c>
      <c r="P377" s="29" t="s">
        <v>475</v>
      </c>
      <c r="Q377" s="29" t="s">
        <v>473</v>
      </c>
    </row>
    <row r="378" spans="1:17">
      <c r="A378" s="33" t="s">
        <v>416</v>
      </c>
      <c r="B378" s="29">
        <v>2930600</v>
      </c>
      <c r="C378" s="34" t="s">
        <v>474</v>
      </c>
      <c r="D378" s="34" t="s">
        <v>476</v>
      </c>
      <c r="E378" s="34" t="s">
        <v>473</v>
      </c>
      <c r="F378" s="34" t="s">
        <v>473</v>
      </c>
      <c r="G378" s="34" t="s">
        <v>476</v>
      </c>
      <c r="H378" s="34" t="s">
        <v>473</v>
      </c>
      <c r="I378" s="34" t="s">
        <v>474</v>
      </c>
      <c r="J378" s="34" t="s">
        <v>475</v>
      </c>
      <c r="K378" s="34" t="s">
        <v>476</v>
      </c>
      <c r="L378" s="34" t="s">
        <v>476</v>
      </c>
      <c r="M378" s="34" t="s">
        <v>475</v>
      </c>
      <c r="N378" s="29" t="s">
        <v>473</v>
      </c>
      <c r="O378" s="29" t="s">
        <v>474</v>
      </c>
      <c r="P378" s="29" t="s">
        <v>473</v>
      </c>
      <c r="Q378" s="29" t="s">
        <v>473</v>
      </c>
    </row>
    <row r="379" spans="1:17">
      <c r="A379" s="33" t="s">
        <v>417</v>
      </c>
      <c r="B379" s="29">
        <v>2930709</v>
      </c>
      <c r="C379" s="34" t="s">
        <v>473</v>
      </c>
      <c r="D379" s="34" t="s">
        <v>473</v>
      </c>
      <c r="E379" s="34" t="s">
        <v>475</v>
      </c>
      <c r="F379" s="34" t="s">
        <v>476</v>
      </c>
      <c r="G379" s="34" t="s">
        <v>476</v>
      </c>
      <c r="H379" s="34" t="s">
        <v>475</v>
      </c>
      <c r="I379" s="34" t="s">
        <v>476</v>
      </c>
      <c r="J379" s="34" t="s">
        <v>476</v>
      </c>
      <c r="K379" s="34" t="s">
        <v>476</v>
      </c>
      <c r="L379" s="34" t="s">
        <v>473</v>
      </c>
      <c r="M379" s="34" t="s">
        <v>476</v>
      </c>
      <c r="N379" s="29" t="s">
        <v>475</v>
      </c>
      <c r="O379" s="29" t="s">
        <v>476</v>
      </c>
      <c r="P379" s="29" t="s">
        <v>476</v>
      </c>
      <c r="Q379" s="29" t="s">
        <v>473</v>
      </c>
    </row>
    <row r="380" spans="1:17">
      <c r="A380" s="33" t="s">
        <v>418</v>
      </c>
      <c r="B380" s="29">
        <v>2930758</v>
      </c>
      <c r="C380" s="34" t="s">
        <v>473</v>
      </c>
      <c r="D380" s="34" t="s">
        <v>476</v>
      </c>
      <c r="E380" s="34" t="s">
        <v>474</v>
      </c>
      <c r="F380" s="34" t="s">
        <v>476</v>
      </c>
      <c r="G380" s="34" t="s">
        <v>473</v>
      </c>
      <c r="H380" s="34" t="s">
        <v>476</v>
      </c>
      <c r="I380" s="34" t="s">
        <v>474</v>
      </c>
      <c r="J380" s="34" t="s">
        <v>473</v>
      </c>
      <c r="K380" s="34" t="s">
        <v>474</v>
      </c>
      <c r="L380" s="34" t="s">
        <v>476</v>
      </c>
      <c r="M380" s="34" t="s">
        <v>473</v>
      </c>
      <c r="N380" s="29" t="s">
        <v>475</v>
      </c>
      <c r="O380" s="29" t="s">
        <v>476</v>
      </c>
      <c r="P380" s="29" t="s">
        <v>473</v>
      </c>
      <c r="Q380" s="29" t="s">
        <v>473</v>
      </c>
    </row>
    <row r="381" spans="1:17">
      <c r="A381" s="33" t="s">
        <v>419</v>
      </c>
      <c r="B381" s="29">
        <v>2930766</v>
      </c>
      <c r="C381" s="34" t="s">
        <v>476</v>
      </c>
      <c r="D381" s="34" t="s">
        <v>476</v>
      </c>
      <c r="E381" s="34" t="s">
        <v>473</v>
      </c>
      <c r="F381" s="34" t="s">
        <v>476</v>
      </c>
      <c r="G381" s="34" t="s">
        <v>475</v>
      </c>
      <c r="H381" s="34" t="s">
        <v>473</v>
      </c>
      <c r="I381" s="34" t="s">
        <v>474</v>
      </c>
      <c r="J381" s="34" t="s">
        <v>473</v>
      </c>
      <c r="K381" s="34" t="s">
        <v>474</v>
      </c>
      <c r="L381" s="34" t="s">
        <v>475</v>
      </c>
      <c r="M381" s="34" t="s">
        <v>473</v>
      </c>
      <c r="N381" s="29" t="s">
        <v>475</v>
      </c>
      <c r="O381" s="29" t="s">
        <v>476</v>
      </c>
      <c r="P381" s="29" t="s">
        <v>473</v>
      </c>
      <c r="Q381" s="29" t="s">
        <v>473</v>
      </c>
    </row>
    <row r="382" spans="1:17">
      <c r="A382" s="33" t="s">
        <v>420</v>
      </c>
      <c r="B382" s="29">
        <v>2930774</v>
      </c>
      <c r="C382" s="34" t="s">
        <v>473</v>
      </c>
      <c r="D382" s="34" t="s">
        <v>476</v>
      </c>
      <c r="E382" s="34" t="s">
        <v>475</v>
      </c>
      <c r="F382" s="34" t="s">
        <v>474</v>
      </c>
      <c r="G382" s="34" t="s">
        <v>474</v>
      </c>
      <c r="H382" s="34" t="s">
        <v>474</v>
      </c>
      <c r="I382" s="34" t="s">
        <v>475</v>
      </c>
      <c r="J382" s="34" t="s">
        <v>476</v>
      </c>
      <c r="K382" s="34" t="s">
        <v>476</v>
      </c>
      <c r="L382" s="34" t="s">
        <v>475</v>
      </c>
      <c r="M382" s="34" t="s">
        <v>474</v>
      </c>
      <c r="N382" s="29" t="s">
        <v>476</v>
      </c>
      <c r="O382" s="29" t="s">
        <v>476</v>
      </c>
      <c r="P382" s="29" t="s">
        <v>473</v>
      </c>
      <c r="Q382" s="29" t="s">
        <v>473</v>
      </c>
    </row>
    <row r="383" spans="1:17">
      <c r="A383" s="33" t="s">
        <v>421</v>
      </c>
      <c r="B383" s="29">
        <v>2930808</v>
      </c>
      <c r="C383" s="34" t="s">
        <v>474</v>
      </c>
      <c r="D383" s="34" t="s">
        <v>474</v>
      </c>
      <c r="E383" s="34" t="s">
        <v>476</v>
      </c>
      <c r="F383" s="34" t="s">
        <v>475</v>
      </c>
      <c r="G383" s="34" t="s">
        <v>474</v>
      </c>
      <c r="H383" s="34" t="s">
        <v>473</v>
      </c>
      <c r="I383" s="34" t="s">
        <v>475</v>
      </c>
      <c r="J383" s="34" t="s">
        <v>475</v>
      </c>
      <c r="K383" s="34" t="s">
        <v>475</v>
      </c>
      <c r="L383" s="34" t="s">
        <v>476</v>
      </c>
      <c r="M383" s="34" t="s">
        <v>476</v>
      </c>
      <c r="N383" s="29" t="s">
        <v>476</v>
      </c>
      <c r="O383" s="29" t="s">
        <v>474</v>
      </c>
      <c r="P383" s="29" t="s">
        <v>475</v>
      </c>
      <c r="Q383" s="29" t="s">
        <v>473</v>
      </c>
    </row>
    <row r="384" spans="1:17">
      <c r="A384" s="33" t="s">
        <v>422</v>
      </c>
      <c r="B384" s="29">
        <v>2930907</v>
      </c>
      <c r="C384" s="34" t="s">
        <v>473</v>
      </c>
      <c r="D384" s="34" t="s">
        <v>476</v>
      </c>
      <c r="E384" s="34" t="s">
        <v>473</v>
      </c>
      <c r="F384" s="34" t="s">
        <v>473</v>
      </c>
      <c r="G384" s="34" t="s">
        <v>474</v>
      </c>
      <c r="H384" s="34" t="s">
        <v>474</v>
      </c>
      <c r="I384" s="34" t="s">
        <v>474</v>
      </c>
      <c r="J384" s="34" t="s">
        <v>474</v>
      </c>
      <c r="K384" s="34" t="s">
        <v>475</v>
      </c>
      <c r="L384" s="34" t="s">
        <v>474</v>
      </c>
      <c r="M384" s="34" t="s">
        <v>474</v>
      </c>
      <c r="N384" s="29" t="s">
        <v>473</v>
      </c>
      <c r="O384" s="29" t="s">
        <v>473</v>
      </c>
      <c r="P384" s="29" t="s">
        <v>475</v>
      </c>
      <c r="Q384" s="29" t="s">
        <v>473</v>
      </c>
    </row>
    <row r="385" spans="1:17">
      <c r="A385" s="33" t="s">
        <v>423</v>
      </c>
      <c r="B385" s="29">
        <v>2931004</v>
      </c>
      <c r="C385" s="34" t="s">
        <v>474</v>
      </c>
      <c r="D385" s="34" t="s">
        <v>476</v>
      </c>
      <c r="E385" s="34" t="s">
        <v>473</v>
      </c>
      <c r="F385" s="34" t="s">
        <v>473</v>
      </c>
      <c r="G385" s="34" t="s">
        <v>473</v>
      </c>
      <c r="H385" s="34" t="s">
        <v>476</v>
      </c>
      <c r="I385" s="34" t="s">
        <v>475</v>
      </c>
      <c r="J385" s="34" t="s">
        <v>474</v>
      </c>
      <c r="K385" s="34" t="s">
        <v>476</v>
      </c>
      <c r="L385" s="34" t="s">
        <v>474</v>
      </c>
      <c r="M385" s="34" t="s">
        <v>473</v>
      </c>
      <c r="N385" s="29" t="s">
        <v>473</v>
      </c>
      <c r="O385" s="29" t="s">
        <v>473</v>
      </c>
      <c r="P385" s="29" t="s">
        <v>473</v>
      </c>
      <c r="Q385" s="29" t="s">
        <v>473</v>
      </c>
    </row>
    <row r="386" spans="1:17">
      <c r="A386" s="33" t="s">
        <v>424</v>
      </c>
      <c r="B386" s="29">
        <v>2931053</v>
      </c>
      <c r="C386" s="34" t="s">
        <v>474</v>
      </c>
      <c r="D386" s="34" t="s">
        <v>476</v>
      </c>
      <c r="E386" s="34" t="s">
        <v>473</v>
      </c>
      <c r="F386" s="34" t="s">
        <v>474</v>
      </c>
      <c r="G386" s="34" t="s">
        <v>475</v>
      </c>
      <c r="H386" s="34" t="s">
        <v>475</v>
      </c>
      <c r="I386" s="34" t="s">
        <v>475</v>
      </c>
      <c r="J386" s="34" t="s">
        <v>475</v>
      </c>
      <c r="K386" s="34" t="s">
        <v>475</v>
      </c>
      <c r="L386" s="34" t="s">
        <v>474</v>
      </c>
      <c r="M386" s="34" t="s">
        <v>475</v>
      </c>
      <c r="N386" s="29" t="s">
        <v>473</v>
      </c>
      <c r="O386" s="29" t="s">
        <v>474</v>
      </c>
      <c r="P386" s="29" t="s">
        <v>473</v>
      </c>
      <c r="Q386" s="29" t="s">
        <v>473</v>
      </c>
    </row>
    <row r="387" spans="1:17">
      <c r="A387" s="33" t="s">
        <v>425</v>
      </c>
      <c r="B387" s="29">
        <v>2931103</v>
      </c>
      <c r="C387" s="34" t="s">
        <v>474</v>
      </c>
      <c r="D387" s="34" t="s">
        <v>476</v>
      </c>
      <c r="E387" s="34" t="s">
        <v>473</v>
      </c>
      <c r="F387" s="34" t="s">
        <v>473</v>
      </c>
      <c r="G387" s="34" t="s">
        <v>476</v>
      </c>
      <c r="H387" s="34" t="s">
        <v>474</v>
      </c>
      <c r="I387" s="34" t="s">
        <v>473</v>
      </c>
      <c r="J387" s="34" t="s">
        <v>475</v>
      </c>
      <c r="K387" s="34" t="s">
        <v>473</v>
      </c>
      <c r="L387" s="34" t="s">
        <v>476</v>
      </c>
      <c r="M387" s="34" t="s">
        <v>473</v>
      </c>
      <c r="N387" s="29" t="s">
        <v>473</v>
      </c>
      <c r="O387" s="29" t="s">
        <v>473</v>
      </c>
      <c r="P387" s="29" t="s">
        <v>473</v>
      </c>
      <c r="Q387" s="29" t="s">
        <v>473</v>
      </c>
    </row>
    <row r="388" spans="1:17">
      <c r="A388" s="33" t="s">
        <v>426</v>
      </c>
      <c r="B388" s="29">
        <v>2931202</v>
      </c>
      <c r="C388" s="34" t="s">
        <v>476</v>
      </c>
      <c r="D388" s="34" t="s">
        <v>476</v>
      </c>
      <c r="E388" s="34" t="s">
        <v>476</v>
      </c>
      <c r="F388" s="34" t="s">
        <v>476</v>
      </c>
      <c r="G388" s="34" t="s">
        <v>476</v>
      </c>
      <c r="H388" s="34" t="s">
        <v>474</v>
      </c>
      <c r="I388" s="34" t="s">
        <v>475</v>
      </c>
      <c r="J388" s="34" t="s">
        <v>473</v>
      </c>
      <c r="K388" s="34" t="s">
        <v>473</v>
      </c>
      <c r="L388" s="34" t="s">
        <v>474</v>
      </c>
      <c r="M388" s="34" t="s">
        <v>475</v>
      </c>
      <c r="N388" s="29" t="s">
        <v>476</v>
      </c>
      <c r="O388" s="29" t="s">
        <v>476</v>
      </c>
      <c r="P388" s="29" t="s">
        <v>473</v>
      </c>
      <c r="Q388" s="29" t="s">
        <v>473</v>
      </c>
    </row>
    <row r="389" spans="1:17">
      <c r="A389" s="33" t="s">
        <v>427</v>
      </c>
      <c r="B389" s="29">
        <v>2931301</v>
      </c>
      <c r="C389" s="34" t="s">
        <v>474</v>
      </c>
      <c r="D389" s="34" t="s">
        <v>476</v>
      </c>
      <c r="E389" s="34" t="s">
        <v>474</v>
      </c>
      <c r="F389" s="34" t="s">
        <v>475</v>
      </c>
      <c r="G389" s="34" t="s">
        <v>476</v>
      </c>
      <c r="H389" s="34" t="s">
        <v>473</v>
      </c>
      <c r="I389" s="34" t="s">
        <v>474</v>
      </c>
      <c r="J389" s="34" t="s">
        <v>475</v>
      </c>
      <c r="K389" s="34" t="s">
        <v>475</v>
      </c>
      <c r="L389" s="34" t="s">
        <v>475</v>
      </c>
      <c r="M389" s="34" t="s">
        <v>476</v>
      </c>
      <c r="N389" s="29" t="s">
        <v>473</v>
      </c>
      <c r="O389" s="29" t="s">
        <v>473</v>
      </c>
      <c r="P389" s="29" t="s">
        <v>473</v>
      </c>
      <c r="Q389" s="29" t="s">
        <v>473</v>
      </c>
    </row>
    <row r="390" spans="1:17">
      <c r="A390" s="33" t="s">
        <v>428</v>
      </c>
      <c r="B390" s="29">
        <v>2931350</v>
      </c>
      <c r="C390" s="34" t="s">
        <v>475</v>
      </c>
      <c r="D390" s="34" t="s">
        <v>476</v>
      </c>
      <c r="E390" s="34" t="s">
        <v>476</v>
      </c>
      <c r="F390" s="34" t="s">
        <v>476</v>
      </c>
      <c r="G390" s="34" t="s">
        <v>475</v>
      </c>
      <c r="H390" s="34" t="s">
        <v>473</v>
      </c>
      <c r="I390" s="34" t="s">
        <v>476</v>
      </c>
      <c r="J390" s="34" t="s">
        <v>476</v>
      </c>
      <c r="K390" s="34" t="s">
        <v>476</v>
      </c>
      <c r="L390" s="34" t="s">
        <v>475</v>
      </c>
      <c r="M390" s="34" t="s">
        <v>476</v>
      </c>
      <c r="N390" s="29" t="s">
        <v>476</v>
      </c>
      <c r="O390" s="29" t="s">
        <v>474</v>
      </c>
      <c r="P390" s="29" t="s">
        <v>473</v>
      </c>
      <c r="Q390" s="29" t="s">
        <v>473</v>
      </c>
    </row>
    <row r="391" spans="1:17">
      <c r="A391" s="33" t="s">
        <v>429</v>
      </c>
      <c r="B391" s="29">
        <v>2931400</v>
      </c>
      <c r="C391" s="34" t="s">
        <v>474</v>
      </c>
      <c r="D391" s="34" t="s">
        <v>476</v>
      </c>
      <c r="E391" s="34" t="s">
        <v>474</v>
      </c>
      <c r="F391" s="34" t="s">
        <v>473</v>
      </c>
      <c r="G391" s="34" t="s">
        <v>475</v>
      </c>
      <c r="H391" s="34" t="s">
        <v>474</v>
      </c>
      <c r="I391" s="34" t="s">
        <v>473</v>
      </c>
      <c r="J391" s="34" t="s">
        <v>475</v>
      </c>
      <c r="K391" s="34" t="s">
        <v>474</v>
      </c>
      <c r="L391" s="34" t="s">
        <v>473</v>
      </c>
      <c r="M391" s="34" t="s">
        <v>473</v>
      </c>
      <c r="N391" s="29" t="s">
        <v>473</v>
      </c>
      <c r="O391" s="29" t="s">
        <v>473</v>
      </c>
      <c r="P391" s="29" t="s">
        <v>473</v>
      </c>
      <c r="Q391" s="29" t="s">
        <v>473</v>
      </c>
    </row>
    <row r="392" spans="1:17">
      <c r="A392" s="33" t="s">
        <v>430</v>
      </c>
      <c r="B392" s="29">
        <v>2931509</v>
      </c>
      <c r="C392" s="34" t="s">
        <v>473</v>
      </c>
      <c r="D392" s="34" t="s">
        <v>476</v>
      </c>
      <c r="E392" s="34" t="s">
        <v>473</v>
      </c>
      <c r="F392" s="34" t="s">
        <v>473</v>
      </c>
      <c r="G392" s="34" t="s">
        <v>473</v>
      </c>
      <c r="H392" s="34" t="s">
        <v>473</v>
      </c>
      <c r="I392" s="34" t="s">
        <v>475</v>
      </c>
      <c r="J392" s="34" t="s">
        <v>473</v>
      </c>
      <c r="K392" s="34" t="s">
        <v>473</v>
      </c>
      <c r="L392" s="34" t="s">
        <v>475</v>
      </c>
      <c r="M392" s="34" t="s">
        <v>474</v>
      </c>
      <c r="N392" s="29" t="s">
        <v>475</v>
      </c>
      <c r="O392" s="29" t="s">
        <v>476</v>
      </c>
      <c r="P392" s="29" t="s">
        <v>473</v>
      </c>
      <c r="Q392" s="29" t="s">
        <v>473</v>
      </c>
    </row>
    <row r="393" spans="1:17">
      <c r="A393" s="33" t="s">
        <v>431</v>
      </c>
      <c r="B393" s="29">
        <v>2931608</v>
      </c>
      <c r="C393" s="34" t="s">
        <v>473</v>
      </c>
      <c r="D393" s="34" t="s">
        <v>476</v>
      </c>
      <c r="E393" s="34" t="s">
        <v>473</v>
      </c>
      <c r="F393" s="34" t="s">
        <v>474</v>
      </c>
      <c r="G393" s="34" t="s">
        <v>474</v>
      </c>
      <c r="H393" s="34" t="s">
        <v>475</v>
      </c>
      <c r="I393" s="34" t="s">
        <v>474</v>
      </c>
      <c r="J393" s="34" t="s">
        <v>473</v>
      </c>
      <c r="K393" s="34" t="s">
        <v>474</v>
      </c>
      <c r="L393" s="34" t="s">
        <v>474</v>
      </c>
      <c r="M393" s="34" t="s">
        <v>473</v>
      </c>
      <c r="N393" s="29" t="s">
        <v>475</v>
      </c>
      <c r="O393" s="29" t="s">
        <v>474</v>
      </c>
      <c r="P393" s="29" t="s">
        <v>473</v>
      </c>
      <c r="Q393" s="29" t="s">
        <v>473</v>
      </c>
    </row>
    <row r="394" spans="1:17">
      <c r="A394" s="33" t="s">
        <v>432</v>
      </c>
      <c r="B394" s="29">
        <v>2931707</v>
      </c>
      <c r="C394" s="34" t="s">
        <v>476</v>
      </c>
      <c r="D394" s="34" t="s">
        <v>476</v>
      </c>
      <c r="E394" s="34" t="s">
        <v>474</v>
      </c>
      <c r="F394" s="34" t="s">
        <v>474</v>
      </c>
      <c r="G394" s="34" t="s">
        <v>474</v>
      </c>
      <c r="H394" s="34" t="s">
        <v>475</v>
      </c>
      <c r="I394" s="34" t="s">
        <v>473</v>
      </c>
      <c r="J394" s="34" t="s">
        <v>474</v>
      </c>
      <c r="K394" s="34" t="s">
        <v>475</v>
      </c>
      <c r="L394" s="34" t="s">
        <v>476</v>
      </c>
      <c r="M394" s="34" t="s">
        <v>473</v>
      </c>
      <c r="N394" s="29" t="s">
        <v>473</v>
      </c>
      <c r="O394" s="29" t="s">
        <v>474</v>
      </c>
      <c r="P394" s="29" t="s">
        <v>473</v>
      </c>
      <c r="Q394" s="29" t="s">
        <v>473</v>
      </c>
    </row>
    <row r="395" spans="1:17">
      <c r="A395" s="33" t="s">
        <v>433</v>
      </c>
      <c r="B395" s="29">
        <v>2931806</v>
      </c>
      <c r="C395" s="34" t="s">
        <v>473</v>
      </c>
      <c r="D395" s="34" t="s">
        <v>476</v>
      </c>
      <c r="E395" s="34" t="s">
        <v>474</v>
      </c>
      <c r="F395" s="34" t="s">
        <v>475</v>
      </c>
      <c r="G395" s="34" t="s">
        <v>473</v>
      </c>
      <c r="H395" s="34" t="s">
        <v>476</v>
      </c>
      <c r="I395" s="34" t="s">
        <v>474</v>
      </c>
      <c r="J395" s="34" t="s">
        <v>473</v>
      </c>
      <c r="K395" s="34" t="s">
        <v>476</v>
      </c>
      <c r="L395" s="34" t="s">
        <v>474</v>
      </c>
      <c r="M395" s="34" t="s">
        <v>473</v>
      </c>
      <c r="N395" s="29" t="s">
        <v>475</v>
      </c>
      <c r="O395" s="29" t="s">
        <v>473</v>
      </c>
      <c r="P395" s="29" t="s">
        <v>473</v>
      </c>
      <c r="Q395" s="29" t="s">
        <v>473</v>
      </c>
    </row>
    <row r="396" spans="1:17">
      <c r="A396" s="33" t="s">
        <v>434</v>
      </c>
      <c r="B396" s="29">
        <v>2931905</v>
      </c>
      <c r="C396" s="34" t="s">
        <v>476</v>
      </c>
      <c r="D396" s="34" t="s">
        <v>476</v>
      </c>
      <c r="E396" s="34" t="s">
        <v>475</v>
      </c>
      <c r="F396" s="34" t="s">
        <v>476</v>
      </c>
      <c r="G396" s="34" t="s">
        <v>474</v>
      </c>
      <c r="H396" s="34" t="s">
        <v>476</v>
      </c>
      <c r="I396" s="34" t="s">
        <v>476</v>
      </c>
      <c r="J396" s="34" t="s">
        <v>474</v>
      </c>
      <c r="K396" s="34" t="s">
        <v>473</v>
      </c>
      <c r="L396" s="34" t="s">
        <v>475</v>
      </c>
      <c r="M396" s="34" t="s">
        <v>475</v>
      </c>
      <c r="N396" s="29" t="s">
        <v>476</v>
      </c>
      <c r="O396" s="29" t="s">
        <v>473</v>
      </c>
      <c r="P396" s="29" t="s">
        <v>475</v>
      </c>
      <c r="Q396" s="29" t="s">
        <v>473</v>
      </c>
    </row>
    <row r="397" spans="1:17">
      <c r="A397" s="33" t="s">
        <v>435</v>
      </c>
      <c r="B397" s="29">
        <v>2932002</v>
      </c>
      <c r="C397" s="34" t="s">
        <v>474</v>
      </c>
      <c r="D397" s="34" t="s">
        <v>476</v>
      </c>
      <c r="E397" s="34" t="s">
        <v>473</v>
      </c>
      <c r="F397" s="34" t="s">
        <v>476</v>
      </c>
      <c r="G397" s="34" t="s">
        <v>473</v>
      </c>
      <c r="H397" s="34" t="s">
        <v>474</v>
      </c>
      <c r="I397" s="34" t="s">
        <v>475</v>
      </c>
      <c r="J397" s="34" t="s">
        <v>475</v>
      </c>
      <c r="K397" s="34" t="s">
        <v>474</v>
      </c>
      <c r="L397" s="34" t="s">
        <v>474</v>
      </c>
      <c r="M397" s="34" t="s">
        <v>475</v>
      </c>
      <c r="N397" s="29" t="s">
        <v>473</v>
      </c>
      <c r="O397" s="29" t="s">
        <v>474</v>
      </c>
      <c r="P397" s="29" t="s">
        <v>475</v>
      </c>
      <c r="Q397" s="29" t="s">
        <v>473</v>
      </c>
    </row>
    <row r="398" spans="1:17">
      <c r="A398" s="33" t="s">
        <v>436</v>
      </c>
      <c r="B398" s="29">
        <v>2932101</v>
      </c>
      <c r="C398" s="34" t="s">
        <v>473</v>
      </c>
      <c r="D398" s="34" t="s">
        <v>476</v>
      </c>
      <c r="E398" s="34" t="s">
        <v>473</v>
      </c>
      <c r="F398" s="34" t="s">
        <v>473</v>
      </c>
      <c r="G398" s="34" t="s">
        <v>475</v>
      </c>
      <c r="H398" s="34" t="s">
        <v>474</v>
      </c>
      <c r="I398" s="34" t="s">
        <v>475</v>
      </c>
      <c r="J398" s="34" t="s">
        <v>474</v>
      </c>
      <c r="K398" s="34" t="s">
        <v>476</v>
      </c>
      <c r="L398" s="34" t="s">
        <v>474</v>
      </c>
      <c r="M398" s="34" t="s">
        <v>474</v>
      </c>
      <c r="N398" s="29" t="s">
        <v>473</v>
      </c>
      <c r="O398" s="29" t="s">
        <v>473</v>
      </c>
      <c r="P398" s="29" t="s">
        <v>473</v>
      </c>
      <c r="Q398" s="29" t="s">
        <v>473</v>
      </c>
    </row>
    <row r="399" spans="1:17">
      <c r="A399" s="33" t="s">
        <v>437</v>
      </c>
      <c r="B399" s="29">
        <v>2932200</v>
      </c>
      <c r="C399" s="34" t="s">
        <v>476</v>
      </c>
      <c r="D399" s="34" t="s">
        <v>476</v>
      </c>
      <c r="E399" s="34" t="s">
        <v>474</v>
      </c>
      <c r="F399" s="34" t="s">
        <v>475</v>
      </c>
      <c r="G399" s="34" t="s">
        <v>474</v>
      </c>
      <c r="H399" s="34" t="s">
        <v>475</v>
      </c>
      <c r="I399" s="34" t="s">
        <v>475</v>
      </c>
      <c r="J399" s="34" t="s">
        <v>475</v>
      </c>
      <c r="K399" s="34" t="s">
        <v>476</v>
      </c>
      <c r="L399" s="34" t="s">
        <v>473</v>
      </c>
      <c r="M399" s="34" t="s">
        <v>475</v>
      </c>
      <c r="N399" s="29" t="s">
        <v>475</v>
      </c>
      <c r="O399" s="29" t="s">
        <v>476</v>
      </c>
      <c r="P399" s="29" t="s">
        <v>473</v>
      </c>
      <c r="Q399" s="29" t="s">
        <v>473</v>
      </c>
    </row>
    <row r="400" spans="1:17">
      <c r="A400" s="33" t="s">
        <v>438</v>
      </c>
      <c r="B400" s="29">
        <v>2932309</v>
      </c>
      <c r="C400" s="34" t="s">
        <v>475</v>
      </c>
      <c r="D400" s="34" t="s">
        <v>476</v>
      </c>
      <c r="E400" s="34" t="s">
        <v>475</v>
      </c>
      <c r="F400" s="34" t="s">
        <v>476</v>
      </c>
      <c r="G400" s="34" t="s">
        <v>476</v>
      </c>
      <c r="H400" s="34" t="s">
        <v>474</v>
      </c>
      <c r="I400" s="34" t="s">
        <v>474</v>
      </c>
      <c r="J400" s="34" t="s">
        <v>475</v>
      </c>
      <c r="K400" s="34" t="s">
        <v>474</v>
      </c>
      <c r="L400" s="34" t="s">
        <v>476</v>
      </c>
      <c r="M400" s="34" t="s">
        <v>473</v>
      </c>
      <c r="N400" s="29" t="s">
        <v>474</v>
      </c>
      <c r="O400" s="29" t="s">
        <v>474</v>
      </c>
      <c r="P400" s="29" t="s">
        <v>473</v>
      </c>
      <c r="Q400" s="29" t="s">
        <v>473</v>
      </c>
    </row>
    <row r="401" spans="1:17">
      <c r="A401" s="33" t="s">
        <v>439</v>
      </c>
      <c r="B401" s="29">
        <v>2932408</v>
      </c>
      <c r="C401" s="34" t="s">
        <v>473</v>
      </c>
      <c r="D401" s="34" t="s">
        <v>476</v>
      </c>
      <c r="E401" s="34" t="s">
        <v>474</v>
      </c>
      <c r="F401" s="34" t="s">
        <v>474</v>
      </c>
      <c r="G401" s="34" t="s">
        <v>473</v>
      </c>
      <c r="H401" s="34" t="s">
        <v>476</v>
      </c>
      <c r="I401" s="34" t="s">
        <v>474</v>
      </c>
      <c r="J401" s="34" t="s">
        <v>476</v>
      </c>
      <c r="K401" s="34" t="s">
        <v>473</v>
      </c>
      <c r="L401" s="34" t="s">
        <v>476</v>
      </c>
      <c r="M401" s="34" t="s">
        <v>473</v>
      </c>
      <c r="N401" s="29" t="s">
        <v>475</v>
      </c>
      <c r="O401" s="29" t="s">
        <v>473</v>
      </c>
      <c r="P401" s="29" t="s">
        <v>475</v>
      </c>
      <c r="Q401" s="29" t="s">
        <v>473</v>
      </c>
    </row>
    <row r="402" spans="1:17">
      <c r="A402" s="33" t="s">
        <v>440</v>
      </c>
      <c r="B402" s="29">
        <v>2932457</v>
      </c>
      <c r="C402" s="34" t="s">
        <v>473</v>
      </c>
      <c r="D402" s="34" t="s">
        <v>476</v>
      </c>
      <c r="E402" s="34" t="s">
        <v>475</v>
      </c>
      <c r="F402" s="34" t="s">
        <v>475</v>
      </c>
      <c r="G402" s="34" t="s">
        <v>473</v>
      </c>
      <c r="H402" s="34" t="s">
        <v>474</v>
      </c>
      <c r="I402" s="34" t="s">
        <v>474</v>
      </c>
      <c r="J402" s="34" t="s">
        <v>473</v>
      </c>
      <c r="K402" s="34" t="s">
        <v>474</v>
      </c>
      <c r="L402" s="34" t="s">
        <v>476</v>
      </c>
      <c r="M402" s="34" t="s">
        <v>473</v>
      </c>
      <c r="N402" s="29" t="s">
        <v>475</v>
      </c>
      <c r="O402" s="29" t="s">
        <v>476</v>
      </c>
      <c r="P402" s="29" t="s">
        <v>473</v>
      </c>
      <c r="Q402" s="29" t="s">
        <v>473</v>
      </c>
    </row>
    <row r="403" spans="1:17">
      <c r="A403" s="33" t="s">
        <v>441</v>
      </c>
      <c r="B403" s="29">
        <v>2932507</v>
      </c>
      <c r="C403" s="34" t="s">
        <v>473</v>
      </c>
      <c r="D403" s="34" t="s">
        <v>476</v>
      </c>
      <c r="E403" s="34" t="s">
        <v>473</v>
      </c>
      <c r="F403" s="34" t="s">
        <v>473</v>
      </c>
      <c r="G403" s="34" t="s">
        <v>476</v>
      </c>
      <c r="H403" s="34" t="s">
        <v>473</v>
      </c>
      <c r="I403" s="34" t="s">
        <v>475</v>
      </c>
      <c r="J403" s="34" t="s">
        <v>473</v>
      </c>
      <c r="K403" s="34" t="s">
        <v>474</v>
      </c>
      <c r="L403" s="34" t="s">
        <v>474</v>
      </c>
      <c r="M403" s="34" t="s">
        <v>474</v>
      </c>
      <c r="N403" s="29" t="s">
        <v>475</v>
      </c>
      <c r="O403" s="29" t="s">
        <v>474</v>
      </c>
      <c r="P403" s="29" t="s">
        <v>473</v>
      </c>
      <c r="Q403" s="29" t="s">
        <v>473</v>
      </c>
    </row>
    <row r="404" spans="1:17">
      <c r="A404" s="33" t="s">
        <v>442</v>
      </c>
      <c r="B404" s="29">
        <v>2932606</v>
      </c>
      <c r="C404" s="34" t="s">
        <v>474</v>
      </c>
      <c r="D404" s="34" t="s">
        <v>476</v>
      </c>
      <c r="E404" s="34" t="s">
        <v>473</v>
      </c>
      <c r="F404" s="34" t="s">
        <v>473</v>
      </c>
      <c r="G404" s="34" t="s">
        <v>474</v>
      </c>
      <c r="H404" s="34" t="s">
        <v>475</v>
      </c>
      <c r="I404" s="34" t="s">
        <v>474</v>
      </c>
      <c r="J404" s="34" t="s">
        <v>475</v>
      </c>
      <c r="K404" s="34" t="s">
        <v>473</v>
      </c>
      <c r="L404" s="34" t="s">
        <v>474</v>
      </c>
      <c r="M404" s="34" t="s">
        <v>473</v>
      </c>
      <c r="N404" s="29" t="s">
        <v>473</v>
      </c>
      <c r="O404" s="29" t="s">
        <v>474</v>
      </c>
      <c r="P404" s="29" t="s">
        <v>473</v>
      </c>
      <c r="Q404" s="29" t="s">
        <v>473</v>
      </c>
    </row>
    <row r="405" spans="1:17">
      <c r="A405" s="33" t="s">
        <v>443</v>
      </c>
      <c r="B405" s="29">
        <v>2932705</v>
      </c>
      <c r="C405" s="34" t="s">
        <v>475</v>
      </c>
      <c r="D405" s="34" t="s">
        <v>476</v>
      </c>
      <c r="E405" s="34" t="s">
        <v>473</v>
      </c>
      <c r="F405" s="34" t="s">
        <v>475</v>
      </c>
      <c r="G405" s="34" t="s">
        <v>474</v>
      </c>
      <c r="H405" s="34" t="s">
        <v>475</v>
      </c>
      <c r="I405" s="34" t="s">
        <v>475</v>
      </c>
      <c r="J405" s="34" t="s">
        <v>476</v>
      </c>
      <c r="K405" s="34" t="s">
        <v>475</v>
      </c>
      <c r="L405" s="34" t="s">
        <v>476</v>
      </c>
      <c r="M405" s="34" t="s">
        <v>473</v>
      </c>
      <c r="N405" s="29" t="s">
        <v>474</v>
      </c>
      <c r="O405" s="29" t="s">
        <v>474</v>
      </c>
      <c r="P405" s="29" t="s">
        <v>473</v>
      </c>
      <c r="Q405" s="29" t="s">
        <v>473</v>
      </c>
    </row>
    <row r="406" spans="1:17">
      <c r="A406" s="33" t="s">
        <v>444</v>
      </c>
      <c r="B406" s="29">
        <v>2932804</v>
      </c>
      <c r="C406" s="34" t="s">
        <v>474</v>
      </c>
      <c r="D406" s="34" t="s">
        <v>476</v>
      </c>
      <c r="E406" s="34" t="s">
        <v>473</v>
      </c>
      <c r="F406" s="34" t="s">
        <v>473</v>
      </c>
      <c r="G406" s="34" t="s">
        <v>476</v>
      </c>
      <c r="H406" s="34" t="s">
        <v>474</v>
      </c>
      <c r="I406" s="34" t="s">
        <v>474</v>
      </c>
      <c r="J406" s="34" t="s">
        <v>475</v>
      </c>
      <c r="K406" s="34" t="s">
        <v>475</v>
      </c>
      <c r="L406" s="34" t="s">
        <v>476</v>
      </c>
      <c r="M406" s="34" t="s">
        <v>474</v>
      </c>
      <c r="N406" s="29" t="s">
        <v>473</v>
      </c>
      <c r="O406" s="29" t="s">
        <v>473</v>
      </c>
      <c r="P406" s="29" t="s">
        <v>473</v>
      </c>
      <c r="Q406" s="29" t="s">
        <v>473</v>
      </c>
    </row>
    <row r="407" spans="1:17">
      <c r="A407" s="33" t="s">
        <v>445</v>
      </c>
      <c r="B407" s="29">
        <v>2932903</v>
      </c>
      <c r="C407" s="34" t="s">
        <v>476</v>
      </c>
      <c r="D407" s="34" t="s">
        <v>473</v>
      </c>
      <c r="E407" s="34" t="s">
        <v>476</v>
      </c>
      <c r="F407" s="34" t="s">
        <v>476</v>
      </c>
      <c r="G407" s="34" t="s">
        <v>476</v>
      </c>
      <c r="H407" s="34" t="s">
        <v>473</v>
      </c>
      <c r="I407" s="34" t="s">
        <v>476</v>
      </c>
      <c r="J407" s="34" t="s">
        <v>476</v>
      </c>
      <c r="K407" s="34" t="s">
        <v>474</v>
      </c>
      <c r="L407" s="34" t="s">
        <v>474</v>
      </c>
      <c r="M407" s="34" t="s">
        <v>476</v>
      </c>
      <c r="N407" s="29" t="s">
        <v>476</v>
      </c>
      <c r="O407" s="29" t="s">
        <v>473</v>
      </c>
      <c r="P407" s="29" t="s">
        <v>476</v>
      </c>
      <c r="Q407" s="29" t="s">
        <v>473</v>
      </c>
    </row>
    <row r="408" spans="1:17">
      <c r="A408" s="33" t="s">
        <v>446</v>
      </c>
      <c r="B408" s="29">
        <v>2933000</v>
      </c>
      <c r="C408" s="34" t="s">
        <v>476</v>
      </c>
      <c r="D408" s="34" t="s">
        <v>476</v>
      </c>
      <c r="E408" s="34" t="s">
        <v>476</v>
      </c>
      <c r="F408" s="34" t="s">
        <v>476</v>
      </c>
      <c r="G408" s="34" t="s">
        <v>473</v>
      </c>
      <c r="H408" s="34" t="s">
        <v>473</v>
      </c>
      <c r="I408" s="34" t="s">
        <v>475</v>
      </c>
      <c r="J408" s="34" t="s">
        <v>476</v>
      </c>
      <c r="K408" s="34" t="s">
        <v>473</v>
      </c>
      <c r="L408" s="34" t="s">
        <v>474</v>
      </c>
      <c r="M408" s="34" t="s">
        <v>476</v>
      </c>
      <c r="N408" s="29" t="s">
        <v>475</v>
      </c>
      <c r="O408" s="29" t="s">
        <v>473</v>
      </c>
      <c r="P408" s="29" t="s">
        <v>473</v>
      </c>
      <c r="Q408" s="29" t="s">
        <v>473</v>
      </c>
    </row>
    <row r="409" spans="1:17">
      <c r="A409" s="33" t="s">
        <v>447</v>
      </c>
      <c r="B409" s="29">
        <v>2933059</v>
      </c>
      <c r="C409" s="34" t="s">
        <v>473</v>
      </c>
      <c r="D409" s="34" t="s">
        <v>476</v>
      </c>
      <c r="E409" s="34" t="s">
        <v>474</v>
      </c>
      <c r="F409" s="34" t="s">
        <v>475</v>
      </c>
      <c r="G409" s="34" t="s">
        <v>474</v>
      </c>
      <c r="H409" s="34" t="s">
        <v>473</v>
      </c>
      <c r="I409" s="34" t="s">
        <v>474</v>
      </c>
      <c r="J409" s="34" t="s">
        <v>473</v>
      </c>
      <c r="K409" s="34" t="s">
        <v>475</v>
      </c>
      <c r="L409" s="34" t="s">
        <v>474</v>
      </c>
      <c r="M409" s="34" t="s">
        <v>475</v>
      </c>
      <c r="N409" s="29" t="s">
        <v>475</v>
      </c>
      <c r="O409" s="29" t="s">
        <v>476</v>
      </c>
      <c r="P409" s="29" t="s">
        <v>473</v>
      </c>
      <c r="Q409" s="29" t="s">
        <v>473</v>
      </c>
    </row>
    <row r="410" spans="1:17">
      <c r="A410" s="33" t="s">
        <v>448</v>
      </c>
      <c r="B410" s="29">
        <v>2933109</v>
      </c>
      <c r="C410" s="34" t="s">
        <v>474</v>
      </c>
      <c r="D410" s="34" t="s">
        <v>476</v>
      </c>
      <c r="E410" s="34" t="s">
        <v>474</v>
      </c>
      <c r="F410" s="34" t="s">
        <v>474</v>
      </c>
      <c r="G410" s="34" t="s">
        <v>474</v>
      </c>
      <c r="H410" s="34" t="s">
        <v>473</v>
      </c>
      <c r="I410" s="34" t="s">
        <v>473</v>
      </c>
      <c r="J410" s="34" t="s">
        <v>474</v>
      </c>
      <c r="K410" s="34" t="s">
        <v>473</v>
      </c>
      <c r="L410" s="34" t="s">
        <v>475</v>
      </c>
      <c r="M410" s="34" t="s">
        <v>474</v>
      </c>
      <c r="N410" s="29" t="s">
        <v>474</v>
      </c>
      <c r="O410" s="29" t="s">
        <v>473</v>
      </c>
      <c r="P410" s="29" t="s">
        <v>473</v>
      </c>
      <c r="Q410" s="29" t="s">
        <v>473</v>
      </c>
    </row>
    <row r="411" spans="1:17">
      <c r="A411" s="33" t="s">
        <v>449</v>
      </c>
      <c r="B411" s="29">
        <v>2933158</v>
      </c>
      <c r="C411" s="34" t="s">
        <v>473</v>
      </c>
      <c r="D411" s="34" t="s">
        <v>476</v>
      </c>
      <c r="E411" s="34" t="s">
        <v>474</v>
      </c>
      <c r="F411" s="34" t="s">
        <v>474</v>
      </c>
      <c r="G411" s="34" t="s">
        <v>476</v>
      </c>
      <c r="H411" s="34" t="s">
        <v>475</v>
      </c>
      <c r="I411" s="34" t="s">
        <v>474</v>
      </c>
      <c r="J411" s="34" t="s">
        <v>473</v>
      </c>
      <c r="K411" s="34" t="s">
        <v>476</v>
      </c>
      <c r="L411" s="34" t="s">
        <v>476</v>
      </c>
      <c r="M411" s="34" t="s">
        <v>475</v>
      </c>
      <c r="N411" s="29" t="s">
        <v>474</v>
      </c>
      <c r="O411" s="29" t="s">
        <v>473</v>
      </c>
      <c r="P411" s="29" t="s">
        <v>475</v>
      </c>
      <c r="Q411" s="29" t="s">
        <v>473</v>
      </c>
    </row>
    <row r="412" spans="1:17">
      <c r="A412" s="33" t="s">
        <v>450</v>
      </c>
      <c r="B412" s="29">
        <v>2933174</v>
      </c>
      <c r="C412" s="34" t="s">
        <v>474</v>
      </c>
      <c r="D412" s="34" t="s">
        <v>476</v>
      </c>
      <c r="E412" s="34" t="s">
        <v>473</v>
      </c>
      <c r="F412" s="34" t="s">
        <v>473</v>
      </c>
      <c r="G412" s="34" t="s">
        <v>476</v>
      </c>
      <c r="H412" s="34" t="s">
        <v>475</v>
      </c>
      <c r="I412" s="34" t="s">
        <v>473</v>
      </c>
      <c r="J412" s="34" t="s">
        <v>474</v>
      </c>
      <c r="K412" s="34" t="s">
        <v>476</v>
      </c>
      <c r="L412" s="34" t="s">
        <v>476</v>
      </c>
      <c r="M412" s="34" t="s">
        <v>473</v>
      </c>
      <c r="N412" s="29" t="s">
        <v>473</v>
      </c>
      <c r="O412" s="29" t="s">
        <v>476</v>
      </c>
      <c r="P412" s="29" t="s">
        <v>473</v>
      </c>
      <c r="Q412" s="29" t="s">
        <v>473</v>
      </c>
    </row>
    <row r="413" spans="1:17">
      <c r="A413" s="33" t="s">
        <v>451</v>
      </c>
      <c r="B413" s="29">
        <v>2933208</v>
      </c>
      <c r="C413" s="34" t="s">
        <v>473</v>
      </c>
      <c r="D413" s="34" t="s">
        <v>474</v>
      </c>
      <c r="E413" s="34" t="s">
        <v>474</v>
      </c>
      <c r="F413" s="34" t="s">
        <v>476</v>
      </c>
      <c r="G413" s="34" t="s">
        <v>476</v>
      </c>
      <c r="H413" s="34" t="s">
        <v>476</v>
      </c>
      <c r="I413" s="34" t="s">
        <v>476</v>
      </c>
      <c r="J413" s="34" t="s">
        <v>476</v>
      </c>
      <c r="K413" s="34" t="s">
        <v>474</v>
      </c>
      <c r="L413" s="34" t="s">
        <v>473</v>
      </c>
      <c r="M413" s="34" t="s">
        <v>474</v>
      </c>
      <c r="N413" s="29" t="s">
        <v>475</v>
      </c>
      <c r="O413" s="29" t="s">
        <v>474</v>
      </c>
      <c r="P413" s="29" t="s">
        <v>475</v>
      </c>
      <c r="Q413" s="29" t="s">
        <v>473</v>
      </c>
    </row>
    <row r="414" spans="1:17">
      <c r="A414" s="33" t="s">
        <v>452</v>
      </c>
      <c r="B414" s="29">
        <v>2933257</v>
      </c>
      <c r="C414" s="34" t="s">
        <v>473</v>
      </c>
      <c r="D414" s="34" t="s">
        <v>476</v>
      </c>
      <c r="E414" s="34" t="s">
        <v>473</v>
      </c>
      <c r="F414" s="34" t="s">
        <v>475</v>
      </c>
      <c r="G414" s="34" t="s">
        <v>473</v>
      </c>
      <c r="H414" s="34" t="s">
        <v>473</v>
      </c>
      <c r="I414" s="34" t="s">
        <v>473</v>
      </c>
      <c r="J414" s="34" t="s">
        <v>474</v>
      </c>
      <c r="K414" s="34" t="s">
        <v>473</v>
      </c>
      <c r="L414" s="34" t="s">
        <v>475</v>
      </c>
      <c r="M414" s="34" t="s">
        <v>473</v>
      </c>
      <c r="N414" s="29" t="s">
        <v>475</v>
      </c>
      <c r="O414" s="29" t="s">
        <v>473</v>
      </c>
      <c r="P414" s="29" t="s">
        <v>473</v>
      </c>
      <c r="Q414" s="29" t="s">
        <v>473</v>
      </c>
    </row>
    <row r="415" spans="1:17">
      <c r="A415" s="33" t="s">
        <v>453</v>
      </c>
      <c r="B415" s="29">
        <v>2933307</v>
      </c>
      <c r="C415" s="34" t="s">
        <v>473</v>
      </c>
      <c r="D415" s="34" t="s">
        <v>474</v>
      </c>
      <c r="E415" s="34" t="s">
        <v>476</v>
      </c>
      <c r="F415" s="34" t="s">
        <v>476</v>
      </c>
      <c r="G415" s="34" t="s">
        <v>476</v>
      </c>
      <c r="H415" s="34" t="s">
        <v>474</v>
      </c>
      <c r="I415" s="34" t="s">
        <v>476</v>
      </c>
      <c r="J415" s="34" t="s">
        <v>476</v>
      </c>
      <c r="K415" s="34" t="s">
        <v>476</v>
      </c>
      <c r="L415" s="34" t="s">
        <v>474</v>
      </c>
      <c r="M415" s="34" t="s">
        <v>476</v>
      </c>
      <c r="N415" s="29" t="s">
        <v>476</v>
      </c>
      <c r="O415" s="29" t="s">
        <v>473</v>
      </c>
      <c r="P415" s="29" t="s">
        <v>475</v>
      </c>
      <c r="Q415" s="29" t="s">
        <v>473</v>
      </c>
    </row>
    <row r="416" spans="1:17">
      <c r="A416" s="33" t="s">
        <v>454</v>
      </c>
      <c r="B416" s="29">
        <v>2933406</v>
      </c>
      <c r="C416" s="34" t="s">
        <v>474</v>
      </c>
      <c r="D416" s="34" t="s">
        <v>476</v>
      </c>
      <c r="E416" s="34" t="s">
        <v>474</v>
      </c>
      <c r="F416" s="34" t="s">
        <v>476</v>
      </c>
      <c r="G416" s="34" t="s">
        <v>473</v>
      </c>
      <c r="H416" s="34" t="s">
        <v>475</v>
      </c>
      <c r="I416" s="34" t="s">
        <v>473</v>
      </c>
      <c r="J416" s="34" t="s">
        <v>474</v>
      </c>
      <c r="K416" s="34" t="s">
        <v>474</v>
      </c>
      <c r="L416" s="34" t="s">
        <v>476</v>
      </c>
      <c r="M416" s="34" t="s">
        <v>474</v>
      </c>
      <c r="N416" s="29" t="s">
        <v>473</v>
      </c>
      <c r="O416" s="29" t="s">
        <v>473</v>
      </c>
      <c r="P416" s="29" t="s">
        <v>473</v>
      </c>
      <c r="Q416" s="29" t="s">
        <v>473</v>
      </c>
    </row>
    <row r="417" spans="1:17">
      <c r="A417" s="33" t="s">
        <v>455</v>
      </c>
      <c r="B417" s="29">
        <v>2933455</v>
      </c>
      <c r="C417" s="34" t="s">
        <v>473</v>
      </c>
      <c r="D417" s="34" t="s">
        <v>476</v>
      </c>
      <c r="E417" s="34" t="s">
        <v>474</v>
      </c>
      <c r="F417" s="34" t="s">
        <v>474</v>
      </c>
      <c r="G417" s="34" t="s">
        <v>474</v>
      </c>
      <c r="H417" s="34" t="s">
        <v>476</v>
      </c>
      <c r="I417" s="34" t="s">
        <v>474</v>
      </c>
      <c r="J417" s="34" t="s">
        <v>475</v>
      </c>
      <c r="K417" s="34" t="s">
        <v>475</v>
      </c>
      <c r="L417" s="34" t="s">
        <v>473</v>
      </c>
      <c r="M417" s="34" t="s">
        <v>473</v>
      </c>
      <c r="N417" s="29" t="s">
        <v>475</v>
      </c>
      <c r="O417" s="29" t="s">
        <v>474</v>
      </c>
      <c r="P417" s="29" t="s">
        <v>473</v>
      </c>
      <c r="Q417" s="29" t="s">
        <v>473</v>
      </c>
    </row>
    <row r="418" spans="1:17">
      <c r="A418" s="33" t="s">
        <v>456</v>
      </c>
      <c r="B418" s="29">
        <v>2933505</v>
      </c>
      <c r="C418" s="34" t="s">
        <v>473</v>
      </c>
      <c r="D418" s="34" t="s">
        <v>476</v>
      </c>
      <c r="E418" s="34" t="s">
        <v>474</v>
      </c>
      <c r="F418" s="34" t="s">
        <v>476</v>
      </c>
      <c r="G418" s="34" t="s">
        <v>476</v>
      </c>
      <c r="H418" s="34" t="s">
        <v>475</v>
      </c>
      <c r="I418" s="34" t="s">
        <v>475</v>
      </c>
      <c r="J418" s="34" t="s">
        <v>473</v>
      </c>
      <c r="K418" s="34" t="s">
        <v>474</v>
      </c>
      <c r="L418" s="34" t="s">
        <v>475</v>
      </c>
      <c r="M418" s="34" t="s">
        <v>473</v>
      </c>
      <c r="N418" s="29" t="s">
        <v>475</v>
      </c>
      <c r="O418" s="29" t="s">
        <v>476</v>
      </c>
      <c r="P418" s="29" t="s">
        <v>473</v>
      </c>
      <c r="Q418" s="29" t="s">
        <v>473</v>
      </c>
    </row>
    <row r="419" spans="1:17">
      <c r="A419" s="33" t="s">
        <v>457</v>
      </c>
      <c r="B419" s="29">
        <v>2933604</v>
      </c>
      <c r="C419" s="34" t="s">
        <v>474</v>
      </c>
      <c r="D419" s="34" t="s">
        <v>473</v>
      </c>
      <c r="E419" s="34" t="s">
        <v>475</v>
      </c>
      <c r="F419" s="34" t="s">
        <v>474</v>
      </c>
      <c r="G419" s="34" t="s">
        <v>475</v>
      </c>
      <c r="H419" s="34" t="s">
        <v>475</v>
      </c>
      <c r="I419" s="34" t="s">
        <v>476</v>
      </c>
      <c r="J419" s="34" t="s">
        <v>474</v>
      </c>
      <c r="K419" s="34" t="s">
        <v>475</v>
      </c>
      <c r="L419" s="34" t="s">
        <v>475</v>
      </c>
      <c r="M419" s="34" t="s">
        <v>476</v>
      </c>
      <c r="N419" s="29" t="s">
        <v>473</v>
      </c>
      <c r="O419" s="29" t="s">
        <v>474</v>
      </c>
      <c r="P419" s="29" t="s">
        <v>473</v>
      </c>
      <c r="Q419" s="29" t="s">
        <v>473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8"/>
  <sheetViews>
    <sheetView workbookViewId="0">
      <selection activeCell="C2" sqref="C2"/>
    </sheetView>
  </sheetViews>
  <sheetFormatPr defaultRowHeight="14"/>
  <cols>
    <col min="1" max="1" width="16.4140625" style="29" bestFit="1" customWidth="1"/>
    <col min="2" max="2" width="27.1640625" style="29" bestFit="1" customWidth="1"/>
    <col min="3" max="3" width="13" style="49" bestFit="1" customWidth="1"/>
    <col min="4" max="4" width="14.6640625" style="49" bestFit="1" customWidth="1"/>
  </cols>
  <sheetData>
    <row r="1" spans="1:4" ht="14.5" customHeight="1" thickBot="1">
      <c r="A1" s="50" t="s">
        <v>490</v>
      </c>
      <c r="B1" s="50" t="s">
        <v>3</v>
      </c>
      <c r="C1" s="51" t="s">
        <v>22</v>
      </c>
      <c r="D1" s="51" t="s">
        <v>23</v>
      </c>
    </row>
    <row r="2" spans="1:4" ht="14.5" customHeight="1">
      <c r="A2" s="29">
        <v>2900108</v>
      </c>
      <c r="B2" s="48" t="s">
        <v>24</v>
      </c>
      <c r="C2" s="45">
        <v>-12.6128</v>
      </c>
      <c r="D2" s="45">
        <v>-38.296900000000001</v>
      </c>
    </row>
    <row r="3" spans="1:4" ht="14.5" customHeight="1">
      <c r="A3" s="29">
        <v>2900207</v>
      </c>
      <c r="B3" s="48" t="s">
        <v>27</v>
      </c>
      <c r="C3" s="46">
        <v>-12.77004</v>
      </c>
      <c r="D3" s="46">
        <v>-39.610509999999998</v>
      </c>
    </row>
    <row r="4" spans="1:4" ht="14.5" customHeight="1">
      <c r="A4" s="29">
        <v>2900306</v>
      </c>
      <c r="B4" s="48" t="s">
        <v>29</v>
      </c>
      <c r="C4" s="45">
        <v>-12.212020000000001</v>
      </c>
      <c r="D4" s="45">
        <v>-43.560690000000001</v>
      </c>
    </row>
    <row r="5" spans="1:4" ht="14.5" customHeight="1">
      <c r="A5" s="29">
        <v>2900355</v>
      </c>
      <c r="B5" s="48" t="s">
        <v>31</v>
      </c>
      <c r="C5" s="46">
        <v>-13.248799999999999</v>
      </c>
      <c r="D5" s="46">
        <v>-41.661900000000003</v>
      </c>
    </row>
    <row r="6" spans="1:4" ht="14.5" customHeight="1">
      <c r="A6" s="29">
        <v>2900405</v>
      </c>
      <c r="B6" s="48" t="s">
        <v>32</v>
      </c>
      <c r="C6" s="45">
        <v>-8.7207299999999996</v>
      </c>
      <c r="D6" s="45">
        <v>-39.116199999999999</v>
      </c>
    </row>
    <row r="7" spans="1:4" ht="14.5" customHeight="1">
      <c r="A7" s="29">
        <v>2900603</v>
      </c>
      <c r="B7" s="48" t="s">
        <v>34</v>
      </c>
      <c r="C7" s="46">
        <v>-11.657500000000001</v>
      </c>
      <c r="D7" s="46">
        <v>-38.0197</v>
      </c>
    </row>
    <row r="8" spans="1:4" ht="14.5" customHeight="1">
      <c r="A8" s="29">
        <v>2900702</v>
      </c>
      <c r="B8" s="48" t="s">
        <v>37</v>
      </c>
      <c r="C8" s="45">
        <v>-10.543699999999999</v>
      </c>
      <c r="D8" s="45">
        <v>-38.1113</v>
      </c>
    </row>
    <row r="9" spans="1:4" ht="14.5" customHeight="1">
      <c r="A9" s="29">
        <v>2900801</v>
      </c>
      <c r="B9" s="48" t="s">
        <v>38</v>
      </c>
      <c r="C9" s="46">
        <v>-11.861800000000001</v>
      </c>
      <c r="D9" s="46">
        <v>-38.7639</v>
      </c>
    </row>
    <row r="10" spans="1:4" ht="14.5" customHeight="1">
      <c r="A10" s="29">
        <v>2900900</v>
      </c>
      <c r="B10" s="48" t="s">
        <v>40</v>
      </c>
      <c r="C10" s="45">
        <v>-13.4215</v>
      </c>
      <c r="D10" s="45">
        <v>-42.135199999999998</v>
      </c>
    </row>
    <row r="11" spans="1:4" ht="14.5" customHeight="1">
      <c r="A11" s="29">
        <v>2901007</v>
      </c>
      <c r="B11" s="48" t="s">
        <v>42</v>
      </c>
      <c r="C11" s="46">
        <v>-14.126899999999999</v>
      </c>
      <c r="D11" s="46">
        <v>-39.893700000000003</v>
      </c>
    </row>
    <row r="12" spans="1:4" ht="14.5" customHeight="1">
      <c r="A12" s="29">
        <v>2901106</v>
      </c>
      <c r="B12" s="48" t="s">
        <v>44</v>
      </c>
      <c r="C12" s="45">
        <v>-12.1335</v>
      </c>
      <c r="D12" s="45">
        <v>-38.4208</v>
      </c>
    </row>
    <row r="13" spans="1:4" ht="14.5" customHeight="1">
      <c r="A13" s="29">
        <v>2901155</v>
      </c>
      <c r="B13" s="48" t="s">
        <v>46</v>
      </c>
      <c r="C13" s="46">
        <v>-17.519500000000001</v>
      </c>
      <c r="D13" s="46">
        <v>-39.203600000000002</v>
      </c>
    </row>
    <row r="14" spans="1:4" ht="14.5" customHeight="1">
      <c r="A14" s="29">
        <v>2901205</v>
      </c>
      <c r="B14" s="48" t="s">
        <v>495</v>
      </c>
      <c r="C14" s="45">
        <v>-14.7089</v>
      </c>
      <c r="D14" s="45">
        <v>-39.641500000000001</v>
      </c>
    </row>
    <row r="15" spans="1:4" ht="14.5" customHeight="1">
      <c r="A15" s="29">
        <v>2901304</v>
      </c>
      <c r="B15" s="48" t="s">
        <v>496</v>
      </c>
      <c r="C15" s="46">
        <v>-13.0215</v>
      </c>
      <c r="D15" s="46">
        <v>-39.601999999999997</v>
      </c>
    </row>
    <row r="16" spans="1:4" ht="14.5" customHeight="1">
      <c r="A16" s="29">
        <v>2901353</v>
      </c>
      <c r="B16" s="48" t="s">
        <v>51</v>
      </c>
      <c r="C16" s="45">
        <v>-12.391400000000001</v>
      </c>
      <c r="D16" s="45">
        <v>-38.756300000000003</v>
      </c>
    </row>
    <row r="17" spans="1:4" ht="14.5" customHeight="1">
      <c r="A17" s="29">
        <v>2901403</v>
      </c>
      <c r="B17" s="48" t="s">
        <v>53</v>
      </c>
      <c r="C17" s="46">
        <v>-11.4429</v>
      </c>
      <c r="D17" s="46">
        <v>-41.439</v>
      </c>
    </row>
    <row r="18" spans="1:4" ht="14.5" customHeight="1">
      <c r="A18" s="29">
        <v>2901502</v>
      </c>
      <c r="B18" s="48" t="s">
        <v>55</v>
      </c>
      <c r="C18" s="45">
        <v>-14.6151</v>
      </c>
      <c r="D18" s="45">
        <v>-41.135599999999997</v>
      </c>
    </row>
    <row r="19" spans="1:4" ht="14.5" customHeight="1">
      <c r="A19" s="29">
        <v>2901601</v>
      </c>
      <c r="B19" s="48" t="s">
        <v>56</v>
      </c>
      <c r="C19" s="46">
        <v>-12.8049</v>
      </c>
      <c r="D19" s="46">
        <v>-41.329700000000003</v>
      </c>
    </row>
    <row r="20" spans="1:4" ht="14.5" customHeight="1">
      <c r="A20" s="29">
        <v>2901700</v>
      </c>
      <c r="B20" s="48" t="s">
        <v>497</v>
      </c>
      <c r="C20" s="45">
        <v>-10.3482</v>
      </c>
      <c r="D20" s="45">
        <v>-39.839100000000002</v>
      </c>
    </row>
    <row r="21" spans="1:4" ht="14.5" customHeight="1">
      <c r="A21" s="29">
        <v>2901809</v>
      </c>
      <c r="B21" s="48" t="s">
        <v>498</v>
      </c>
      <c r="C21" s="46">
        <v>-12.0063</v>
      </c>
      <c r="D21" s="46">
        <v>-44.700299999999999</v>
      </c>
    </row>
    <row r="22" spans="1:4" ht="14.5" customHeight="1">
      <c r="A22" s="29">
        <v>2901908</v>
      </c>
      <c r="B22" s="48" t="s">
        <v>499</v>
      </c>
      <c r="C22" s="45">
        <v>-12.1462</v>
      </c>
      <c r="D22" s="45">
        <v>-39.246200000000002</v>
      </c>
    </row>
    <row r="23" spans="1:4" ht="14.5" customHeight="1">
      <c r="A23" s="29">
        <v>2901957</v>
      </c>
      <c r="B23" s="48" t="s">
        <v>60</v>
      </c>
      <c r="C23" s="46">
        <v>-10.3856</v>
      </c>
      <c r="D23" s="46">
        <v>-38.3401</v>
      </c>
    </row>
    <row r="24" spans="1:4" ht="14.5" customHeight="1">
      <c r="A24" s="29">
        <v>2902054</v>
      </c>
      <c r="B24" s="48" t="s">
        <v>500</v>
      </c>
      <c r="C24" s="45">
        <v>-12.4335</v>
      </c>
      <c r="D24" s="45">
        <v>-39.117600000000003</v>
      </c>
    </row>
    <row r="25" spans="1:4" ht="14.5" customHeight="1">
      <c r="A25" s="29">
        <v>2902005</v>
      </c>
      <c r="B25" s="48" t="s">
        <v>62</v>
      </c>
      <c r="C25" s="46">
        <v>-10.576700000000001</v>
      </c>
      <c r="D25" s="46">
        <v>-40.278500000000001</v>
      </c>
    </row>
    <row r="26" spans="1:4" ht="14.5" customHeight="1">
      <c r="A26" s="29">
        <v>2902104</v>
      </c>
      <c r="B26" s="48" t="s">
        <v>63</v>
      </c>
      <c r="C26" s="45">
        <v>-11.6577</v>
      </c>
      <c r="D26" s="45">
        <v>-38.081400000000002</v>
      </c>
    </row>
    <row r="27" spans="1:4" ht="14.5" customHeight="1">
      <c r="A27" s="29">
        <v>2902203</v>
      </c>
      <c r="B27" s="48" t="s">
        <v>64</v>
      </c>
      <c r="C27" s="46">
        <v>-13.854200000000001</v>
      </c>
      <c r="D27" s="46">
        <v>-39.750100000000003</v>
      </c>
    </row>
    <row r="28" spans="1:4" ht="14.5" customHeight="1">
      <c r="A28" s="29">
        <v>2902252</v>
      </c>
      <c r="B28" s="48" t="s">
        <v>65</v>
      </c>
      <c r="C28" s="45">
        <v>-14.428000000000001</v>
      </c>
      <c r="D28" s="45">
        <v>-41.464799999999997</v>
      </c>
    </row>
    <row r="29" spans="1:4" ht="14.5" customHeight="1">
      <c r="A29" s="29">
        <v>2902302</v>
      </c>
      <c r="B29" s="48" t="s">
        <v>501</v>
      </c>
      <c r="C29" s="46">
        <v>-12.22</v>
      </c>
      <c r="D29" s="46">
        <v>-38.2027</v>
      </c>
    </row>
    <row r="30" spans="1:4" ht="14.5" customHeight="1">
      <c r="A30" s="29">
        <v>2902401</v>
      </c>
      <c r="B30" s="48" t="s">
        <v>67</v>
      </c>
      <c r="C30" s="45">
        <v>-11.3253</v>
      </c>
      <c r="D30" s="45">
        <v>-38.958399999999997</v>
      </c>
    </row>
    <row r="31" spans="1:4" ht="14.5" customHeight="1">
      <c r="A31" s="29">
        <v>2902500</v>
      </c>
      <c r="B31" s="48" t="s">
        <v>502</v>
      </c>
      <c r="C31" s="46">
        <v>-12.0884</v>
      </c>
      <c r="D31" s="46">
        <v>-38.496899999999997</v>
      </c>
    </row>
    <row r="32" spans="1:4" ht="14.5" customHeight="1">
      <c r="A32" s="29">
        <v>2902609</v>
      </c>
      <c r="B32" s="48" t="s">
        <v>69</v>
      </c>
      <c r="C32" s="45">
        <v>-15.2651</v>
      </c>
      <c r="D32" s="45">
        <v>-39.418999999999997</v>
      </c>
    </row>
    <row r="33" spans="1:4" ht="14.5" customHeight="1">
      <c r="A33" s="29">
        <v>2902658</v>
      </c>
      <c r="B33" s="48" t="s">
        <v>503</v>
      </c>
      <c r="C33" s="46">
        <v>-13.0716</v>
      </c>
      <c r="D33" s="46">
        <v>-39.003799999999998</v>
      </c>
    </row>
    <row r="34" spans="1:4" ht="14.5" customHeight="1">
      <c r="A34" s="29">
        <v>2902708</v>
      </c>
      <c r="B34" s="48" t="s">
        <v>72</v>
      </c>
      <c r="C34" s="45">
        <v>-14.321</v>
      </c>
      <c r="D34" s="45">
        <v>-39.329000000000001</v>
      </c>
    </row>
    <row r="35" spans="1:4" ht="14.5" customHeight="1">
      <c r="A35" s="29">
        <v>2902807</v>
      </c>
      <c r="B35" s="48" t="s">
        <v>73</v>
      </c>
      <c r="C35" s="46">
        <v>-12.301600000000001</v>
      </c>
      <c r="D35" s="46">
        <v>-44.538800000000002</v>
      </c>
    </row>
    <row r="36" spans="1:4" ht="14.5" customHeight="1">
      <c r="A36" s="29">
        <v>2902906</v>
      </c>
      <c r="B36" s="48" t="s">
        <v>504</v>
      </c>
      <c r="C36" s="45">
        <v>-11.9519</v>
      </c>
      <c r="D36" s="45">
        <v>-40.168999999999997</v>
      </c>
    </row>
    <row r="37" spans="1:4" ht="14.5" customHeight="1">
      <c r="A37" s="29">
        <v>2903003</v>
      </c>
      <c r="B37" s="48" t="s">
        <v>75</v>
      </c>
      <c r="C37" s="46">
        <v>-10.578799999999999</v>
      </c>
      <c r="D37" s="46">
        <v>-38.621200000000002</v>
      </c>
    </row>
    <row r="38" spans="1:4" ht="14.5" customHeight="1">
      <c r="A38" s="29">
        <v>2903102</v>
      </c>
      <c r="B38" s="48" t="s">
        <v>76</v>
      </c>
      <c r="C38" s="45">
        <v>-11.085900000000001</v>
      </c>
      <c r="D38" s="45">
        <v>-43.145899999999997</v>
      </c>
    </row>
    <row r="39" spans="1:4" ht="14.5" customHeight="1">
      <c r="A39" s="29">
        <v>2903201</v>
      </c>
      <c r="B39" s="48" t="s">
        <v>77</v>
      </c>
      <c r="C39" s="46">
        <v>-13.623699999999999</v>
      </c>
      <c r="D39" s="46">
        <v>-41.334699999999998</v>
      </c>
    </row>
    <row r="40" spans="1:4" ht="14.5" customHeight="1">
      <c r="A40" s="29">
        <v>2903235</v>
      </c>
      <c r="B40" s="48" t="s">
        <v>78</v>
      </c>
      <c r="C40" s="45">
        <v>-14.865399999999999</v>
      </c>
      <c r="D40" s="45">
        <v>-40.579099999999997</v>
      </c>
    </row>
    <row r="41" spans="1:4" ht="14.5" customHeight="1">
      <c r="A41" s="29">
        <v>2903300</v>
      </c>
      <c r="B41" s="48" t="s">
        <v>79</v>
      </c>
      <c r="C41" s="46">
        <v>-11.81</v>
      </c>
      <c r="D41" s="46">
        <v>-42.058999999999997</v>
      </c>
    </row>
    <row r="42" spans="1:4" ht="14.5" customHeight="1">
      <c r="A42" s="29">
        <v>2903276</v>
      </c>
      <c r="B42" s="48" t="s">
        <v>80</v>
      </c>
      <c r="C42" s="45">
        <v>-14.2</v>
      </c>
      <c r="D42" s="45">
        <v>-39.5991</v>
      </c>
    </row>
    <row r="43" spans="1:4" ht="14.5" customHeight="1">
      <c r="A43" s="29">
        <v>2903409</v>
      </c>
      <c r="B43" s="48" t="s">
        <v>81</v>
      </c>
      <c r="C43" s="46">
        <v>-12.1439</v>
      </c>
      <c r="D43" s="46">
        <v>-44.9968</v>
      </c>
    </row>
    <row r="44" spans="1:4" ht="14.5" customHeight="1">
      <c r="A44" s="29">
        <v>2903508</v>
      </c>
      <c r="B44" s="48" t="s">
        <v>82</v>
      </c>
      <c r="C44" s="45">
        <v>-11.7605</v>
      </c>
      <c r="D44" s="45">
        <v>-41.9054</v>
      </c>
    </row>
    <row r="45" spans="1:4" ht="14.5" customHeight="1">
      <c r="A45" s="29">
        <v>2903607</v>
      </c>
      <c r="B45" s="48" t="s">
        <v>83</v>
      </c>
      <c r="C45" s="46">
        <v>-11.527200000000001</v>
      </c>
      <c r="D45" s="46">
        <v>-39.077599999999997</v>
      </c>
    </row>
    <row r="46" spans="1:4" ht="14.5" customHeight="1">
      <c r="A46" s="29">
        <v>2903706</v>
      </c>
      <c r="B46" s="48" t="s">
        <v>84</v>
      </c>
      <c r="C46" s="45">
        <v>-14.7948</v>
      </c>
      <c r="D46" s="45">
        <v>-39.475999999999999</v>
      </c>
    </row>
    <row r="47" spans="1:4" ht="14.5" customHeight="1">
      <c r="A47" s="29">
        <v>2903805</v>
      </c>
      <c r="B47" s="48" t="s">
        <v>85</v>
      </c>
      <c r="C47" s="46">
        <v>-15.860799999999999</v>
      </c>
      <c r="D47" s="46">
        <v>-38.875799999999998</v>
      </c>
    </row>
    <row r="48" spans="1:4" ht="14.5" customHeight="1">
      <c r="A48" s="29">
        <v>2903904</v>
      </c>
      <c r="B48" s="48" t="s">
        <v>86</v>
      </c>
      <c r="C48" s="45">
        <v>-15.0334</v>
      </c>
      <c r="D48" s="45">
        <v>-41.2652</v>
      </c>
    </row>
    <row r="49" spans="1:4" ht="14.5" customHeight="1">
      <c r="A49" s="29">
        <v>2903953</v>
      </c>
      <c r="B49" s="48" t="s">
        <v>88</v>
      </c>
      <c r="C49" s="46">
        <v>-11.607200000000001</v>
      </c>
      <c r="D49" s="46">
        <v>-38.805100000000003</v>
      </c>
    </row>
    <row r="50" spans="1:4" ht="14.5" customHeight="1">
      <c r="A50" s="29">
        <v>2904001</v>
      </c>
      <c r="B50" s="48" t="s">
        <v>89</v>
      </c>
      <c r="C50" s="45">
        <v>-14.3598</v>
      </c>
      <c r="D50" s="45">
        <v>-40.206400000000002</v>
      </c>
    </row>
    <row r="51" spans="1:4" ht="14.5" customHeight="1">
      <c r="A51" s="29">
        <v>2904050</v>
      </c>
      <c r="B51" s="48" t="s">
        <v>90</v>
      </c>
      <c r="C51" s="46">
        <v>-12.649800000000001</v>
      </c>
      <c r="D51" s="46">
        <v>-40.606400000000001</v>
      </c>
    </row>
    <row r="52" spans="1:4" ht="14.5" customHeight="1">
      <c r="A52" s="29">
        <v>2904100</v>
      </c>
      <c r="B52" s="48" t="s">
        <v>91</v>
      </c>
      <c r="C52" s="45">
        <v>-13.2506</v>
      </c>
      <c r="D52" s="45">
        <v>-43.410800000000002</v>
      </c>
    </row>
    <row r="53" spans="1:4" ht="14.5" customHeight="1">
      <c r="A53" s="29">
        <v>2904209</v>
      </c>
      <c r="B53" s="48" t="s">
        <v>505</v>
      </c>
      <c r="C53" s="46">
        <v>-14.366300000000001</v>
      </c>
      <c r="D53" s="46">
        <v>-40.512599999999999</v>
      </c>
    </row>
    <row r="54" spans="1:4" ht="14.5" customHeight="1">
      <c r="A54" s="29">
        <v>2904308</v>
      </c>
      <c r="B54" s="48" t="s">
        <v>94</v>
      </c>
      <c r="C54" s="45">
        <v>-12.706899999999999</v>
      </c>
      <c r="D54" s="45">
        <v>-41.828600000000002</v>
      </c>
    </row>
    <row r="55" spans="1:4" ht="14.5" customHeight="1">
      <c r="A55" s="29">
        <v>2904407</v>
      </c>
      <c r="B55" s="48" t="s">
        <v>506</v>
      </c>
      <c r="C55" s="46">
        <v>-11.966799999999999</v>
      </c>
      <c r="D55" s="46">
        <v>-41.264699999999998</v>
      </c>
    </row>
    <row r="56" spans="1:4" ht="14.5" customHeight="1">
      <c r="A56" s="29">
        <v>2904506</v>
      </c>
      <c r="B56" s="48" t="s">
        <v>507</v>
      </c>
      <c r="C56" s="45">
        <v>-12.820499999999999</v>
      </c>
      <c r="D56" s="45">
        <v>-42.732399999999998</v>
      </c>
    </row>
    <row r="57" spans="1:4" ht="14.5" customHeight="1">
      <c r="A57" s="29">
        <v>2904605</v>
      </c>
      <c r="B57" s="48" t="s">
        <v>97</v>
      </c>
      <c r="C57" s="46">
        <v>-13.3772</v>
      </c>
      <c r="D57" s="46">
        <v>-42.516300000000001</v>
      </c>
    </row>
    <row r="58" spans="1:4" ht="14.5" customHeight="1">
      <c r="A58" s="29">
        <v>2904704</v>
      </c>
      <c r="B58" s="48" t="s">
        <v>98</v>
      </c>
      <c r="C58" s="45">
        <v>-13.103899999999999</v>
      </c>
      <c r="D58" s="45">
        <v>-39.7988</v>
      </c>
    </row>
    <row r="59" spans="1:4" ht="14.5" customHeight="1">
      <c r="A59" s="29">
        <v>2904753</v>
      </c>
      <c r="B59" s="48" t="s">
        <v>99</v>
      </c>
      <c r="C59" s="46">
        <v>-12.4815</v>
      </c>
      <c r="D59" s="46">
        <v>-43.9679</v>
      </c>
    </row>
    <row r="60" spans="1:4" ht="14.5" customHeight="1">
      <c r="A60" s="29">
        <v>2904803</v>
      </c>
      <c r="B60" s="48" t="s">
        <v>100</v>
      </c>
      <c r="C60" s="45">
        <v>-11.9915</v>
      </c>
      <c r="D60" s="45">
        <v>-42.632599999999996</v>
      </c>
    </row>
    <row r="61" spans="1:4" ht="14.5" customHeight="1">
      <c r="A61" s="29">
        <v>2904852</v>
      </c>
      <c r="B61" s="48" t="s">
        <v>508</v>
      </c>
      <c r="C61" s="46">
        <v>-14.2021</v>
      </c>
      <c r="D61" s="46">
        <v>-41.669600000000003</v>
      </c>
    </row>
    <row r="62" spans="1:4" ht="14.5" customHeight="1">
      <c r="A62" s="29">
        <v>2904902</v>
      </c>
      <c r="B62" s="48" t="s">
        <v>102</v>
      </c>
      <c r="C62" s="45">
        <v>-14.9595</v>
      </c>
      <c r="D62" s="45">
        <v>-39.302799999999998</v>
      </c>
    </row>
    <row r="63" spans="1:4" ht="14.5" customHeight="1">
      <c r="A63" s="29">
        <v>2905008</v>
      </c>
      <c r="B63" s="48" t="s">
        <v>509</v>
      </c>
      <c r="C63" s="46">
        <v>-10.7171</v>
      </c>
      <c r="D63" s="46">
        <v>-43.630200000000002</v>
      </c>
    </row>
    <row r="64" spans="1:4" ht="14.5" customHeight="1">
      <c r="A64" s="29">
        <v>2905107</v>
      </c>
      <c r="B64" s="48" t="s">
        <v>510</v>
      </c>
      <c r="C64" s="45">
        <v>-14.969900000000001</v>
      </c>
      <c r="D64" s="45">
        <v>-40.409199999999998</v>
      </c>
    </row>
    <row r="65" spans="1:4" ht="14.5" customHeight="1">
      <c r="A65" s="29">
        <v>2905156</v>
      </c>
      <c r="B65" s="48" t="s">
        <v>105</v>
      </c>
      <c r="C65" s="46">
        <v>-12.531700000000001</v>
      </c>
      <c r="D65" s="46">
        <v>-39.190199999999997</v>
      </c>
    </row>
    <row r="66" spans="1:4" ht="14.5" customHeight="1">
      <c r="A66" s="29">
        <v>2905206</v>
      </c>
      <c r="B66" s="48" t="s">
        <v>511</v>
      </c>
      <c r="C66" s="45">
        <v>-12.599399999999999</v>
      </c>
      <c r="D66" s="45">
        <v>-38.9587</v>
      </c>
    </row>
    <row r="67" spans="1:4" ht="14.5" customHeight="1">
      <c r="A67" s="29">
        <v>2905305</v>
      </c>
      <c r="B67" s="48" t="s">
        <v>107</v>
      </c>
      <c r="C67" s="46">
        <v>-14.500299999999999</v>
      </c>
      <c r="D67" s="46">
        <v>-42.222900000000003</v>
      </c>
    </row>
    <row r="68" spans="1:4" ht="14.5" customHeight="1">
      <c r="A68" s="29">
        <v>2905404</v>
      </c>
      <c r="B68" s="48" t="s">
        <v>108</v>
      </c>
      <c r="C68" s="45">
        <v>-11.0677</v>
      </c>
      <c r="D68" s="45">
        <v>-40.432000000000002</v>
      </c>
    </row>
    <row r="69" spans="1:4" ht="14.5" customHeight="1">
      <c r="A69" s="29">
        <v>2905503</v>
      </c>
      <c r="B69" s="48" t="s">
        <v>512</v>
      </c>
      <c r="C69" s="46">
        <v>-14.3347</v>
      </c>
      <c r="D69" s="46">
        <v>-40.917499999999997</v>
      </c>
    </row>
    <row r="70" spans="1:4" ht="14.5" customHeight="1">
      <c r="A70" s="29">
        <v>2905602</v>
      </c>
      <c r="B70" s="48" t="s">
        <v>110</v>
      </c>
      <c r="C70" s="45">
        <v>-14.0684</v>
      </c>
      <c r="D70" s="45">
        <v>-42.4861</v>
      </c>
    </row>
    <row r="71" spans="1:4" ht="14.5" customHeight="1">
      <c r="A71" s="29">
        <v>2905701</v>
      </c>
      <c r="B71" s="48" t="s">
        <v>513</v>
      </c>
      <c r="C71" s="46">
        <v>-11.6914</v>
      </c>
      <c r="D71" s="46">
        <v>-41.468800000000002</v>
      </c>
    </row>
    <row r="72" spans="1:4" ht="14.5" customHeight="1">
      <c r="A72" s="29">
        <v>2905800</v>
      </c>
      <c r="B72" s="48" t="s">
        <v>113</v>
      </c>
      <c r="C72" s="45">
        <v>-13.490399999999999</v>
      </c>
      <c r="D72" s="45">
        <v>-39.046500000000002</v>
      </c>
    </row>
    <row r="73" spans="1:4" ht="14.5" customHeight="1">
      <c r="A73" s="29">
        <v>2905909</v>
      </c>
      <c r="B73" s="48" t="s">
        <v>114</v>
      </c>
      <c r="C73" s="46">
        <v>-11.020799999999999</v>
      </c>
      <c r="D73" s="46">
        <v>-40.2956</v>
      </c>
    </row>
    <row r="74" spans="1:4" ht="14.5" customHeight="1">
      <c r="A74" s="29">
        <v>2906006</v>
      </c>
      <c r="B74" s="48" t="s">
        <v>115</v>
      </c>
      <c r="C74" s="45">
        <v>-15.414199999999999</v>
      </c>
      <c r="D74" s="45">
        <v>-39.491900000000001</v>
      </c>
    </row>
    <row r="75" spans="1:4" ht="14.5" customHeight="1">
      <c r="A75" s="29">
        <v>2906105</v>
      </c>
      <c r="B75" s="48" t="s">
        <v>514</v>
      </c>
      <c r="C75" s="46">
        <v>-12.6996</v>
      </c>
      <c r="D75" s="46">
        <v>-38.326300000000003</v>
      </c>
    </row>
    <row r="76" spans="1:4" ht="14.5" customHeight="1">
      <c r="A76" s="29">
        <v>2906204</v>
      </c>
      <c r="B76" s="48" t="s">
        <v>117</v>
      </c>
      <c r="C76" s="45">
        <v>-13.9398</v>
      </c>
      <c r="D76" s="45">
        <v>-39.107100000000003</v>
      </c>
    </row>
    <row r="77" spans="1:4" ht="14.5" customHeight="1">
      <c r="A77" s="29">
        <v>2906303</v>
      </c>
      <c r="B77" s="48" t="s">
        <v>118</v>
      </c>
      <c r="C77" s="46">
        <v>-9.5222099999999994</v>
      </c>
      <c r="D77" s="46">
        <v>-43.012599999999999</v>
      </c>
    </row>
    <row r="78" spans="1:4" ht="14.5" customHeight="1">
      <c r="A78" s="29">
        <v>2906402</v>
      </c>
      <c r="B78" s="48" t="s">
        <v>119</v>
      </c>
      <c r="C78" s="45">
        <v>-10.5105</v>
      </c>
      <c r="D78" s="45">
        <v>-40.32</v>
      </c>
    </row>
    <row r="79" spans="1:4" ht="14.5" customHeight="1">
      <c r="A79" s="29">
        <v>2906501</v>
      </c>
      <c r="B79" s="48" t="s">
        <v>120</v>
      </c>
      <c r="C79" s="46">
        <v>-13.0725</v>
      </c>
      <c r="D79" s="46">
        <v>-44.201000000000001</v>
      </c>
    </row>
    <row r="80" spans="1:4" ht="14.5" customHeight="1">
      <c r="A80" s="29">
        <v>2906600</v>
      </c>
      <c r="B80" s="48" t="s">
        <v>121</v>
      </c>
      <c r="C80" s="45">
        <v>-11.6858</v>
      </c>
      <c r="D80" s="45">
        <v>-41.767699999999998</v>
      </c>
    </row>
    <row r="81" spans="1:4" ht="14.5" customHeight="1">
      <c r="A81" s="29">
        <v>2906709</v>
      </c>
      <c r="B81" s="48" t="s">
        <v>515</v>
      </c>
      <c r="C81" s="46">
        <v>-15.6722</v>
      </c>
      <c r="D81" s="46">
        <v>-38.953600000000002</v>
      </c>
    </row>
    <row r="82" spans="1:4" ht="14.5" customHeight="1">
      <c r="A82" s="29">
        <v>2906808</v>
      </c>
      <c r="B82" s="48" t="s">
        <v>516</v>
      </c>
      <c r="C82" s="45">
        <v>-11.8049</v>
      </c>
      <c r="D82" s="45">
        <v>-39.1203</v>
      </c>
    </row>
    <row r="83" spans="1:4" ht="14.5" customHeight="1">
      <c r="A83" s="29">
        <v>2906824</v>
      </c>
      <c r="B83" s="48" t="s">
        <v>124</v>
      </c>
      <c r="C83" s="46">
        <v>-12.6716</v>
      </c>
      <c r="D83" s="46">
        <v>-38.547199999999997</v>
      </c>
    </row>
    <row r="84" spans="1:4" ht="14.5" customHeight="1">
      <c r="A84" s="29">
        <v>2906857</v>
      </c>
      <c r="B84" s="48" t="s">
        <v>125</v>
      </c>
      <c r="C84" s="45">
        <v>-14.409700000000001</v>
      </c>
      <c r="D84" s="45">
        <v>-42.866700000000002</v>
      </c>
    </row>
    <row r="85" spans="1:4" ht="14.5" customHeight="1">
      <c r="A85" s="29">
        <v>2906873</v>
      </c>
      <c r="B85" s="48" t="s">
        <v>126</v>
      </c>
      <c r="C85" s="46">
        <v>-15.4993</v>
      </c>
      <c r="D85" s="46">
        <v>-41.241399999999999</v>
      </c>
    </row>
    <row r="86" spans="1:4" ht="14.5" customHeight="1">
      <c r="A86" s="29">
        <v>2906899</v>
      </c>
      <c r="B86" s="48" t="s">
        <v>517</v>
      </c>
      <c r="C86" s="45">
        <v>-10.6647</v>
      </c>
      <c r="D86" s="45">
        <v>-39.494399999999999</v>
      </c>
    </row>
    <row r="87" spans="1:4" ht="14.5" customHeight="1">
      <c r="A87" s="29">
        <v>2906907</v>
      </c>
      <c r="B87" s="48" t="s">
        <v>128</v>
      </c>
      <c r="C87" s="46">
        <v>-9.9001400000000004</v>
      </c>
      <c r="D87" s="46">
        <v>-39.147100000000002</v>
      </c>
    </row>
    <row r="88" spans="1:4" ht="14.5" customHeight="1">
      <c r="A88" s="29">
        <v>2907004</v>
      </c>
      <c r="B88" s="48" t="s">
        <v>129</v>
      </c>
      <c r="C88" s="45">
        <v>-11.665800000000001</v>
      </c>
      <c r="D88" s="45">
        <v>-39.834899999999998</v>
      </c>
    </row>
    <row r="89" spans="1:4" ht="14.5" customHeight="1">
      <c r="A89" s="29">
        <v>2907103</v>
      </c>
      <c r="B89" s="48" t="s">
        <v>130</v>
      </c>
      <c r="C89" s="46">
        <v>-11.3797</v>
      </c>
      <c r="D89" s="46">
        <v>-40.008899999999997</v>
      </c>
    </row>
    <row r="90" spans="1:4" ht="14.5" customHeight="1">
      <c r="A90" s="29">
        <v>2907202</v>
      </c>
      <c r="B90" s="48" t="s">
        <v>131</v>
      </c>
      <c r="C90" s="45">
        <v>-14.717700000000001</v>
      </c>
      <c r="D90" s="45">
        <v>-41.260300000000001</v>
      </c>
    </row>
    <row r="91" spans="1:4" ht="14.5" customHeight="1">
      <c r="A91" s="29">
        <v>2907301</v>
      </c>
      <c r="B91" s="48" t="s">
        <v>132</v>
      </c>
      <c r="C91" s="46">
        <v>-17.726800000000001</v>
      </c>
      <c r="D91" s="46">
        <v>-39.259700000000002</v>
      </c>
    </row>
    <row r="92" spans="1:4" ht="14.5" customHeight="1">
      <c r="A92" s="29">
        <v>2907400</v>
      </c>
      <c r="B92" s="48" t="s">
        <v>518</v>
      </c>
      <c r="C92" s="45">
        <v>-11.9472</v>
      </c>
      <c r="D92" s="45">
        <v>-37.946899999999999</v>
      </c>
    </row>
    <row r="93" spans="1:4" ht="14.5" customHeight="1">
      <c r="A93" s="29">
        <v>2907509</v>
      </c>
      <c r="B93" s="48" t="s">
        <v>134</v>
      </c>
      <c r="C93" s="46">
        <v>-14.298500000000001</v>
      </c>
      <c r="D93" s="46">
        <v>-43.772399999999998</v>
      </c>
    </row>
    <row r="94" spans="1:4" ht="14.5" customHeight="1">
      <c r="A94" s="29">
        <v>2907558</v>
      </c>
      <c r="B94" s="48" t="s">
        <v>135</v>
      </c>
      <c r="C94" s="45">
        <v>-9.1640800000000002</v>
      </c>
      <c r="D94" s="45">
        <v>-40.973999999999997</v>
      </c>
    </row>
    <row r="95" spans="1:4" ht="14.5" customHeight="1">
      <c r="A95" s="29">
        <v>2907608</v>
      </c>
      <c r="B95" s="48" t="s">
        <v>136</v>
      </c>
      <c r="C95" s="46">
        <v>-12.757899999999999</v>
      </c>
      <c r="D95" s="46">
        <v>-39.424799999999998</v>
      </c>
    </row>
    <row r="96" spans="1:4" ht="14.5" customHeight="1">
      <c r="A96" s="29">
        <v>2907707</v>
      </c>
      <c r="B96" s="48" t="s">
        <v>519</v>
      </c>
      <c r="C96" s="45">
        <v>-12.31</v>
      </c>
      <c r="D96" s="45">
        <v>-44.864800000000002</v>
      </c>
    </row>
    <row r="97" spans="1:4" ht="14.5" customHeight="1">
      <c r="A97" s="29">
        <v>2907806</v>
      </c>
      <c r="B97" s="48" t="s">
        <v>520</v>
      </c>
      <c r="C97" s="46">
        <v>-12.3513</v>
      </c>
      <c r="D97" s="46">
        <v>-38.379100000000001</v>
      </c>
    </row>
    <row r="98" spans="1:4" ht="14.5" customHeight="1">
      <c r="A98" s="29">
        <v>2907905</v>
      </c>
      <c r="B98" s="48" t="s">
        <v>521</v>
      </c>
      <c r="C98" s="45">
        <v>-13.3239</v>
      </c>
      <c r="D98" s="45">
        <v>-42.290399999999998</v>
      </c>
    </row>
    <row r="99" spans="1:4" ht="14.5" customHeight="1">
      <c r="A99" s="29">
        <v>2908002</v>
      </c>
      <c r="B99" s="48" t="s">
        <v>140</v>
      </c>
      <c r="C99" s="46">
        <v>-11.137600000000001</v>
      </c>
      <c r="D99" s="46">
        <v>-42.111600000000003</v>
      </c>
    </row>
    <row r="100" spans="1:4" ht="14.5" customHeight="1">
      <c r="A100" s="29">
        <v>2908101</v>
      </c>
      <c r="B100" s="48" t="s">
        <v>141</v>
      </c>
      <c r="C100" s="45">
        <v>-8.9695</v>
      </c>
      <c r="D100" s="45">
        <v>-39.097900000000003</v>
      </c>
    </row>
    <row r="101" spans="1:4" ht="14.5" customHeight="1">
      <c r="A101" s="29">
        <v>2908200</v>
      </c>
      <c r="B101" s="48" t="s">
        <v>522</v>
      </c>
      <c r="C101" s="46">
        <v>-10.589700000000001</v>
      </c>
      <c r="D101" s="46">
        <v>-38.379399999999997</v>
      </c>
    </row>
    <row r="102" spans="1:4" ht="14.5" customHeight="1">
      <c r="A102" s="29">
        <v>2908309</v>
      </c>
      <c r="B102" s="48" t="s">
        <v>523</v>
      </c>
      <c r="C102" s="45">
        <v>-11.103199999999999</v>
      </c>
      <c r="D102" s="45">
        <v>-38.517899999999997</v>
      </c>
    </row>
    <row r="103" spans="1:4" ht="14.5" customHeight="1">
      <c r="A103" s="29">
        <v>2908408</v>
      </c>
      <c r="B103" s="48" t="s">
        <v>524</v>
      </c>
      <c r="C103" s="46">
        <v>-14.637</v>
      </c>
      <c r="D103" s="46">
        <v>-39.555599999999998</v>
      </c>
    </row>
    <row r="104" spans="1:4" ht="14.5" customHeight="1">
      <c r="A104" s="29">
        <v>2908507</v>
      </c>
      <c r="B104" s="48" t="s">
        <v>525</v>
      </c>
      <c r="C104" s="45">
        <v>-14.1814</v>
      </c>
      <c r="D104" s="45">
        <v>-44.535200000000003</v>
      </c>
    </row>
    <row r="105" spans="1:4" ht="14.5" customHeight="1">
      <c r="A105" s="29">
        <v>2908606</v>
      </c>
      <c r="B105" s="48" t="s">
        <v>146</v>
      </c>
      <c r="C105" s="46">
        <v>-12.5078</v>
      </c>
      <c r="D105" s="46">
        <v>-38.997799999999998</v>
      </c>
    </row>
    <row r="106" spans="1:4" ht="14.5" customHeight="1">
      <c r="A106" s="29">
        <v>2908705</v>
      </c>
      <c r="B106" s="48" t="s">
        <v>526</v>
      </c>
      <c r="C106" s="45">
        <v>-12.7836</v>
      </c>
      <c r="D106" s="45">
        <v>-39.171500000000002</v>
      </c>
    </row>
    <row r="107" spans="1:4" ht="14.5" customHeight="1">
      <c r="A107" s="29">
        <v>2908804</v>
      </c>
      <c r="B107" s="48" t="s">
        <v>527</v>
      </c>
      <c r="C107" s="46">
        <v>-11.56</v>
      </c>
      <c r="D107" s="46">
        <v>-39.280799999999999</v>
      </c>
    </row>
    <row r="108" spans="1:4" ht="14.5" customHeight="1">
      <c r="A108" s="29">
        <v>2908903</v>
      </c>
      <c r="B108" s="48" t="s">
        <v>528</v>
      </c>
      <c r="C108" s="45">
        <v>-12.3268</v>
      </c>
      <c r="D108" s="45">
        <v>-38.7684</v>
      </c>
    </row>
    <row r="109" spans="1:4" ht="14.5" customHeight="1">
      <c r="A109" s="29">
        <v>2909000</v>
      </c>
      <c r="B109" s="48" t="s">
        <v>150</v>
      </c>
      <c r="C109" s="46">
        <v>-11.8179</v>
      </c>
      <c r="D109" s="46">
        <v>-37.613100000000003</v>
      </c>
    </row>
    <row r="110" spans="1:4" ht="14.5" customHeight="1">
      <c r="A110" s="29">
        <v>2909109</v>
      </c>
      <c r="B110" s="48" t="s">
        <v>151</v>
      </c>
      <c r="C110" s="45">
        <v>-14.902200000000001</v>
      </c>
      <c r="D110" s="45">
        <v>-41.971800000000002</v>
      </c>
    </row>
    <row r="111" spans="1:4" ht="14.5" customHeight="1">
      <c r="A111" s="29">
        <v>2909208</v>
      </c>
      <c r="B111" s="48" t="s">
        <v>529</v>
      </c>
      <c r="C111" s="46">
        <v>-13.7537</v>
      </c>
      <c r="D111" s="46">
        <v>-41.048000000000002</v>
      </c>
    </row>
    <row r="112" spans="1:4" ht="14.5" customHeight="1">
      <c r="A112" s="29">
        <v>2909307</v>
      </c>
      <c r="B112" s="48" t="s">
        <v>153</v>
      </c>
      <c r="C112" s="45">
        <v>-12.2333</v>
      </c>
      <c r="D112" s="45">
        <v>-38.748699999999999</v>
      </c>
    </row>
    <row r="113" spans="1:4" ht="14.5" customHeight="1">
      <c r="A113" s="29">
        <v>2909406</v>
      </c>
      <c r="B113" s="48" t="s">
        <v>154</v>
      </c>
      <c r="C113" s="46">
        <v>-15.035600000000001</v>
      </c>
      <c r="D113" s="46">
        <v>-41.930799999999998</v>
      </c>
    </row>
    <row r="114" spans="1:4" ht="14.5" customHeight="1">
      <c r="A114" s="29">
        <v>2909505</v>
      </c>
      <c r="B114" s="48" t="s">
        <v>530</v>
      </c>
      <c r="C114" s="45">
        <v>-13.8232</v>
      </c>
      <c r="D114" s="45">
        <v>-44.458599999999997</v>
      </c>
    </row>
    <row r="115" spans="1:4" ht="14.5" customHeight="1">
      <c r="A115" s="29">
        <v>2909604</v>
      </c>
      <c r="B115" s="48" t="s">
        <v>531</v>
      </c>
      <c r="C115" s="46">
        <v>-10.284700000000001</v>
      </c>
      <c r="D115" s="46">
        <v>-37.919800000000002</v>
      </c>
    </row>
    <row r="116" spans="1:4" ht="14.5" customHeight="1">
      <c r="A116" s="29">
        <v>2909703</v>
      </c>
      <c r="B116" s="48" t="s">
        <v>532</v>
      </c>
      <c r="C116" s="45">
        <v>-13.3477</v>
      </c>
      <c r="D116" s="45">
        <v>-44.633299999999998</v>
      </c>
    </row>
    <row r="117" spans="1:4" ht="14.5" customHeight="1">
      <c r="A117" s="29">
        <v>2909802</v>
      </c>
      <c r="B117" s="48" t="s">
        <v>158</v>
      </c>
      <c r="C117" s="46">
        <v>-12.0228</v>
      </c>
      <c r="D117" s="46">
        <v>-44.256599999999999</v>
      </c>
    </row>
    <row r="118" spans="1:4" ht="14.5" customHeight="1">
      <c r="A118" s="29">
        <v>2909901</v>
      </c>
      <c r="B118" s="48" t="s">
        <v>533</v>
      </c>
      <c r="C118" s="45">
        <v>-13.3531</v>
      </c>
      <c r="D118" s="45">
        <v>-39.803100000000001</v>
      </c>
    </row>
    <row r="119" spans="1:4" ht="14.5" customHeight="1">
      <c r="A119" s="29">
        <v>2910008</v>
      </c>
      <c r="B119" s="48" t="s">
        <v>534</v>
      </c>
      <c r="C119" s="46">
        <v>-11.5059</v>
      </c>
      <c r="D119" s="46">
        <v>-38.151499999999999</v>
      </c>
    </row>
    <row r="120" spans="1:4" ht="14.5" customHeight="1">
      <c r="A120" s="29">
        <v>2910057</v>
      </c>
      <c r="B120" s="48" t="s">
        <v>535</v>
      </c>
      <c r="C120" s="45">
        <v>-12.2249</v>
      </c>
      <c r="D120" s="45">
        <v>-44.421399999999998</v>
      </c>
    </row>
    <row r="121" spans="1:4" ht="14.5" customHeight="1">
      <c r="A121" s="29">
        <v>2910107</v>
      </c>
      <c r="B121" s="48" t="s">
        <v>536</v>
      </c>
      <c r="C121" s="46">
        <v>-12.6675</v>
      </c>
      <c r="D121" s="46">
        <v>-39.1008</v>
      </c>
    </row>
    <row r="122" spans="1:4" ht="14.5" customHeight="1">
      <c r="A122" s="29">
        <v>2910206</v>
      </c>
      <c r="B122" s="48" t="s">
        <v>163</v>
      </c>
      <c r="C122" s="45">
        <v>-8.9845799999999993</v>
      </c>
      <c r="D122" s="45">
        <v>-39.899700000000003</v>
      </c>
    </row>
    <row r="123" spans="1:4" ht="14.5" customHeight="1">
      <c r="A123" s="29">
        <v>2910305</v>
      </c>
      <c r="B123" s="48" t="s">
        <v>537</v>
      </c>
      <c r="C123" s="46">
        <v>-14.4229</v>
      </c>
      <c r="D123" s="46">
        <v>-39.903100000000002</v>
      </c>
    </row>
    <row r="124" spans="1:4" ht="14.5" customHeight="1">
      <c r="A124" s="29">
        <v>2910404</v>
      </c>
      <c r="B124" s="48" t="s">
        <v>165</v>
      </c>
      <c r="C124" s="45">
        <v>-13.756500000000001</v>
      </c>
      <c r="D124" s="45">
        <v>-41.767699999999998</v>
      </c>
    </row>
    <row r="125" spans="1:4" ht="14.5" customHeight="1">
      <c r="A125" s="29">
        <v>2910503</v>
      </c>
      <c r="B125" s="48" t="s">
        <v>166</v>
      </c>
      <c r="C125" s="46">
        <v>-12.9016</v>
      </c>
      <c r="D125" s="46">
        <v>-39.192300000000003</v>
      </c>
    </row>
    <row r="126" spans="1:4" ht="14.5" customHeight="1">
      <c r="A126" s="29">
        <v>2900504</v>
      </c>
      <c r="B126" s="48" t="s">
        <v>538</v>
      </c>
      <c r="C126" s="45">
        <v>-12.941700000000001</v>
      </c>
      <c r="D126" s="45">
        <v>-39.519100000000002</v>
      </c>
    </row>
    <row r="127" spans="1:4" ht="14.5" customHeight="1">
      <c r="A127" s="29">
        <v>2910602</v>
      </c>
      <c r="B127" s="48" t="s">
        <v>168</v>
      </c>
      <c r="C127" s="46">
        <v>-15.530200000000001</v>
      </c>
      <c r="D127" s="46">
        <v>-40.912399999999998</v>
      </c>
    </row>
    <row r="128" spans="1:4" ht="14.5" customHeight="1">
      <c r="A128" s="29">
        <v>2910701</v>
      </c>
      <c r="B128" s="48" t="s">
        <v>169</v>
      </c>
      <c r="C128" s="45">
        <v>-11.9392</v>
      </c>
      <c r="D128" s="45">
        <v>-38.0871</v>
      </c>
    </row>
    <row r="129" spans="1:4" ht="14.5" customHeight="1">
      <c r="A129" s="29">
        <v>2910727</v>
      </c>
      <c r="B129" s="48" t="s">
        <v>539</v>
      </c>
      <c r="C129" s="46">
        <v>-11.7942</v>
      </c>
      <c r="D129" s="46">
        <v>-37.943199999999997</v>
      </c>
    </row>
    <row r="130" spans="1:4" ht="14.5" customHeight="1">
      <c r="A130" s="29">
        <v>2910750</v>
      </c>
      <c r="B130" s="48" t="s">
        <v>540</v>
      </c>
      <c r="C130" s="45">
        <v>-10.5078</v>
      </c>
      <c r="D130" s="45">
        <v>-39.015300000000003</v>
      </c>
    </row>
    <row r="131" spans="1:4" ht="14.5" customHeight="1">
      <c r="A131" s="29">
        <v>2910776</v>
      </c>
      <c r="B131" s="48" t="s">
        <v>172</v>
      </c>
      <c r="C131" s="46">
        <v>-16.371500000000001</v>
      </c>
      <c r="D131" s="46">
        <v>-39.582099999999997</v>
      </c>
    </row>
    <row r="132" spans="1:4" ht="14.5" customHeight="1">
      <c r="A132" s="29">
        <v>2910800</v>
      </c>
      <c r="B132" s="48" t="s">
        <v>173</v>
      </c>
      <c r="C132" s="45">
        <v>-10.616</v>
      </c>
      <c r="D132" s="45">
        <v>-38.2239</v>
      </c>
    </row>
    <row r="133" spans="1:4" ht="14.5" customHeight="1">
      <c r="A133" s="29">
        <v>2910859</v>
      </c>
      <c r="B133" s="48" t="s">
        <v>541</v>
      </c>
      <c r="C133" s="46">
        <v>-14.2044</v>
      </c>
      <c r="D133" s="46">
        <v>-44.2744</v>
      </c>
    </row>
    <row r="134" spans="1:4" ht="14.5" customHeight="1">
      <c r="A134" s="29">
        <v>2910909</v>
      </c>
      <c r="B134" s="48" t="s">
        <v>175</v>
      </c>
      <c r="C134" s="45">
        <v>-12.266400000000001</v>
      </c>
      <c r="D134" s="45">
        <v>-38.966299999999997</v>
      </c>
    </row>
    <row r="135" spans="1:4" ht="14.5" customHeight="1">
      <c r="A135" s="29">
        <v>2911006</v>
      </c>
      <c r="B135" s="48" t="s">
        <v>176</v>
      </c>
      <c r="C135" s="46">
        <v>-10.740500000000001</v>
      </c>
      <c r="D135" s="46">
        <v>-40.143700000000003</v>
      </c>
    </row>
    <row r="136" spans="1:4" ht="14.5" customHeight="1">
      <c r="A136" s="29">
        <v>2911105</v>
      </c>
      <c r="B136" s="48" t="s">
        <v>177</v>
      </c>
      <c r="C136" s="45">
        <v>-14.9823</v>
      </c>
      <c r="D136" s="45">
        <v>-39.926900000000003</v>
      </c>
    </row>
    <row r="137" spans="1:4" ht="14.5" customHeight="1">
      <c r="A137" s="29">
        <v>2911204</v>
      </c>
      <c r="B137" s="48" t="s">
        <v>178</v>
      </c>
      <c r="C137" s="46">
        <v>-14.8629</v>
      </c>
      <c r="D137" s="46">
        <v>-39.657899999999998</v>
      </c>
    </row>
    <row r="138" spans="1:4" ht="14.5" customHeight="1">
      <c r="A138" s="29">
        <v>2911253</v>
      </c>
      <c r="B138" s="48" t="s">
        <v>542</v>
      </c>
      <c r="C138" s="45">
        <v>-11.0328</v>
      </c>
      <c r="D138" s="45">
        <v>-45.192999999999998</v>
      </c>
    </row>
    <row r="139" spans="1:4" ht="14.5" customHeight="1">
      <c r="A139" s="29">
        <v>2911303</v>
      </c>
      <c r="B139" s="48" t="s">
        <v>180</v>
      </c>
      <c r="C139" s="46">
        <v>-13.7441</v>
      </c>
      <c r="D139" s="46">
        <v>-39.474699999999999</v>
      </c>
    </row>
    <row r="140" spans="1:4" ht="14.5" customHeight="1">
      <c r="A140" s="29">
        <v>2911402</v>
      </c>
      <c r="B140" s="48" t="s">
        <v>543</v>
      </c>
      <c r="C140" s="45">
        <v>-11.4688</v>
      </c>
      <c r="D140" s="45">
        <v>-39.775700000000001</v>
      </c>
    </row>
    <row r="141" spans="1:4" ht="14.5" customHeight="1">
      <c r="A141" s="29">
        <v>2911501</v>
      </c>
      <c r="B141" s="48" t="s">
        <v>182</v>
      </c>
      <c r="C141" s="46">
        <v>-11.434200000000001</v>
      </c>
      <c r="D141" s="46">
        <v>-42.5077</v>
      </c>
    </row>
    <row r="142" spans="1:4" ht="14.5" customHeight="1">
      <c r="A142" s="29">
        <v>2911600</v>
      </c>
      <c r="B142" s="48" t="s">
        <v>183</v>
      </c>
      <c r="C142" s="45">
        <v>-9.3438199999999991</v>
      </c>
      <c r="D142" s="45">
        <v>-38.254399999999997</v>
      </c>
    </row>
    <row r="143" spans="1:4" ht="14.5" customHeight="1">
      <c r="A143" s="29">
        <v>2911659</v>
      </c>
      <c r="B143" s="48" t="s">
        <v>184</v>
      </c>
      <c r="C143" s="46">
        <v>-14.3195</v>
      </c>
      <c r="D143" s="46">
        <v>-39.469000000000001</v>
      </c>
    </row>
    <row r="144" spans="1:4" ht="14.5" customHeight="1">
      <c r="A144" s="29">
        <v>2911709</v>
      </c>
      <c r="B144" s="48" t="s">
        <v>185</v>
      </c>
      <c r="C144" s="45">
        <v>-12.599399999999999</v>
      </c>
      <c r="D144" s="45">
        <v>-39.041200000000003</v>
      </c>
    </row>
    <row r="145" spans="1:4" ht="14.5" customHeight="1">
      <c r="A145" s="29">
        <v>2911808</v>
      </c>
      <c r="B145" s="48" t="s">
        <v>186</v>
      </c>
      <c r="C145" s="46">
        <v>-14.5467</v>
      </c>
      <c r="D145" s="46">
        <v>-41.938099999999999</v>
      </c>
    </row>
    <row r="146" spans="1:4" ht="14.5" customHeight="1">
      <c r="A146" s="29">
        <v>2911857</v>
      </c>
      <c r="B146" s="48" t="s">
        <v>544</v>
      </c>
      <c r="C146" s="45">
        <v>-14.223100000000001</v>
      </c>
      <c r="D146" s="45">
        <v>-42.779899999999998</v>
      </c>
    </row>
    <row r="147" spans="1:4" ht="14.5" customHeight="1">
      <c r="A147" s="29">
        <v>2911907</v>
      </c>
      <c r="B147" s="48" t="s">
        <v>545</v>
      </c>
      <c r="C147" s="46">
        <v>-16.583300000000001</v>
      </c>
      <c r="D147" s="46">
        <v>-39.784700000000001</v>
      </c>
    </row>
    <row r="148" spans="1:4" ht="14.5" customHeight="1">
      <c r="A148" s="29">
        <v>2912004</v>
      </c>
      <c r="B148" s="48" t="s">
        <v>546</v>
      </c>
      <c r="C148" s="45">
        <v>-10.682499999999999</v>
      </c>
      <c r="D148" s="45">
        <v>-38.290700000000001</v>
      </c>
    </row>
    <row r="149" spans="1:4" ht="14.5" customHeight="1">
      <c r="A149" s="29">
        <v>2912103</v>
      </c>
      <c r="B149" s="48" t="s">
        <v>190</v>
      </c>
      <c r="C149" s="46">
        <v>-12.7666</v>
      </c>
      <c r="D149" s="46">
        <v>-40.205599999999997</v>
      </c>
    </row>
    <row r="150" spans="1:4" ht="14.5" customHeight="1">
      <c r="A150" s="29">
        <v>2912202</v>
      </c>
      <c r="B150" s="48" t="s">
        <v>191</v>
      </c>
      <c r="C150" s="45">
        <v>-14.271100000000001</v>
      </c>
      <c r="D150" s="45">
        <v>-42.256999999999998</v>
      </c>
    </row>
    <row r="151" spans="1:4" ht="14.5" customHeight="1">
      <c r="A151" s="29">
        <v>2912301</v>
      </c>
      <c r="B151" s="48" t="s">
        <v>547</v>
      </c>
      <c r="C151" s="46">
        <v>-14.857900000000001</v>
      </c>
      <c r="D151" s="46">
        <v>-39.5914</v>
      </c>
    </row>
    <row r="152" spans="1:4" ht="14.5" customHeight="1">
      <c r="A152" s="29">
        <v>2912400</v>
      </c>
      <c r="B152" s="48" t="s">
        <v>193</v>
      </c>
      <c r="C152" s="45">
        <v>-13.405900000000001</v>
      </c>
      <c r="D152" s="45">
        <v>-41.283999999999999</v>
      </c>
    </row>
    <row r="153" spans="1:4" ht="14.5" customHeight="1">
      <c r="A153" s="29">
        <v>2912509</v>
      </c>
      <c r="B153" s="48" t="s">
        <v>194</v>
      </c>
      <c r="C153" s="46">
        <v>-14.845000000000001</v>
      </c>
      <c r="D153" s="46">
        <v>-39.987900000000003</v>
      </c>
    </row>
    <row r="154" spans="1:4" ht="14.5" customHeight="1">
      <c r="A154" s="29">
        <v>2912608</v>
      </c>
      <c r="B154" s="48" t="s">
        <v>195</v>
      </c>
      <c r="C154" s="45">
        <v>-11.643800000000001</v>
      </c>
      <c r="D154" s="45">
        <v>-42.019500000000001</v>
      </c>
    </row>
    <row r="155" spans="1:4" ht="14.5" customHeight="1">
      <c r="A155" s="29">
        <v>2912707</v>
      </c>
      <c r="B155" s="48" t="s">
        <v>196</v>
      </c>
      <c r="C155" s="46">
        <v>-12.8804</v>
      </c>
      <c r="D155" s="46">
        <v>-42.485599999999998</v>
      </c>
    </row>
    <row r="156" spans="1:4" ht="14.5" customHeight="1">
      <c r="A156" s="29">
        <v>2912806</v>
      </c>
      <c r="B156" s="48" t="s">
        <v>548</v>
      </c>
      <c r="C156" s="45">
        <v>-12.644399999999999</v>
      </c>
      <c r="D156" s="45">
        <v>-40.933799999999998</v>
      </c>
    </row>
    <row r="157" spans="1:4" ht="14.5" customHeight="1">
      <c r="A157" s="29">
        <v>2912905</v>
      </c>
      <c r="B157" s="48" t="s">
        <v>198</v>
      </c>
      <c r="C157" s="46">
        <v>-14.164899999999999</v>
      </c>
      <c r="D157" s="46">
        <v>-39.378700000000002</v>
      </c>
    </row>
    <row r="158" spans="1:4" ht="14.5" customHeight="1">
      <c r="A158" s="29">
        <v>2913002</v>
      </c>
      <c r="B158" s="48" t="s">
        <v>199</v>
      </c>
      <c r="C158" s="45">
        <v>-17.683199999999999</v>
      </c>
      <c r="D158" s="45">
        <v>-40.112900000000003</v>
      </c>
    </row>
    <row r="159" spans="1:4" ht="14.5" customHeight="1">
      <c r="A159" s="29">
        <v>2913101</v>
      </c>
      <c r="B159" s="48" t="s">
        <v>549</v>
      </c>
      <c r="C159" s="46">
        <v>-14.064299999999999</v>
      </c>
      <c r="D159" s="46">
        <v>-39.645899999999997</v>
      </c>
    </row>
    <row r="160" spans="1:4" ht="14.5" customHeight="1">
      <c r="A160" s="29">
        <v>2913200</v>
      </c>
      <c r="B160" s="48" t="s">
        <v>201</v>
      </c>
      <c r="C160" s="45">
        <v>-12.6502</v>
      </c>
      <c r="D160" s="45">
        <v>-42.2179</v>
      </c>
    </row>
    <row r="161" spans="1:4" ht="14.5" customHeight="1">
      <c r="A161" s="29">
        <v>2913309</v>
      </c>
      <c r="B161" s="48" t="s">
        <v>202</v>
      </c>
      <c r="C161" s="46">
        <v>-11.541399999999999</v>
      </c>
      <c r="D161" s="46">
        <v>-41.974800000000002</v>
      </c>
    </row>
    <row r="162" spans="1:4" ht="14.5" customHeight="1">
      <c r="A162" s="29">
        <v>2913408</v>
      </c>
      <c r="B162" s="48" t="s">
        <v>550</v>
      </c>
      <c r="C162" s="45">
        <v>-12.177899999999999</v>
      </c>
      <c r="D162" s="45">
        <v>-43.216700000000003</v>
      </c>
    </row>
    <row r="163" spans="1:4" ht="14.5" customHeight="1">
      <c r="A163" s="29">
        <v>2913457</v>
      </c>
      <c r="B163" s="48" t="s">
        <v>551</v>
      </c>
      <c r="C163" s="46">
        <v>-11.7431</v>
      </c>
      <c r="D163" s="46">
        <v>-39.1905</v>
      </c>
    </row>
    <row r="164" spans="1:4" ht="14.5" customHeight="1">
      <c r="A164" s="29">
        <v>2913507</v>
      </c>
      <c r="B164" s="48" t="s">
        <v>552</v>
      </c>
      <c r="C164" s="45">
        <v>-13.773999999999999</v>
      </c>
      <c r="D164" s="45">
        <v>-42.715499999999999</v>
      </c>
    </row>
    <row r="165" spans="1:4" ht="14.5" customHeight="1">
      <c r="A165" s="29">
        <v>2913606</v>
      </c>
      <c r="B165" s="48" t="s">
        <v>553</v>
      </c>
      <c r="C165" s="46">
        <v>-13.829499999999999</v>
      </c>
      <c r="D165" s="46">
        <v>-39.136099999999999</v>
      </c>
    </row>
    <row r="166" spans="1:4" ht="14.5" customHeight="1">
      <c r="A166" s="29">
        <v>2913705</v>
      </c>
      <c r="B166" s="48" t="s">
        <v>207</v>
      </c>
      <c r="C166" s="45">
        <v>-14.752800000000001</v>
      </c>
      <c r="D166" s="45">
        <v>-40.089399999999998</v>
      </c>
    </row>
    <row r="167" spans="1:4" ht="14.5" customHeight="1">
      <c r="A167" s="29">
        <v>2913804</v>
      </c>
      <c r="B167" s="48" t="s">
        <v>554</v>
      </c>
      <c r="C167" s="46">
        <v>-14.792999999999999</v>
      </c>
      <c r="D167" s="46">
        <v>-39.045999999999999</v>
      </c>
    </row>
    <row r="168" spans="1:4" ht="14.5" customHeight="1">
      <c r="A168" s="29">
        <v>2913903</v>
      </c>
      <c r="B168" s="48" t="s">
        <v>555</v>
      </c>
      <c r="C168" s="45">
        <v>-11.781000000000001</v>
      </c>
      <c r="D168" s="45">
        <v>-38.354999999999997</v>
      </c>
    </row>
    <row r="169" spans="1:4" ht="14.5" customHeight="1">
      <c r="A169" s="29">
        <v>2914000</v>
      </c>
      <c r="B169" s="48" t="s">
        <v>556</v>
      </c>
      <c r="C169" s="46">
        <v>-12.3028</v>
      </c>
      <c r="D169" s="46">
        <v>-39.306899999999999</v>
      </c>
    </row>
    <row r="170" spans="1:4" ht="14.5" customHeight="1">
      <c r="A170" s="29">
        <v>2914109</v>
      </c>
      <c r="B170" s="48" t="s">
        <v>211</v>
      </c>
      <c r="C170" s="45">
        <v>-14.1226</v>
      </c>
      <c r="D170" s="45">
        <v>-39.735300000000002</v>
      </c>
    </row>
    <row r="171" spans="1:4" ht="14.5" customHeight="1">
      <c r="A171" s="29">
        <v>2914208</v>
      </c>
      <c r="B171" s="48" t="s">
        <v>212</v>
      </c>
      <c r="C171" s="46">
        <v>-12.1561</v>
      </c>
      <c r="D171" s="46">
        <v>-39.735900000000001</v>
      </c>
    </row>
    <row r="172" spans="1:4" ht="14.5" customHeight="1">
      <c r="A172" s="29">
        <v>2914307</v>
      </c>
      <c r="B172" s="48" t="s">
        <v>213</v>
      </c>
      <c r="C172" s="45">
        <v>-11.821899999999999</v>
      </c>
      <c r="D172" s="45">
        <v>-42.617899999999999</v>
      </c>
    </row>
    <row r="173" spans="1:4" ht="14.5" customHeight="1">
      <c r="A173" s="29">
        <v>2914406</v>
      </c>
      <c r="B173" s="48" t="s">
        <v>214</v>
      </c>
      <c r="C173" s="46">
        <v>-13.2563</v>
      </c>
      <c r="D173" s="46">
        <v>-40.084800000000001</v>
      </c>
    </row>
    <row r="174" spans="1:4" ht="14.5" customHeight="1">
      <c r="A174" s="29">
        <v>2914505</v>
      </c>
      <c r="B174" s="48" t="s">
        <v>557</v>
      </c>
      <c r="C174" s="45">
        <v>-13.2902</v>
      </c>
      <c r="D174" s="45">
        <v>-40.959499999999998</v>
      </c>
    </row>
    <row r="175" spans="1:4" ht="14.5" customHeight="1">
      <c r="A175" s="29">
        <v>2914604</v>
      </c>
      <c r="B175" s="48" t="s">
        <v>558</v>
      </c>
      <c r="C175" s="46">
        <v>-12.242900000000001</v>
      </c>
      <c r="D175" s="46">
        <v>-41.615499999999997</v>
      </c>
    </row>
    <row r="176" spans="1:4" ht="14.5" customHeight="1">
      <c r="A176" s="29">
        <v>2914653</v>
      </c>
      <c r="B176" s="48" t="s">
        <v>217</v>
      </c>
      <c r="C176" s="45">
        <v>-12.0504</v>
      </c>
      <c r="D176" s="45">
        <v>-38.763100000000001</v>
      </c>
    </row>
    <row r="177" spans="1:4" ht="14.5" customHeight="1">
      <c r="A177" s="29">
        <v>2914703</v>
      </c>
      <c r="B177" s="48" t="s">
        <v>218</v>
      </c>
      <c r="C177" s="46">
        <v>-11.3033</v>
      </c>
      <c r="D177" s="46">
        <v>-41.853499999999997</v>
      </c>
    </row>
    <row r="178" spans="1:4" ht="14.5" customHeight="1">
      <c r="A178" s="29">
        <v>2914802</v>
      </c>
      <c r="B178" s="48" t="s">
        <v>219</v>
      </c>
      <c r="C178" s="45">
        <v>-16.5732</v>
      </c>
      <c r="D178" s="45">
        <v>-39.5593</v>
      </c>
    </row>
    <row r="179" spans="1:4" ht="14.5" customHeight="1">
      <c r="A179" s="29">
        <v>2914901</v>
      </c>
      <c r="B179" s="48" t="s">
        <v>559</v>
      </c>
      <c r="C179" s="46">
        <v>-12.5242</v>
      </c>
      <c r="D179" s="46">
        <v>-40.305900000000001</v>
      </c>
    </row>
    <row r="180" spans="1:4" ht="14.5" customHeight="1">
      <c r="A180" s="29">
        <v>2915007</v>
      </c>
      <c r="B180" s="48" t="s">
        <v>560</v>
      </c>
      <c r="C180" s="45">
        <v>-14.787599999999999</v>
      </c>
      <c r="D180" s="45">
        <v>-39.278100000000002</v>
      </c>
    </row>
    <row r="181" spans="1:4" ht="14.5" customHeight="1">
      <c r="A181" s="29">
        <v>2915106</v>
      </c>
      <c r="B181" s="48" t="s">
        <v>222</v>
      </c>
      <c r="C181" s="46">
        <v>-14.2784</v>
      </c>
      <c r="D181" s="46">
        <v>-38.995899999999999</v>
      </c>
    </row>
    <row r="182" spans="1:4" ht="14.5" customHeight="1">
      <c r="A182" s="29">
        <v>2915205</v>
      </c>
      <c r="B182" s="48" t="s">
        <v>561</v>
      </c>
      <c r="C182" s="45">
        <v>-12.9831</v>
      </c>
      <c r="D182" s="45">
        <v>-40.967700000000001</v>
      </c>
    </row>
    <row r="183" spans="1:4" ht="14.5" customHeight="1">
      <c r="A183" s="29">
        <v>2915304</v>
      </c>
      <c r="B183" s="48" t="s">
        <v>224</v>
      </c>
      <c r="C183" s="46">
        <v>-14.1615</v>
      </c>
      <c r="D183" s="46">
        <v>-40.013100000000001</v>
      </c>
    </row>
    <row r="184" spans="1:4" ht="14.5" customHeight="1">
      <c r="A184" s="29">
        <v>2915353</v>
      </c>
      <c r="B184" s="48" t="s">
        <v>562</v>
      </c>
      <c r="C184" s="45">
        <v>-14.2782</v>
      </c>
      <c r="D184" s="45">
        <v>-39.844900000000003</v>
      </c>
    </row>
    <row r="185" spans="1:4" ht="14.5" customHeight="1">
      <c r="A185" s="29">
        <v>2915403</v>
      </c>
      <c r="B185" s="48" t="s">
        <v>563</v>
      </c>
      <c r="C185" s="46">
        <v>-16.081900000000001</v>
      </c>
      <c r="D185" s="46">
        <v>-39.613300000000002</v>
      </c>
    </row>
    <row r="186" spans="1:4" ht="14.5" customHeight="1">
      <c r="A186" s="29">
        <v>2915502</v>
      </c>
      <c r="B186" s="48" t="s">
        <v>564</v>
      </c>
      <c r="C186" s="45">
        <v>-11.014699999999999</v>
      </c>
      <c r="D186" s="45">
        <v>-42.399700000000003</v>
      </c>
    </row>
    <row r="187" spans="1:4" ht="14.5" customHeight="1">
      <c r="A187" s="29">
        <v>2915601</v>
      </c>
      <c r="B187" s="48" t="s">
        <v>228</v>
      </c>
      <c r="C187" s="46">
        <v>-15.1366</v>
      </c>
      <c r="D187" s="46">
        <v>-39.728299999999997</v>
      </c>
    </row>
    <row r="188" spans="1:4" ht="14.5" customHeight="1">
      <c r="A188" s="29">
        <v>2915700</v>
      </c>
      <c r="B188" s="48" t="s">
        <v>229</v>
      </c>
      <c r="C188" s="45">
        <v>-14.678800000000001</v>
      </c>
      <c r="D188" s="45">
        <v>-39.369799999999998</v>
      </c>
    </row>
    <row r="189" spans="1:4" ht="14.5" customHeight="1">
      <c r="A189" s="29">
        <v>2915809</v>
      </c>
      <c r="B189" s="48" t="s">
        <v>565</v>
      </c>
      <c r="C189" s="46">
        <v>-17.037800000000001</v>
      </c>
      <c r="D189" s="46">
        <v>-39.538600000000002</v>
      </c>
    </row>
    <row r="190" spans="1:4" ht="14.5" customHeight="1">
      <c r="A190" s="29">
        <v>2915908</v>
      </c>
      <c r="B190" s="48" t="s">
        <v>231</v>
      </c>
      <c r="C190" s="45">
        <v>-13.7782</v>
      </c>
      <c r="D190" s="45">
        <v>-39.683</v>
      </c>
    </row>
    <row r="191" spans="1:4" ht="14.5" customHeight="1">
      <c r="A191" s="29">
        <v>2916005</v>
      </c>
      <c r="B191" s="48" t="s">
        <v>566</v>
      </c>
      <c r="C191" s="46">
        <v>-15.242900000000001</v>
      </c>
      <c r="D191" s="46">
        <v>-40.630000000000003</v>
      </c>
    </row>
    <row r="192" spans="1:4" ht="14.5" customHeight="1">
      <c r="A192" s="29">
        <v>2916104</v>
      </c>
      <c r="B192" s="48" t="s">
        <v>233</v>
      </c>
      <c r="C192" s="45">
        <v>-12.2614</v>
      </c>
      <c r="D192" s="45">
        <v>-38.043599999999998</v>
      </c>
    </row>
    <row r="193" spans="1:4" ht="14.5" customHeight="1">
      <c r="A193" s="29">
        <v>2916203</v>
      </c>
      <c r="B193" s="48" t="s">
        <v>567</v>
      </c>
      <c r="C193" s="46">
        <v>-17.164200000000001</v>
      </c>
      <c r="D193" s="46">
        <v>-40.332099999999997</v>
      </c>
    </row>
    <row r="194" spans="1:4" ht="14.5" customHeight="1">
      <c r="A194" s="29">
        <v>2916302</v>
      </c>
      <c r="B194" s="48" t="s">
        <v>235</v>
      </c>
      <c r="C194" s="45">
        <v>-12.8932</v>
      </c>
      <c r="D194" s="45">
        <v>-38.68</v>
      </c>
    </row>
    <row r="195" spans="1:4" ht="14.5" customHeight="1">
      <c r="A195" s="29">
        <v>2916401</v>
      </c>
      <c r="B195" s="48" t="s">
        <v>236</v>
      </c>
      <c r="C195" s="46">
        <v>-14.887600000000001</v>
      </c>
      <c r="D195" s="46">
        <v>-39.423900000000003</v>
      </c>
    </row>
    <row r="196" spans="1:4" ht="14.5" customHeight="1">
      <c r="A196" s="29">
        <v>2916500</v>
      </c>
      <c r="B196" s="48" t="s">
        <v>237</v>
      </c>
      <c r="C196" s="45">
        <v>-15.9551</v>
      </c>
      <c r="D196" s="45">
        <v>-39.532899999999998</v>
      </c>
    </row>
    <row r="197" spans="1:4" ht="14.5" customHeight="1">
      <c r="A197" s="29">
        <v>2916609</v>
      </c>
      <c r="B197" s="48" t="s">
        <v>238</v>
      </c>
      <c r="C197" s="46">
        <v>-15.2475</v>
      </c>
      <c r="D197" s="46">
        <v>-40.248199999999997</v>
      </c>
    </row>
    <row r="198" spans="1:4" ht="14.5" customHeight="1">
      <c r="A198" s="29">
        <v>2916708</v>
      </c>
      <c r="B198" s="48" t="s">
        <v>239</v>
      </c>
      <c r="C198" s="45">
        <v>-11.3088</v>
      </c>
      <c r="D198" s="45">
        <v>-38.226199999999999</v>
      </c>
    </row>
    <row r="199" spans="1:4" ht="14.5" customHeight="1">
      <c r="A199" s="29">
        <v>2916807</v>
      </c>
      <c r="B199" s="48" t="s">
        <v>240</v>
      </c>
      <c r="C199" s="46">
        <v>-14.4139</v>
      </c>
      <c r="D199" s="46">
        <v>-39.5657</v>
      </c>
    </row>
    <row r="200" spans="1:4" ht="14.5" customHeight="1">
      <c r="A200" s="29">
        <v>2916856</v>
      </c>
      <c r="B200" s="48" t="s">
        <v>241</v>
      </c>
      <c r="C200" s="45">
        <v>-13.4459</v>
      </c>
      <c r="D200" s="45">
        <v>-39.937800000000003</v>
      </c>
    </row>
    <row r="201" spans="1:4" ht="14.5" customHeight="1">
      <c r="A201" s="29">
        <v>2916906</v>
      </c>
      <c r="B201" s="48" t="s">
        <v>568</v>
      </c>
      <c r="C201" s="46">
        <v>-15.652799999999999</v>
      </c>
      <c r="D201" s="46">
        <v>-40.064999999999998</v>
      </c>
    </row>
    <row r="202" spans="1:4" ht="14.5" customHeight="1">
      <c r="A202" s="29">
        <v>2917003</v>
      </c>
      <c r="B202" s="48" t="s">
        <v>569</v>
      </c>
      <c r="C202" s="45">
        <v>-12.709899999999999</v>
      </c>
      <c r="D202" s="45">
        <v>-39.6952</v>
      </c>
    </row>
    <row r="203" spans="1:4" ht="14.5" customHeight="1">
      <c r="A203" s="29">
        <v>2917102</v>
      </c>
      <c r="B203" s="48" t="s">
        <v>570</v>
      </c>
      <c r="C203" s="46">
        <v>-13.529</v>
      </c>
      <c r="D203" s="46">
        <v>-40.147199999999998</v>
      </c>
    </row>
    <row r="204" spans="1:4" ht="14.5" customHeight="1">
      <c r="A204" s="29">
        <v>2917201</v>
      </c>
      <c r="B204" s="48" t="s">
        <v>571</v>
      </c>
      <c r="C204" s="45">
        <v>-10.694800000000001</v>
      </c>
      <c r="D204" s="45">
        <v>-39.8446</v>
      </c>
    </row>
    <row r="205" spans="1:4" ht="14.5" customHeight="1">
      <c r="A205" s="29">
        <v>2917300</v>
      </c>
      <c r="B205" s="48" t="s">
        <v>572</v>
      </c>
      <c r="C205" s="46">
        <v>-15.11</v>
      </c>
      <c r="D205" s="46">
        <v>-40.068399999999997</v>
      </c>
    </row>
    <row r="206" spans="1:4" ht="14.5" customHeight="1">
      <c r="A206" s="29">
        <v>2917334</v>
      </c>
      <c r="B206" s="48" t="s">
        <v>573</v>
      </c>
      <c r="C206" s="45">
        <v>-13.810700000000001</v>
      </c>
      <c r="D206" s="45">
        <v>-41.3003</v>
      </c>
    </row>
    <row r="207" spans="1:4" ht="14.5" customHeight="1">
      <c r="A207" s="29">
        <v>2917359</v>
      </c>
      <c r="B207" s="48" t="s">
        <v>248</v>
      </c>
      <c r="C207" s="46">
        <v>-13.7249</v>
      </c>
      <c r="D207" s="46">
        <v>-39.148099999999999</v>
      </c>
    </row>
    <row r="208" spans="1:4" ht="14.5" customHeight="1">
      <c r="A208" s="29">
        <v>2917409</v>
      </c>
      <c r="B208" s="48" t="s">
        <v>249</v>
      </c>
      <c r="C208" s="45">
        <v>-14.4054</v>
      </c>
      <c r="D208" s="45">
        <v>-43.5595</v>
      </c>
    </row>
    <row r="209" spans="1:4" ht="14.5" customHeight="1">
      <c r="A209" s="29">
        <v>2917508</v>
      </c>
      <c r="B209" s="48" t="s">
        <v>250</v>
      </c>
      <c r="C209" s="46">
        <v>-13.607100000000001</v>
      </c>
      <c r="D209" s="46">
        <v>-44.4255</v>
      </c>
    </row>
    <row r="210" spans="1:4" ht="14.5" customHeight="1">
      <c r="A210" s="29">
        <v>2917607</v>
      </c>
      <c r="B210" s="48" t="s">
        <v>251</v>
      </c>
      <c r="C210" s="45">
        <v>-14.854100000000001</v>
      </c>
      <c r="D210" s="45">
        <v>-42.432899999999997</v>
      </c>
    </row>
    <row r="211" spans="1:4" ht="14.5" customHeight="1">
      <c r="A211" s="29">
        <v>2917706</v>
      </c>
      <c r="B211" s="48" t="s">
        <v>252</v>
      </c>
      <c r="C211" s="46">
        <v>-11.1812</v>
      </c>
      <c r="D211" s="46">
        <v>-40.511699999999998</v>
      </c>
    </row>
    <row r="212" spans="1:4" ht="14.5" customHeight="1">
      <c r="A212" s="29">
        <v>2917805</v>
      </c>
      <c r="B212" s="48" t="s">
        <v>253</v>
      </c>
      <c r="C212" s="45">
        <v>-13.524800000000001</v>
      </c>
      <c r="D212" s="45">
        <v>-39.963999999999999</v>
      </c>
    </row>
    <row r="213" spans="1:4" ht="14.5" customHeight="1">
      <c r="A213" s="29">
        <v>2917904</v>
      </c>
      <c r="B213" s="48" t="s">
        <v>574</v>
      </c>
      <c r="C213" s="46">
        <v>-10.2569</v>
      </c>
      <c r="D213" s="46">
        <v>-40.1999</v>
      </c>
    </row>
    <row r="214" spans="1:4" ht="14.5" customHeight="1">
      <c r="A214" s="29">
        <v>2918001</v>
      </c>
      <c r="B214" s="48" t="s">
        <v>575</v>
      </c>
      <c r="C214" s="45">
        <v>-13.110900000000001</v>
      </c>
      <c r="D214" s="45">
        <v>-38.893900000000002</v>
      </c>
    </row>
    <row r="215" spans="1:4" ht="14.5" customHeight="1">
      <c r="A215" s="29">
        <v>2918100</v>
      </c>
      <c r="B215" s="48" t="s">
        <v>256</v>
      </c>
      <c r="C215" s="46">
        <v>-11.5616</v>
      </c>
      <c r="D215" s="46">
        <v>-37.785299999999999</v>
      </c>
    </row>
    <row r="216" spans="1:4" ht="14.5" customHeight="1">
      <c r="A216" s="29">
        <v>2918209</v>
      </c>
      <c r="B216" s="48" t="s">
        <v>576</v>
      </c>
      <c r="C216" s="45">
        <v>-13.850899999999999</v>
      </c>
      <c r="D216" s="45">
        <v>-40.087699999999998</v>
      </c>
    </row>
    <row r="217" spans="1:4" ht="14.5" customHeight="1">
      <c r="A217" s="29">
        <v>2918308</v>
      </c>
      <c r="B217" s="48" t="s">
        <v>577</v>
      </c>
      <c r="C217" s="46">
        <v>-10.0685</v>
      </c>
      <c r="D217" s="46">
        <v>-38.347099999999998</v>
      </c>
    </row>
    <row r="218" spans="1:4" ht="14.5" customHeight="1">
      <c r="A218" s="29">
        <v>2918357</v>
      </c>
      <c r="B218" s="48" t="s">
        <v>578</v>
      </c>
      <c r="C218" s="45">
        <v>-13.2621</v>
      </c>
      <c r="D218" s="45">
        <v>-39.573700000000002</v>
      </c>
    </row>
    <row r="219" spans="1:4" ht="14.5" customHeight="1">
      <c r="A219" s="29">
        <v>2918407</v>
      </c>
      <c r="B219" s="48" t="s">
        <v>260</v>
      </c>
      <c r="C219" s="46">
        <v>-14.0131</v>
      </c>
      <c r="D219" s="46">
        <v>-39.896900000000002</v>
      </c>
    </row>
    <row r="220" spans="1:4" ht="14.5" customHeight="1">
      <c r="A220" s="29">
        <v>2918456</v>
      </c>
      <c r="B220" s="48" t="s">
        <v>579</v>
      </c>
      <c r="C220" s="45">
        <v>-11.348599999999999</v>
      </c>
      <c r="D220" s="45">
        <v>-41.654800000000002</v>
      </c>
    </row>
    <row r="221" spans="1:4" ht="14.5" customHeight="1">
      <c r="A221" s="29">
        <v>2918506</v>
      </c>
      <c r="B221" s="48" t="s">
        <v>262</v>
      </c>
      <c r="C221" s="46">
        <v>-9.4162199999999991</v>
      </c>
      <c r="D221" s="46">
        <v>-40.503300000000003</v>
      </c>
    </row>
    <row r="222" spans="1:4" ht="14.5" customHeight="1">
      <c r="A222" s="29">
        <v>2918555</v>
      </c>
      <c r="B222" s="48" t="s">
        <v>263</v>
      </c>
      <c r="C222" s="45">
        <v>-16.848800000000001</v>
      </c>
      <c r="D222" s="45">
        <v>-40.164099999999998</v>
      </c>
    </row>
    <row r="223" spans="1:4" ht="14.5" customHeight="1">
      <c r="A223" s="29">
        <v>2918605</v>
      </c>
      <c r="B223" s="48" t="s">
        <v>264</v>
      </c>
      <c r="C223" s="46">
        <v>-11.043100000000001</v>
      </c>
      <c r="D223" s="46">
        <v>-41.970199999999998</v>
      </c>
    </row>
    <row r="224" spans="1:4" ht="14.5" customHeight="1">
      <c r="A224" s="29">
        <v>2918704</v>
      </c>
      <c r="B224" s="48" t="s">
        <v>265</v>
      </c>
      <c r="C224" s="45">
        <v>-15.192</v>
      </c>
      <c r="D224" s="45">
        <v>-39.491</v>
      </c>
    </row>
    <row r="225" spans="1:4" ht="14.5" customHeight="1">
      <c r="A225" s="29">
        <v>2918753</v>
      </c>
      <c r="B225" s="48" t="s">
        <v>266</v>
      </c>
      <c r="C225" s="46">
        <v>-13.515499999999999</v>
      </c>
      <c r="D225" s="46">
        <v>-41.588200000000001</v>
      </c>
    </row>
    <row r="226" spans="1:4" ht="14.5" customHeight="1">
      <c r="A226" s="29">
        <v>2918803</v>
      </c>
      <c r="B226" s="48" t="s">
        <v>267</v>
      </c>
      <c r="C226" s="45">
        <v>-13.6541</v>
      </c>
      <c r="D226" s="45">
        <v>-40.2119</v>
      </c>
    </row>
    <row r="227" spans="1:4" ht="14.5" customHeight="1">
      <c r="A227" s="29">
        <v>2918902</v>
      </c>
      <c r="B227" s="48" t="s">
        <v>580</v>
      </c>
      <c r="C227" s="46">
        <v>-13.4663</v>
      </c>
      <c r="D227" s="46">
        <v>-40.220399999999998</v>
      </c>
    </row>
    <row r="228" spans="1:4" ht="14.5" customHeight="1">
      <c r="A228" s="29">
        <v>2919009</v>
      </c>
      <c r="B228" s="48" t="s">
        <v>269</v>
      </c>
      <c r="C228" s="45">
        <v>-14.0334</v>
      </c>
      <c r="D228" s="45">
        <v>-42.132800000000003</v>
      </c>
    </row>
    <row r="229" spans="1:4" ht="14.5" customHeight="1">
      <c r="A229" s="29">
        <v>2919058</v>
      </c>
      <c r="B229" s="48" t="s">
        <v>270</v>
      </c>
      <c r="C229" s="46">
        <v>-13.167299999999999</v>
      </c>
      <c r="D229" s="46">
        <v>-39.421300000000002</v>
      </c>
    </row>
    <row r="230" spans="1:4" ht="14.5" customHeight="1">
      <c r="A230" s="29">
        <v>2919108</v>
      </c>
      <c r="B230" s="48" t="s">
        <v>581</v>
      </c>
      <c r="C230" s="45">
        <v>-17.605599999999999</v>
      </c>
      <c r="D230" s="45">
        <v>-40.338299999999997</v>
      </c>
    </row>
    <row r="231" spans="1:4" ht="14.5" customHeight="1">
      <c r="A231" s="29">
        <v>2919157</v>
      </c>
      <c r="B231" s="48" t="s">
        <v>582</v>
      </c>
      <c r="C231" s="46">
        <v>-12.3529</v>
      </c>
      <c r="D231" s="46">
        <v>-40.904800000000002</v>
      </c>
    </row>
    <row r="232" spans="1:4" ht="14.5" customHeight="1">
      <c r="A232" s="29">
        <v>2919207</v>
      </c>
      <c r="B232" s="48" t="s">
        <v>273</v>
      </c>
      <c r="C232" s="45">
        <v>-11.773</v>
      </c>
      <c r="D232" s="45">
        <v>-38.887</v>
      </c>
    </row>
    <row r="233" spans="1:4" ht="14.5" customHeight="1">
      <c r="A233" s="29">
        <v>2919306</v>
      </c>
      <c r="B233" s="48" t="s">
        <v>583</v>
      </c>
      <c r="C233" s="46">
        <v>-11.3851</v>
      </c>
      <c r="D233" s="46">
        <v>-41.828600000000002</v>
      </c>
    </row>
    <row r="234" spans="1:4" ht="14.5" customHeight="1">
      <c r="A234" s="29">
        <v>2919405</v>
      </c>
      <c r="B234" s="48" t="s">
        <v>584</v>
      </c>
      <c r="C234" s="45">
        <v>-12.8978</v>
      </c>
      <c r="D234" s="45">
        <v>-38.320999999999998</v>
      </c>
    </row>
    <row r="235" spans="1:4" ht="14.5" customHeight="1">
      <c r="A235" s="29">
        <v>2919504</v>
      </c>
      <c r="B235" s="48" t="s">
        <v>276</v>
      </c>
      <c r="C235" s="46">
        <v>-12.5616</v>
      </c>
      <c r="D235" s="46">
        <v>-41.392800000000001</v>
      </c>
    </row>
    <row r="236" spans="1:4" ht="14.5" customHeight="1">
      <c r="A236" s="29">
        <v>2919553</v>
      </c>
      <c r="B236" s="48" t="s">
        <v>585</v>
      </c>
      <c r="C236" s="45">
        <v>-14.684200000000001</v>
      </c>
      <c r="D236" s="45">
        <v>-42.509500000000003</v>
      </c>
    </row>
    <row r="237" spans="1:4" ht="14.5" customHeight="1">
      <c r="A237" s="29">
        <v>2919603</v>
      </c>
      <c r="B237" s="48" t="s">
        <v>278</v>
      </c>
      <c r="C237" s="46">
        <v>-13.636900000000001</v>
      </c>
      <c r="D237" s="46">
        <v>-41.843200000000003</v>
      </c>
    </row>
    <row r="238" spans="1:4" ht="14.5" customHeight="1">
      <c r="A238" s="29">
        <v>2919702</v>
      </c>
      <c r="B238" s="48" t="s">
        <v>279</v>
      </c>
      <c r="C238" s="45">
        <v>-12.095599999999999</v>
      </c>
      <c r="D238" s="45">
        <v>-45.7866</v>
      </c>
    </row>
    <row r="239" spans="1:4" ht="14.5" customHeight="1">
      <c r="A239" s="29">
        <v>2919801</v>
      </c>
      <c r="B239" s="48" t="s">
        <v>586</v>
      </c>
      <c r="C239" s="46">
        <v>-12.1326</v>
      </c>
      <c r="D239" s="46">
        <v>-40.357100000000003</v>
      </c>
    </row>
    <row r="240" spans="1:4" ht="14.5" customHeight="1">
      <c r="A240" s="29">
        <v>2919900</v>
      </c>
      <c r="B240" s="48" t="s">
        <v>587</v>
      </c>
      <c r="C240" s="45">
        <v>-15.5646</v>
      </c>
      <c r="D240" s="45">
        <v>-40.420900000000003</v>
      </c>
    </row>
    <row r="241" spans="1:4" ht="14.5" customHeight="1">
      <c r="A241" s="29">
        <v>2919926</v>
      </c>
      <c r="B241" s="48" t="s">
        <v>282</v>
      </c>
      <c r="C241" s="46">
        <v>-13.018599999999999</v>
      </c>
      <c r="D241" s="46">
        <v>-42.694499999999998</v>
      </c>
    </row>
    <row r="242" spans="1:4" ht="14.5" customHeight="1">
      <c r="A242" s="29">
        <v>2919959</v>
      </c>
      <c r="B242" s="48" t="s">
        <v>283</v>
      </c>
      <c r="C242" s="45">
        <v>-9.1622599999999998</v>
      </c>
      <c r="D242" s="45">
        <v>-39.0518</v>
      </c>
    </row>
    <row r="243" spans="1:4" ht="14.5" customHeight="1">
      <c r="A243" s="29">
        <v>2920007</v>
      </c>
      <c r="B243" s="48" t="s">
        <v>284</v>
      </c>
      <c r="C243" s="46">
        <v>-12.7446</v>
      </c>
      <c r="D243" s="46">
        <v>-38.615299999999998</v>
      </c>
    </row>
    <row r="244" spans="1:4" ht="14.5" customHeight="1">
      <c r="A244" s="29">
        <v>2920106</v>
      </c>
      <c r="B244" s="48" t="s">
        <v>285</v>
      </c>
      <c r="C244" s="45">
        <v>-14.6623</v>
      </c>
      <c r="D244" s="45">
        <v>-41.491500000000002</v>
      </c>
    </row>
    <row r="245" spans="1:4" ht="14.5" customHeight="1">
      <c r="A245" s="29">
        <v>2920205</v>
      </c>
      <c r="B245" s="48" t="s">
        <v>286</v>
      </c>
      <c r="C245" s="46">
        <v>-15.624000000000001</v>
      </c>
      <c r="D245" s="46">
        <v>-40.258699999999997</v>
      </c>
    </row>
    <row r="246" spans="1:4" ht="14.5" customHeight="1">
      <c r="A246" s="29">
        <v>2920304</v>
      </c>
      <c r="B246" s="48" t="s">
        <v>287</v>
      </c>
      <c r="C246" s="45">
        <v>-11.710699999999999</v>
      </c>
      <c r="D246" s="45">
        <v>-40.143700000000003</v>
      </c>
    </row>
    <row r="247" spans="1:4" ht="14.5" customHeight="1">
      <c r="A247" s="29">
        <v>2920403</v>
      </c>
      <c r="B247" s="48" t="s">
        <v>288</v>
      </c>
      <c r="C247" s="46">
        <v>-14.3371</v>
      </c>
      <c r="D247" s="46">
        <v>-43.768599999999999</v>
      </c>
    </row>
    <row r="248" spans="1:4" ht="14.5" customHeight="1">
      <c r="A248" s="29">
        <v>2920452</v>
      </c>
      <c r="B248" s="48" t="s">
        <v>588</v>
      </c>
      <c r="C248" s="45">
        <v>-14.3847</v>
      </c>
      <c r="D248" s="45">
        <v>-41.8842</v>
      </c>
    </row>
    <row r="249" spans="1:4" ht="14.5" customHeight="1">
      <c r="A249" s="29">
        <v>2920502</v>
      </c>
      <c r="B249" s="48" t="s">
        <v>589</v>
      </c>
      <c r="C249" s="46">
        <v>-14.147600000000001</v>
      </c>
      <c r="D249" s="46">
        <v>-40.239899999999999</v>
      </c>
    </row>
    <row r="250" spans="1:4" ht="14.5" customHeight="1">
      <c r="A250" s="29">
        <v>2920601</v>
      </c>
      <c r="B250" s="48" t="s">
        <v>291</v>
      </c>
      <c r="C250" s="45">
        <v>-10.7227</v>
      </c>
      <c r="D250" s="45">
        <v>-44.0428</v>
      </c>
    </row>
    <row r="251" spans="1:4" ht="14.5" customHeight="1">
      <c r="A251" s="29">
        <v>2920700</v>
      </c>
      <c r="B251" s="48" t="s">
        <v>590</v>
      </c>
      <c r="C251" s="46">
        <v>-13.435499999999999</v>
      </c>
      <c r="D251" s="46">
        <v>-40.432299999999998</v>
      </c>
    </row>
    <row r="252" spans="1:4" ht="14.5" customHeight="1">
      <c r="A252" s="29">
        <v>2920809</v>
      </c>
      <c r="B252" s="48" t="s">
        <v>591</v>
      </c>
      <c r="C252" s="45">
        <v>-12.776</v>
      </c>
      <c r="D252" s="45">
        <v>-38.917499999999997</v>
      </c>
    </row>
    <row r="253" spans="1:4" ht="14.5" customHeight="1">
      <c r="A253" s="29">
        <v>2920908</v>
      </c>
      <c r="B253" s="48" t="s">
        <v>294</v>
      </c>
      <c r="C253" s="46">
        <v>-14.1035</v>
      </c>
      <c r="D253" s="46">
        <v>-39.0137</v>
      </c>
    </row>
    <row r="254" spans="1:4" ht="14.5" customHeight="1">
      <c r="A254" s="29">
        <v>2921005</v>
      </c>
      <c r="B254" s="48" t="s">
        <v>592</v>
      </c>
      <c r="C254" s="45">
        <v>-13.006399999999999</v>
      </c>
      <c r="D254" s="45">
        <v>-40.529499999999999</v>
      </c>
    </row>
    <row r="255" spans="1:4" ht="14.5" customHeight="1">
      <c r="A255" s="29">
        <v>2921054</v>
      </c>
      <c r="B255" s="48" t="s">
        <v>493</v>
      </c>
      <c r="C255" s="46">
        <v>-15.5542</v>
      </c>
      <c r="D255" s="46">
        <v>-39.301600000000001</v>
      </c>
    </row>
    <row r="256" spans="1:4" ht="14.5" customHeight="1">
      <c r="A256" s="29">
        <v>2921104</v>
      </c>
      <c r="B256" s="48" t="s">
        <v>296</v>
      </c>
      <c r="C256" s="45">
        <v>-12.5307</v>
      </c>
      <c r="D256" s="45">
        <v>-38.300899999999999</v>
      </c>
    </row>
    <row r="257" spans="1:4" ht="14.5" customHeight="1">
      <c r="A257" s="29">
        <v>2921203</v>
      </c>
      <c r="B257" s="48" t="s">
        <v>297</v>
      </c>
      <c r="C257" s="46">
        <v>-13.9109</v>
      </c>
      <c r="D257" s="46">
        <v>-42.843899999999998</v>
      </c>
    </row>
    <row r="258" spans="1:4" ht="14.5" customHeight="1">
      <c r="A258" s="29">
        <v>2921302</v>
      </c>
      <c r="B258" s="48" t="s">
        <v>298</v>
      </c>
      <c r="C258" s="45">
        <v>-17.370699999999999</v>
      </c>
      <c r="D258" s="45">
        <v>-40.223799999999997</v>
      </c>
    </row>
    <row r="259" spans="1:4" ht="14.5" customHeight="1">
      <c r="A259" s="29">
        <v>2921401</v>
      </c>
      <c r="B259" s="48" t="s">
        <v>299</v>
      </c>
      <c r="C259" s="46">
        <v>-11.4299</v>
      </c>
      <c r="D259" s="46">
        <v>-40.603099999999998</v>
      </c>
    </row>
    <row r="260" spans="1:4" ht="14.5" customHeight="1">
      <c r="A260" s="29">
        <v>2921450</v>
      </c>
      <c r="B260" s="48" t="s">
        <v>300</v>
      </c>
      <c r="C260" s="45">
        <v>-12.864599999999999</v>
      </c>
      <c r="D260" s="45">
        <v>-39.8611</v>
      </c>
    </row>
    <row r="261" spans="1:4" ht="14.5" customHeight="1">
      <c r="A261" s="29">
        <v>2921500</v>
      </c>
      <c r="B261" s="48" t="s">
        <v>301</v>
      </c>
      <c r="C261" s="46">
        <v>-10.961</v>
      </c>
      <c r="D261" s="46">
        <v>-40.573999999999998</v>
      </c>
    </row>
    <row r="262" spans="1:4" ht="14.5" customHeight="1">
      <c r="A262" s="29">
        <v>2921609</v>
      </c>
      <c r="B262" s="48" t="s">
        <v>593</v>
      </c>
      <c r="C262" s="45">
        <v>-14.2385</v>
      </c>
      <c r="D262" s="45">
        <v>-40.771799999999999</v>
      </c>
    </row>
    <row r="263" spans="1:4" ht="14.5" customHeight="1">
      <c r="A263" s="29">
        <v>2921708</v>
      </c>
      <c r="B263" s="48" t="s">
        <v>594</v>
      </c>
      <c r="C263" s="46">
        <v>-10.4374</v>
      </c>
      <c r="D263" s="46">
        <v>-39.332099999999997</v>
      </c>
    </row>
    <row r="264" spans="1:4" ht="14.5" customHeight="1">
      <c r="A264" s="29">
        <v>2921807</v>
      </c>
      <c r="B264" s="48" t="s">
        <v>304</v>
      </c>
      <c r="C264" s="45">
        <v>-11.556900000000001</v>
      </c>
      <c r="D264" s="45">
        <v>-43.276600000000002</v>
      </c>
    </row>
    <row r="265" spans="1:4" ht="14.5" customHeight="1">
      <c r="A265" s="29">
        <v>2921906</v>
      </c>
      <c r="B265" s="48" t="s">
        <v>595</v>
      </c>
      <c r="C265" s="46">
        <v>-11.5488</v>
      </c>
      <c r="D265" s="46">
        <v>-41.156500000000001</v>
      </c>
    </row>
    <row r="266" spans="1:4" ht="14.5" customHeight="1">
      <c r="A266" s="29">
        <v>2922003</v>
      </c>
      <c r="B266" s="48" t="s">
        <v>306</v>
      </c>
      <c r="C266" s="45">
        <v>-15.022500000000001</v>
      </c>
      <c r="D266" s="45">
        <v>-42.372700000000002</v>
      </c>
    </row>
    <row r="267" spans="1:4" ht="14.5" customHeight="1">
      <c r="A267" s="29">
        <v>2922052</v>
      </c>
      <c r="B267" s="48" t="s">
        <v>307</v>
      </c>
      <c r="C267" s="46">
        <v>-13.0053</v>
      </c>
      <c r="D267" s="46">
        <v>-41.3703</v>
      </c>
    </row>
    <row r="268" spans="1:4" ht="14.5" customHeight="1">
      <c r="A268" s="29">
        <v>2922102</v>
      </c>
      <c r="B268" s="48" t="s">
        <v>308</v>
      </c>
      <c r="C268" s="45">
        <v>-18.075399999999998</v>
      </c>
      <c r="D268" s="45">
        <v>-39.5565</v>
      </c>
    </row>
    <row r="269" spans="1:4" ht="14.5" customHeight="1">
      <c r="A269" s="29">
        <v>2922201</v>
      </c>
      <c r="B269" s="48" t="s">
        <v>309</v>
      </c>
      <c r="C269" s="46">
        <v>-11.9648</v>
      </c>
      <c r="D269" s="46">
        <v>-41.6374</v>
      </c>
    </row>
    <row r="270" spans="1:4" ht="14.5" customHeight="1">
      <c r="A270" s="29">
        <v>2922250</v>
      </c>
      <c r="B270" s="48" t="s">
        <v>596</v>
      </c>
      <c r="C270" s="45">
        <v>-11.854100000000001</v>
      </c>
      <c r="D270" s="45">
        <v>-40.471400000000003</v>
      </c>
    </row>
    <row r="271" spans="1:4" ht="14.5" customHeight="1">
      <c r="A271" s="29">
        <v>2922300</v>
      </c>
      <c r="B271" s="48" t="s">
        <v>311</v>
      </c>
      <c r="C271" s="46">
        <v>-13.0092</v>
      </c>
      <c r="D271" s="46">
        <v>-39.109200000000001</v>
      </c>
    </row>
    <row r="272" spans="1:4" ht="14.5" customHeight="1">
      <c r="A272" s="29">
        <v>2922409</v>
      </c>
      <c r="B272" s="48" t="s">
        <v>597</v>
      </c>
      <c r="C272" s="45">
        <v>-12.632899999999999</v>
      </c>
      <c r="D272" s="45">
        <v>-38.992100000000001</v>
      </c>
    </row>
    <row r="273" spans="1:4" ht="14.5" customHeight="1">
      <c r="A273" s="29">
        <v>2922508</v>
      </c>
      <c r="B273" s="48" t="s">
        <v>598</v>
      </c>
      <c r="C273" s="46">
        <v>-13.228400000000001</v>
      </c>
      <c r="D273" s="46">
        <v>-39.504399999999997</v>
      </c>
    </row>
    <row r="274" spans="1:4" ht="14.5" customHeight="1">
      <c r="A274" s="29">
        <v>2922607</v>
      </c>
      <c r="B274" s="48" t="s">
        <v>599</v>
      </c>
      <c r="C274" s="45">
        <v>-13.0235</v>
      </c>
      <c r="D274" s="45">
        <v>-39.010800000000003</v>
      </c>
    </row>
    <row r="275" spans="1:4" ht="14.5" customHeight="1">
      <c r="A275" s="29">
        <v>2922656</v>
      </c>
      <c r="B275" s="48" t="s">
        <v>315</v>
      </c>
      <c r="C275" s="46">
        <v>-13.603999999999999</v>
      </c>
      <c r="D275" s="46">
        <v>-39.109099999999998</v>
      </c>
    </row>
    <row r="276" spans="1:4" ht="14.5" customHeight="1">
      <c r="A276" s="29">
        <v>2922706</v>
      </c>
      <c r="B276" s="48" t="s">
        <v>600</v>
      </c>
      <c r="C276" s="45">
        <v>-10.8192</v>
      </c>
      <c r="D276" s="45">
        <v>-39.429699999999997</v>
      </c>
    </row>
    <row r="277" spans="1:4" ht="14.5" customHeight="1">
      <c r="A277" s="29">
        <v>2922730</v>
      </c>
      <c r="B277" s="48" t="s">
        <v>601</v>
      </c>
      <c r="C277" s="46">
        <v>-14.7912</v>
      </c>
      <c r="D277" s="46">
        <v>-40.145800000000001</v>
      </c>
    </row>
    <row r="278" spans="1:4" ht="14.5" customHeight="1">
      <c r="A278" s="29">
        <v>2922755</v>
      </c>
      <c r="B278" s="48" t="s">
        <v>602</v>
      </c>
      <c r="C278" s="45">
        <v>-11.6031</v>
      </c>
      <c r="D278" s="45">
        <v>-39.630200000000002</v>
      </c>
    </row>
    <row r="279" spans="1:4" ht="14.5" customHeight="1">
      <c r="A279" s="29">
        <v>2922805</v>
      </c>
      <c r="B279" s="48" t="s">
        <v>319</v>
      </c>
      <c r="C279" s="46">
        <v>-13.811999999999999</v>
      </c>
      <c r="D279" s="46">
        <v>-39.618200000000002</v>
      </c>
    </row>
    <row r="280" spans="1:4" ht="14.5" customHeight="1">
      <c r="A280" s="29">
        <v>2922854</v>
      </c>
      <c r="B280" s="48" t="s">
        <v>603</v>
      </c>
      <c r="C280" s="45">
        <v>-13.024100000000001</v>
      </c>
      <c r="D280" s="45">
        <v>-40.065300000000001</v>
      </c>
    </row>
    <row r="281" spans="1:4" ht="14.5" customHeight="1">
      <c r="A281" s="29">
        <v>2922904</v>
      </c>
      <c r="B281" s="48" t="s">
        <v>321</v>
      </c>
      <c r="C281" s="46">
        <v>-12.815</v>
      </c>
      <c r="D281" s="46">
        <v>-41.074800000000003</v>
      </c>
    </row>
    <row r="282" spans="1:4" ht="14.5" customHeight="1">
      <c r="A282" s="29">
        <v>2923001</v>
      </c>
      <c r="B282" s="48" t="s">
        <v>604</v>
      </c>
      <c r="C282" s="45">
        <v>-11.232900000000001</v>
      </c>
      <c r="D282" s="45">
        <v>-38.487099999999998</v>
      </c>
    </row>
    <row r="283" spans="1:4" ht="14.5" customHeight="1">
      <c r="A283" s="29">
        <v>2923035</v>
      </c>
      <c r="B283" s="48" t="s">
        <v>323</v>
      </c>
      <c r="C283" s="46">
        <v>-17.892600000000002</v>
      </c>
      <c r="D283" s="46">
        <v>-39.374299999999998</v>
      </c>
    </row>
    <row r="284" spans="1:4" ht="14.5" customHeight="1">
      <c r="A284" s="29">
        <v>2923050</v>
      </c>
      <c r="B284" s="48" t="s">
        <v>324</v>
      </c>
      <c r="C284" s="45">
        <v>-12.808299999999999</v>
      </c>
      <c r="D284" s="45">
        <v>-42.168199999999999</v>
      </c>
    </row>
    <row r="285" spans="1:4" ht="14.5" customHeight="1">
      <c r="A285" s="29">
        <v>2923100</v>
      </c>
      <c r="B285" s="48" t="s">
        <v>325</v>
      </c>
      <c r="C285" s="46">
        <v>-10.318199999999999</v>
      </c>
      <c r="D285" s="46">
        <v>-38.401400000000002</v>
      </c>
    </row>
    <row r="286" spans="1:4" ht="14.5" customHeight="1">
      <c r="A286" s="29">
        <v>2923209</v>
      </c>
      <c r="B286" s="48" t="s">
        <v>326</v>
      </c>
      <c r="C286" s="45">
        <v>-11.3497</v>
      </c>
      <c r="D286" s="45">
        <v>-38.337899999999998</v>
      </c>
    </row>
    <row r="287" spans="1:4" ht="14.5" customHeight="1">
      <c r="A287" s="29">
        <v>2923308</v>
      </c>
      <c r="B287" s="48" t="s">
        <v>605</v>
      </c>
      <c r="C287" s="46">
        <v>-12.3132</v>
      </c>
      <c r="D287" s="46">
        <v>-42.896900000000002</v>
      </c>
    </row>
    <row r="288" spans="1:4" ht="14.5" customHeight="1">
      <c r="A288" s="29">
        <v>2923357</v>
      </c>
      <c r="B288" s="48" t="s">
        <v>606</v>
      </c>
      <c r="C288" s="45">
        <v>-12.0175</v>
      </c>
      <c r="D288" s="45">
        <v>-38.616599999999998</v>
      </c>
    </row>
    <row r="289" spans="1:4" ht="14.5" customHeight="1">
      <c r="A289" s="29">
        <v>2923407</v>
      </c>
      <c r="B289" s="48" t="s">
        <v>329</v>
      </c>
      <c r="C289" s="46">
        <v>-10.957800000000001</v>
      </c>
      <c r="D289" s="46">
        <v>-41.075600000000001</v>
      </c>
    </row>
    <row r="290" spans="1:4" ht="14.5" customHeight="1">
      <c r="A290" s="29">
        <v>2923506</v>
      </c>
      <c r="B290" s="48" t="s">
        <v>330</v>
      </c>
      <c r="C290" s="45">
        <v>-14.2676</v>
      </c>
      <c r="D290" s="45">
        <v>-43.160899999999998</v>
      </c>
    </row>
    <row r="291" spans="1:4" ht="14.5" customHeight="1">
      <c r="A291" s="29">
        <v>2923605</v>
      </c>
      <c r="B291" s="48" t="s">
        <v>331</v>
      </c>
      <c r="C291" s="46">
        <v>-12.5059</v>
      </c>
      <c r="D291" s="46">
        <v>-41.5809</v>
      </c>
    </row>
    <row r="292" spans="1:4" ht="14.5" customHeight="1">
      <c r="A292" s="29">
        <v>2923704</v>
      </c>
      <c r="B292" s="48" t="s">
        <v>332</v>
      </c>
      <c r="C292" s="45">
        <v>-13.438800000000001</v>
      </c>
      <c r="D292" s="45">
        <v>-42.2395</v>
      </c>
    </row>
    <row r="293" spans="1:4" ht="14.5" customHeight="1">
      <c r="A293" s="29">
        <v>2923803</v>
      </c>
      <c r="B293" s="48" t="s">
        <v>333</v>
      </c>
      <c r="C293" s="46">
        <v>-12.686999999999999</v>
      </c>
      <c r="D293" s="46">
        <v>-43.1798</v>
      </c>
    </row>
    <row r="294" spans="1:4" ht="14.5" customHeight="1">
      <c r="A294" s="29">
        <v>2923902</v>
      </c>
      <c r="B294" s="48" t="s">
        <v>334</v>
      </c>
      <c r="C294" s="45">
        <v>-10.6859</v>
      </c>
      <c r="D294" s="45">
        <v>-37.8626</v>
      </c>
    </row>
    <row r="295" spans="1:4" ht="14.5" customHeight="1">
      <c r="A295" s="29">
        <v>2924009</v>
      </c>
      <c r="B295" s="48" t="s">
        <v>335</v>
      </c>
      <c r="C295" s="46">
        <v>-15.4572</v>
      </c>
      <c r="D295" s="46">
        <v>-39.645800000000001</v>
      </c>
    </row>
    <row r="296" spans="1:4" ht="14.5" customHeight="1">
      <c r="A296" s="29">
        <v>2924058</v>
      </c>
      <c r="B296" s="48" t="s">
        <v>607</v>
      </c>
      <c r="C296" s="45">
        <v>-9.3983000000000008</v>
      </c>
      <c r="D296" s="45">
        <v>-38.221600000000002</v>
      </c>
    </row>
    <row r="297" spans="1:4" ht="14.5" customHeight="1">
      <c r="A297" s="29">
        <v>2924108</v>
      </c>
      <c r="B297" s="48" t="s">
        <v>608</v>
      </c>
      <c r="C297" s="46">
        <v>-11.831300000000001</v>
      </c>
      <c r="D297" s="46">
        <v>-39.610999999999997</v>
      </c>
    </row>
    <row r="298" spans="1:4" ht="14.5" customHeight="1">
      <c r="A298" s="29">
        <v>2924207</v>
      </c>
      <c r="B298" s="48" t="s">
        <v>338</v>
      </c>
      <c r="C298" s="45">
        <v>-12.149100000000001</v>
      </c>
      <c r="D298" s="45">
        <v>-38.648699999999998</v>
      </c>
    </row>
    <row r="299" spans="1:4" ht="14.5" customHeight="1">
      <c r="A299" s="29">
        <v>2924306</v>
      </c>
      <c r="B299" s="48" t="s">
        <v>609</v>
      </c>
      <c r="C299" s="46">
        <v>-10.012</v>
      </c>
      <c r="D299" s="46">
        <v>-37.8932</v>
      </c>
    </row>
    <row r="300" spans="1:4" ht="14.5" customHeight="1">
      <c r="A300" s="29">
        <v>2924405</v>
      </c>
      <c r="B300" s="48" t="s">
        <v>610</v>
      </c>
      <c r="C300" s="45">
        <v>-13.1465</v>
      </c>
      <c r="D300" s="45">
        <v>-41.770200000000003</v>
      </c>
    </row>
    <row r="301" spans="1:4" ht="14.5" customHeight="1">
      <c r="A301" s="29">
        <v>2924504</v>
      </c>
      <c r="B301" s="48" t="s">
        <v>611</v>
      </c>
      <c r="C301" s="46">
        <v>-10.005100000000001</v>
      </c>
      <c r="D301" s="46">
        <v>-42.493600000000001</v>
      </c>
    </row>
    <row r="302" spans="1:4" ht="14.5" customHeight="1">
      <c r="A302" s="29">
        <v>2924603</v>
      </c>
      <c r="B302" s="48" t="s">
        <v>612</v>
      </c>
      <c r="C302" s="45">
        <v>-14.492100000000001</v>
      </c>
      <c r="D302" s="45">
        <v>-42.686</v>
      </c>
    </row>
    <row r="303" spans="1:4" ht="14.5" customHeight="1">
      <c r="A303" s="29">
        <v>2924652</v>
      </c>
      <c r="B303" s="48" t="s">
        <v>343</v>
      </c>
      <c r="C303" s="46">
        <v>-10.7433</v>
      </c>
      <c r="D303" s="46">
        <v>-40.3675</v>
      </c>
    </row>
    <row r="304" spans="1:4" ht="14.5" customHeight="1">
      <c r="A304" s="29">
        <v>2924678</v>
      </c>
      <c r="B304" s="48" t="s">
        <v>613</v>
      </c>
      <c r="C304" s="45">
        <v>-11.8117</v>
      </c>
      <c r="D304" s="45">
        <v>-39.9009</v>
      </c>
    </row>
    <row r="305" spans="1:4" ht="14.5" customHeight="1">
      <c r="A305" s="29">
        <v>2924702</v>
      </c>
      <c r="B305" s="48" t="s">
        <v>614</v>
      </c>
      <c r="C305" s="46">
        <v>-13.759</v>
      </c>
      <c r="D305" s="46">
        <v>-39.383600000000001</v>
      </c>
    </row>
    <row r="306" spans="1:4" ht="14.5" customHeight="1">
      <c r="A306" s="29">
        <v>2924801</v>
      </c>
      <c r="B306" s="48" t="s">
        <v>346</v>
      </c>
      <c r="C306" s="45">
        <v>-14.9444</v>
      </c>
      <c r="D306" s="45">
        <v>-41.716799999999999</v>
      </c>
    </row>
    <row r="307" spans="1:4" ht="14.5" customHeight="1">
      <c r="A307" s="29">
        <v>2924900</v>
      </c>
      <c r="B307" s="48" t="s">
        <v>347</v>
      </c>
      <c r="C307" s="46">
        <v>-11.73</v>
      </c>
      <c r="D307" s="46">
        <v>-40.558700000000002</v>
      </c>
    </row>
    <row r="308" spans="1:4" ht="14.5" customHeight="1">
      <c r="A308" s="29">
        <v>2925006</v>
      </c>
      <c r="B308" s="48" t="s">
        <v>348</v>
      </c>
      <c r="C308" s="45">
        <v>-13.261799999999999</v>
      </c>
      <c r="D308" s="45">
        <v>-40.369500000000002</v>
      </c>
    </row>
    <row r="309" spans="1:4" ht="14.5" customHeight="1">
      <c r="A309" s="29">
        <v>2925105</v>
      </c>
      <c r="B309" s="48" t="s">
        <v>615</v>
      </c>
      <c r="C309" s="46">
        <v>-14.6654</v>
      </c>
      <c r="D309" s="46">
        <v>-40.471800000000002</v>
      </c>
    </row>
    <row r="310" spans="1:4" ht="14.5" customHeight="1">
      <c r="A310" s="29">
        <v>2925204</v>
      </c>
      <c r="B310" s="48" t="s">
        <v>350</v>
      </c>
      <c r="C310" s="45">
        <v>-14.523400000000001</v>
      </c>
      <c r="D310" s="45">
        <v>-40.363399999999999</v>
      </c>
    </row>
    <row r="311" spans="1:4" ht="14.5" customHeight="1">
      <c r="A311" s="29">
        <v>2925253</v>
      </c>
      <c r="B311" s="48" t="s">
        <v>351</v>
      </c>
      <c r="C311" s="46">
        <v>-12.430300000000001</v>
      </c>
      <c r="D311" s="46">
        <v>-38.337400000000002</v>
      </c>
    </row>
    <row r="312" spans="1:4" ht="14.5" customHeight="1">
      <c r="A312" s="29">
        <v>2925303</v>
      </c>
      <c r="B312" s="48" t="s">
        <v>352</v>
      </c>
      <c r="C312" s="45">
        <v>-10.8653</v>
      </c>
      <c r="D312" s="45">
        <v>-40.131100000000004</v>
      </c>
    </row>
    <row r="313" spans="1:4" ht="14.5" customHeight="1">
      <c r="A313" s="29">
        <v>2925402</v>
      </c>
      <c r="B313" s="48" t="s">
        <v>616</v>
      </c>
      <c r="C313" s="46">
        <v>-16.4435</v>
      </c>
      <c r="D313" s="46">
        <v>-39.064300000000003</v>
      </c>
    </row>
    <row r="314" spans="1:4" ht="14.5" customHeight="1">
      <c r="A314" s="29">
        <v>2925501</v>
      </c>
      <c r="B314" s="48" t="s">
        <v>354</v>
      </c>
      <c r="C314" s="45">
        <v>-15.5943</v>
      </c>
      <c r="D314" s="45">
        <v>-39.863799999999998</v>
      </c>
    </row>
    <row r="315" spans="1:4" ht="14.5" customHeight="1">
      <c r="A315" s="29">
        <v>2925600</v>
      </c>
      <c r="B315" s="48" t="s">
        <v>355</v>
      </c>
      <c r="C315" s="46">
        <v>-17.336400000000001</v>
      </c>
      <c r="D315" s="46">
        <v>-39.222700000000003</v>
      </c>
    </row>
    <row r="316" spans="1:4" ht="14.5" customHeight="1">
      <c r="A316" s="29">
        <v>2925709</v>
      </c>
      <c r="B316" s="48" t="s">
        <v>617</v>
      </c>
      <c r="C316" s="45">
        <v>-11.292299999999999</v>
      </c>
      <c r="D316" s="45">
        <v>-41.984299999999998</v>
      </c>
    </row>
    <row r="317" spans="1:4" ht="14.5" customHeight="1">
      <c r="A317" s="29">
        <v>2925758</v>
      </c>
      <c r="B317" s="48" t="s">
        <v>357</v>
      </c>
      <c r="C317" s="46">
        <v>-14.688499999999999</v>
      </c>
      <c r="D317" s="46">
        <v>-41.6798</v>
      </c>
    </row>
    <row r="318" spans="1:4" ht="14.5" customHeight="1">
      <c r="A318" s="29">
        <v>2925808</v>
      </c>
      <c r="B318" s="48" t="s">
        <v>358</v>
      </c>
      <c r="C318" s="45">
        <v>-13.447100000000001</v>
      </c>
      <c r="D318" s="45">
        <v>-39.420299999999997</v>
      </c>
    </row>
    <row r="319" spans="1:4" ht="14.5" customHeight="1">
      <c r="A319" s="29">
        <v>2925907</v>
      </c>
      <c r="B319" s="48" t="s">
        <v>359</v>
      </c>
      <c r="C319" s="46">
        <v>-10.973599999999999</v>
      </c>
      <c r="D319" s="46">
        <v>-39.629300000000001</v>
      </c>
    </row>
    <row r="320" spans="1:4" ht="14.5" customHeight="1">
      <c r="A320" s="29">
        <v>2925931</v>
      </c>
      <c r="B320" s="48" t="s">
        <v>360</v>
      </c>
      <c r="C320" s="45">
        <v>-10.750500000000001</v>
      </c>
      <c r="D320" s="45">
        <v>-39.213700000000003</v>
      </c>
    </row>
    <row r="321" spans="1:4" ht="14.5" customHeight="1">
      <c r="A321" s="29">
        <v>2925956</v>
      </c>
      <c r="B321" s="48" t="s">
        <v>361</v>
      </c>
      <c r="C321" s="46">
        <v>-11.4031</v>
      </c>
      <c r="D321" s="46">
        <v>-40.119999999999997</v>
      </c>
    </row>
    <row r="322" spans="1:4" ht="14.5" customHeight="1">
      <c r="A322" s="29">
        <v>2926004</v>
      </c>
      <c r="B322" s="48" t="s">
        <v>362</v>
      </c>
      <c r="C322" s="45">
        <v>-12.4053</v>
      </c>
      <c r="D322" s="45">
        <v>-39.500700000000002</v>
      </c>
    </row>
    <row r="323" spans="1:4" ht="14.5" customHeight="1">
      <c r="A323" s="29">
        <v>2926103</v>
      </c>
      <c r="B323" s="48" t="s">
        <v>618</v>
      </c>
      <c r="C323" s="46">
        <v>-9.6194400000000009</v>
      </c>
      <c r="D323" s="46">
        <v>-42.084800000000001</v>
      </c>
    </row>
    <row r="324" spans="1:4" ht="14.5" customHeight="1">
      <c r="A324" s="29">
        <v>2926202</v>
      </c>
      <c r="B324" s="48" t="s">
        <v>619</v>
      </c>
      <c r="C324" s="45">
        <v>-11.4832</v>
      </c>
      <c r="D324" s="45">
        <v>-39.423400000000001</v>
      </c>
    </row>
    <row r="325" spans="1:4" ht="14.5" customHeight="1">
      <c r="A325" s="29">
        <v>2926301</v>
      </c>
      <c r="B325" s="48" t="s">
        <v>620</v>
      </c>
      <c r="C325" s="46">
        <v>-11.7508</v>
      </c>
      <c r="D325" s="46">
        <v>-44.914299999999997</v>
      </c>
    </row>
    <row r="326" spans="1:4" ht="14.5" customHeight="1">
      <c r="A326" s="29">
        <v>2926400</v>
      </c>
      <c r="B326" s="48" t="s">
        <v>366</v>
      </c>
      <c r="C326" s="45">
        <v>-11.806699999999999</v>
      </c>
      <c r="D326" s="45">
        <v>-39.381799999999998</v>
      </c>
    </row>
    <row r="327" spans="1:4" ht="14.5" customHeight="1">
      <c r="A327" s="29">
        <v>2926509</v>
      </c>
      <c r="B327" s="48" t="s">
        <v>367</v>
      </c>
      <c r="C327" s="46">
        <v>-13.6059</v>
      </c>
      <c r="D327" s="46">
        <v>-42.939700000000002</v>
      </c>
    </row>
    <row r="328" spans="1:4" ht="14.5" customHeight="1">
      <c r="A328" s="29">
        <v>2926608</v>
      </c>
      <c r="B328" s="48" t="s">
        <v>368</v>
      </c>
      <c r="C328" s="45">
        <v>-11.0421</v>
      </c>
      <c r="D328" s="45">
        <v>-38.424199999999999</v>
      </c>
    </row>
    <row r="329" spans="1:4" ht="14.5" customHeight="1">
      <c r="A329" s="29">
        <v>2926657</v>
      </c>
      <c r="B329" s="48" t="s">
        <v>621</v>
      </c>
      <c r="C329" s="46">
        <v>-10.837300000000001</v>
      </c>
      <c r="D329" s="46">
        <v>-38.538200000000003</v>
      </c>
    </row>
    <row r="330" spans="1:4" ht="14.5" customHeight="1">
      <c r="A330" s="29">
        <v>2926707</v>
      </c>
      <c r="B330" s="48" t="s">
        <v>370</v>
      </c>
      <c r="C330" s="45">
        <v>-15.450799999999999</v>
      </c>
      <c r="D330" s="45">
        <v>-40.744100000000003</v>
      </c>
    </row>
    <row r="331" spans="1:4" ht="14.5" customHeight="1">
      <c r="A331" s="29">
        <v>2926806</v>
      </c>
      <c r="B331" s="48" t="s">
        <v>622</v>
      </c>
      <c r="C331" s="46">
        <v>-13.5852</v>
      </c>
      <c r="D331" s="46">
        <v>-41.8048</v>
      </c>
    </row>
    <row r="332" spans="1:4" ht="14.5" customHeight="1">
      <c r="A332" s="29">
        <v>2926905</v>
      </c>
      <c r="B332" s="48" t="s">
        <v>372</v>
      </c>
      <c r="C332" s="45">
        <v>-14.4071</v>
      </c>
      <c r="D332" s="45">
        <v>-42.072099999999999</v>
      </c>
    </row>
    <row r="333" spans="1:4" ht="14.5" customHeight="1">
      <c r="A333" s="29">
        <v>2927002</v>
      </c>
      <c r="B333" s="48" t="s">
        <v>373</v>
      </c>
      <c r="C333" s="46">
        <v>-13.118499999999999</v>
      </c>
      <c r="D333" s="46">
        <v>-42.290199999999999</v>
      </c>
    </row>
    <row r="334" spans="1:4" ht="14.5" customHeight="1">
      <c r="A334" s="29">
        <v>2927101</v>
      </c>
      <c r="B334" s="48" t="s">
        <v>374</v>
      </c>
      <c r="C334" s="45">
        <v>-11.481400000000001</v>
      </c>
      <c r="D334" s="45">
        <v>-37.933199999999999</v>
      </c>
    </row>
    <row r="335" spans="1:4" ht="14.5" customHeight="1">
      <c r="A335" s="29">
        <v>2927200</v>
      </c>
      <c r="B335" s="48" t="s">
        <v>375</v>
      </c>
      <c r="C335" s="46">
        <v>-8.8502100000000006</v>
      </c>
      <c r="D335" s="46">
        <v>-38.78</v>
      </c>
    </row>
    <row r="336" spans="1:4" ht="14.5" customHeight="1">
      <c r="A336" s="29">
        <v>2927309</v>
      </c>
      <c r="B336" s="48" t="s">
        <v>376</v>
      </c>
      <c r="C336" s="45">
        <v>-12.281599999999999</v>
      </c>
      <c r="D336" s="45">
        <v>-40.493099999999998</v>
      </c>
    </row>
    <row r="337" spans="1:4" ht="14.5" customHeight="1">
      <c r="A337" s="29">
        <v>2927408</v>
      </c>
      <c r="B337" s="48" t="s">
        <v>377</v>
      </c>
      <c r="C337" s="46">
        <v>-12.872999999999999</v>
      </c>
      <c r="D337" s="46">
        <v>-38.7562</v>
      </c>
    </row>
    <row r="338" spans="1:4" ht="14.5" customHeight="1">
      <c r="A338" s="29">
        <v>2927507</v>
      </c>
      <c r="B338" s="48" t="s">
        <v>623</v>
      </c>
      <c r="C338" s="45">
        <v>-12.9718</v>
      </c>
      <c r="D338" s="45">
        <v>-38.501100000000001</v>
      </c>
    </row>
    <row r="339" spans="1:4" ht="14.5" customHeight="1">
      <c r="A339" s="29">
        <v>2927606</v>
      </c>
      <c r="B339" s="48" t="s">
        <v>624</v>
      </c>
      <c r="C339" s="46">
        <v>-11.951499999999999</v>
      </c>
      <c r="D339" s="46">
        <v>-38.9681</v>
      </c>
    </row>
    <row r="340" spans="1:4" ht="14.5" customHeight="1">
      <c r="A340" s="29">
        <v>2927705</v>
      </c>
      <c r="B340" s="48" t="s">
        <v>625</v>
      </c>
      <c r="C340" s="45">
        <v>-9.7322699999999998</v>
      </c>
      <c r="D340" s="45">
        <v>-38.120899999999999</v>
      </c>
    </row>
    <row r="341" spans="1:4" ht="14.5" customHeight="1">
      <c r="A341" s="29">
        <v>2927804</v>
      </c>
      <c r="B341" s="48" t="s">
        <v>626</v>
      </c>
      <c r="C341" s="46">
        <v>-16.282499999999999</v>
      </c>
      <c r="D341" s="46">
        <v>-39.029499999999999</v>
      </c>
    </row>
    <row r="342" spans="1:4" ht="14.5" customHeight="1">
      <c r="A342" s="29">
        <v>2927903</v>
      </c>
      <c r="B342" s="48" t="s">
        <v>627</v>
      </c>
      <c r="C342" s="45">
        <v>-14.964</v>
      </c>
      <c r="D342" s="45">
        <v>-39.811500000000002</v>
      </c>
    </row>
    <row r="343" spans="1:4" ht="14.5" customHeight="1">
      <c r="A343" s="29">
        <v>2928059</v>
      </c>
      <c r="B343" s="48" t="s">
        <v>382</v>
      </c>
      <c r="C343" s="46">
        <v>-13.279299999999999</v>
      </c>
      <c r="D343" s="46">
        <v>-39.814</v>
      </c>
    </row>
    <row r="344" spans="1:4" ht="14.5" customHeight="1">
      <c r="A344" s="29">
        <v>2928109</v>
      </c>
      <c r="B344" s="48" t="s">
        <v>628</v>
      </c>
      <c r="C344" s="45">
        <v>-11.2508</v>
      </c>
      <c r="D344" s="45">
        <v>-39.375</v>
      </c>
    </row>
    <row r="345" spans="1:4" ht="14.5" customHeight="1">
      <c r="A345" s="29">
        <v>2928406</v>
      </c>
      <c r="B345" s="48" t="s">
        <v>629</v>
      </c>
      <c r="C345" s="46">
        <v>-15.434200000000001</v>
      </c>
      <c r="D345" s="46">
        <v>-39.328699999999998</v>
      </c>
    </row>
    <row r="346" spans="1:4" ht="14.5" customHeight="1">
      <c r="A346" s="29">
        <v>2928505</v>
      </c>
      <c r="B346" s="48" t="s">
        <v>385</v>
      </c>
      <c r="C346" s="45">
        <v>-13.385899999999999</v>
      </c>
      <c r="D346" s="45">
        <v>-44.201099999999997</v>
      </c>
    </row>
    <row r="347" spans="1:4" ht="14.5" customHeight="1">
      <c r="A347" s="29">
        <v>2928000</v>
      </c>
      <c r="B347" s="48" t="s">
        <v>386</v>
      </c>
      <c r="C347" s="46">
        <v>-12.979200000000001</v>
      </c>
      <c r="D347" s="46">
        <v>-44.050600000000003</v>
      </c>
    </row>
    <row r="348" spans="1:4" ht="14.5" customHeight="1">
      <c r="A348" s="29">
        <v>2928208</v>
      </c>
      <c r="B348" s="48" t="s">
        <v>387</v>
      </c>
      <c r="C348" s="45">
        <v>-12.0311</v>
      </c>
      <c r="D348" s="45">
        <v>-38.869399999999999</v>
      </c>
    </row>
    <row r="349" spans="1:4" ht="14.5" customHeight="1">
      <c r="A349" s="29">
        <v>2928307</v>
      </c>
      <c r="B349" s="48" t="s">
        <v>630</v>
      </c>
      <c r="C349" s="46">
        <v>-11.0063</v>
      </c>
      <c r="D349" s="46">
        <v>-44.525500000000001</v>
      </c>
    </row>
    <row r="350" spans="1:4" ht="14.5" customHeight="1">
      <c r="A350" s="29">
        <v>2928604</v>
      </c>
      <c r="B350" s="48" t="s">
        <v>389</v>
      </c>
      <c r="C350" s="45">
        <v>-12.5472</v>
      </c>
      <c r="D350" s="45">
        <v>-38.713700000000003</v>
      </c>
    </row>
    <row r="351" spans="1:4" ht="14.5" customHeight="1">
      <c r="A351" s="29">
        <v>2928703</v>
      </c>
      <c r="B351" s="48" t="s">
        <v>631</v>
      </c>
      <c r="C351" s="46">
        <v>-12.961399999999999</v>
      </c>
      <c r="D351" s="46">
        <v>-39.258400000000002</v>
      </c>
    </row>
    <row r="352" spans="1:4" ht="14.5" customHeight="1">
      <c r="A352" s="29">
        <v>2928802</v>
      </c>
      <c r="B352" s="48" t="s">
        <v>632</v>
      </c>
      <c r="C352" s="45">
        <v>-12.428000000000001</v>
      </c>
      <c r="D352" s="45">
        <v>-39.250500000000002</v>
      </c>
    </row>
    <row r="353" spans="1:4" ht="14.5" customHeight="1">
      <c r="A353" s="29">
        <v>2928901</v>
      </c>
      <c r="B353" s="48" t="s">
        <v>633</v>
      </c>
      <c r="C353" s="46">
        <v>-12.357200000000001</v>
      </c>
      <c r="D353" s="46">
        <v>-44.976900000000001</v>
      </c>
    </row>
    <row r="354" spans="1:4" ht="14.5" customHeight="1">
      <c r="A354" s="29">
        <v>2928950</v>
      </c>
      <c r="B354" s="48" t="s">
        <v>634</v>
      </c>
      <c r="C354" s="45">
        <v>-11.4649</v>
      </c>
      <c r="D354" s="45">
        <v>-39.526800000000001</v>
      </c>
    </row>
    <row r="355" spans="1:4" ht="14.5" customHeight="1">
      <c r="A355" s="29">
        <v>2929107</v>
      </c>
      <c r="B355" s="48" t="s">
        <v>635</v>
      </c>
      <c r="C355" s="46">
        <v>-12.6104</v>
      </c>
      <c r="D355" s="46">
        <v>-38.972700000000003</v>
      </c>
    </row>
    <row r="356" spans="1:4" ht="14.5" customHeight="1">
      <c r="A356" s="29">
        <v>2929008</v>
      </c>
      <c r="B356" s="48" t="s">
        <v>636</v>
      </c>
      <c r="C356" s="45">
        <v>-13.401899999999999</v>
      </c>
      <c r="D356" s="45">
        <v>-44.183700000000002</v>
      </c>
    </row>
    <row r="357" spans="1:4" ht="14.5" customHeight="1">
      <c r="A357" s="29">
        <v>2929057</v>
      </c>
      <c r="B357" s="48" t="s">
        <v>637</v>
      </c>
      <c r="C357" s="46">
        <v>-12.839399999999999</v>
      </c>
      <c r="D357" s="46">
        <v>-39.089300000000001</v>
      </c>
    </row>
    <row r="358" spans="1:4" ht="14.5" customHeight="1">
      <c r="A358" s="29">
        <v>2929206</v>
      </c>
      <c r="B358" s="48" t="s">
        <v>638</v>
      </c>
      <c r="C358" s="45">
        <v>-12.6183</v>
      </c>
      <c r="D358" s="45">
        <v>-38.678600000000003</v>
      </c>
    </row>
    <row r="359" spans="1:4" ht="14.5" customHeight="1">
      <c r="A359" s="29">
        <v>2929255</v>
      </c>
      <c r="B359" s="48" t="s">
        <v>639</v>
      </c>
      <c r="C359" s="46">
        <v>-11.217499999999999</v>
      </c>
      <c r="D359" s="46">
        <v>-41.884300000000003</v>
      </c>
    </row>
    <row r="360" spans="1:4" ht="14.5" customHeight="1">
      <c r="A360" s="29">
        <v>2929305</v>
      </c>
      <c r="B360" s="48" t="s">
        <v>640</v>
      </c>
      <c r="C360" s="45">
        <v>-12.4331</v>
      </c>
      <c r="D360" s="45">
        <v>-38.966299999999997</v>
      </c>
    </row>
    <row r="361" spans="1:4" ht="14.5" customHeight="1">
      <c r="A361" s="29">
        <v>2929354</v>
      </c>
      <c r="B361" s="48" t="s">
        <v>641</v>
      </c>
      <c r="C361" s="46">
        <v>-15.0787</v>
      </c>
      <c r="D361" s="46">
        <v>-39.343699999999998</v>
      </c>
    </row>
    <row r="362" spans="1:4" ht="14.5" customHeight="1">
      <c r="A362" s="29">
        <v>2929370</v>
      </c>
      <c r="B362" s="48" t="s">
        <v>642</v>
      </c>
      <c r="C362" s="45">
        <v>-11.4137</v>
      </c>
      <c r="D362" s="45">
        <v>-39.866900000000001</v>
      </c>
    </row>
    <row r="363" spans="1:4" ht="14.5" customHeight="1">
      <c r="A363" s="29">
        <v>2929404</v>
      </c>
      <c r="B363" s="48" t="s">
        <v>643</v>
      </c>
      <c r="C363" s="46">
        <v>-13.0434</v>
      </c>
      <c r="D363" s="46">
        <v>-39.457799999999999</v>
      </c>
    </row>
    <row r="364" spans="1:4" ht="14.5" customHeight="1">
      <c r="A364" s="29">
        <v>2929503</v>
      </c>
      <c r="B364" s="48" t="s">
        <v>644</v>
      </c>
      <c r="C364" s="45">
        <v>-12.5123</v>
      </c>
      <c r="D364" s="45">
        <v>-38.490499999999997</v>
      </c>
    </row>
    <row r="365" spans="1:4" ht="14.5" customHeight="1">
      <c r="A365" s="29">
        <v>2929602</v>
      </c>
      <c r="B365" s="48" t="s">
        <v>645</v>
      </c>
      <c r="C365" s="46">
        <v>-12.720800000000001</v>
      </c>
      <c r="D365" s="46">
        <v>-39.182400000000001</v>
      </c>
    </row>
    <row r="366" spans="1:4" ht="14.5" customHeight="1">
      <c r="A366" s="29">
        <v>2929701</v>
      </c>
      <c r="B366" s="48" t="s">
        <v>646</v>
      </c>
      <c r="C366" s="45">
        <v>-11.5929</v>
      </c>
      <c r="D366" s="45">
        <v>-38.593800000000002</v>
      </c>
    </row>
    <row r="367" spans="1:4" ht="14.5" customHeight="1">
      <c r="A367" s="29">
        <v>2929750</v>
      </c>
      <c r="B367" s="48" t="s">
        <v>406</v>
      </c>
      <c r="C367" s="46">
        <v>-12.7387</v>
      </c>
      <c r="D367" s="46">
        <v>-38.762500000000003</v>
      </c>
    </row>
    <row r="368" spans="1:4" ht="14.5" customHeight="1">
      <c r="A368" s="29">
        <v>2929800</v>
      </c>
      <c r="B368" s="48" t="s">
        <v>647</v>
      </c>
      <c r="C368" s="45">
        <v>-10.9428</v>
      </c>
      <c r="D368" s="45">
        <v>-40.415500000000002</v>
      </c>
    </row>
    <row r="369" spans="1:4" ht="14.5" customHeight="1">
      <c r="A369" s="29">
        <v>2929909</v>
      </c>
      <c r="B369" s="48" t="s">
        <v>408</v>
      </c>
      <c r="C369" s="46">
        <v>-12.4169</v>
      </c>
      <c r="D369" s="46">
        <v>-41.772199999999998</v>
      </c>
    </row>
    <row r="370" spans="1:4" ht="14.5" customHeight="1">
      <c r="A370" s="29">
        <v>2930006</v>
      </c>
      <c r="B370" s="48" t="s">
        <v>648</v>
      </c>
      <c r="C370" s="45">
        <v>-14.571</v>
      </c>
      <c r="D370" s="45">
        <v>-42.943399999999997</v>
      </c>
    </row>
    <row r="371" spans="1:4" ht="14.5" customHeight="1">
      <c r="A371" s="29">
        <v>2930105</v>
      </c>
      <c r="B371" s="48" t="s">
        <v>410</v>
      </c>
      <c r="C371" s="46">
        <v>-10.4594</v>
      </c>
      <c r="D371" s="46">
        <v>-40.186500000000002</v>
      </c>
    </row>
    <row r="372" spans="1:4" ht="14.5" customHeight="1">
      <c r="A372" s="29">
        <v>2930204</v>
      </c>
      <c r="B372" s="48" t="s">
        <v>649</v>
      </c>
      <c r="C372" s="45">
        <v>-13.565899999999999</v>
      </c>
      <c r="D372" s="45">
        <v>-43.5929</v>
      </c>
    </row>
    <row r="373" spans="1:4" ht="14.5" customHeight="1">
      <c r="A373" s="29">
        <v>2930154</v>
      </c>
      <c r="B373" s="48" t="s">
        <v>412</v>
      </c>
      <c r="C373" s="46">
        <v>-9.7413799999999995</v>
      </c>
      <c r="D373" s="46">
        <v>-41.878599999999999</v>
      </c>
    </row>
    <row r="374" spans="1:4" ht="14.5" customHeight="1">
      <c r="A374" s="29">
        <v>2930303</v>
      </c>
      <c r="B374" s="48" t="s">
        <v>413</v>
      </c>
      <c r="C374" s="45">
        <v>-12.759</v>
      </c>
      <c r="D374" s="45">
        <v>-43.950400000000002</v>
      </c>
    </row>
    <row r="375" spans="1:4" ht="14.5" customHeight="1">
      <c r="A375" s="29">
        <v>2930402</v>
      </c>
      <c r="B375" s="48" t="s">
        <v>414</v>
      </c>
      <c r="C375" s="46">
        <v>-12.156000000000001</v>
      </c>
      <c r="D375" s="46">
        <v>-39.330500000000001</v>
      </c>
    </row>
    <row r="376" spans="1:4" ht="14.5" customHeight="1">
      <c r="A376" s="29">
        <v>2930501</v>
      </c>
      <c r="B376" s="48" t="s">
        <v>415</v>
      </c>
      <c r="C376" s="45">
        <v>-11.6584</v>
      </c>
      <c r="D376" s="45">
        <v>-39.01</v>
      </c>
    </row>
    <row r="377" spans="1:4" ht="14.5" customHeight="1">
      <c r="A377" s="29">
        <v>2930600</v>
      </c>
      <c r="B377" s="48" t="s">
        <v>650</v>
      </c>
      <c r="C377" s="46">
        <v>-11.4085</v>
      </c>
      <c r="D377" s="46">
        <v>-40.298299999999998</v>
      </c>
    </row>
    <row r="378" spans="1:4" ht="14.5" customHeight="1">
      <c r="A378" s="29">
        <v>2930709</v>
      </c>
      <c r="B378" s="48" t="s">
        <v>651</v>
      </c>
      <c r="C378" s="45">
        <v>-12.7866</v>
      </c>
      <c r="D378" s="45">
        <v>-38.402900000000002</v>
      </c>
    </row>
    <row r="379" spans="1:4" ht="14.5" customHeight="1">
      <c r="A379" s="29">
        <v>2930758</v>
      </c>
      <c r="B379" s="48" t="s">
        <v>652</v>
      </c>
      <c r="C379" s="46">
        <v>-13.0801</v>
      </c>
      <c r="D379" s="46">
        <v>-43.468899999999998</v>
      </c>
    </row>
    <row r="380" spans="1:4" ht="14.5" customHeight="1">
      <c r="A380" s="29">
        <v>2930766</v>
      </c>
      <c r="B380" s="48" t="s">
        <v>653</v>
      </c>
      <c r="C380" s="45">
        <v>-10.3545</v>
      </c>
      <c r="D380" s="45">
        <v>-38.221299999999999</v>
      </c>
    </row>
    <row r="381" spans="1:4" ht="14.5" customHeight="1">
      <c r="A381" s="29">
        <v>2930774</v>
      </c>
      <c r="B381" s="48" t="s">
        <v>420</v>
      </c>
      <c r="C381" s="46">
        <v>-9.4502400000000009</v>
      </c>
      <c r="D381" s="46">
        <v>-40.814500000000002</v>
      </c>
    </row>
    <row r="382" spans="1:4" ht="14.5" customHeight="1">
      <c r="A382" s="29">
        <v>2930808</v>
      </c>
      <c r="B382" s="48" t="s">
        <v>421</v>
      </c>
      <c r="C382" s="45">
        <v>-12.087999999999999</v>
      </c>
      <c r="D382" s="45">
        <v>-41.642699999999998</v>
      </c>
    </row>
    <row r="383" spans="1:4" ht="14.5" customHeight="1">
      <c r="A383" s="29">
        <v>2930907</v>
      </c>
      <c r="B383" s="48" t="s">
        <v>422</v>
      </c>
      <c r="C383" s="46">
        <v>-12.7026</v>
      </c>
      <c r="D383" s="46">
        <v>-44.0075</v>
      </c>
    </row>
    <row r="384" spans="1:4" ht="14.5" customHeight="1">
      <c r="A384" s="29">
        <v>2931004</v>
      </c>
      <c r="B384" s="48" t="s">
        <v>654</v>
      </c>
      <c r="C384" s="45">
        <v>-14.0197</v>
      </c>
      <c r="D384" s="45">
        <v>-41.247300000000003</v>
      </c>
    </row>
    <row r="385" spans="1:4" ht="14.5" customHeight="1">
      <c r="A385" s="29">
        <v>2931053</v>
      </c>
      <c r="B385" s="48" t="s">
        <v>424</v>
      </c>
      <c r="C385" s="46">
        <v>-13.548500000000001</v>
      </c>
      <c r="D385" s="46">
        <v>-42.493400000000001</v>
      </c>
    </row>
    <row r="386" spans="1:4" ht="14.5" customHeight="1">
      <c r="A386" s="29">
        <v>2931103</v>
      </c>
      <c r="B386" s="48" t="s">
        <v>425</v>
      </c>
      <c r="C386" s="45">
        <v>-11.968</v>
      </c>
      <c r="D386" s="45">
        <v>-39.103299999999997</v>
      </c>
    </row>
    <row r="387" spans="1:4" ht="14.5" customHeight="1">
      <c r="A387" s="29">
        <v>2931202</v>
      </c>
      <c r="B387" s="48" t="s">
        <v>655</v>
      </c>
      <c r="C387" s="46">
        <v>-13.5321</v>
      </c>
      <c r="D387" s="46">
        <v>-39.100900000000003</v>
      </c>
    </row>
    <row r="388" spans="1:4" ht="14.5" customHeight="1">
      <c r="A388" s="29">
        <v>2931301</v>
      </c>
      <c r="B388" s="48" t="s">
        <v>656</v>
      </c>
      <c r="C388" s="45">
        <v>-11.8475</v>
      </c>
      <c r="D388" s="45">
        <v>-40.792700000000004</v>
      </c>
    </row>
    <row r="389" spans="1:4" ht="14.5" customHeight="1">
      <c r="A389" s="29">
        <v>2931350</v>
      </c>
      <c r="B389" s="48" t="s">
        <v>428</v>
      </c>
      <c r="C389" s="46">
        <v>-17.539899999999999</v>
      </c>
      <c r="D389" s="46">
        <v>-39.74</v>
      </c>
    </row>
    <row r="390" spans="1:4" ht="14.5" customHeight="1">
      <c r="A390" s="29">
        <v>2931400</v>
      </c>
      <c r="B390" s="48" t="s">
        <v>429</v>
      </c>
      <c r="C390" s="45">
        <v>-12.295</v>
      </c>
      <c r="D390" s="45">
        <v>-38.634700000000002</v>
      </c>
    </row>
    <row r="391" spans="1:4" ht="14.5" customHeight="1">
      <c r="A391" s="29">
        <v>2931509</v>
      </c>
      <c r="B391" s="48" t="s">
        <v>657</v>
      </c>
      <c r="C391" s="46">
        <v>-11.482699999999999</v>
      </c>
      <c r="D391" s="46">
        <v>-38.991300000000003</v>
      </c>
    </row>
    <row r="392" spans="1:4" ht="14.5" customHeight="1">
      <c r="A392" s="29">
        <v>2931608</v>
      </c>
      <c r="B392" s="48" t="s">
        <v>658</v>
      </c>
      <c r="C392" s="45">
        <v>-13.589600000000001</v>
      </c>
      <c r="D392" s="45">
        <v>-39.484000000000002</v>
      </c>
    </row>
    <row r="393" spans="1:4" ht="14.5" customHeight="1">
      <c r="A393" s="29">
        <v>2931707</v>
      </c>
      <c r="B393" s="48" t="s">
        <v>432</v>
      </c>
      <c r="C393" s="46">
        <v>-12.3888</v>
      </c>
      <c r="D393" s="46">
        <v>-38.623800000000003</v>
      </c>
    </row>
    <row r="394" spans="1:4" ht="14.5" customHeight="1">
      <c r="A394" s="29">
        <v>2931806</v>
      </c>
      <c r="B394" s="48" t="s">
        <v>433</v>
      </c>
      <c r="C394" s="45">
        <v>-14.973599999999999</v>
      </c>
      <c r="D394" s="45">
        <v>-41.414200000000001</v>
      </c>
    </row>
    <row r="395" spans="1:4" ht="14.5" customHeight="1">
      <c r="A395" s="29">
        <v>2931905</v>
      </c>
      <c r="B395" s="48" t="s">
        <v>434</v>
      </c>
      <c r="C395" s="46">
        <v>-10.958399999999999</v>
      </c>
      <c r="D395" s="46">
        <v>-38.789400000000001</v>
      </c>
    </row>
    <row r="396" spans="1:4" ht="14.5" customHeight="1">
      <c r="A396" s="29">
        <v>2932002</v>
      </c>
      <c r="B396" s="48" t="s">
        <v>659</v>
      </c>
      <c r="C396" s="45">
        <v>-9.8332499999999996</v>
      </c>
      <c r="D396" s="45">
        <v>-39.479399999999998</v>
      </c>
    </row>
    <row r="397" spans="1:4" ht="14.5" customHeight="1">
      <c r="A397" s="29">
        <v>2932101</v>
      </c>
      <c r="B397" s="48" t="s">
        <v>660</v>
      </c>
      <c r="C397" s="46">
        <v>-13.2714</v>
      </c>
      <c r="D397" s="46">
        <v>-39.665999999999997</v>
      </c>
    </row>
    <row r="398" spans="1:4" ht="14.5" customHeight="1">
      <c r="A398" s="29">
        <v>2932200</v>
      </c>
      <c r="B398" s="48" t="s">
        <v>437</v>
      </c>
      <c r="C398" s="45">
        <v>-14.303000000000001</v>
      </c>
      <c r="D398" s="45">
        <v>-39.322200000000002</v>
      </c>
    </row>
    <row r="399" spans="1:4" ht="14.5" customHeight="1">
      <c r="A399" s="29">
        <v>2932309</v>
      </c>
      <c r="B399" s="48" t="s">
        <v>661</v>
      </c>
      <c r="C399" s="46">
        <v>-14.206300000000001</v>
      </c>
      <c r="D399" s="46">
        <v>-39.520699999999998</v>
      </c>
    </row>
    <row r="400" spans="1:4" ht="14.5" customHeight="1">
      <c r="A400" s="29">
        <v>2932408</v>
      </c>
      <c r="B400" s="48" t="s">
        <v>662</v>
      </c>
      <c r="C400" s="45">
        <v>-11.339399999999999</v>
      </c>
      <c r="D400" s="45">
        <v>-42.135399999999997</v>
      </c>
    </row>
    <row r="401" spans="1:4" ht="14.5" customHeight="1">
      <c r="A401" s="29">
        <v>2932457</v>
      </c>
      <c r="B401" s="48" t="s">
        <v>440</v>
      </c>
      <c r="C401" s="46">
        <v>-10.7339</v>
      </c>
      <c r="D401" s="46">
        <v>-41.323399999999999</v>
      </c>
    </row>
    <row r="402" spans="1:4" ht="14.5" customHeight="1">
      <c r="A402" s="29">
        <v>2932507</v>
      </c>
      <c r="B402" s="48" t="s">
        <v>441</v>
      </c>
      <c r="C402" s="45">
        <v>-15.2791</v>
      </c>
      <c r="D402" s="45">
        <v>-39.076500000000003</v>
      </c>
    </row>
    <row r="403" spans="1:4" ht="14.5" customHeight="1">
      <c r="A403" s="29">
        <v>2932606</v>
      </c>
      <c r="B403" s="48" t="s">
        <v>442</v>
      </c>
      <c r="C403" s="46">
        <v>-14.767799999999999</v>
      </c>
      <c r="D403" s="46">
        <v>-42.649799999999999</v>
      </c>
    </row>
    <row r="404" spans="1:4" ht="14.5" customHeight="1">
      <c r="A404" s="29">
        <v>2932705</v>
      </c>
      <c r="B404" s="48" t="s">
        <v>663</v>
      </c>
      <c r="C404" s="45">
        <v>-14.596299999999999</v>
      </c>
      <c r="D404" s="45">
        <v>-39.2851</v>
      </c>
    </row>
    <row r="405" spans="1:4" ht="14.5" customHeight="1">
      <c r="A405" s="29">
        <v>2932804</v>
      </c>
      <c r="B405" s="48" t="s">
        <v>444</v>
      </c>
      <c r="C405" s="46">
        <v>-12.0783</v>
      </c>
      <c r="D405" s="46">
        <v>-41.095399999999998</v>
      </c>
    </row>
    <row r="406" spans="1:4" ht="14.5" customHeight="1">
      <c r="A406" s="29">
        <v>2932903</v>
      </c>
      <c r="B406" s="48" t="s">
        <v>664</v>
      </c>
      <c r="C406" s="45">
        <v>-13.366899999999999</v>
      </c>
      <c r="D406" s="45">
        <v>-39.073</v>
      </c>
    </row>
    <row r="407" spans="1:4" ht="14.5" customHeight="1">
      <c r="A407" s="29">
        <v>2933000</v>
      </c>
      <c r="B407" s="48" t="s">
        <v>446</v>
      </c>
      <c r="C407" s="46">
        <v>-11.4062</v>
      </c>
      <c r="D407" s="46">
        <v>-39.457000000000001</v>
      </c>
    </row>
    <row r="408" spans="1:4" ht="14.5" customHeight="1">
      <c r="A408" s="29">
        <v>2933059</v>
      </c>
      <c r="B408" s="48" t="s">
        <v>665</v>
      </c>
      <c r="C408" s="45">
        <v>-11.6005</v>
      </c>
      <c r="D408" s="45">
        <v>-40.132800000000003</v>
      </c>
    </row>
    <row r="409" spans="1:4" ht="14.5" customHeight="1">
      <c r="A409" s="29">
        <v>2933109</v>
      </c>
      <c r="B409" s="48" t="s">
        <v>666</v>
      </c>
      <c r="C409" s="46">
        <v>-11.5273</v>
      </c>
      <c r="D409" s="46">
        <v>-40.314900000000002</v>
      </c>
    </row>
    <row r="410" spans="1:4" ht="14.5" customHeight="1">
      <c r="A410" s="29">
        <v>2933158</v>
      </c>
      <c r="B410" s="48" t="s">
        <v>667</v>
      </c>
      <c r="C410" s="45">
        <v>-11.255699999999999</v>
      </c>
      <c r="D410" s="45">
        <v>-40.943199999999997</v>
      </c>
    </row>
    <row r="411" spans="1:4" ht="14.5" customHeight="1">
      <c r="A411" s="29">
        <v>2933174</v>
      </c>
      <c r="B411" s="48" t="s">
        <v>450</v>
      </c>
      <c r="C411" s="46">
        <v>-12.9672</v>
      </c>
      <c r="D411" s="46">
        <v>-39.3919</v>
      </c>
    </row>
    <row r="412" spans="1:4" ht="14.5" customHeight="1">
      <c r="A412" s="29">
        <v>2933208</v>
      </c>
      <c r="B412" s="48" t="s">
        <v>451</v>
      </c>
      <c r="C412" s="45">
        <v>-12.956799999999999</v>
      </c>
      <c r="D412" s="45">
        <v>-38.615299999999998</v>
      </c>
    </row>
    <row r="413" spans="1:4" ht="14.5" customHeight="1">
      <c r="A413" s="29">
        <v>2933257</v>
      </c>
      <c r="B413" s="48" t="s">
        <v>452</v>
      </c>
      <c r="C413" s="46">
        <v>-17.218299999999999</v>
      </c>
      <c r="D413" s="46">
        <v>-40.0974</v>
      </c>
    </row>
    <row r="414" spans="1:4" ht="14.5" customHeight="1">
      <c r="A414" s="29">
        <v>2933307</v>
      </c>
      <c r="B414" s="48" t="s">
        <v>668</v>
      </c>
      <c r="C414" s="45">
        <v>-14.861499999999999</v>
      </c>
      <c r="D414" s="45">
        <v>-40.844200000000001</v>
      </c>
    </row>
    <row r="415" spans="1:4" ht="14.5" customHeight="1">
      <c r="A415" s="29">
        <v>2933406</v>
      </c>
      <c r="B415" s="48" t="s">
        <v>454</v>
      </c>
      <c r="C415" s="46">
        <v>-12.2819</v>
      </c>
      <c r="D415" s="46">
        <v>-41.171500000000002</v>
      </c>
    </row>
    <row r="416" spans="1:4" ht="14.5" customHeight="1">
      <c r="A416" s="29">
        <v>2933455</v>
      </c>
      <c r="B416" s="48" t="s">
        <v>455</v>
      </c>
      <c r="C416" s="45">
        <v>-12.1144</v>
      </c>
      <c r="D416" s="45">
        <v>-43.895800000000001</v>
      </c>
    </row>
    <row r="417" spans="1:4" ht="14.5" customHeight="1">
      <c r="A417" s="29">
        <v>2933505</v>
      </c>
      <c r="B417" s="48" t="s">
        <v>669</v>
      </c>
      <c r="C417" s="46">
        <v>-13.690799999999999</v>
      </c>
      <c r="D417" s="46">
        <v>-39.476199999999999</v>
      </c>
    </row>
    <row r="418" spans="1:4" ht="15" customHeight="1" thickBot="1">
      <c r="A418" s="29">
        <v>2933604</v>
      </c>
      <c r="B418" s="48" t="s">
        <v>457</v>
      </c>
      <c r="C418" s="47">
        <v>-10.823</v>
      </c>
      <c r="D418" s="47">
        <v>-42.724499999999999</v>
      </c>
    </row>
  </sheetData>
  <pageMargins left="0.511811024" right="0.511811024" top="0.78740157499999996" bottom="0.78740157499999996" header="0.31496062000000002" footer="0.31496062000000002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MATRIZ CONTRATOS (2)</vt:lpstr>
      <vt:lpstr>MATRIZ CONTRATOS</vt:lpstr>
      <vt:lpstr>SÍNTESE</vt:lpstr>
      <vt:lpstr>INDICADORES</vt:lpstr>
      <vt:lpstr>COORDENADAS MUNÍCIPIOS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 Chenaud</dc:creator>
  <cp:lastModifiedBy>Hugo Rios Brito</cp:lastModifiedBy>
  <dcterms:created xsi:type="dcterms:W3CDTF">2024-07-17T12:11:38Z</dcterms:created>
  <dcterms:modified xsi:type="dcterms:W3CDTF">2024-10-14T20:33:12Z</dcterms:modified>
</cp:coreProperties>
</file>