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530"/>
  </bookViews>
  <sheets>
    <sheet name="Hospital Score Card" sheetId="28" r:id="rId1"/>
    <sheet name="General Clinic" sheetId="1" r:id="rId2"/>
    <sheet name="Maternity Health" sheetId="5" r:id="rId3"/>
    <sheet name="New Born &amp; Child Health" sheetId="6" r:id="rId4"/>
    <sheet name=" Immunization" sheetId="18" r:id="rId5"/>
    <sheet name=" Family Planning" sheetId="19" r:id="rId6"/>
    <sheet name=" Communicable Disease" sheetId="22" r:id="rId7"/>
    <sheet name="NCD " sheetId="21" r:id="rId8"/>
    <sheet name="Dressing Room &amp; Emergency " sheetId="23" r:id="rId9"/>
    <sheet name="Pharmacy  " sheetId="24" r:id="rId10"/>
    <sheet name="Lab " sheetId="25" r:id="rId11"/>
    <sheet name="Outreach " sheetId="26" r:id="rId12"/>
    <sheet name="General Admin " sheetId="27" r:id="rId13"/>
    <sheet name="Sheet1" sheetId="17" r:id="rId14"/>
  </sheets>
  <definedNames>
    <definedName name="_xlnm._FilterDatabase" localSheetId="6" hidden="1">' Communicable Disease'!$A$4:$F$337</definedName>
    <definedName name="_xlnm._FilterDatabase" localSheetId="5" hidden="1">' Family Planning'!$A$4:$F$284</definedName>
    <definedName name="_xlnm._FilterDatabase" localSheetId="4" hidden="1">' Immunization'!$A$4:$F$296</definedName>
    <definedName name="_xlnm._FilterDatabase" localSheetId="8" hidden="1">'Dressing Room &amp; Emergency '!$A$4:$F$296</definedName>
    <definedName name="_xlnm._FilterDatabase" localSheetId="12" hidden="1">'General Admin '!$A$4:$F$427</definedName>
    <definedName name="_xlnm._FilterDatabase" localSheetId="1" hidden="1">'General Clinic'!$A$4:$F$297</definedName>
    <definedName name="_xlnm._FilterDatabase" localSheetId="10" hidden="1">'Lab '!$A$4:$F$331</definedName>
    <definedName name="_xlnm._FilterDatabase" localSheetId="2" hidden="1">'Maternity Health'!$A$4:$F$318</definedName>
    <definedName name="_xlnm._FilterDatabase" localSheetId="7" hidden="1">'NCD '!$A$4:$F$294</definedName>
    <definedName name="_xlnm._FilterDatabase" localSheetId="3" hidden="1">'New Born &amp; Child Health'!$A$4:$F$289</definedName>
    <definedName name="_xlnm._FilterDatabase" localSheetId="11" hidden="1">'Outreach '!$A$4:$F$318</definedName>
    <definedName name="_xlnm._FilterDatabase" localSheetId="9" hidden="1">'Pharmacy  '!$A$4:$F$314</definedName>
    <definedName name="_xlnm.Print_Area" localSheetId="6">' Communicable Disease'!$A$1:$G$361</definedName>
    <definedName name="_xlnm.Print_Area" localSheetId="5">' Family Planning'!$A$1:$G$308</definedName>
    <definedName name="_xlnm.Print_Area" localSheetId="4">' Immunization'!$A$1:$G$320</definedName>
    <definedName name="_xlnm.Print_Area" localSheetId="8">'Dressing Room &amp; Emergency '!$A$1:$G$320</definedName>
    <definedName name="_xlnm.Print_Area" localSheetId="12">'General Admin '!$A$1:$G$452</definedName>
    <definedName name="_xlnm.Print_Area" localSheetId="1">'General Clinic'!$A$1:$G$322</definedName>
    <definedName name="_xlnm.Print_Area" localSheetId="10">'Lab '!$A$1:$G$355</definedName>
    <definedName name="_xlnm.Print_Area" localSheetId="2">'Maternity Health'!$A$1:$G$342</definedName>
    <definedName name="_xlnm.Print_Area" localSheetId="7">'NCD '!$A$1:$G$318</definedName>
    <definedName name="_xlnm.Print_Area" localSheetId="3">'New Born &amp; Child Health'!$A$1:$G$313</definedName>
    <definedName name="_xlnm.Print_Area" localSheetId="11">'Outreach '!$A$1:$G$342</definedName>
    <definedName name="_xlnm.Print_Area" localSheetId="9">'Pharmacy  '!$A$1:$G$338</definedName>
  </definedNames>
  <calcPr calcId="125725"/>
</workbook>
</file>

<file path=xl/calcChain.xml><?xml version="1.0" encoding="utf-8"?>
<calcChain xmlns="http://schemas.openxmlformats.org/spreadsheetml/2006/main">
  <c r="D341" i="5"/>
  <c r="D444" i="27" l="1"/>
  <c r="C444"/>
  <c r="B444"/>
  <c r="H207" i="1"/>
  <c r="B15" i="28" l="1"/>
  <c r="B14"/>
  <c r="I414" i="27" l="1"/>
  <c r="H414"/>
  <c r="I422"/>
  <c r="H422"/>
  <c r="I408"/>
  <c r="H408"/>
  <c r="I394"/>
  <c r="H394"/>
  <c r="I366"/>
  <c r="H366"/>
  <c r="I355"/>
  <c r="H355"/>
  <c r="I349"/>
  <c r="H349"/>
  <c r="I276"/>
  <c r="I272" s="1"/>
  <c r="C448" s="1"/>
  <c r="H276"/>
  <c r="H272" s="1"/>
  <c r="B448" s="1"/>
  <c r="I252"/>
  <c r="H252"/>
  <c r="I208"/>
  <c r="H208"/>
  <c r="I199"/>
  <c r="H199"/>
  <c r="I151"/>
  <c r="I150" s="1"/>
  <c r="C447" s="1"/>
  <c r="H151"/>
  <c r="I142"/>
  <c r="H142"/>
  <c r="I139"/>
  <c r="H139"/>
  <c r="I123"/>
  <c r="H123"/>
  <c r="I89"/>
  <c r="I88" s="1"/>
  <c r="C446" s="1"/>
  <c r="H89"/>
  <c r="I82"/>
  <c r="H82"/>
  <c r="I75"/>
  <c r="H75"/>
  <c r="I46"/>
  <c r="H46"/>
  <c r="I42"/>
  <c r="H42"/>
  <c r="I18"/>
  <c r="H18"/>
  <c r="I6"/>
  <c r="I5" s="1"/>
  <c r="H6"/>
  <c r="I316" i="26"/>
  <c r="H316"/>
  <c r="I308"/>
  <c r="I307" s="1"/>
  <c r="C341" s="1"/>
  <c r="H308"/>
  <c r="I301"/>
  <c r="H301"/>
  <c r="I297"/>
  <c r="H297"/>
  <c r="I286"/>
  <c r="H286"/>
  <c r="I281"/>
  <c r="H281"/>
  <c r="I275"/>
  <c r="H275"/>
  <c r="I270"/>
  <c r="I269" s="1"/>
  <c r="C339" s="1"/>
  <c r="H270"/>
  <c r="I248"/>
  <c r="H248"/>
  <c r="I243"/>
  <c r="H243"/>
  <c r="I236"/>
  <c r="H236"/>
  <c r="I226"/>
  <c r="H226"/>
  <c r="I204"/>
  <c r="H204"/>
  <c r="I197"/>
  <c r="H197"/>
  <c r="I190"/>
  <c r="H190"/>
  <c r="I176"/>
  <c r="I172" s="1"/>
  <c r="C338" s="1"/>
  <c r="H176"/>
  <c r="I129"/>
  <c r="H129"/>
  <c r="I136"/>
  <c r="H136"/>
  <c r="I156"/>
  <c r="H156"/>
  <c r="H99"/>
  <c r="I99"/>
  <c r="H87"/>
  <c r="I110"/>
  <c r="H110"/>
  <c r="H78" s="1"/>
  <c r="B336" s="1"/>
  <c r="I87"/>
  <c r="I73"/>
  <c r="H73"/>
  <c r="I67"/>
  <c r="H67"/>
  <c r="I58"/>
  <c r="H58"/>
  <c r="I49"/>
  <c r="H49"/>
  <c r="I27"/>
  <c r="H27"/>
  <c r="I22"/>
  <c r="H22"/>
  <c r="I11"/>
  <c r="H11"/>
  <c r="I6"/>
  <c r="I5" s="1"/>
  <c r="C334" s="1"/>
  <c r="H6"/>
  <c r="I329" i="25"/>
  <c r="H329"/>
  <c r="I318"/>
  <c r="I317" s="1"/>
  <c r="C354" s="1"/>
  <c r="H318"/>
  <c r="I311"/>
  <c r="H311"/>
  <c r="I287"/>
  <c r="I286" s="1"/>
  <c r="C353" s="1"/>
  <c r="H287"/>
  <c r="H259"/>
  <c r="I259"/>
  <c r="I271"/>
  <c r="H271"/>
  <c r="I264"/>
  <c r="H264"/>
  <c r="I251"/>
  <c r="H251"/>
  <c r="I187"/>
  <c r="H187"/>
  <c r="I168"/>
  <c r="I164" s="1"/>
  <c r="C351" s="1"/>
  <c r="H168"/>
  <c r="I145"/>
  <c r="H145"/>
  <c r="I123"/>
  <c r="H123"/>
  <c r="I110"/>
  <c r="H110"/>
  <c r="I99"/>
  <c r="H99"/>
  <c r="I91"/>
  <c r="H91"/>
  <c r="I81"/>
  <c r="H81"/>
  <c r="I69"/>
  <c r="H69"/>
  <c r="I63"/>
  <c r="H63"/>
  <c r="I57"/>
  <c r="H57"/>
  <c r="I46"/>
  <c r="I45" s="1"/>
  <c r="C348" s="1"/>
  <c r="H46"/>
  <c r="I42"/>
  <c r="H42"/>
  <c r="I27"/>
  <c r="H27"/>
  <c r="I18"/>
  <c r="H18"/>
  <c r="I11"/>
  <c r="H11"/>
  <c r="I6"/>
  <c r="H6"/>
  <c r="I312" i="24"/>
  <c r="H312"/>
  <c r="I306"/>
  <c r="H306"/>
  <c r="I298"/>
  <c r="H298"/>
  <c r="I283"/>
  <c r="H283"/>
  <c r="H267"/>
  <c r="B335" s="1"/>
  <c r="I278"/>
  <c r="I267" s="1"/>
  <c r="C335" s="1"/>
  <c r="H278"/>
  <c r="I212"/>
  <c r="H212"/>
  <c r="I202"/>
  <c r="H202"/>
  <c r="I126"/>
  <c r="H126"/>
  <c r="I115"/>
  <c r="H115"/>
  <c r="I106"/>
  <c r="H106"/>
  <c r="I79"/>
  <c r="H79"/>
  <c r="I72"/>
  <c r="H72"/>
  <c r="I64"/>
  <c r="H64"/>
  <c r="I58"/>
  <c r="H58"/>
  <c r="I52"/>
  <c r="H52"/>
  <c r="I43"/>
  <c r="H43"/>
  <c r="H42" s="1"/>
  <c r="B331" s="1"/>
  <c r="I24"/>
  <c r="H24"/>
  <c r="I17"/>
  <c r="H17"/>
  <c r="I6"/>
  <c r="H6"/>
  <c r="H278" i="23"/>
  <c r="I294"/>
  <c r="H294"/>
  <c r="I285"/>
  <c r="H285"/>
  <c r="I278"/>
  <c r="I263"/>
  <c r="H263"/>
  <c r="I251"/>
  <c r="H251"/>
  <c r="I244"/>
  <c r="H244"/>
  <c r="I241"/>
  <c r="H241"/>
  <c r="I233"/>
  <c r="H233"/>
  <c r="I177"/>
  <c r="H177"/>
  <c r="I155"/>
  <c r="H155"/>
  <c r="I113"/>
  <c r="H113"/>
  <c r="I101"/>
  <c r="H101"/>
  <c r="I91"/>
  <c r="H91"/>
  <c r="I85"/>
  <c r="H85"/>
  <c r="I78"/>
  <c r="H78"/>
  <c r="I68"/>
  <c r="H68"/>
  <c r="I56"/>
  <c r="H56"/>
  <c r="I46"/>
  <c r="H46"/>
  <c r="I22"/>
  <c r="H22"/>
  <c r="I6"/>
  <c r="H6"/>
  <c r="I292" i="21"/>
  <c r="H292"/>
  <c r="I282"/>
  <c r="H282"/>
  <c r="I272"/>
  <c r="H272"/>
  <c r="I257"/>
  <c r="H257"/>
  <c r="I251"/>
  <c r="H251"/>
  <c r="I241"/>
  <c r="H241"/>
  <c r="I212"/>
  <c r="H212"/>
  <c r="I163"/>
  <c r="H163"/>
  <c r="I143"/>
  <c r="I110" s="1"/>
  <c r="C313" s="1"/>
  <c r="H143"/>
  <c r="H110" s="1"/>
  <c r="B313" s="1"/>
  <c r="I102"/>
  <c r="H102"/>
  <c r="I85"/>
  <c r="H85"/>
  <c r="I65"/>
  <c r="H65"/>
  <c r="I52"/>
  <c r="H52"/>
  <c r="I22"/>
  <c r="H22"/>
  <c r="I6"/>
  <c r="H6"/>
  <c r="I335" i="22"/>
  <c r="H335"/>
  <c r="I326"/>
  <c r="H326"/>
  <c r="H325" s="1"/>
  <c r="B360" s="1"/>
  <c r="I317"/>
  <c r="H317"/>
  <c r="I302"/>
  <c r="H302"/>
  <c r="H301" s="1"/>
  <c r="B359" s="1"/>
  <c r="I296"/>
  <c r="H296"/>
  <c r="I292"/>
  <c r="H292"/>
  <c r="I289"/>
  <c r="H289"/>
  <c r="I282"/>
  <c r="H282"/>
  <c r="H281" s="1"/>
  <c r="B358" s="1"/>
  <c r="I226"/>
  <c r="H226"/>
  <c r="I175"/>
  <c r="H175"/>
  <c r="H171" s="1"/>
  <c r="B357" s="1"/>
  <c r="I146"/>
  <c r="I113" s="1"/>
  <c r="C356" s="1"/>
  <c r="H146"/>
  <c r="H113" s="1"/>
  <c r="B356" s="1"/>
  <c r="I101"/>
  <c r="H101"/>
  <c r="I90"/>
  <c r="H90"/>
  <c r="I57"/>
  <c r="H57"/>
  <c r="I69"/>
  <c r="H69"/>
  <c r="I22"/>
  <c r="H22"/>
  <c r="I6"/>
  <c r="H6"/>
  <c r="H6" i="19"/>
  <c r="I282"/>
  <c r="H282"/>
  <c r="I274"/>
  <c r="H274"/>
  <c r="I267"/>
  <c r="H267"/>
  <c r="I263"/>
  <c r="H263"/>
  <c r="I246"/>
  <c r="H246"/>
  <c r="I240"/>
  <c r="H240"/>
  <c r="I237"/>
  <c r="H237"/>
  <c r="I232"/>
  <c r="H232"/>
  <c r="I193"/>
  <c r="H193"/>
  <c r="I155"/>
  <c r="H155"/>
  <c r="I126"/>
  <c r="H126"/>
  <c r="I114"/>
  <c r="H114"/>
  <c r="I103"/>
  <c r="H103"/>
  <c r="I94"/>
  <c r="H94"/>
  <c r="I87"/>
  <c r="H87"/>
  <c r="I78"/>
  <c r="H78"/>
  <c r="I70"/>
  <c r="H70"/>
  <c r="I64"/>
  <c r="H64"/>
  <c r="I57"/>
  <c r="H57"/>
  <c r="I45"/>
  <c r="H45"/>
  <c r="I11"/>
  <c r="H11"/>
  <c r="I6"/>
  <c r="I294" i="18"/>
  <c r="H294"/>
  <c r="I288"/>
  <c r="H288"/>
  <c r="I279"/>
  <c r="H279"/>
  <c r="I264"/>
  <c r="H264"/>
  <c r="I251"/>
  <c r="H251"/>
  <c r="I245"/>
  <c r="H245"/>
  <c r="I238"/>
  <c r="H238"/>
  <c r="I204"/>
  <c r="I151" s="1"/>
  <c r="C316" s="1"/>
  <c r="H204"/>
  <c r="I132"/>
  <c r="H132"/>
  <c r="F39" i="28" s="1"/>
  <c r="I111" i="18"/>
  <c r="H111"/>
  <c r="I99"/>
  <c r="H99"/>
  <c r="H98" s="1"/>
  <c r="B315" s="1"/>
  <c r="I91"/>
  <c r="H91"/>
  <c r="I87"/>
  <c r="H87"/>
  <c r="I78"/>
  <c r="H78"/>
  <c r="I69"/>
  <c r="H69"/>
  <c r="H68" s="1"/>
  <c r="B314" s="1"/>
  <c r="I63"/>
  <c r="H63"/>
  <c r="I57"/>
  <c r="H57"/>
  <c r="I47"/>
  <c r="H47"/>
  <c r="I6"/>
  <c r="H6"/>
  <c r="H5" s="1"/>
  <c r="B312" s="1"/>
  <c r="I22"/>
  <c r="H22"/>
  <c r="I287" i="6"/>
  <c r="H287"/>
  <c r="I279"/>
  <c r="H279"/>
  <c r="I267"/>
  <c r="H267"/>
  <c r="I252"/>
  <c r="H252"/>
  <c r="I244"/>
  <c r="H244"/>
  <c r="I240"/>
  <c r="H240"/>
  <c r="I237"/>
  <c r="H237"/>
  <c r="I230"/>
  <c r="H230"/>
  <c r="I188"/>
  <c r="H188"/>
  <c r="F45" i="28" s="1"/>
  <c r="I154" i="6"/>
  <c r="H154"/>
  <c r="I101"/>
  <c r="I100" s="1"/>
  <c r="C308" s="1"/>
  <c r="H101"/>
  <c r="H100" s="1"/>
  <c r="B308" s="1"/>
  <c r="D308" s="1"/>
  <c r="C298" s="1"/>
  <c r="I93"/>
  <c r="H93"/>
  <c r="I89"/>
  <c r="H89"/>
  <c r="I81"/>
  <c r="H81"/>
  <c r="I73"/>
  <c r="H73"/>
  <c r="H72" s="1"/>
  <c r="B307" s="1"/>
  <c r="I67"/>
  <c r="H67"/>
  <c r="I61"/>
  <c r="H61"/>
  <c r="I49"/>
  <c r="H49"/>
  <c r="I6"/>
  <c r="H6"/>
  <c r="I11"/>
  <c r="H11"/>
  <c r="I316" i="5"/>
  <c r="H316"/>
  <c r="I309"/>
  <c r="H309"/>
  <c r="I299"/>
  <c r="H299"/>
  <c r="I284"/>
  <c r="H284"/>
  <c r="I273"/>
  <c r="H273"/>
  <c r="I269"/>
  <c r="H269"/>
  <c r="I266"/>
  <c r="H266"/>
  <c r="I259"/>
  <c r="H259"/>
  <c r="I178"/>
  <c r="H178"/>
  <c r="F44" i="28" s="1"/>
  <c r="I155" i="5"/>
  <c r="H155"/>
  <c r="I102"/>
  <c r="I101" s="1"/>
  <c r="C337" s="1"/>
  <c r="H102"/>
  <c r="H101" s="1"/>
  <c r="B337" s="1"/>
  <c r="D337" s="1"/>
  <c r="C327" s="1"/>
  <c r="I72"/>
  <c r="H72"/>
  <c r="I94"/>
  <c r="H94"/>
  <c r="I91"/>
  <c r="H91"/>
  <c r="I83"/>
  <c r="H83"/>
  <c r="I66"/>
  <c r="H66"/>
  <c r="I58"/>
  <c r="H58"/>
  <c r="I45"/>
  <c r="H45"/>
  <c r="H11"/>
  <c r="I11"/>
  <c r="I6"/>
  <c r="H6"/>
  <c r="I295" i="1"/>
  <c r="H295"/>
  <c r="I286"/>
  <c r="H286"/>
  <c r="I279"/>
  <c r="I264"/>
  <c r="H279"/>
  <c r="H264"/>
  <c r="I255"/>
  <c r="H255"/>
  <c r="I251"/>
  <c r="H251"/>
  <c r="I247"/>
  <c r="H247"/>
  <c r="I239"/>
  <c r="H239"/>
  <c r="F49" i="28" s="1"/>
  <c r="I207" i="1"/>
  <c r="I170"/>
  <c r="H170"/>
  <c r="I156"/>
  <c r="H156"/>
  <c r="I150"/>
  <c r="H150"/>
  <c r="I124"/>
  <c r="H124"/>
  <c r="I99"/>
  <c r="H99"/>
  <c r="I91"/>
  <c r="H91"/>
  <c r="I82"/>
  <c r="H82"/>
  <c r="I67"/>
  <c r="H67"/>
  <c r="I61"/>
  <c r="H61"/>
  <c r="I52"/>
  <c r="H52"/>
  <c r="I41"/>
  <c r="H41"/>
  <c r="I37"/>
  <c r="H37"/>
  <c r="I11"/>
  <c r="H11"/>
  <c r="I6"/>
  <c r="H6"/>
  <c r="I40" l="1"/>
  <c r="C315" s="1"/>
  <c r="F50" i="28"/>
  <c r="F57"/>
  <c r="F29"/>
  <c r="I98" i="1"/>
  <c r="C317" s="1"/>
  <c r="F52" i="28"/>
  <c r="F28"/>
  <c r="F27"/>
  <c r="H5" i="5"/>
  <c r="B334" s="1"/>
  <c r="F26" i="28"/>
  <c r="I5" i="19"/>
  <c r="C300" s="1"/>
  <c r="I44"/>
  <c r="C301" s="1"/>
  <c r="I151"/>
  <c r="C304" s="1"/>
  <c r="I231"/>
  <c r="C305" s="1"/>
  <c r="I251"/>
  <c r="C306" s="1"/>
  <c r="I273"/>
  <c r="C307" s="1"/>
  <c r="H81" i="22"/>
  <c r="B355" s="1"/>
  <c r="H159" i="21"/>
  <c r="B314" s="1"/>
  <c r="D314" s="1"/>
  <c r="C304" s="1"/>
  <c r="H240"/>
  <c r="B315" s="1"/>
  <c r="B318" s="1"/>
  <c r="H256"/>
  <c r="B316" s="1"/>
  <c r="H281"/>
  <c r="B317" s="1"/>
  <c r="H5" i="23"/>
  <c r="B312" s="1"/>
  <c r="H45"/>
  <c r="B313" s="1"/>
  <c r="H67"/>
  <c r="B314" s="1"/>
  <c r="H100"/>
  <c r="B315" s="1"/>
  <c r="H151"/>
  <c r="B316" s="1"/>
  <c r="D316" s="1"/>
  <c r="C306" s="1"/>
  <c r="H232"/>
  <c r="B317" s="1"/>
  <c r="D317" s="1"/>
  <c r="C307" s="1"/>
  <c r="I284"/>
  <c r="C319" s="1"/>
  <c r="I238" i="1"/>
  <c r="C319" s="1"/>
  <c r="I285"/>
  <c r="C321" s="1"/>
  <c r="I44" i="5"/>
  <c r="C335" s="1"/>
  <c r="I151"/>
  <c r="C338" s="1"/>
  <c r="I258"/>
  <c r="C339" s="1"/>
  <c r="I283"/>
  <c r="C340" s="1"/>
  <c r="I308"/>
  <c r="C341" s="1"/>
  <c r="C331" s="1"/>
  <c r="I48" i="6"/>
  <c r="C306" s="1"/>
  <c r="I150"/>
  <c r="C309" s="1"/>
  <c r="I229"/>
  <c r="C310" s="1"/>
  <c r="I251"/>
  <c r="C311" s="1"/>
  <c r="I278"/>
  <c r="C312" s="1"/>
  <c r="I46" i="18"/>
  <c r="C313" s="1"/>
  <c r="I237"/>
  <c r="C317" s="1"/>
  <c r="I263"/>
  <c r="C318" s="1"/>
  <c r="I287"/>
  <c r="C319" s="1"/>
  <c r="H5" i="19"/>
  <c r="B300" s="1"/>
  <c r="H69"/>
  <c r="B302" s="1"/>
  <c r="D302" s="1"/>
  <c r="C292" s="1"/>
  <c r="H102"/>
  <c r="B303" s="1"/>
  <c r="D303" s="1"/>
  <c r="C293" s="1"/>
  <c r="F46" i="28"/>
  <c r="I5" i="22"/>
  <c r="C353" s="1"/>
  <c r="I81"/>
  <c r="C355" s="1"/>
  <c r="I159" i="21"/>
  <c r="C314" s="1"/>
  <c r="I240"/>
  <c r="C315" s="1"/>
  <c r="I256"/>
  <c r="C316" s="1"/>
  <c r="I281"/>
  <c r="C317" s="1"/>
  <c r="D317" s="1"/>
  <c r="C307" s="1"/>
  <c r="I5" i="23"/>
  <c r="C312" s="1"/>
  <c r="I45"/>
  <c r="C313" s="1"/>
  <c r="I67"/>
  <c r="C314" s="1"/>
  <c r="I100"/>
  <c r="C315" s="1"/>
  <c r="I151"/>
  <c r="C316" s="1"/>
  <c r="I232"/>
  <c r="C317" s="1"/>
  <c r="I262"/>
  <c r="C318" s="1"/>
  <c r="I5" i="24"/>
  <c r="C330" s="1"/>
  <c r="I63"/>
  <c r="C332" s="1"/>
  <c r="I114"/>
  <c r="C333" s="1"/>
  <c r="I198"/>
  <c r="C334" s="1"/>
  <c r="H45" i="25"/>
  <c r="B348" s="1"/>
  <c r="D348" s="1"/>
  <c r="C338" s="1"/>
  <c r="H164"/>
  <c r="B351" s="1"/>
  <c r="D351" s="1"/>
  <c r="C341" s="1"/>
  <c r="H250"/>
  <c r="B352" s="1"/>
  <c r="H286"/>
  <c r="B353" s="1"/>
  <c r="D353" s="1"/>
  <c r="C343" s="1"/>
  <c r="H317"/>
  <c r="B354" s="1"/>
  <c r="D354" s="1"/>
  <c r="C344" s="1"/>
  <c r="H5" i="26"/>
  <c r="B334" s="1"/>
  <c r="D334" s="1"/>
  <c r="C324" s="1"/>
  <c r="I78"/>
  <c r="C336" s="1"/>
  <c r="F37" i="28"/>
  <c r="H172" i="26"/>
  <c r="B338" s="1"/>
  <c r="D338" s="1"/>
  <c r="C328" s="1"/>
  <c r="H269"/>
  <c r="B339" s="1"/>
  <c r="D339" s="1"/>
  <c r="C329" s="1"/>
  <c r="H307"/>
  <c r="B341" s="1"/>
  <c r="D341" s="1"/>
  <c r="C331" s="1"/>
  <c r="H5" i="27"/>
  <c r="H88"/>
  <c r="B446" s="1"/>
  <c r="D446" s="1"/>
  <c r="C435" s="1"/>
  <c r="D448"/>
  <c r="C437" s="1"/>
  <c r="I149" i="1"/>
  <c r="C318" s="1"/>
  <c r="D318" s="1"/>
  <c r="C308" s="1"/>
  <c r="F23" i="28"/>
  <c r="F43"/>
  <c r="H344" i="27"/>
  <c r="B449" s="1"/>
  <c r="H365"/>
  <c r="B450" s="1"/>
  <c r="D450" s="1"/>
  <c r="C439" s="1"/>
  <c r="H413"/>
  <c r="B451" s="1"/>
  <c r="I344"/>
  <c r="C449" s="1"/>
  <c r="I365"/>
  <c r="C450" s="1"/>
  <c r="I413"/>
  <c r="C451" s="1"/>
  <c r="H98" i="1"/>
  <c r="B317" s="1"/>
  <c r="F35" i="28"/>
  <c r="H149" i="1"/>
  <c r="B318" s="1"/>
  <c r="F40" i="28"/>
  <c r="F24"/>
  <c r="F30"/>
  <c r="F32"/>
  <c r="F42"/>
  <c r="F55"/>
  <c r="I5" i="5"/>
  <c r="C334" s="1"/>
  <c r="C342" s="1"/>
  <c r="I71"/>
  <c r="C336" s="1"/>
  <c r="H5" i="22"/>
  <c r="B353" s="1"/>
  <c r="H262" i="23"/>
  <c r="B318" s="1"/>
  <c r="H5" i="24"/>
  <c r="B330" s="1"/>
  <c r="D330" s="1"/>
  <c r="C320" s="1"/>
  <c r="H63"/>
  <c r="B332" s="1"/>
  <c r="H114"/>
  <c r="B333" s="1"/>
  <c r="H198"/>
  <c r="B334" s="1"/>
  <c r="I282"/>
  <c r="C336" s="1"/>
  <c r="I305"/>
  <c r="C337" s="1"/>
  <c r="I5" i="25"/>
  <c r="C347" s="1"/>
  <c r="I68"/>
  <c r="C349" s="1"/>
  <c r="I109"/>
  <c r="C350" s="1"/>
  <c r="I57" i="26"/>
  <c r="C335" s="1"/>
  <c r="I117"/>
  <c r="C337" s="1"/>
  <c r="I285"/>
  <c r="C340" s="1"/>
  <c r="C342" s="1"/>
  <c r="I45" i="27"/>
  <c r="C445" s="1"/>
  <c r="C452" s="1"/>
  <c r="H40" i="1"/>
  <c r="B315" s="1"/>
  <c r="H238"/>
  <c r="B319" s="1"/>
  <c r="H263"/>
  <c r="B320" s="1"/>
  <c r="F53" i="28"/>
  <c r="H285" i="1"/>
  <c r="B321" s="1"/>
  <c r="F56" i="28"/>
  <c r="H151" i="18"/>
  <c r="B316" s="1"/>
  <c r="D316" s="1"/>
  <c r="C306" s="1"/>
  <c r="F48" i="28"/>
  <c r="H251" i="19"/>
  <c r="B306" s="1"/>
  <c r="F54" i="28"/>
  <c r="I66" i="1"/>
  <c r="C316" s="1"/>
  <c r="F51" i="28"/>
  <c r="H44" i="5"/>
  <c r="B335" s="1"/>
  <c r="F33" i="28"/>
  <c r="H71" i="5"/>
  <c r="H151"/>
  <c r="B338" s="1"/>
  <c r="D338" s="1"/>
  <c r="C328" s="1"/>
  <c r="H258"/>
  <c r="B339" s="1"/>
  <c r="D339" s="1"/>
  <c r="C329" s="1"/>
  <c r="H283"/>
  <c r="B340" s="1"/>
  <c r="D340" s="1"/>
  <c r="C330" s="1"/>
  <c r="H308"/>
  <c r="B341" s="1"/>
  <c r="H48" i="6"/>
  <c r="B306" s="1"/>
  <c r="D306" s="1"/>
  <c r="C296" s="1"/>
  <c r="H150"/>
  <c r="B309" s="1"/>
  <c r="D309" s="1"/>
  <c r="C299" s="1"/>
  <c r="H229"/>
  <c r="B310" s="1"/>
  <c r="D310" s="1"/>
  <c r="C300" s="1"/>
  <c r="H251"/>
  <c r="B311" s="1"/>
  <c r="H278"/>
  <c r="B312" s="1"/>
  <c r="D312" s="1"/>
  <c r="C302" s="1"/>
  <c r="H46" i="18"/>
  <c r="B313" s="1"/>
  <c r="F36" i="28"/>
  <c r="H237" i="18"/>
  <c r="B317" s="1"/>
  <c r="H263"/>
  <c r="B318" s="1"/>
  <c r="H287"/>
  <c r="B319" s="1"/>
  <c r="D319" s="1"/>
  <c r="C309" s="1"/>
  <c r="H44" i="19"/>
  <c r="B301" s="1"/>
  <c r="D301" s="1"/>
  <c r="C291" s="1"/>
  <c r="H151"/>
  <c r="B304" s="1"/>
  <c r="D304" s="1"/>
  <c r="C294" s="1"/>
  <c r="H231"/>
  <c r="B305" s="1"/>
  <c r="H273"/>
  <c r="B307" s="1"/>
  <c r="D307" s="1"/>
  <c r="C297" s="1"/>
  <c r="I56" i="22"/>
  <c r="C354" s="1"/>
  <c r="C361" s="1"/>
  <c r="I171"/>
  <c r="C357" s="1"/>
  <c r="I281"/>
  <c r="C358" s="1"/>
  <c r="D358" s="1"/>
  <c r="C348" s="1"/>
  <c r="I301"/>
  <c r="C359" s="1"/>
  <c r="D359" s="1"/>
  <c r="C349" s="1"/>
  <c r="I325"/>
  <c r="C360" s="1"/>
  <c r="D360" s="1"/>
  <c r="C350" s="1"/>
  <c r="I5" i="21"/>
  <c r="C310" s="1"/>
  <c r="I51"/>
  <c r="C311" s="1"/>
  <c r="I76"/>
  <c r="C312" s="1"/>
  <c r="H284" i="23"/>
  <c r="B319" s="1"/>
  <c r="D319" s="1"/>
  <c r="C309" s="1"/>
  <c r="I42" i="24"/>
  <c r="C331" s="1"/>
  <c r="D331" s="1"/>
  <c r="C321" s="1"/>
  <c r="H282"/>
  <c r="B336" s="1"/>
  <c r="H305"/>
  <c r="B337" s="1"/>
  <c r="D337" s="1"/>
  <c r="C327" s="1"/>
  <c r="H5" i="25"/>
  <c r="B347" s="1"/>
  <c r="B355" s="1"/>
  <c r="H68"/>
  <c r="B349" s="1"/>
  <c r="H109"/>
  <c r="B350" s="1"/>
  <c r="H57" i="26"/>
  <c r="B335" s="1"/>
  <c r="D335" s="1"/>
  <c r="C325" s="1"/>
  <c r="H117"/>
  <c r="B337" s="1"/>
  <c r="D337" s="1"/>
  <c r="C327" s="1"/>
  <c r="H285"/>
  <c r="B340" s="1"/>
  <c r="H45" i="27"/>
  <c r="B445" s="1"/>
  <c r="H66" i="1"/>
  <c r="B316" s="1"/>
  <c r="F31" i="28"/>
  <c r="F34"/>
  <c r="F38"/>
  <c r="F41"/>
  <c r="I263" i="1"/>
  <c r="C320" s="1"/>
  <c r="I72" i="6"/>
  <c r="C307" s="1"/>
  <c r="D307" s="1"/>
  <c r="C297" s="1"/>
  <c r="I5" i="18"/>
  <c r="C312" s="1"/>
  <c r="I68"/>
  <c r="C314" s="1"/>
  <c r="D314" s="1"/>
  <c r="C304" s="1"/>
  <c r="I98"/>
  <c r="C315" s="1"/>
  <c r="I69" i="19"/>
  <c r="C302" s="1"/>
  <c r="I102"/>
  <c r="C303" s="1"/>
  <c r="H56" i="22"/>
  <c r="B354" s="1"/>
  <c r="H5" i="21"/>
  <c r="B310" s="1"/>
  <c r="H51"/>
  <c r="B311" s="1"/>
  <c r="D311" s="1"/>
  <c r="C301" s="1"/>
  <c r="H76"/>
  <c r="B312" s="1"/>
  <c r="F25" i="28"/>
  <c r="I250" i="25"/>
  <c r="C352" s="1"/>
  <c r="D315" i="18"/>
  <c r="C305" s="1"/>
  <c r="D352" i="25"/>
  <c r="C342" s="1"/>
  <c r="F47" i="28"/>
  <c r="H150" i="27"/>
  <c r="B447" s="1"/>
  <c r="D447" s="1"/>
  <c r="C436" s="1"/>
  <c r="D321" i="1"/>
  <c r="C311" s="1"/>
  <c r="D353" i="22"/>
  <c r="C343" s="1"/>
  <c r="D310" i="21"/>
  <c r="C300" s="1"/>
  <c r="D312" i="23"/>
  <c r="C302" s="1"/>
  <c r="D355" i="22"/>
  <c r="C345" s="1"/>
  <c r="D356"/>
  <c r="C346" s="1"/>
  <c r="D357"/>
  <c r="C347" s="1"/>
  <c r="D312" i="21"/>
  <c r="C302" s="1"/>
  <c r="D313"/>
  <c r="C303" s="1"/>
  <c r="D316"/>
  <c r="C306" s="1"/>
  <c r="D314" i="23"/>
  <c r="C304" s="1"/>
  <c r="D315"/>
  <c r="C305" s="1"/>
  <c r="D318"/>
  <c r="C308" s="1"/>
  <c r="D333" i="24"/>
  <c r="C323" s="1"/>
  <c r="D334"/>
  <c r="C324" s="1"/>
  <c r="D335"/>
  <c r="C325" s="1"/>
  <c r="D336" i="26"/>
  <c r="C326" s="1"/>
  <c r="D312" i="18"/>
  <c r="C302" s="1"/>
  <c r="B320"/>
  <c r="B342" i="26"/>
  <c r="C433" i="27"/>
  <c r="D451"/>
  <c r="C440" s="1"/>
  <c r="I5" i="6"/>
  <c r="C305" s="1"/>
  <c r="H5"/>
  <c r="B305" s="1"/>
  <c r="I5" i="1"/>
  <c r="C314" s="1"/>
  <c r="H5"/>
  <c r="B314" s="1"/>
  <c r="D332" i="24" l="1"/>
  <c r="C322" s="1"/>
  <c r="C338"/>
  <c r="C320" i="23"/>
  <c r="D313"/>
  <c r="C303" s="1"/>
  <c r="D354" i="22"/>
  <c r="C344" s="1"/>
  <c r="D300" i="19"/>
  <c r="C290" s="1"/>
  <c r="D313" i="18"/>
  <c r="C303" s="1"/>
  <c r="D334" i="5"/>
  <c r="C324" s="1"/>
  <c r="D315" i="21"/>
  <c r="C305" s="1"/>
  <c r="D306" i="19"/>
  <c r="C296" s="1"/>
  <c r="B452" i="27"/>
  <c r="D452" s="1"/>
  <c r="C431" s="1"/>
  <c r="E10" i="28" s="1"/>
  <c r="D347" i="25"/>
  <c r="C337" s="1"/>
  <c r="B338" i="24"/>
  <c r="D338" s="1"/>
  <c r="C318" s="1"/>
  <c r="C10" i="28" s="1"/>
  <c r="D445" i="27"/>
  <c r="C434" s="1"/>
  <c r="D350" i="25"/>
  <c r="C340" s="1"/>
  <c r="D336" i="24"/>
  <c r="C326" s="1"/>
  <c r="D305" i="19"/>
  <c r="C295" s="1"/>
  <c r="D318" i="18"/>
  <c r="C308" s="1"/>
  <c r="C313" i="6"/>
  <c r="D335" i="5"/>
  <c r="C325" s="1"/>
  <c r="C308" i="19"/>
  <c r="C322" i="1"/>
  <c r="B361" i="22"/>
  <c r="D361" s="1"/>
  <c r="C341" s="1"/>
  <c r="B8" i="28" s="1"/>
  <c r="B21"/>
  <c r="D340" i="26"/>
  <c r="C330" s="1"/>
  <c r="D349" i="25"/>
  <c r="C339" s="1"/>
  <c r="D317" i="18"/>
  <c r="C307" s="1"/>
  <c r="D311" i="6"/>
  <c r="C301" s="1"/>
  <c r="D449" i="27"/>
  <c r="C438" s="1"/>
  <c r="B336" i="5"/>
  <c r="B342" s="1"/>
  <c r="D342" s="1"/>
  <c r="C322" s="1"/>
  <c r="D4" i="28" s="1"/>
  <c r="D320" i="1"/>
  <c r="C310" s="1"/>
  <c r="D21" i="28"/>
  <c r="D315" i="1"/>
  <c r="C305" s="1"/>
  <c r="C17" i="28"/>
  <c r="D342" i="26"/>
  <c r="C322" s="1"/>
  <c r="B10" i="28" s="1"/>
  <c r="B320" i="23"/>
  <c r="D320" s="1"/>
  <c r="C300" s="1"/>
  <c r="B4" i="28" s="1"/>
  <c r="C318" i="21"/>
  <c r="D318" s="1"/>
  <c r="C298" s="1"/>
  <c r="E8" i="28" s="1"/>
  <c r="B308" i="19"/>
  <c r="D317" i="1"/>
  <c r="C307" s="1"/>
  <c r="E17" i="28"/>
  <c r="C355" i="25"/>
  <c r="D355" s="1"/>
  <c r="C335" s="1"/>
  <c r="D10" i="28" s="1"/>
  <c r="D316" i="1"/>
  <c r="C306" s="1"/>
  <c r="D17" i="28"/>
  <c r="D319" i="1"/>
  <c r="C309" s="1"/>
  <c r="C21" i="28"/>
  <c r="C320" i="18"/>
  <c r="D320" s="1"/>
  <c r="C300" s="1"/>
  <c r="B6" i="28" s="1"/>
  <c r="E21"/>
  <c r="D314" i="1"/>
  <c r="C304" s="1"/>
  <c r="B17" i="28"/>
  <c r="B313" i="6"/>
  <c r="D305"/>
  <c r="C295" s="1"/>
  <c r="B322" i="1"/>
  <c r="D308" i="19" l="1"/>
  <c r="C288" s="1"/>
  <c r="E6" i="28" s="1"/>
  <c r="C7"/>
  <c r="D313" i="6"/>
  <c r="C293" s="1"/>
  <c r="E4" i="28" s="1"/>
  <c r="D336" i="5"/>
  <c r="C326" s="1"/>
  <c r="B19" i="28"/>
  <c r="D322" i="1"/>
  <c r="C302" s="1"/>
  <c r="C4" i="28" s="1"/>
</calcChain>
</file>

<file path=xl/sharedStrings.xml><?xml version="1.0" encoding="utf-8"?>
<sst xmlns="http://schemas.openxmlformats.org/spreadsheetml/2006/main" count="9871" uniqueCount="2501">
  <si>
    <t>National Quality Assurance Standards for U - PHC</t>
  </si>
  <si>
    <t>Reference No.</t>
  </si>
  <si>
    <t>Measurable Element</t>
  </si>
  <si>
    <t>Area of Concern - A Service Provision</t>
  </si>
  <si>
    <t>Standard A1</t>
  </si>
  <si>
    <t>Facility provides Promotive, preventive and curative services</t>
  </si>
  <si>
    <t>ME A1.1</t>
  </si>
  <si>
    <t>The facility provides treatment of common ailments</t>
  </si>
  <si>
    <t>ME A1.2</t>
  </si>
  <si>
    <t xml:space="preserve">The facility provides Accident &amp; Emergency Services    </t>
  </si>
  <si>
    <t>ME A1.3</t>
  </si>
  <si>
    <t>ME A1.4</t>
  </si>
  <si>
    <t>Services are available for the time period as mandated</t>
  </si>
  <si>
    <t>Standard A2</t>
  </si>
  <si>
    <t>The facility provides RMNCHA Services</t>
  </si>
  <si>
    <t>ME A2.1</t>
  </si>
  <si>
    <t>The facility provides Reproductive health  Services</t>
  </si>
  <si>
    <t>ME A2.2</t>
  </si>
  <si>
    <t>The facility provides Maternal health Services</t>
  </si>
  <si>
    <t>ME A2.3</t>
  </si>
  <si>
    <t>The facility provides New-born health  Services</t>
  </si>
  <si>
    <t>ME A2.4</t>
  </si>
  <si>
    <t>The facility provides Child health Services</t>
  </si>
  <si>
    <t>ME A2.5</t>
  </si>
  <si>
    <t>The facility provides Adolescent health Services</t>
  </si>
  <si>
    <t>Standard A3</t>
  </si>
  <si>
    <t>The Facility provides Diagnostic Services, Para-clinical  &amp; support services.</t>
  </si>
  <si>
    <t>ME A3.1</t>
  </si>
  <si>
    <t>ME A3.2</t>
  </si>
  <si>
    <t>The facility provides diagnostic services</t>
  </si>
  <si>
    <t>ME A3.3</t>
  </si>
  <si>
    <t>The facility provides medico legal and administartive services</t>
  </si>
  <si>
    <t>ME A3.4</t>
  </si>
  <si>
    <t>The facility provides support services</t>
  </si>
  <si>
    <t>Standard A4</t>
  </si>
  <si>
    <t>The facility provide services as mandated in National Health Programmes, state scheme and local requirement.</t>
  </si>
  <si>
    <t>ME A4.1</t>
  </si>
  <si>
    <t>The facility provides services under National Vector Borne Disease Control Programme as per guidelines</t>
  </si>
  <si>
    <t>ME A4.2</t>
  </si>
  <si>
    <t>The facility provides services under Revised National TB Control Programme as per guidelines</t>
  </si>
  <si>
    <t>ME A4.3</t>
  </si>
  <si>
    <t>The facility provides services under National Leprosy Eradication Programme as per guidelines</t>
  </si>
  <si>
    <t>ME A4.4</t>
  </si>
  <si>
    <t>The facility provides services under National AIDS Control Programme as per guidelines</t>
  </si>
  <si>
    <t>ME A4.5</t>
  </si>
  <si>
    <t>The facility provides services under National Programme for prevention and control of Blindness as per guidelines</t>
  </si>
  <si>
    <t>ME A4.6</t>
  </si>
  <si>
    <t>The facility provides services under Mental Health Programme  as per guidelines</t>
  </si>
  <si>
    <t>ME A4.7</t>
  </si>
  <si>
    <t>The facility provides services under National Programme for the health care of the elderly as per guidelines</t>
  </si>
  <si>
    <t>ME A4.8</t>
  </si>
  <si>
    <t>The facility provides services under National Programme for Prevention and control of Cancer, Diabetes, Cardiovascular diseases &amp; Stroke (NPCDCS)  as per guidelines</t>
  </si>
  <si>
    <t>ME A4.9</t>
  </si>
  <si>
    <t>The facility Provides services under Integrated Disease Surveillance Programme as per Guidelines</t>
  </si>
  <si>
    <t>ME A4.10</t>
  </si>
  <si>
    <t>The facility provide services under National health Programme for deafness</t>
  </si>
  <si>
    <t>ME A4.11</t>
  </si>
  <si>
    <t>The facility provides services under Universal Immunization Programme (UIP) as per guidelines</t>
  </si>
  <si>
    <t>ME A4.12</t>
  </si>
  <si>
    <t>The facility provides services under National Iodine deficiency Programme as per guidelines</t>
  </si>
  <si>
    <t>ME A4.13</t>
  </si>
  <si>
    <t>The facility provides services under National Tobacco Control Programme as per guidelines</t>
  </si>
  <si>
    <t>ME A4.14</t>
  </si>
  <si>
    <t>Standard A5</t>
  </si>
  <si>
    <t>The facility provides services as per local needs / State specific health programmes as per guidelines</t>
  </si>
  <si>
    <t>ME A5.1</t>
  </si>
  <si>
    <t>The facility maps its vulnerable population enabling micro-planning for  outreach services</t>
  </si>
  <si>
    <t>ME A5.2</t>
  </si>
  <si>
    <t>Facility provides services as per local needs/ state specific health programmes as per guidelines</t>
  </si>
  <si>
    <t xml:space="preserve">Area of Concern B - Patients' Rights  </t>
  </si>
  <si>
    <t>Standard B1</t>
  </si>
  <si>
    <t>The service provided at facility are accessible</t>
  </si>
  <si>
    <t>ME B1.1</t>
  </si>
  <si>
    <t>The facility has uniform and user-friendly signage system</t>
  </si>
  <si>
    <t>ME B1.2</t>
  </si>
  <si>
    <t xml:space="preserve">The facility displays the services and entitlements available </t>
  </si>
  <si>
    <t>ME B1.3</t>
  </si>
  <si>
    <t>The facility has established citizen charter</t>
  </si>
  <si>
    <t>ME B1.4</t>
  </si>
  <si>
    <t>Patients &amp; visitors are sensitized and educated through appropriate IEC / BCC approaches</t>
  </si>
  <si>
    <t>ME B1.5</t>
  </si>
  <si>
    <t>Information is available in bi-lingual signage  and easy to understand</t>
  </si>
  <si>
    <t>ME B1.6</t>
  </si>
  <si>
    <t>The facility has defined and established grievance redressal system in place</t>
  </si>
  <si>
    <t>ME B1.7</t>
  </si>
  <si>
    <t>Information about the treatment is shared with patients or attendants and consent is taken wherever required</t>
  </si>
  <si>
    <t>ME B1.8</t>
  </si>
  <si>
    <t>Access to facility is provided without any physical barrier</t>
  </si>
  <si>
    <t>Standard B2</t>
  </si>
  <si>
    <t>The service provided at facility are acceptable</t>
  </si>
  <si>
    <t>ME B2.1</t>
  </si>
  <si>
    <t>Services are provided in manner that are sensitive to gender</t>
  </si>
  <si>
    <t>ME B2.2</t>
  </si>
  <si>
    <t>Adequate visual privacy is provided at every point of care</t>
  </si>
  <si>
    <t>ME B2.3</t>
  </si>
  <si>
    <t>Confidentiality of patients' records and clinical information is maintained</t>
  </si>
  <si>
    <t>ME B2.4</t>
  </si>
  <si>
    <t>The facility ensures the behaviours of staff is dignified and respectful, while delivering the services</t>
  </si>
  <si>
    <t>ME B2.5</t>
  </si>
  <si>
    <t xml:space="preserve">Religious and cultural preferences of patients and attendants are taken into consideration while delivering services  </t>
  </si>
  <si>
    <t>Standard B3</t>
  </si>
  <si>
    <t>The service provided at facility are affordable</t>
  </si>
  <si>
    <t>ME B3.1</t>
  </si>
  <si>
    <t>The facility provides cashless services to all patients including pregnant women, mothers and sick children as per prevalent government schemes</t>
  </si>
  <si>
    <t>ME B3.2</t>
  </si>
  <si>
    <t>The facility provide free of cost treatment to Below poverty line patients without administrative hassles</t>
  </si>
  <si>
    <t>ME B3.3</t>
  </si>
  <si>
    <t>The facility ensures that the drugs prescribed are available in the pharmacy</t>
  </si>
  <si>
    <t>ME B3.4</t>
  </si>
  <si>
    <t>Area of Concern - C Inputs</t>
  </si>
  <si>
    <t>Standard C1</t>
  </si>
  <si>
    <t>ME C1.1</t>
  </si>
  <si>
    <t>ME C1.2</t>
  </si>
  <si>
    <t>Amenities for Patients &amp; Staff are available as per load</t>
  </si>
  <si>
    <t>ME C1.3</t>
  </si>
  <si>
    <t>Departments have layout and demarcated areas as per functions</t>
  </si>
  <si>
    <t>ME C1.4</t>
  </si>
  <si>
    <t>The facility has infrastructure for intramural and extramural communication</t>
  </si>
  <si>
    <t>ME C1.5</t>
  </si>
  <si>
    <t>The facility ensures safety of electrical installations</t>
  </si>
  <si>
    <t>ME C1.6</t>
  </si>
  <si>
    <t>Physical condition of buildings are safe for providing patient care</t>
  </si>
  <si>
    <t>ME C1.7</t>
  </si>
  <si>
    <t>The facility ensures fire safety measures including fire fighting equipment</t>
  </si>
  <si>
    <t>Standard C2</t>
  </si>
  <si>
    <t>The facility has adequate qualified and trained staff,  required for providing the assured services to the current case load</t>
  </si>
  <si>
    <t>ME C2.1</t>
  </si>
  <si>
    <t>The facility has adequate medical officers as per service provision and work load</t>
  </si>
  <si>
    <t>ME C2.2</t>
  </si>
  <si>
    <t>The facility has adequate nursing staff/Paramedics as per service provision and work load</t>
  </si>
  <si>
    <t>ME C2.3</t>
  </si>
  <si>
    <t>The facility has adequate support staff / Health Workers as per service provision and workload</t>
  </si>
  <si>
    <t>ME C2.4</t>
  </si>
  <si>
    <t>The Staff has been imparted necessary trainings/skill set to enable them to meet their roles &amp; responsibilities</t>
  </si>
  <si>
    <t>ME C2.5</t>
  </si>
  <si>
    <t>Standard C3</t>
  </si>
  <si>
    <t>The facility provides drugs and consumables required for assured services.</t>
  </si>
  <si>
    <t>ME C3.1</t>
  </si>
  <si>
    <t>ME C3.2</t>
  </si>
  <si>
    <t>The Facility has availability of adequate consumables at point of use</t>
  </si>
  <si>
    <t>Standard C4</t>
  </si>
  <si>
    <t>The facility has equipment &amp; instruments required for assured list of services.</t>
  </si>
  <si>
    <t>ME C4.1</t>
  </si>
  <si>
    <t>Availability of equipment &amp; instruments for examination &amp; monitoring of patients</t>
  </si>
  <si>
    <t>ME C4.2</t>
  </si>
  <si>
    <t xml:space="preserve">Availability of equipment &amp; instruments for treatment procedures, being undertaken in the facility  </t>
  </si>
  <si>
    <t>ME C4.3</t>
  </si>
  <si>
    <t>Availability of equipment &amp; instruments for diagnostic procedures being undertaken in the facility</t>
  </si>
  <si>
    <t>ME C4.4</t>
  </si>
  <si>
    <t>Availability of equipment for storage</t>
  </si>
  <si>
    <t>ME C4.5</t>
  </si>
  <si>
    <t>Availability of  patient furniture and fixtures as per load and service provision</t>
  </si>
  <si>
    <t>ME C4.6</t>
  </si>
  <si>
    <t>Availability of functional equipment and instruments for support &amp; outreach services</t>
  </si>
  <si>
    <t>Area of Concern - D Support Services</t>
  </si>
  <si>
    <t>Standard D1</t>
  </si>
  <si>
    <t>The facility has established facility management programme for maintenance &amp; upkeep of equipment &amp; infrastructure to provide safe &amp; secure environment to staff &amp; users</t>
  </si>
  <si>
    <t>ME D1.1</t>
  </si>
  <si>
    <t>The facility has  system for maintenance of critical Equipment</t>
  </si>
  <si>
    <t>ME D1.2</t>
  </si>
  <si>
    <t>The facility ensures  comfortable environment for patients and service providers</t>
  </si>
  <si>
    <t>ME D1.3</t>
  </si>
  <si>
    <t>Patient care areas are clean and hygienic</t>
  </si>
  <si>
    <t>ME D1.4</t>
  </si>
  <si>
    <t>Facility  infrastructure is adequately maintained</t>
  </si>
  <si>
    <t>ME D1.5</t>
  </si>
  <si>
    <t>Facility has policy of removal of condemned junk material</t>
  </si>
  <si>
    <t>ME D1.6</t>
  </si>
  <si>
    <t>Facility  maintains both the internal and open area of the facility.</t>
  </si>
  <si>
    <t>ME D1.7</t>
  </si>
  <si>
    <t>The facility provides adequate illumination level at patient care areas</t>
  </si>
  <si>
    <t>ME D1.8</t>
  </si>
  <si>
    <t>The facility provides Clean and adequate linen as per requirement</t>
  </si>
  <si>
    <t>ME D1.9</t>
  </si>
  <si>
    <t>The facility has adequate arrangement for storage and supply of potable water in all functional areas</t>
  </si>
  <si>
    <t>ME D1.10</t>
  </si>
  <si>
    <t>The facility ensures adequate power backup</t>
  </si>
  <si>
    <t>Standard D2</t>
  </si>
  <si>
    <t>Facility has defined procedure for  storage, Inventory Management &amp; dispensing of drugs in pharmacy</t>
  </si>
  <si>
    <t>ME D2.1</t>
  </si>
  <si>
    <t>The facility has established procedures for estimation, indenting and procurement of drugs and consumables</t>
  </si>
  <si>
    <t>ME D2.2</t>
  </si>
  <si>
    <t>The facility ensures proper storage of drugs and consumables</t>
  </si>
  <si>
    <t>ME D2.3</t>
  </si>
  <si>
    <t>The facility ensures management of expiry and near expiry drugs</t>
  </si>
  <si>
    <t>ME D2.4</t>
  </si>
  <si>
    <t>The facility has established procedure for inventory management techniques</t>
  </si>
  <si>
    <t>ME D2.5</t>
  </si>
  <si>
    <t>Standard D3</t>
  </si>
  <si>
    <t>Facility has  defined &amp; established procedure  for Community Participation for providing assured services</t>
  </si>
  <si>
    <t>ME D3.1</t>
  </si>
  <si>
    <t>The facility has established procedures for management of activities of Rogi Kalyan Samiti</t>
  </si>
  <si>
    <t>ME D3.2</t>
  </si>
  <si>
    <t>The facility has established procedures for community based monitoring of its services</t>
  </si>
  <si>
    <t>ME D3.3</t>
  </si>
  <si>
    <t>The facility has established procedure for supporting and monitoring activities of community health work -ASHA</t>
  </si>
  <si>
    <t>ME D3.4</t>
  </si>
  <si>
    <t>The facility has established procedure for supporting and monitoring activities of Mahila Arogya Samiti</t>
  </si>
  <si>
    <t>Standard D4</t>
  </si>
  <si>
    <t>ME D4.1</t>
  </si>
  <si>
    <t>The facility ensures the proper utilization of fund provided to it</t>
  </si>
  <si>
    <t>ME D4.2</t>
  </si>
  <si>
    <t>There is established system for contract management for out-sourced services</t>
  </si>
  <si>
    <t>ME D4.3</t>
  </si>
  <si>
    <t>The facility has established job description as per Govt guidelines</t>
  </si>
  <si>
    <t>ME D4.4</t>
  </si>
  <si>
    <t>The facility has a established procedure for duty roster and deputation of staff</t>
  </si>
  <si>
    <t>ME D4.5</t>
  </si>
  <si>
    <t>The facility ensures the adherence to dress code as mandated by the department</t>
  </si>
  <si>
    <t>ME D4.6</t>
  </si>
  <si>
    <t>The facility has requisite licences and certificates, as required for operation of a health facility</t>
  </si>
  <si>
    <t>ME D4.7</t>
  </si>
  <si>
    <t>The facility ensures its processes are in compliance with statutory and legal requirement</t>
  </si>
  <si>
    <t>ME D4.8</t>
  </si>
  <si>
    <t>The facility has a  defined protocol for the issue of medical certificates</t>
  </si>
  <si>
    <t>Standard D5</t>
  </si>
  <si>
    <t>Facility has procedure for collecting &amp; Reporting of the health facility related information</t>
  </si>
  <si>
    <t>ME D5.1</t>
  </si>
  <si>
    <t>The facility provides monitoring and reporting services under National Vector Borne Disease Control Programme as per guidelines</t>
  </si>
  <si>
    <t>ME D5.2</t>
  </si>
  <si>
    <t>The facility provides services monitoring and reporting services under Revised National TB Control Programme, as per guidelines</t>
  </si>
  <si>
    <t>ME D5.3</t>
  </si>
  <si>
    <t>The facility provides monitoring and reporting services under National Leprosy Eradication Programme as per guidelines</t>
  </si>
  <si>
    <t>ME D5.4</t>
  </si>
  <si>
    <t>The facility provides services under National AIDS Control Programme, as per guidelines</t>
  </si>
  <si>
    <t>ME D5.5</t>
  </si>
  <si>
    <t>The facility provides monitoring and reporting services under National Programme for control of Blindness as per guidelines</t>
  </si>
  <si>
    <t>ME D5.6</t>
  </si>
  <si>
    <t>The facility provides monitoring and reporting services under Mental Health Programme, as per guideline</t>
  </si>
  <si>
    <t>ME D5.7</t>
  </si>
  <si>
    <t>The facility provides monitoring and reporting services under National Programme for the health care of the elderly as per guidelines</t>
  </si>
  <si>
    <t>ME D5.8</t>
  </si>
  <si>
    <t>The facility provide monitoring and reporting service for prevention and control of Cancer, diabetes, cardiovascular disease and stroke as per guidelines</t>
  </si>
  <si>
    <t>ME D5.9</t>
  </si>
  <si>
    <t>The facility provide monitoring and reporting service for Integrated Disease Surveillance Programme, as per guidelines</t>
  </si>
  <si>
    <t>ME D5.10</t>
  </si>
  <si>
    <t>The facility provide services under National Programme for prevention and control of deafness, as per guidelines</t>
  </si>
  <si>
    <t>ME D5.11</t>
  </si>
  <si>
    <t>The facility provides monitoring and reporting services under Universal Immunization Programme, as per guidelines</t>
  </si>
  <si>
    <t>ME D5.12</t>
  </si>
  <si>
    <t>The facility provides monitoring and reporting services under National Iodine deficiency Programme, as per guidelines</t>
  </si>
  <si>
    <t>ME D5.13</t>
  </si>
  <si>
    <t>The facility provides monitoring and reporting services under National tobacco Control Programme, as per guidelines</t>
  </si>
  <si>
    <t>ME D5.14</t>
  </si>
  <si>
    <t>Facility Reports data for Mother and Child Tracking System as per Guidelines</t>
  </si>
  <si>
    <t>ME D5.15</t>
  </si>
  <si>
    <t>Facility Reports data for HMIS System as per Guidelines</t>
  </si>
  <si>
    <t>Area of Concern - E Clinical Services</t>
  </si>
  <si>
    <t>Standard E1</t>
  </si>
  <si>
    <t>The facility has defined procedures for registration and consultation  of patients.</t>
  </si>
  <si>
    <t>ME E1.1</t>
  </si>
  <si>
    <t>The facility has established procedure for registration of patients</t>
  </si>
  <si>
    <t>ME E1.2</t>
  </si>
  <si>
    <t>The facility has a established procedure for OPD consultation</t>
  </si>
  <si>
    <t>Standard E2</t>
  </si>
  <si>
    <t>Facility has defined procedure for  primary management and continuity of care with appropriate maintenance of records</t>
  </si>
  <si>
    <t>ME E2.1</t>
  </si>
  <si>
    <t>There is established procedure for initial assessment &amp; Reassessment of patients</t>
  </si>
  <si>
    <t>ME E2.2</t>
  </si>
  <si>
    <t>The facility provides appropriate referral linkages  for transfer to other/higher facilities to assure the continuity of care.</t>
  </si>
  <si>
    <t>ME E2.3</t>
  </si>
  <si>
    <t>Facility ensures follow up of patients</t>
  </si>
  <si>
    <t>ME E2.4</t>
  </si>
  <si>
    <t>ME E2.5</t>
  </si>
  <si>
    <t>Emergency protocols are defined and implemented</t>
  </si>
  <si>
    <t>ME E2.6</t>
  </si>
  <si>
    <t>The facility ensures adequate and timely availability of ambulances services</t>
  </si>
  <si>
    <t>ME E2.7</t>
  </si>
  <si>
    <t>The facility ensures that standardised forms and formats are used for all purposes including registers</t>
  </si>
  <si>
    <t>ME E2.8</t>
  </si>
  <si>
    <t>The facility ensures safe and adequate storage and retrieval  of medical records</t>
  </si>
  <si>
    <t>Standard E 3</t>
  </si>
  <si>
    <t>ME E3.1</t>
  </si>
  <si>
    <t>Medication orders are written legibly and adequately</t>
  </si>
  <si>
    <t>ME E3.2</t>
  </si>
  <si>
    <t>ME E3.3</t>
  </si>
  <si>
    <t>Patient is counselled for self drug medication</t>
  </si>
  <si>
    <t>ME E3.4</t>
  </si>
  <si>
    <t>The facility ensures that drugs are prescribed in generic name only</t>
  </si>
  <si>
    <t>There is procedure of rational use of drugs</t>
  </si>
  <si>
    <t>ME E3.6</t>
  </si>
  <si>
    <t>Drugs are prescribed according to Standard Treatment Guidelines</t>
  </si>
  <si>
    <t>Standard E4</t>
  </si>
  <si>
    <t xml:space="preserve">Facility has defined &amp; establish procedure for Diagnostic Services  </t>
  </si>
  <si>
    <t>ME E4.1</t>
  </si>
  <si>
    <t>There are established  procedures for Pre-testing Activities</t>
  </si>
  <si>
    <t>ME E4.2</t>
  </si>
  <si>
    <t>There are established  procedures for testing Activities</t>
  </si>
  <si>
    <t>ME E4.3</t>
  </si>
  <si>
    <t>There are established  procedures for Post-testing Activities</t>
  </si>
  <si>
    <t>ME E4.4</t>
  </si>
  <si>
    <t>There are established procedures for laboratory diagnosis of Tuberculosis as per prevalent guidelines</t>
  </si>
  <si>
    <t>ME E4.5</t>
  </si>
  <si>
    <t>There are established procedures for laboratory diagnosis of Malaria as per prevalent guidelines</t>
  </si>
  <si>
    <t>Standard E5</t>
  </si>
  <si>
    <t>The facility has establish procedure for Maternal health care as per guideline</t>
  </si>
  <si>
    <t>ME E5.1</t>
  </si>
  <si>
    <t>There is an established procedure for Registration and follow up of pregnant women.</t>
  </si>
  <si>
    <t>ME E5.2</t>
  </si>
  <si>
    <t>There is an established procedure for History taking, Physical examination, and counselling of each antenatal woman, visiting the facility.</t>
  </si>
  <si>
    <t>ME E5.3</t>
  </si>
  <si>
    <t>The facility ensures of drugs &amp; diagnostics are prescribed as per protocol</t>
  </si>
  <si>
    <t>ME E5.4</t>
  </si>
  <si>
    <t>There is an established procedure for identification of High risk pregnancy and appropriate &amp; Timely referral.</t>
  </si>
  <si>
    <t>ME E5.5</t>
  </si>
  <si>
    <t>There is an established procedure for identification and management of anaemia</t>
  </si>
  <si>
    <t>ME E5.6</t>
  </si>
  <si>
    <t>Counselling of pregnant women is done as per standard protocol and gestational age</t>
  </si>
  <si>
    <t>ME E5.7</t>
  </si>
  <si>
    <t>There is a established procedures for Postnatal visits &amp; counselling of Mother and Child</t>
  </si>
  <si>
    <t>Standard E6</t>
  </si>
  <si>
    <t>Facility has established procedure for care of  New born &amp; Child as per guideline</t>
  </si>
  <si>
    <t>ME E6.1</t>
  </si>
  <si>
    <t>ME E6.2</t>
  </si>
  <si>
    <t>Triage, Assessment &amp; Management of new-borns having emergency signs are done as per guidelines</t>
  </si>
  <si>
    <t>ME E6.3</t>
  </si>
  <si>
    <t>Management of children presenting with fever, cough/ breathlessness is done as per guidelines</t>
  </si>
  <si>
    <t>ME E6.4</t>
  </si>
  <si>
    <t>Management of children with severe Acute Malnutrition is done as per  guidelines</t>
  </si>
  <si>
    <t>ME E6.5</t>
  </si>
  <si>
    <t>Management of children presenting diarrhoea is done per  guidelines</t>
  </si>
  <si>
    <t>Standard E7</t>
  </si>
  <si>
    <t>Facility has establish procedure for Family Planning as per Govt guideline</t>
  </si>
  <si>
    <t>ME E7.1</t>
  </si>
  <si>
    <t>Family planning counselling services provided as per guidelines</t>
  </si>
  <si>
    <t>ME E7.2</t>
  </si>
  <si>
    <t>Facility provides spacing method of family planning as per guideline</t>
  </si>
  <si>
    <t>ME E7.3</t>
  </si>
  <si>
    <t>The facility provides IUCD service for family planning as per guidelines</t>
  </si>
  <si>
    <t>ME E7.4</t>
  </si>
  <si>
    <t>Facility provide counselling services for Medial Termination of Pregnancy as per guideline</t>
  </si>
  <si>
    <t>ME E7.5</t>
  </si>
  <si>
    <t>Facility provide abortion services for 1st trimester as per guideline</t>
  </si>
  <si>
    <t>Standard E8</t>
  </si>
  <si>
    <t>Facility provides Adolescent reproductive &amp;sexual health services as per guideline</t>
  </si>
  <si>
    <t>ME E8.1</t>
  </si>
  <si>
    <t>Facility provides Promotive ARSH Services</t>
  </si>
  <si>
    <t>ME E8.2</t>
  </si>
  <si>
    <t>Facility provides Preventive ARSH Services</t>
  </si>
  <si>
    <t>ME E8.3</t>
  </si>
  <si>
    <t>Facility Provides Curative ARSH Services</t>
  </si>
  <si>
    <t>ME E8.4</t>
  </si>
  <si>
    <t>Facility Provides Referral Services for ARSH</t>
  </si>
  <si>
    <t>Standard E9</t>
  </si>
  <si>
    <t>Facility provides National Health Programmes as per operational/clinical guidelines of the Government</t>
  </si>
  <si>
    <t>ME E9.1</t>
  </si>
  <si>
    <t>Facility provides service under National Vector Borne Disease Control Program as per guidelines</t>
  </si>
  <si>
    <t>ME E9.2</t>
  </si>
  <si>
    <t>Facility provides services under Revised National TB Control Program as per guidelines</t>
  </si>
  <si>
    <t>ME E9.3</t>
  </si>
  <si>
    <t>Facility provides service under National Leprosy Eradication Program as per guidelines</t>
  </si>
  <si>
    <t>ME E9.4</t>
  </si>
  <si>
    <t>Facility provides service under National AIDS Control program as per guidelines</t>
  </si>
  <si>
    <t>ME E9.5</t>
  </si>
  <si>
    <t>The facility provides services under National Programme for control of Blindness as per guidelines</t>
  </si>
  <si>
    <t>ME E9.6</t>
  </si>
  <si>
    <t>Facility provides service under Mental Health Program  as per guidelines</t>
  </si>
  <si>
    <t>ME E9.7</t>
  </si>
  <si>
    <t>Facility provides service under National programme for the health care of the elderly as per guidelines</t>
  </si>
  <si>
    <t>ME E9.8</t>
  </si>
  <si>
    <t>Facility provides service under National Programme for Prevention and Control of cancer, diabetes, cardiovascular diseases &amp; stroke (NPCDCS)  as per guidelines</t>
  </si>
  <si>
    <t>ME E9.9</t>
  </si>
  <si>
    <t>Facility provide service for Integrated disease surveillance program</t>
  </si>
  <si>
    <t>ME E9.10</t>
  </si>
  <si>
    <t>Facility provide services under National  program for prevention and control of  deafness</t>
  </si>
  <si>
    <t>ME E9.12</t>
  </si>
  <si>
    <t>The facility provides services under Universal Immunization Programme as per guidelines</t>
  </si>
  <si>
    <t>ME E9.13</t>
  </si>
  <si>
    <t>ME E9.14</t>
  </si>
  <si>
    <t>Area of Concern - F Infection Control</t>
  </si>
  <si>
    <t>Standard F1</t>
  </si>
  <si>
    <t>ME F1.1</t>
  </si>
  <si>
    <t>ME F1.2</t>
  </si>
  <si>
    <t>Hand washing facilities are provided at point of use</t>
  </si>
  <si>
    <t>ME F1.3</t>
  </si>
  <si>
    <t>Staff is trained and adhere to standard hand washing practices</t>
  </si>
  <si>
    <t>Standard F2</t>
  </si>
  <si>
    <t>ME F2.1</t>
  </si>
  <si>
    <t>Facility ensures adequate personal protection equipment  as per requirements</t>
  </si>
  <si>
    <t>ME F2.2</t>
  </si>
  <si>
    <t>Staff  adheres to standard personal protection practices</t>
  </si>
  <si>
    <t>Standard F3</t>
  </si>
  <si>
    <t>Facility has standard procedure for disinfection &amp;sterilization of equipment &amp; instrument</t>
  </si>
  <si>
    <t>ME F3.1</t>
  </si>
  <si>
    <t>The facility ensures standard practices and materials for decontamination and cleaning of instruments and  procedures areas</t>
  </si>
  <si>
    <t>ME F3.2</t>
  </si>
  <si>
    <t>The facility ensures standard practices and materials for disinfection and sterilization of instruments and equipment</t>
  </si>
  <si>
    <t>Standard F4</t>
  </si>
  <si>
    <t>Facility has defined &amp; establish procedure for segregation, collection, treatment &amp; disposal of Bio medical &amp;hazardous waste</t>
  </si>
  <si>
    <t>ME F4.1</t>
  </si>
  <si>
    <t>ME F4.2</t>
  </si>
  <si>
    <t>The facility ensures management of sharps as per guidelines</t>
  </si>
  <si>
    <t>ME F4.3</t>
  </si>
  <si>
    <t>The facility ensures transportation and disposal of waste as per guidelines</t>
  </si>
  <si>
    <t>Area of Concern - G Quality Management</t>
  </si>
  <si>
    <t>Standard G.1</t>
  </si>
  <si>
    <t>ME G1.1</t>
  </si>
  <si>
    <t>The facility has a quality team in place</t>
  </si>
  <si>
    <t>ME G1.2</t>
  </si>
  <si>
    <t>The facility has defined quality policy and it has been disseminated</t>
  </si>
  <si>
    <t>ME G1.3</t>
  </si>
  <si>
    <t>Quality objectives have been defined, and the objectives are reviewed and monitored</t>
  </si>
  <si>
    <t>ME G1.4</t>
  </si>
  <si>
    <t>The facility reviews quality of its services at periodic intervals</t>
  </si>
  <si>
    <t>The facility has established internal quality assurance programme</t>
  </si>
  <si>
    <t>Action plan is made on gaps found in the assessment/audit process</t>
  </si>
  <si>
    <t>Standard G.2</t>
  </si>
  <si>
    <t>Facility has established system for Patients and employees satisfaction</t>
  </si>
  <si>
    <t>ME G2.1</t>
  </si>
  <si>
    <t>Patient Satisfaction surveys are conducted at periodic intervals</t>
  </si>
  <si>
    <t>ME G2.2</t>
  </si>
  <si>
    <t>ME G2.3</t>
  </si>
  <si>
    <t>Standard G3</t>
  </si>
  <si>
    <t>ME G3.1</t>
  </si>
  <si>
    <t>Standard Operating procedures are prepared , distributed and implemented for all key processes</t>
  </si>
  <si>
    <t>ME G3.2</t>
  </si>
  <si>
    <t>Staff is trained as per  SOPs</t>
  </si>
  <si>
    <t>ME G3.3</t>
  </si>
  <si>
    <t>Work instructions are displayed at Point of work</t>
  </si>
  <si>
    <t>ME G3.4</t>
  </si>
  <si>
    <t>The facility has established external assurance programmes</t>
  </si>
  <si>
    <t>The facility ensures that non compliances are enumerated and recorded adequately</t>
  </si>
  <si>
    <t>Corrective and Preventive actions are taken to address the issues  observed in the assessment and audit</t>
  </si>
  <si>
    <t>The facility uses methods and tools for Quality Improvement</t>
  </si>
  <si>
    <t>The facility conducts the periodic prescription/ medical audits</t>
  </si>
  <si>
    <t>Area of Concern - H: Outcomes</t>
  </si>
  <si>
    <t>Standard H1</t>
  </si>
  <si>
    <t>The facility measures its productivity, efficiency, clinical care &amp; service Quality indicators</t>
  </si>
  <si>
    <t>ME H1.1</t>
  </si>
  <si>
    <t>Facility measures Productivity Indicators on monthly basis</t>
  </si>
  <si>
    <t>ME H1.2</t>
  </si>
  <si>
    <t>Facility measures efficiency Indicators on monthly basis</t>
  </si>
  <si>
    <t>ME H1.3</t>
  </si>
  <si>
    <t>Facility measures Clinical Care &amp; Safety Indicators on monthly basis</t>
  </si>
  <si>
    <t>ME H1.4</t>
  </si>
  <si>
    <t>Facility measures Service Quality Indicators on  monthly basis</t>
  </si>
  <si>
    <t>Standard H2</t>
  </si>
  <si>
    <t>ME H2.1</t>
  </si>
  <si>
    <t>ME H2.2</t>
  </si>
  <si>
    <t>The facility strives to improve indicators from its current performance</t>
  </si>
  <si>
    <t>The facility meets benchmarks set by the state /District for Key Indicators</t>
  </si>
  <si>
    <t xml:space="preserve">The facility provides AYUSH Services </t>
  </si>
  <si>
    <t>The facility provides Pharmacy services</t>
  </si>
  <si>
    <t>Facility ensure investigation  prescribed  are available at the Laboratory</t>
  </si>
  <si>
    <t>The facility has adequate &amp; Safe infrastructure for delivery of assured services and  meets the prevalent norms</t>
  </si>
  <si>
    <t xml:space="preserve">Departments have adequate space as per patient load  </t>
  </si>
  <si>
    <t>The Staff is skilled and competent as per job description</t>
  </si>
  <si>
    <t>The facility has availability of adequate drugs at point of use</t>
  </si>
  <si>
    <t>There is process for storage of vaccines and other drugs, requiring controlled temperature  &amp; storage environment</t>
  </si>
  <si>
    <t>Facility has defined  procedure for Governance &amp; work  Management</t>
  </si>
  <si>
    <t>Facility has establish procedure for Triage &amp; diaster Management</t>
  </si>
  <si>
    <t>Facility has defined &amp; implemented procedures for Drug administration and standard treatment guideline as mandated by Govt.</t>
  </si>
  <si>
    <t>There is a procedure to check drug before administration &amp;dispensing</t>
  </si>
  <si>
    <t>ME E3.5</t>
  </si>
  <si>
    <t>Screening &amp; Referral of children as per guuidelines of Rastriya Bal Swasth Karkarm</t>
  </si>
  <si>
    <t>ME E9.11</t>
  </si>
  <si>
    <t>Facility Provide services under National Oral Health Program as per guideline</t>
  </si>
  <si>
    <t>Facility has defined &amp; implemented procedure for ensuring Hand hygiene practices &amp; asepesis</t>
  </si>
  <si>
    <t>Facility ensures availability of Personal Protective equipment &amp;  follows standard precautions.</t>
  </si>
  <si>
    <t xml:space="preserve">The facility ensures segregation of Bio Medical Waste as per guidelines </t>
  </si>
  <si>
    <t>Facility has established quality Assurane Program as per state/National guidelines</t>
  </si>
  <si>
    <t>ME G1.5</t>
  </si>
  <si>
    <t>ME G1.6</t>
  </si>
  <si>
    <t>ME G1.7</t>
  </si>
  <si>
    <t>ME G1.8</t>
  </si>
  <si>
    <t>ME G1.9</t>
  </si>
  <si>
    <t>ME G1.10</t>
  </si>
  <si>
    <t>Employee satisfection Surveys are conducted at periodic intervals</t>
  </si>
  <si>
    <t>Facility prepares the action plans for the areas of low satisfaction</t>
  </si>
  <si>
    <t>Facility has established ,documented &amp;implemented standard operating procedure  system for its all key processes .</t>
  </si>
  <si>
    <t>Facility endeavours to improve its performance to meet bench marks</t>
  </si>
  <si>
    <t xml:space="preserve">Primary Management of wounds &amp; First Aid </t>
  </si>
  <si>
    <t>Primary Management of trauma &amp; bone injuries</t>
  </si>
  <si>
    <t xml:space="preserve">Emergency Management of Life threatening conditions </t>
  </si>
  <si>
    <t>Primary Management &amp; stabilization of Poisoning / Snake Bite  cases</t>
  </si>
  <si>
    <t>Primary treatment for   Dog Bite cases</t>
  </si>
  <si>
    <t>Checkpoint</t>
  </si>
  <si>
    <t>Compliance</t>
  </si>
  <si>
    <t>Assessment Method</t>
  </si>
  <si>
    <t>Means of Verification</t>
  </si>
  <si>
    <t xml:space="preserve">Incision &amp; drainage, Stitching Dressing </t>
  </si>
  <si>
    <t>Lavage, Antidotes, Anti-snake  venom/ Anti scorpion venom</t>
  </si>
  <si>
    <t xml:space="preserve">Anti Rabies Vaccines  </t>
  </si>
  <si>
    <t>Availability of Medico legal Services, as per state's guidelines</t>
  </si>
  <si>
    <t xml:space="preserve">Check for Medico Legal cases (MLC) are recorded  at facility  </t>
  </si>
  <si>
    <t>There is no overcrowding in the dressing room cum Emergency</t>
  </si>
  <si>
    <t>Availability of wheel chair or strecher for easy access</t>
  </si>
  <si>
    <t>Ask the patient what they have been commuicated about treatment plan</t>
  </si>
  <si>
    <t>Availability of screen &amp; curtains in Dressing room</t>
  </si>
  <si>
    <t xml:space="preserve">Dressing cum emergency room have adequate space </t>
  </si>
  <si>
    <t>Switch Boards all other electrical installations are intact &amp;secure</t>
  </si>
  <si>
    <t xml:space="preserve">Floor of dressing room is non slippery and even </t>
  </si>
  <si>
    <t>Training of staff for handling Emergencies</t>
  </si>
  <si>
    <t>Training of staff for  basic life support (BLS)</t>
  </si>
  <si>
    <t>Check staff competancy for BLS</t>
  </si>
  <si>
    <t>Availablity of antiseptics for dressing</t>
  </si>
  <si>
    <t xml:space="preserve">Availability of disposables in dressing room/ Injection room and  clinics </t>
  </si>
  <si>
    <t>Availability of splints for bone injury cases</t>
  </si>
  <si>
    <t xml:space="preserve">Emergency Drug Tray is maintained </t>
  </si>
  <si>
    <t>Drugs for managing anaphylactic reaction - Inj Adrenalin, Inj Hydrocortisone Sodium Succinate, Injection Chlorpheniramine, 
IV Fluid,
Nitroglycerin spray,
Inj. Dopamine
Inj Magsulf
IV Set</t>
  </si>
  <si>
    <t xml:space="preserve">Availability of Dressing Instruments in Dressing Room/ Injection Room </t>
  </si>
  <si>
    <t>Chittel's forcep, Artery Forceps, Blade, Normal Forcep, Tooth Forcep, Needle Holder, Splints, Suture Material, Dressing Drums</t>
  </si>
  <si>
    <t>Availability of equipment for storage for drugs</t>
  </si>
  <si>
    <t xml:space="preserve">Availability of Fixtures </t>
  </si>
  <si>
    <t>Spot light, electrical fixtures</t>
  </si>
  <si>
    <t xml:space="preserve">Availability of furniture at clinics </t>
  </si>
  <si>
    <t>Dressing Table,Footstep, cupboard</t>
  </si>
  <si>
    <t xml:space="preserve">Floors, walls, roof , sinks patient care and corridors  are Clean </t>
  </si>
  <si>
    <t>Surface of furniture and fixtures are clean</t>
  </si>
  <si>
    <t>All area are clean  with no dirt,grease,littering and cobwebs</t>
  </si>
  <si>
    <t>Availability of injectables</t>
  </si>
  <si>
    <t>Expiry dates' are maintained at emergency drug tray</t>
  </si>
  <si>
    <t xml:space="preserve">No expiry drug found at dressing/ Injection Room </t>
  </si>
  <si>
    <t>As care provider how they triage patient- immediate, delayed, expectant, minimal, dead</t>
  </si>
  <si>
    <t>Emergency protocols are available at point of use</t>
  </si>
  <si>
    <t>See for protocols of head injury, snake bite, poisoning, drawing etc.</t>
  </si>
  <si>
    <t>There is procedure for CPR</t>
  </si>
  <si>
    <t>Ask for Demonstration on BLS (basic life support)</t>
  </si>
  <si>
    <t xml:space="preserve">Check for how ambulances are called and patients are shifted </t>
  </si>
  <si>
    <t xml:space="preserve">All unstable patients are transferred (as decided by the Doctor), with one paramedical staff </t>
  </si>
  <si>
    <t>The Patient’s rights are respected during transport.</t>
  </si>
  <si>
    <t>Transfer register is maintained to record the detail of the referred patient</t>
  </si>
  <si>
    <t>There is procedure for informing police</t>
  </si>
  <si>
    <t xml:space="preserve">Check for Police Information Register , Ask method for informing police </t>
  </si>
  <si>
    <t>There is procedure for preservation of samples of MLC cases</t>
  </si>
  <si>
    <t>Aspirations, Blood samples and Viscera</t>
  </si>
  <si>
    <t>Emergency has criteria for defining medico legal cases</t>
  </si>
  <si>
    <t>Criteria is defined based on cases and when to do MLC like all the cases not attended by the doctor/ criteria may vary from state to state</t>
  </si>
  <si>
    <t xml:space="preserve">Availability of hand washing Facility at Point of Use </t>
  </si>
  <si>
    <t xml:space="preserve">Availability of running Water </t>
  </si>
  <si>
    <t>Availability of antiseptic soap with soap dish/ liquid antiseptic with dispenser.</t>
  </si>
  <si>
    <t xml:space="preserve">Display of Hand washing Instruction at Point of Use </t>
  </si>
  <si>
    <t xml:space="preserve">Availability of Alcohol based Hand rub </t>
  </si>
  <si>
    <t xml:space="preserve">Check for availability of wash basin near the point of use </t>
  </si>
  <si>
    <t xml:space="preserve">Ask to Open the tap. Ask Staff  water supply is regular </t>
  </si>
  <si>
    <t>Check for availability/ Ask staff if the supply is adequate and uninterrupted</t>
  </si>
  <si>
    <t>Prominently displayed above the hand washing facility , preferably in Local language</t>
  </si>
  <si>
    <t>Check for availability/  Ask staff for regular supply.</t>
  </si>
  <si>
    <t>like before giving IM/IV injection, drawing blood, putting Intravenous and urinary catheter</t>
  </si>
  <si>
    <t xml:space="preserve">Availability of Antiseptic Solutions at Dressings room, Injection Room </t>
  </si>
  <si>
    <t xml:space="preserve">Availability of Masks </t>
  </si>
  <si>
    <t xml:space="preserve">No reuse of disposable gloves, Masks, caps and aprons. </t>
  </si>
  <si>
    <t xml:space="preserve">Proper Decontamination of instruments after use </t>
  </si>
  <si>
    <t>Contact time for decontamination  is adequate</t>
  </si>
  <si>
    <t>10 minutes</t>
  </si>
  <si>
    <t>Cleaning of instruments after decontamination</t>
  </si>
  <si>
    <t>Cleaning is done with detergent and running water after decontamination</t>
  </si>
  <si>
    <t xml:space="preserve">High level Disinfection of instruments/equipment  is done  as per protocol in dressing room </t>
  </si>
  <si>
    <t xml:space="preserve">Ask staff about method and time required for boiling </t>
  </si>
  <si>
    <t>Decontamination of Procedure surfaces</t>
  </si>
  <si>
    <t xml:space="preserve">
Ask staff how they decontaminate the instruments like Stethoscope, Dressing Instruments.</t>
  </si>
  <si>
    <t>Staff is trained for Blood spill management</t>
  </si>
  <si>
    <t xml:space="preserve">Availability of colour coded bins at point of waste generation </t>
  </si>
  <si>
    <t xml:space="preserve">Segregation of different category of waste as per guidelines </t>
  </si>
  <si>
    <t xml:space="preserve">Display of work instructions for segregation and handling of Biomedical waste </t>
  </si>
  <si>
    <t>There is no mixing of infectious and general waste</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</si>
  <si>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</si>
  <si>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</si>
  <si>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</si>
  <si>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</si>
  <si>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</si>
  <si>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Disinfection of syringes is not done in open buckets</t>
  </si>
  <si>
    <t>Staff is aware of contact time for disinfection of sharps</t>
  </si>
  <si>
    <t xml:space="preserve">Availability of post exposure prophylaxis </t>
  </si>
  <si>
    <t xml:space="preserve">Staff knows what to do in condition of needle stick injury </t>
  </si>
  <si>
    <t>Internal Assessment of the Dressing cum Emergency room is done at periodic interval</t>
  </si>
  <si>
    <t>Minor procedure conducted per month</t>
  </si>
  <si>
    <t>Percentage of Emergency cases referred out</t>
  </si>
  <si>
    <t>Availability of Consultation services for common illnesses</t>
  </si>
  <si>
    <t xml:space="preserve">Common Cold, Fever, Diarrhoea, Respiratory tract infections, Bronchial Asthma, conjunctivitis, foreign body in conjunctival sac, etc.   </t>
  </si>
  <si>
    <t>Availability of OPD services for diseases, specifically prevalent locally</t>
  </si>
  <si>
    <t>Patient is informed about the diagnosis &amp; Treatment Plan</t>
  </si>
  <si>
    <t xml:space="preserve">A copy of OPD Slip/ Prescription containing Diagnosis &amp; treatment plan, is given to patient  </t>
  </si>
  <si>
    <t xml:space="preserve">Availability of female staff / attendant, if a male doctor examines a female patients </t>
  </si>
  <si>
    <t xml:space="preserve">Availability of Breast Feeding Corner </t>
  </si>
  <si>
    <t xml:space="preserve">One Patient is seen at a time in the clinic </t>
  </si>
  <si>
    <t>One clinic is not shared by two doctors at a time</t>
  </si>
  <si>
    <t xml:space="preserve">There is no overcrowding in general Clinic </t>
  </si>
  <si>
    <t xml:space="preserve">Method of Administration /taking of  the medicines is informed to patient/ their relative as per  prescription </t>
  </si>
  <si>
    <t xml:space="preserve">Check Patient records e.g.OPD register , OPD slips are kept in safe custody and are not accessible to unauthorized patients </t>
  </si>
  <si>
    <t xml:space="preserve">Clinics have adequate space for consultation and examination  </t>
  </si>
  <si>
    <t>Adequate Space in Clinics (120 sq ft)</t>
  </si>
  <si>
    <t>There is functional registration counter, which is manned during OPD hours</t>
  </si>
  <si>
    <t xml:space="preserve">Dedicated examination area is provided for each clinic </t>
  </si>
  <si>
    <t xml:space="preserve">Dedicated Clinic for AYUSH Doctor </t>
  </si>
  <si>
    <t>General clinic does not have temporary connections and loosely hanging wires</t>
  </si>
  <si>
    <t xml:space="preserve">Floor of General Clinic  is non slippery and even </t>
  </si>
  <si>
    <t>Availability of at least one staff in dressing cum Emergency room</t>
  </si>
  <si>
    <t xml:space="preserve">Availability of Doctors for consultation during OPD hours </t>
  </si>
  <si>
    <t xml:space="preserve">One MO and one Ayush doctor for a minimum of six hours per day and for six days in a week </t>
  </si>
  <si>
    <t>Check competency of the staff to use OPD equipment like BP apparatus, etc.</t>
  </si>
  <si>
    <t xml:space="preserve">Availability of functional Equipment  &amp; Instruments at OPD clinic </t>
  </si>
  <si>
    <t>Doctors Chair, Patient Stool, Examination Table, Attendant Chair, Table, Footstep, cupboard</t>
  </si>
  <si>
    <t>Toilets are clean with functional flush and running water</t>
  </si>
  <si>
    <t xml:space="preserve">Fixtures and Patient Furniture are intact and maintained in OPD </t>
  </si>
  <si>
    <t xml:space="preserve">No condemned/Junk material in the OPD </t>
  </si>
  <si>
    <t>Check Medical Certificate are issued as per defined criteria</t>
  </si>
  <si>
    <t xml:space="preserve"> Unique  identification number  is given to each patient during process of registration</t>
  </si>
  <si>
    <t>Patient demographic details are recorded in OPD registration records</t>
  </si>
  <si>
    <t>Check for that patient demographics like Name, age, Sex, Address  etc.</t>
  </si>
  <si>
    <t>There is procedure for systematic calling of patients one by one</t>
  </si>
  <si>
    <t xml:space="preserve">Patient is called by Doctor/attendant as per his/her turn on the basis of “first come first examine” basis.  </t>
  </si>
  <si>
    <t xml:space="preserve">Every patient is offered a seat and is examined as per clinical condition </t>
  </si>
  <si>
    <t>No patient is consulted in standing position</t>
  </si>
  <si>
    <t xml:space="preserve">Patient History is taken and recorded </t>
  </si>
  <si>
    <t xml:space="preserve">Provisional Diagnosis is recorded </t>
  </si>
  <si>
    <t xml:space="preserve">There is a system of referring patient from OPD to higher centre for specialist consultation </t>
  </si>
  <si>
    <t xml:space="preserve">Check for practice, availability of referral slip, is there any information about the specialist doctors and there timings and day available </t>
  </si>
  <si>
    <t xml:space="preserve">Facility ensures standard practices for maintaining  asepsis </t>
  </si>
  <si>
    <t>Patient referred with referral slip</t>
  </si>
  <si>
    <t xml:space="preserve">Availability of referral linkages to higher centres. </t>
  </si>
  <si>
    <t>Advance communication is done with higher centre</t>
  </si>
  <si>
    <t>Referral out register is maintained</t>
  </si>
  <si>
    <t xml:space="preserve">OPD slip </t>
  </si>
  <si>
    <t xml:space="preserve">Check every Medical advice and procedure is accompanied with date, time and signature </t>
  </si>
  <si>
    <t>There is system of follow up of the patients refered to higher facilities</t>
  </si>
  <si>
    <t>Emergency register, referral register,  referral slip, dressing room regster, Injection room register</t>
  </si>
  <si>
    <t>Clinical records are updated for care provided</t>
  </si>
  <si>
    <t>ME E2.9</t>
  </si>
  <si>
    <t>Check availablity of standardize forms &amp; Register</t>
  </si>
  <si>
    <t xml:space="preserve">Patient Complaint, Examination, treatment given or Procedure performed is recorded </t>
  </si>
  <si>
    <t xml:space="preserve">Patient records are kept in safe custody in General Clinic  </t>
  </si>
  <si>
    <t xml:space="preserve">Prescription &amp; treatment plan is documented </t>
  </si>
  <si>
    <t xml:space="preserve">Check for OPD slip if drugs are prescribed under generic name only </t>
  </si>
  <si>
    <t xml:space="preserve">Ask the cases in which  doctor prescribe the antibiotics. </t>
  </si>
  <si>
    <t>Check for that relevant Standard treatment guideline are available at point of use</t>
  </si>
  <si>
    <t>Check staff is aware of the drug regime and doses as per STG</t>
  </si>
  <si>
    <t>Check OPD ticket that drugs are prescribed as per STG</t>
  </si>
  <si>
    <t>Information and advice on sexual and reproductive health related issues</t>
  </si>
  <si>
    <t>Services for Tetanus immunization</t>
  </si>
  <si>
    <t>TT at 10 and 16 year</t>
  </si>
  <si>
    <t>Haemoglobin estimation, weekly IFA tablet, and treatment for worm infestation</t>
  </si>
  <si>
    <t>MVA procedure for pregnancy up to 8 week Post abortion counselling</t>
  </si>
  <si>
    <t xml:space="preserve">Nutritional Counselling, Contraceptive counselling, 
Couple counselling ANC check-up, 
Ensuring institutional delivery </t>
  </si>
  <si>
    <t>Treatment of Common RTI/STI's</t>
  </si>
  <si>
    <t>Treatment and counselling for Menstrual disorders</t>
  </si>
  <si>
    <t>Treatment and counselling for sexual concern for male and female adolescents</t>
  </si>
  <si>
    <t>Management of sexual abuse amongst Girls</t>
  </si>
  <si>
    <t>Privacy and Confidentiality, Treatment compliance, Partner Management, Follow up visit and referral</t>
  </si>
  <si>
    <t xml:space="preserve">Symptomatic treatment , counselling </t>
  </si>
  <si>
    <t>ECP, Prophylaxis against STI, PEP for HIV and Counselling</t>
  </si>
  <si>
    <t>Referral Linkages to ICTC and PPTCT</t>
  </si>
  <si>
    <t>Ask staff about how they decontaminate the procedure surface like  Examination table
(Wiping with .5% Chlorine solution</t>
  </si>
  <si>
    <t xml:space="preserve">
Ask staff how they decontaminate the instruments like Stethoscope, Examination instruments</t>
  </si>
  <si>
    <t>Staff is  adhere to standard hand washing practices</t>
  </si>
  <si>
    <t>Internal Assessment of the General Clinic is done at periodic interval</t>
  </si>
  <si>
    <t>OPD Per day</t>
  </si>
  <si>
    <t>AYUSH OPD per month</t>
  </si>
  <si>
    <t>OPD per doctor</t>
  </si>
  <si>
    <t>Percentage of follow up patients</t>
  </si>
  <si>
    <t>Percentage of OPD cases treated with Antibiotic</t>
  </si>
  <si>
    <t>Availability of Laboratory test for RTI/STI</t>
  </si>
  <si>
    <t>Availability  of Essential tests for ANC</t>
  </si>
  <si>
    <t>VDRL /RPR</t>
  </si>
  <si>
    <t xml:space="preserve">Pregnancy Test, Haemoglobin, Blood Group, HIV Testing , Blood Sugar, HBsAG , Urine for Sugar &amp; Protein, VDRL </t>
  </si>
  <si>
    <t>Availability of clinical Pathology</t>
  </si>
  <si>
    <t>Availability of Routine Hemetology Tests</t>
  </si>
  <si>
    <t>Availability of Serology Tests (Rapid)</t>
  </si>
  <si>
    <t xml:space="preserve">Routine Urine , Blood Sugar </t>
  </si>
  <si>
    <t xml:space="preserve"> Haemoglobin, Platelets Counts,RBC, WBC, Bleeding time ,Clotting Time &amp; Hepatitis B/ Australian antigen</t>
  </si>
  <si>
    <t>Availability of Water Quality Tests</t>
  </si>
  <si>
    <t>Rapid test kit for faecal contamination of water
Estimation of chlorine level of water using ortho-
toluidine reagent</t>
  </si>
  <si>
    <t>The facility provides services under National Oral Health Care Program</t>
  </si>
  <si>
    <t xml:space="preserve">Availability of Microscopy Tests </t>
  </si>
  <si>
    <t xml:space="preserve">
Blood Smear for Malaria 
Wet Mount and Gram Staining for RTI/STI. AFB (Sputum) for TB 
</t>
  </si>
  <si>
    <t>Tests for Diagnosis of maleria</t>
  </si>
  <si>
    <t>Blood Smear</t>
  </si>
  <si>
    <t>Availability /Linkage of Designated Microscoy Center (AFB)</t>
  </si>
  <si>
    <t>Test for Diagnosis of HIV/AIDS</t>
  </si>
  <si>
    <t xml:space="preserve">Rapid diagnositic kit  for PF Malaria, HIV/AIDS
RPR/VDRL for Syphilis
</t>
  </si>
  <si>
    <t xml:space="preserve">Through Rapid blood Test </t>
  </si>
  <si>
    <t>Availability of test for diabetes</t>
  </si>
  <si>
    <t>Blood /Urine sugar through disposable kits</t>
  </si>
  <si>
    <t>Laboratory provides specific test  for local health problems/ diseases e.g. Dengue, swine flu etc.</t>
  </si>
  <si>
    <t xml:space="preserve">Consent is taken for HIV testing </t>
  </si>
  <si>
    <t xml:space="preserve">Laboratory has system to ensure the confidentiality of the reports generated </t>
  </si>
  <si>
    <t xml:space="preserve">Lab registers &amp; Copy of report are kept at secured place </t>
  </si>
  <si>
    <t xml:space="preserve">Diagnostic tests are free for BPL patients </t>
  </si>
  <si>
    <t>Check patient party have not spent on diagnostics from outside</t>
  </si>
  <si>
    <t>List of available services in laboratory is displayed with user charges &amp; free entitlement</t>
  </si>
  <si>
    <t>Timing for collection of sample and delivery of reports are displayed</t>
  </si>
  <si>
    <t xml:space="preserve">Laboratory space is adequate for carrying out activities </t>
  </si>
  <si>
    <t xml:space="preserve">Adequate area for sample collection, waiting, performing test, keeping equipment and storage of drugs and records </t>
  </si>
  <si>
    <t xml:space="preserve">Demarcated sample collection area </t>
  </si>
  <si>
    <t xml:space="preserve">Demarcated testing area </t>
  </si>
  <si>
    <t xml:space="preserve">Demarcated washing and waste disposal area </t>
  </si>
  <si>
    <t xml:space="preserve">Unidirectional flow of services </t>
  </si>
  <si>
    <t>Laboratory does not have temporary connections and loosely hanging wires</t>
  </si>
  <si>
    <t>Work benches are chemical resistant</t>
  </si>
  <si>
    <t>Laboratory has functional fire extinguisher</t>
  </si>
  <si>
    <t>Training on Diagnostic Equipment</t>
  </si>
  <si>
    <t>Training on use of rapid kits</t>
  </si>
  <si>
    <t xml:space="preserve">Availability of one lab technician </t>
  </si>
  <si>
    <t xml:space="preserve">Training of Lab technician on LT module &amp;EQA module </t>
  </si>
  <si>
    <t>Induction training of LT under NVBDCP</t>
  </si>
  <si>
    <t>Including NACP</t>
  </si>
  <si>
    <t>Training for Internal &amp; External Quality Assurance in lab</t>
  </si>
  <si>
    <t>Availability of Stains</t>
  </si>
  <si>
    <t>Gram’s iodine, Crystal Violet stain, Safranine stain, JSB stains</t>
  </si>
  <si>
    <t>Availability of reagents</t>
  </si>
  <si>
    <t>Cyan meth - haemoglobin/HCl for Hb estimation, ABO &amp; Rh antibodies</t>
  </si>
  <si>
    <t>Availability of Processing chemicals</t>
  </si>
  <si>
    <t xml:space="preserve">Acetone-Ethanol, Immersion oil
Buffer water,  decolourising Solution </t>
  </si>
  <si>
    <t>Availability of Rapid diagnostic Kits</t>
  </si>
  <si>
    <t>Uristix for urine albumin and sugar analysis, PH strip, RPR test kits for syphilis, Whole Blood Finger Prick HIV Rapid Test Kit</t>
  </si>
  <si>
    <t>Availability of  glassware</t>
  </si>
  <si>
    <t xml:space="preserve">Smear Glass microslide
Lancet/ pricking needle
Reflux Condenser
Pipette
Test tubes 
Glass rods
Glass slides Cover slips, Western green, capillary tube
</t>
  </si>
  <si>
    <t>H2S Strip test kits/H2S media for faecal contaminant of drinking water,Test kits for estimation of residual chlorine in drinking water using orthotoludine reagent/ chloroscope</t>
  </si>
  <si>
    <t>Instruments for Haematology</t>
  </si>
  <si>
    <t>Instruments for Bio chemistry</t>
  </si>
  <si>
    <t>Instrument for Microscopy</t>
  </si>
  <si>
    <t xml:space="preserve">Availability of Glucometer </t>
  </si>
  <si>
    <t>Haemoglobino meter, Differential blood cell counter /Naubers's chamber, Sahli's Haemoglobinometer, Centrifuge</t>
  </si>
  <si>
    <t xml:space="preserve">Colorimeter </t>
  </si>
  <si>
    <t>There is system of timely corrective  break down maintenance of the equipments</t>
  </si>
  <si>
    <t xml:space="preserve">Ask for the procedure of repair, Check if some equipment is lying idle since long time due to maintenance  </t>
  </si>
  <si>
    <t>Adequate ventilation in Laboratory</t>
  </si>
  <si>
    <t xml:space="preserve">No condemned/Junk material in the Laboratory </t>
  </si>
  <si>
    <t xml:space="preserve">Floors, walls, roof , sinks in  patient care area   are Clean </t>
  </si>
  <si>
    <t>Surface of furniture i.e work benches are clean</t>
  </si>
  <si>
    <t xml:space="preserve">Check form L is filled for information required </t>
  </si>
  <si>
    <t>Reporting format (Form L) are sent to  District Surveillance Unit (DSU) as per guidelines</t>
  </si>
  <si>
    <t>Check form W is filled for information required as per format</t>
  </si>
  <si>
    <t>Reporting format (Form W) are sent to District surveillance unit (DSU) as per guidelines</t>
  </si>
  <si>
    <t xml:space="preserve">Form for Laboratory surveillance reporting
Form L contain information for Name of Lab, state, district, block, Name &amp; signature of officer incharge along with information about no, of samples tested and no. of sample found positive. Format also include line listing of positive cases except malaria cases along with age &amp;sex breakage </t>
  </si>
  <si>
    <t>Form L will be filled in duplicate (Blue &amp; Yellow), PHC retain blue copy while Yellow will be sent to DSU</t>
  </si>
  <si>
    <t>Form for Water Quality monitoring
Form W contain information on source of water sample,no. of sample tested from that source and their results</t>
  </si>
  <si>
    <t xml:space="preserve">Form W  is filled in duplicate (in colour Yellow &amp; Blue) and blue is retained by facility while yellow is sent to DSU </t>
  </si>
  <si>
    <t xml:space="preserve">Check form P is filled for information required </t>
  </si>
  <si>
    <t>Form for presumptive surveillance reporting
Form P contain information Name of reporting unit, state, district, Block,Name of officer incharge along with signature, IDSP reporting week, No.of cases under each disease and syndrome</t>
  </si>
  <si>
    <t>Reporting format (Form P) are sent to  DSU as per guidelines</t>
  </si>
  <si>
    <t>Form P will be filled in duplicate (two copies), Surveillance officer may place carbon paper in between 2 sheets, One copy (blue ) is retained by MO and other (Yellow) will be sent to DSU</t>
  </si>
  <si>
    <t>Availability of free diagnostic tests for mother &amp; infant</t>
  </si>
  <si>
    <t>Pre test counselling is given before HIV testing</t>
  </si>
  <si>
    <t xml:space="preserve">Adequate electrical socket provided for safe and smooth operation of lab equipments </t>
  </si>
  <si>
    <t>Availability of equipment for storage of sample and reagents</t>
  </si>
  <si>
    <t>Refrigrator</t>
  </si>
  <si>
    <t>There is established system of timely  indenting of consumables and reagents</t>
  </si>
  <si>
    <t>Reagents are labelled appropriately</t>
  </si>
  <si>
    <t>Reagents label contain name, concentration, date of preparation/opening, date of expiry, storage conditions and warning</t>
  </si>
  <si>
    <t>No expired reagent found</t>
  </si>
  <si>
    <t xml:space="preserve">Records for expiry and near expiry reagent are maintained </t>
  </si>
  <si>
    <t xml:space="preserve">Adequate illumination at work station </t>
  </si>
  <si>
    <t>Adequate illumination at Collection area</t>
  </si>
  <si>
    <t>Expenditure &amp; stock register of consumbles are available at laboratory</t>
  </si>
  <si>
    <t xml:space="preserve"> Unique  laboratory identification number  is given to each patient sample </t>
  </si>
  <si>
    <t xml:space="preserve">Laboratory has referral linkage for tests not available at the facility </t>
  </si>
  <si>
    <t>Standard Formats available</t>
  </si>
  <si>
    <t>Records are maintained at laboratory</t>
  </si>
  <si>
    <t xml:space="preserve">Printed formats for requisition and reporting are available </t>
  </si>
  <si>
    <t xml:space="preserve">Test registers, IQAS/EQAS Registers, Expenditure registers, Accession list etc. </t>
  </si>
  <si>
    <t>Requisition of all laboratory test is done in request form</t>
  </si>
  <si>
    <t>Instructions for collection and handling of primary sample are communicated to those responsible for collection</t>
  </si>
  <si>
    <t>Laboratory has system in place to label the primary sample</t>
  </si>
  <si>
    <t>Laboratory has system to trace the primary sample from requisition form</t>
  </si>
  <si>
    <t xml:space="preserve">Request form contain information: Name and identification number of patient, name of authorized requester, type of primary sample, examination requested, date and time of primary sample collection and date and time of receipt of sample by laboratory, </t>
  </si>
  <si>
    <t>Check how slides/test tubes/vials are marked (Permanent Glass Marker is available)</t>
  </si>
  <si>
    <t xml:space="preserve">Transportation of sample includes:  Time frame, temperature and carrier specified for transportation </t>
  </si>
  <si>
    <t>Laboratory has system in place to  monitor the transportation of the  sample to higher centre</t>
  </si>
  <si>
    <t>Testing procedure are readily available at work station and staff is aware of it</t>
  </si>
  <si>
    <t>Laboratory has Biological reference interval for its examination of various results</t>
  </si>
  <si>
    <t>Laboratory has identified critical intervals for the test in consultation with Physician</t>
  </si>
  <si>
    <t>Laboratory has format for reporting of results</t>
  </si>
  <si>
    <t>Laboratory has system to provide the reports within defined time intervals</t>
  </si>
  <si>
    <t>Laboratory has defined  retention period and disposal of used sample</t>
  </si>
  <si>
    <t>Immediate notification for values  is done to physician</t>
  </si>
  <si>
    <t xml:space="preserve">Lab records are labelled and indexed </t>
  </si>
  <si>
    <t xml:space="preserve">Laboratory has adequate facility for storage of records </t>
  </si>
  <si>
    <t xml:space="preserve">Records are labelled and indexed </t>
  </si>
  <si>
    <t xml:space="preserve">Adequate facility for storage of records </t>
  </si>
  <si>
    <t xml:space="preserve">Medical Practioner fills standardized laboratory form for sputum examination </t>
  </si>
  <si>
    <t xml:space="preserve">Laboratory staff  follow  guideline for collecting sputum for smear microscopy </t>
  </si>
  <si>
    <t>Two sample will be collected: Early morning-Spot</t>
  </si>
  <si>
    <t>Laboratory staff is aware of methodology for smear preparation &amp; staining  slides</t>
  </si>
  <si>
    <t>Ziel Neelsen /(1% Carbol fuchsion, 25% Sulphuric Acid, 0.1% Methylene blue). If Laboratory is not designated DMC, give full compliance</t>
  </si>
  <si>
    <t>If Laboratory is not designated DMC, give full compliance</t>
  </si>
  <si>
    <t>Staff is aware of method of prepartion of blood flims</t>
  </si>
  <si>
    <r>
      <t>Select 2 0r 3 finger,site of puncture is site of ball of finger, hold the slide by its edges, the size of blood drop is controlled better if finger touches the slide,touch the drop of blood with clean slide, take 3 drops for thick smear, touch the another new drop of blood with edge of clean slide,spread the blood with corner of another slide to make circle, bring edge of slide carryingsecod drop of blood to surface of first slide, wait till blood spread whole edge,  holding it an angle of 45</t>
    </r>
    <r>
      <rPr>
        <vertAlign val="superscript"/>
        <sz val="11"/>
        <color theme="1"/>
        <rFont val="Calibri"/>
        <family val="2"/>
        <scheme val="minor"/>
      </rPr>
      <t>0</t>
    </r>
    <r>
      <rPr>
        <sz val="11"/>
        <color theme="1"/>
        <rFont val="Calibri"/>
        <family val="2"/>
        <scheme val="minor"/>
      </rPr>
      <t xml:space="preserve"> push it forward</t>
    </r>
  </si>
  <si>
    <t>Staining &amp; examination of blood films is done as per protocols</t>
  </si>
  <si>
    <t>Staff is aware of methodolgy for estimation of parasite density</t>
  </si>
  <si>
    <t>For thick smear staff is aware of parasite per microlitre &amp; pluse sytsem</t>
  </si>
  <si>
    <t>Screening &amp; Referral of children as per guidelines of Rastriya Bal Swasth Karkarm</t>
  </si>
  <si>
    <t xml:space="preserve">Staff aware of when to hand wash </t>
  </si>
  <si>
    <t>Proper cleaning of procedure site  with antisepsis</t>
  </si>
  <si>
    <t>like before drawing blood,  and collection of specimen</t>
  </si>
  <si>
    <t>Availability of lab aprons/coats</t>
  </si>
  <si>
    <t>No reuse of disposable gloves and Masks.</t>
  </si>
  <si>
    <t>Decontamination of operating &amp; Procedure surfaces</t>
  </si>
  <si>
    <t>Proper Decontamination of instruments after use</t>
  </si>
  <si>
    <t>Decontamination of instruments and reusable of glassware are done after procedure in 1% chlorine solution/ any other appropriate method</t>
  </si>
  <si>
    <t xml:space="preserve">Disinfection of liquid waste before disposal </t>
  </si>
  <si>
    <t xml:space="preserve">Internal Assessment of Laboratory is done at periodic Interval </t>
  </si>
  <si>
    <t>Control charts are prepared and outliers are identified.</t>
  </si>
  <si>
    <t>Corrective action is taken on the identified outliers</t>
  </si>
  <si>
    <t>Corrective actions are taken on abnormal values</t>
  </si>
  <si>
    <t xml:space="preserve">Cross Validation of Lab tests are done for Haematolgy and records are maintained </t>
  </si>
  <si>
    <t xml:space="preserve">Cross Validation of Lab tests are done for biochemistry and records are maintained </t>
  </si>
  <si>
    <t xml:space="preserve">Cross Validation of Lab tests under  RNTCP and records are maintained </t>
  </si>
  <si>
    <t xml:space="preserve">Cross Validation of Lab tests under NVBDCP and records are maintained </t>
  </si>
  <si>
    <t>There is a system for Internal  quality assurance in the lab under RNTCP</t>
  </si>
  <si>
    <t>There is a system for Internal  quality assurance in the lab under NVBDCP</t>
  </si>
  <si>
    <t>Disinfection of reusable glassware</t>
  </si>
  <si>
    <t>Work instructions /test algorithm for different test are displayed</t>
  </si>
  <si>
    <t>Blood grouping, Malaria, etc</t>
  </si>
  <si>
    <t>For Malaria: QA malaria microscopy,prepartion of blood smear, staining &amp; eexamination of blood smear, reporting and documentation of data,cross checking of routine slides forEQA,Prearation of QA panel slide for EQAS. For TB: smear prepartion,Z-N staining procedure, SPutum smear interpetation, Classiifcation of tuberculosis cases</t>
  </si>
  <si>
    <t>No. of stock out of reagents &amp; Kits</t>
  </si>
  <si>
    <t>No. of HB reported less than 7gm %</t>
  </si>
  <si>
    <t>No. of rapid diagnostic kits discarded because of unsatisfactory result</t>
  </si>
  <si>
    <t>No. of blood smear examined per 1000 population for Malaria</t>
  </si>
  <si>
    <t>Monthly blood examination rate</t>
  </si>
  <si>
    <t xml:space="preserve">Waiting time for sample collection </t>
  </si>
  <si>
    <t xml:space="preserve">Availability of Functional   ANC Clinic </t>
  </si>
  <si>
    <t xml:space="preserve">Early registration &amp; Minimum 4 ANC Check-up </t>
  </si>
  <si>
    <t xml:space="preserve">Provision of Tetanus Toxoid and IFA </t>
  </si>
  <si>
    <t xml:space="preserve">Nutritional &amp; Health Counselling </t>
  </si>
  <si>
    <t xml:space="preserve">Identification and management of High Risk and Danger signs during pregnancy </t>
  </si>
  <si>
    <t>Though Fix day for providing ANC services, client will be entertained if she visits any day during OPD hrs</t>
  </si>
  <si>
    <t>Timings and days of the ANC  clinic s are displayed</t>
  </si>
  <si>
    <t xml:space="preserve">Day and timing of fix day services like ANC,Immunization etc. (as applicable) </t>
  </si>
  <si>
    <t>IEC corner</t>
  </si>
  <si>
    <t>Entitlements under JSSK, JSY or any state specific scheme</t>
  </si>
  <si>
    <t>Important information  like no. of  Ambulances &amp; nearby facilities  are displayed</t>
  </si>
  <si>
    <t xml:space="preserve">Mother &amp; Child protection card is provided  to all clients </t>
  </si>
  <si>
    <t>There is no overcrowding in ANC clinic</t>
  </si>
  <si>
    <t xml:space="preserve">Specially for ANC clients </t>
  </si>
  <si>
    <t>Patient records are kept in safe custody in ANC clinic</t>
  </si>
  <si>
    <t>Confidentiality of HIV cases are maintained in ANC clinic</t>
  </si>
  <si>
    <t xml:space="preserve">OPD Consultation/ ANC Check up is provided free of cost </t>
  </si>
  <si>
    <t xml:space="preserve">Check for there is no consultation fee/ registration fee for JSSK beneficiaries </t>
  </si>
  <si>
    <t xml:space="preserve">Availability of drinking water facilities </t>
  </si>
  <si>
    <t>Dedicated examination area is provided in ANC clinic</t>
  </si>
  <si>
    <t>ANC clinic  does not have temporary connections and loosely hanging wires</t>
  </si>
  <si>
    <t xml:space="preserve">Floor of ANC clinic is non slippery and even </t>
  </si>
  <si>
    <t>Availability of Staff nurse/ANM  at ANC clinic</t>
  </si>
  <si>
    <t>Training of staff nurse for SBA</t>
  </si>
  <si>
    <t>Check the competency of ANM/Staff nurse for conducting ANC as per protocols</t>
  </si>
  <si>
    <t>Calculation of EDD and High risk pregnancy</t>
  </si>
  <si>
    <t xml:space="preserve">Availability of Drugs for ANC services </t>
  </si>
  <si>
    <t xml:space="preserve">Availability of Instruments and Equipment for ANC Check up </t>
  </si>
  <si>
    <t>Slides,
Lancet,
Cusco Spaculum
Spatula
Fixer (spray)
Marker pen
Light Source</t>
  </si>
  <si>
    <t>Doctors /Staff nurse/ ANM Chair, Patient Stool, Examination Table, Attendant Chair, Table, Footstep, cupboard</t>
  </si>
  <si>
    <t>Temperature control and ventilation in ANC clinic</t>
  </si>
  <si>
    <t>Facility provides and updates “Mother and Child Protection Card”</t>
  </si>
  <si>
    <t xml:space="preserve">Facility ensures early registration of ANC   </t>
  </si>
  <si>
    <t xml:space="preserve">Records are maintained for ANC registered pregnant women </t>
  </si>
  <si>
    <t xml:space="preserve">Clinical information of ANC is kept with ANC clinic </t>
  </si>
  <si>
    <t>Staff has knowledge of calculating expected pregnancies in the area</t>
  </si>
  <si>
    <t xml:space="preserve">Tracking of Missed and left out ANC </t>
  </si>
  <si>
    <t xml:space="preserve">At least one ANC visit is attended by Medical Officer </t>
  </si>
  <si>
    <t xml:space="preserve">Check Mother &amp; Child Protection cards have been provided for each pregnant women at time for registration/ First ANC </t>
  </si>
  <si>
    <t>Check ANC records for ensuring that majority of ANC registration is taking place within 12th week of Pregnancy in ANC register</t>
  </si>
  <si>
    <t>Records of each ANC check-up is maintained are maintained in ANC register</t>
  </si>
  <si>
    <t xml:space="preserve">Check, if there is a system of keeping copy of ANC information like LMP, EDD, Lab Investigation Findings , Examination findings etc. with them </t>
  </si>
  <si>
    <t xml:space="preserve">Check with staff the expected pregnancies in her area / How to calculate it.(Birth Rate X Population/1000   Add 10% as correction factor (Still Birth) </t>
  </si>
  <si>
    <t xml:space="preserve">Check with ANM how she tracks missed out ANC. Use of MCTS by generating work plan and follow-up with ASHA, AWW etc.
Check if there is practice of recording Mobile no. of clients/next to kin for follow up </t>
  </si>
  <si>
    <t>Ask staff about schedule of 4 ANC Visits
 (1st - &lt; 12 Weeks
2nd - &lt; 26 weeks 
3rd - &lt; 34 weeks 
4th &gt;34 to term)
Check ANC register whether all 4 ANC covered for most of the women (sample cases)</t>
  </si>
  <si>
    <t>Preferably 3rd Visit (28-34 Weeks)</t>
  </si>
  <si>
    <t xml:space="preserve">At ANC clinic, Pregnancy is confirmed by performing urine test </t>
  </si>
  <si>
    <t xml:space="preserve">Last menstrual period (LMP) is recorded and Expected date of Delivery (EDD) is calculated on first visit </t>
  </si>
  <si>
    <t xml:space="preserve">Comprehensive Obstetric History is recorded </t>
  </si>
  <si>
    <t xml:space="preserve">History of Current or past systemic illnesses is taken &amp; recorded </t>
  </si>
  <si>
    <t>History of Drug intake or allergies &amp;  intake of Habit forming and Harmful substances like Tobacco, Alcohol, Passive smoking</t>
  </si>
  <si>
    <t xml:space="preserve">Physical Examination of Pregnant Women is done on every ANC visit </t>
  </si>
  <si>
    <t xml:space="preserve">Weight measurement is measured on every ANC Visit </t>
  </si>
  <si>
    <t xml:space="preserve">Blood pressure is measured on every ANC Visit </t>
  </si>
  <si>
    <t xml:space="preserve">Abdominal Examination is done as per protocol </t>
  </si>
  <si>
    <t xml:space="preserve">Breast examination is done </t>
  </si>
  <si>
    <t xml:space="preserve">Check for ANC record that pregnancy has been confirmed by using Pregnancy test Kit (Nischay Kit) </t>
  </si>
  <si>
    <t>Check   how staff confirms EDD &amp; LMP, (EDD = Date of LMP+9 Months+7 Days)  How she estimates if Pregnant women is unable to recall first day of last menstrual cycle ('Quickening', Fundal Height) .Check ANC records that it has been written</t>
  </si>
  <si>
    <t xml:space="preserve">
History of Pervious pregnancies including complications and procedures done, if any, is taken </t>
  </si>
  <si>
    <t xml:space="preserve">Allergies to drugs, any treatment taken for infertility. </t>
  </si>
  <si>
    <t xml:space="preserve">Pulse, Respiratory Rate , Pallor, Oedema </t>
  </si>
  <si>
    <t>Check any 3 ANC records/ MCP Card randomly to see that weight has been measured and recorded at every ANC visit</t>
  </si>
  <si>
    <t xml:space="preserve">Check any 3 ANC records/ MCP Card randomly to see that Blood Pressure has been measured and recorded at every ANC visit </t>
  </si>
  <si>
    <t xml:space="preserve">Measurement of Fundal Height (ask staff how she correspond fundal high with Gestational Age) 
Palpation for Foetal lie and Presentation Check for findings recorded in MCPcard/ANC Records </t>
  </si>
  <si>
    <t xml:space="preserve">Observation and Correction of Flat or Inverted Nipples 
Palpation for any Lumps or Tenderness </t>
  </si>
  <si>
    <t xml:space="preserve">Urine test for Sugar and Protein is on every ANC visit </t>
  </si>
  <si>
    <t xml:space="preserve">Blood Grouping and RH Typing is done for every pregnant woman </t>
  </si>
  <si>
    <t xml:space="preserve">Test for HIV is done at least once in ANC period </t>
  </si>
  <si>
    <t xml:space="preserve">Screening for Malaria is done as per clinical protocol </t>
  </si>
  <si>
    <t xml:space="preserve">Tetanus Toxoid (2 Dosages/ Booster) have been during ANC visits </t>
  </si>
  <si>
    <t xml:space="preserve">Check randomly any 3 MCP card/ ANC record for Hemoglobin test is done at every ANC visit and values are recorded </t>
  </si>
  <si>
    <t xml:space="preserve">Check randomly any 3 MCP card/ ANC record for Urine for Sugar &amp; Protein is done on every ANC visit and findings are recorded </t>
  </si>
  <si>
    <t xml:space="preserve">Check randomly any 3 MCP card/ ANC record for  confirming that blood grouping has been done </t>
  </si>
  <si>
    <t xml:space="preserve">Check the ANC records </t>
  </si>
  <si>
    <t>In Non-endemic area for all clinically suspected cases
In malaria endemic area all pregnant women</t>
  </si>
  <si>
    <t xml:space="preserve">Staff can recognize the cases, which would need referral to Higher Centre(FRU) </t>
  </si>
  <si>
    <t xml:space="preserve">Staff is competent to identify Hypertension / Pregnancy Induced Hypertension </t>
  </si>
  <si>
    <t>Staff is competent to identify Pre-Eclampisa</t>
  </si>
  <si>
    <t xml:space="preserve">Staff is competent to identify high risk cases based on Abdominal examination </t>
  </si>
  <si>
    <t xml:space="preserve">Staff is competent to classify anaemia according to Haemoglobin Level </t>
  </si>
  <si>
    <t>Staff is aware of prophylactic &amp; Therapeutic dose of IFA</t>
  </si>
  <si>
    <t xml:space="preserve">Line listing of pregnant women with moderate and sever anaemia </t>
  </si>
  <si>
    <t xml:space="preserve">Improvement in haemoglobin label is continuously monitored and recorded </t>
  </si>
  <si>
    <t>Check the staff for intervention &amp;  track the improvement in Haemoglobin level of anaemic woman in subsequent ANC visit.</t>
  </si>
  <si>
    <t xml:space="preserve">Pregnant women is counselled for Planning and preparation for Birth </t>
  </si>
  <si>
    <t xml:space="preserve">Pregnant women is counselled Recognizing sign of labour </t>
  </si>
  <si>
    <t>Pregnant women is counselled Identify and arrange for referral transport</t>
  </si>
  <si>
    <t>Pregnant women is counselled recognizing danger signs during pregnancy</t>
  </si>
  <si>
    <t xml:space="preserve">Pregnant women is counselled Diet &amp; Rest </t>
  </si>
  <si>
    <t xml:space="preserve">Pregnant women is counselled breast feeding </t>
  </si>
  <si>
    <t>Pregnant women is counselled for Family planning</t>
  </si>
  <si>
    <t xml:space="preserve">Registration, Identification of institution as per clinical condition </t>
  </si>
  <si>
    <t>A bloody, sticky discharge (Show) and regular  painful uterine contractions</t>
  </si>
  <si>
    <t>Increase Dietary Intake
Diet rich in proteins, iron, vitamin A, vitamin C, calcium and other essential micronutrients.</t>
  </si>
  <si>
    <t>Initiate breastfeeding especially colostrum feeding within an hour of birth.
Do not give any pre-lacteal feeds. (Sugar, water, Honey)
Ensure good attachment of the baby to the breast.
Exclusively breastfeed the baby for six months.
Breastfeed the baby whenever he/she demands milk. Follow the practice of rooming in.</t>
  </si>
  <si>
    <t xml:space="preserve"> contact number of the ambulance is communicated
arrangement of alternate vehicle if ambulance not available  on time </t>
  </si>
  <si>
    <t xml:space="preserve">ANC services are provided through dedicated setup. Check records for ANC being regularly conducted at facility through fix day or all days approach </t>
  </si>
  <si>
    <t>Interview the Antenatal mother about the communications, received by them. 
Co-relate with the notes recorded on the card.</t>
  </si>
  <si>
    <t>Check the records  whether Line-listing of severely anaemic women are maintained at the UPHC</t>
  </si>
  <si>
    <t xml:space="preserve">Prophylactic - one IFA tablet per day for six months during ANC &amp;PNC. Therapeutic dose- double the dose in case of anaemia. </t>
  </si>
  <si>
    <t>Testing for GDM twice during ANC, 1st testing during first antenatal contact, 2nd testing 24-28 weeks even if 1st testing is negative. There should be 4week gap between 2 test &amp; if she present  beyond  28 weeks -1  test</t>
  </si>
  <si>
    <t xml:space="preserve">IFA Tablets, Calcium Supplement, Albendazole 400 mg &amp; Inj Tetanus Toxoid </t>
  </si>
  <si>
    <t>Testing of  PW for Gestational Diabetes Mellitus (GDM) as per protocols</t>
  </si>
  <si>
    <t>Check Mother is educated &amp; counselled about danger signs during puerperium</t>
  </si>
  <si>
    <t>Check Mother is educated &amp; counselled about danger signs of baby</t>
  </si>
  <si>
    <t xml:space="preserve">Check Mother is counselled/ Educated during postnatal visit  </t>
  </si>
  <si>
    <t xml:space="preserve">
</t>
  </si>
  <si>
    <t>Percentage of missed out ANC</t>
  </si>
  <si>
    <t>Percentage of high risk pregnancies detected during ANC</t>
  </si>
  <si>
    <t>Percentage of Anaemia cases treated successfully at PHC</t>
  </si>
  <si>
    <t>Case detection &amp; Early diagnosis of  malaria case</t>
  </si>
  <si>
    <t>Referral of malaria cases</t>
  </si>
  <si>
    <t>Preventive Activites for Malaria control</t>
  </si>
  <si>
    <t xml:space="preserve">Diagnosis &amp; treatment for local prevalent vector born  Disease </t>
  </si>
  <si>
    <t xml:space="preserve"> Management &amp; Chemoprophylaxis of Malarial Cases</t>
  </si>
  <si>
    <t>Availability / Linkage to microscopic centre</t>
  </si>
  <si>
    <t>Availability of functional DOT Centre</t>
  </si>
  <si>
    <t>Linkage for chest X ray &amp; culture sensitivity of Mycobacterium bacilli for diagnosis of TB</t>
  </si>
  <si>
    <t>Case detection &amp; Early diagnosis of TB</t>
  </si>
  <si>
    <t>Treatment &amp; Management of tuberculosis</t>
  </si>
  <si>
    <t>Include Management of Common complication &amp; side effects of treatment</t>
  </si>
  <si>
    <t>Early detection of leprosy &amp; its complications</t>
  </si>
  <si>
    <t>Early referral of disabled cases</t>
  </si>
  <si>
    <t xml:space="preserve">Diagnosis &amp; treatment </t>
  </si>
  <si>
    <t>Referral Services for complicated laprosy cases</t>
  </si>
  <si>
    <t>Community empowerment &amp; mobilization of self referral, capacity building</t>
  </si>
  <si>
    <t>Identification of cases having disability their early referral &amp; follow up at village level</t>
  </si>
  <si>
    <t>All reported and referred cases examined following standard procedure, diagnosed based on cardinal signs and treated with MDT &amp; Management of Nerve impairment</t>
  </si>
  <si>
    <t>Difficult to diagnosis cases,lepra reaction difficult to manage,Complicated ulcer,Eye problem,cases of reconstructive surgeries,person needs customized footwear.</t>
  </si>
  <si>
    <t>Early detection of HIV</t>
  </si>
  <si>
    <t>Condom Promotion &amp; distribution among high risk groups</t>
  </si>
  <si>
    <t>Support to patients receiving ART for their adherence</t>
  </si>
  <si>
    <t>Linkage with Microscopic centre for HIV TB coordination</t>
  </si>
  <si>
    <t>Screening of Antenatal mothers, high risk behaviour cases and cases referred by field worker</t>
  </si>
  <si>
    <t xml:space="preserve"> Referral linkage with ICTC for confirmation of HIV status</t>
  </si>
  <si>
    <t>Weekly reporting of epidemic prone diseases</t>
  </si>
  <si>
    <t>Availability &amp;display of IEC material  for RNTCP</t>
  </si>
  <si>
    <t>Availability &amp;display of IEC material  for NVBDCP</t>
  </si>
  <si>
    <t>Availability of information about facts of TB, do's &amp; donot's, sure cure of TB, adverse effects of having incomplete treatment.</t>
  </si>
  <si>
    <t>Provision of basic information on modes of transmission and prevention of HIV/AIDS for promoting behavioural change and reducing vulnerability.</t>
  </si>
  <si>
    <t xml:space="preserve">Method of Administration /taking of  the medicines is informed to patient/ relative / DOT provider as per  prescription </t>
  </si>
  <si>
    <t xml:space="preserve"> OPD Slip/ Prescription containing Diagnosis &amp; treatment plan/ Treatment card for TB patient</t>
  </si>
  <si>
    <t xml:space="preserve">Patient records are kept in safe custody </t>
  </si>
  <si>
    <t xml:space="preserve">Check Patient records e.g. OPD register, DOT  register, HIV postive reports etc. are kept in safe custody and are not accessible to unauthorized patients </t>
  </si>
  <si>
    <t>Privacy &amp; Confidentiality of patients having HIV, Leprosy etc</t>
  </si>
  <si>
    <t>Training of Medical officer for RNTCP</t>
  </si>
  <si>
    <t>Training for MPW module under RNTCP</t>
  </si>
  <si>
    <t>Training of  Aganwadi workers/ ANM/Community volunteer under RNTCP</t>
  </si>
  <si>
    <t>Re-training is conducted as per retraining schedules of RNTCP</t>
  </si>
  <si>
    <t>Module 1-4, TB-HIV module</t>
  </si>
  <si>
    <t>Senior treatment supervisor module, TB Health visitor module &amp; MPW /Health assistant module training as applicable</t>
  </si>
  <si>
    <t>DOT provider module on TB, DOT provider module on TB-HIV</t>
  </si>
  <si>
    <t>Training on NACP</t>
  </si>
  <si>
    <t>Training on leprosy</t>
  </si>
  <si>
    <t>Availability of drugs under NVBDCP</t>
  </si>
  <si>
    <t xml:space="preserve">Availability of Drugs for National Leprosy Eradication Program </t>
  </si>
  <si>
    <t>Category I &amp; Category II. Check the availability of Stock &amp;  their Storage  as per guideline</t>
  </si>
  <si>
    <t>Reporting is done on Form 01 (MF 2)</t>
  </si>
  <si>
    <t>Reporting is done on Form 02 (MF 4)</t>
  </si>
  <si>
    <t>Reporting is done on Form 03 (MF 5)</t>
  </si>
  <si>
    <t>Reporting is done on Form 08 (MF 16)</t>
  </si>
  <si>
    <t>Availability of Quarterly reports on New and retreatment cases of TB</t>
  </si>
  <si>
    <t xml:space="preserve"> Monthly reporting of malaria program of PHC , it provides details of the worker wise blood smears received and their results. </t>
  </si>
  <si>
    <t xml:space="preserve">Monthly epidemiological report of malaria program of PHC, it provides species wise details of the positive cases and radical treatment provided </t>
  </si>
  <si>
    <t>Availability of Quarterly report on sputum conversion of New and retreatment cases registered 4-6 month earlier</t>
  </si>
  <si>
    <t>Availability of Monthly  report on Program Management, Logistics and Microscopy by Peripheral Health Institutions</t>
  </si>
  <si>
    <t>Monthly report on programme management, logistics and microscopy filled at all healthcare facilities &amp; sent to CMO/DTO/ concerned  TU within defined period</t>
  </si>
  <si>
    <t>Reporting is done on MLF -04 under NLEP</t>
  </si>
  <si>
    <t>Monthly progress report from PHC to District regarding different DPMR activities</t>
  </si>
  <si>
    <t>Monthly HIV-TB report</t>
  </si>
  <si>
    <t>Details of referral  from various facilities</t>
  </si>
  <si>
    <t>HIV-TB collaborative activities including line listing of cases referred from ICTC to RNTCP</t>
  </si>
  <si>
    <t>Availability of Form / Format for testing and Diagnosis of TB under RNTCP</t>
  </si>
  <si>
    <t xml:space="preserve">Mycobacteriology culture/sensitivity test form
Laboratory form for sputum examination
tuberculosis  treatment Card 
referral treatment form
transfer form </t>
  </si>
  <si>
    <t>Availability of Records for RNTCP</t>
  </si>
  <si>
    <t xml:space="preserve">TB laboratory monthly abstract 
Referral/Treatment Register
TB Register
</t>
  </si>
  <si>
    <t xml:space="preserve">Availability of records for National Leprosy Eradication Program </t>
  </si>
  <si>
    <t>Disability register (P1/S1), Record of lepra reactions/Neuritis cases (form P3/S3/T3)</t>
  </si>
  <si>
    <t xml:space="preserve">Within 24 hrs. Check the provision of RDT if Pf predominant area result is not available with in 24 hrs. </t>
  </si>
  <si>
    <t xml:space="preserve">Treatment for confirmed P. Vivax Malaria is done as per protocols </t>
  </si>
  <si>
    <t>Patient on malaria treatment (specially on Primaquine) are provided with information about when to report back</t>
  </si>
  <si>
    <t>Treatment for Confirmed P. falciparum is done as per protocols</t>
  </si>
  <si>
    <t>Treatment of uncomplicated P. falciparum Malaria in pregnancy is done as per protocols</t>
  </si>
  <si>
    <t>Treatment of mixed infection is done as per protocols</t>
  </si>
  <si>
    <t>Algorithm for treatment &amp; diagnosis of malaria is available with treating physician</t>
  </si>
  <si>
    <t>Identification of drug resistance /failure cases especially falciparum is done as per protocols</t>
  </si>
  <si>
    <t>Treatment of falciparum failure cases is done as per protocols</t>
  </si>
  <si>
    <t>Staff is trained to identify severe cases of malaria especially severe manifestation of P falciparum</t>
  </si>
  <si>
    <t xml:space="preserve">Different coloured blister packs of ACT+SP is available for different age group especially for field staff </t>
  </si>
  <si>
    <t xml:space="preserve">Patients should be instructed to report back in case of haematuria or high colored urine / cyanosis or blue coloration of lips and Primaquine should be stopped </t>
  </si>
  <si>
    <t>P. falciparum cases are treated with ACT (Artesunate 3days+Sulphadoxine- Pyrimethamine 1 day) This is accompanied by single dose of Pramaquine preferably day 2). However, there is resistance to partner drug SP in NE, it is recommended to use ARTEMETHER( 20 mg) - LUMEFANTRINE (120 mg (ACT-AL) as per age specific dose schedule for the treatment of pf cases in NE (contraindicated in 1st trimester of pregnancy &amp; for children weighting &lt;5 years)</t>
  </si>
  <si>
    <t>Pregnant women with uncomplicated Falciparum should be treated 1st trimester: Quinine, 2nd &amp;3rd trimester: ACT</t>
  </si>
  <si>
    <t>Mixed infections with P. falciparum should be treated as falciparum malaria. However, antirelapse treatment with primaquine can be given for 14 days, if indicated.</t>
  </si>
  <si>
    <t>Check for availability of Alogrithm</t>
  </si>
  <si>
    <t>Falciparum malaria should be given alternative ACT or quinine with Doxycycline. Doxycycline is contraindicated in pregnancy, lactation and in children up to 8 years.</t>
  </si>
  <si>
    <t>Severe malaria have one or more of following features: impaired consciousness/coma,Repeated generalized convulsions, Renal failure (Serum Creatinine &gt;3 mg/dl), Jaundice (Serum Bilirubin &gt;3 mg/dl), Severe anaemia (Hb &lt;5 g/dl),  Pulmonary oedema,  Hypoglycaemia (Plasma Glucose &lt;40 mg/dl), Circulatory collapse/shock, DIC, Hyperpyrexia,Hyperparasitaemia (&gt;5% parasitized RBCs ), Haemoglobinuria etc.</t>
  </si>
  <si>
    <t>e.g: Pink for 0-1 year, yellow for 1-5 yrs, green for 5-8 yrs, Red for 9-14 yrs &amp; white for 1 5&amp; above. For NE: pack colour and regimen vary by body weight &amp;  age group, Yellow: weight for 5to 14 kg and age for&gt; 5 month to &lt;3 years, green: weight 15 to 24 kg age &gt;3 to 8yrs, Red : weight 25-34 kg, age 9 to 14 yrs, white:weight &gt; 34 kg,and age &gt;14 yrs</t>
  </si>
  <si>
    <t>P.vivax cases should be treated with chloroquine for three days and Primaquine for 
14 days. Primaquine is used to prevent relapse but is contraindicated in pregnant 
women, infants and individuals with G6PD deficiency.</t>
  </si>
  <si>
    <t>Category wise treatment regimen is given to patient</t>
  </si>
  <si>
    <t xml:space="preserve">Patient wise box are colour coded as per category </t>
  </si>
  <si>
    <t xml:space="preserve">Prior to start of treatment patient identity card &amp; and treatment card is prepared </t>
  </si>
  <si>
    <t>Medical officer also discuss about near by DOT centre with the patient</t>
  </si>
  <si>
    <t>Duplicate treatment card is issued to DOT provider/community DOT provider if DOT provider is situtated outside the healthcare centre</t>
  </si>
  <si>
    <t>Medical officer issue Patient wise box (PWB) for entire duration for treatment to Peripheral Health worker/DOT provider</t>
  </si>
  <si>
    <t>Original treatment card is updated at regular intervals by PHW</t>
  </si>
  <si>
    <t>All the doses of intensive phase is taken as per guideline</t>
  </si>
  <si>
    <t>In continuous phase doses is taken as per guideline</t>
  </si>
  <si>
    <t>Side effects of anti TB treatment is identified by DOT provider and reported to MO</t>
  </si>
  <si>
    <t>DOT directory is maintained &amp;updated  at healthcare facility level</t>
  </si>
  <si>
    <t>Follow up of smear examination for New smear positive patient is done as per guidelines</t>
  </si>
  <si>
    <t>Follow up smear examination for  re -treatment patients as per guidelines</t>
  </si>
  <si>
    <t>Follow up smear examination for smear negative patients as per guidelines</t>
  </si>
  <si>
    <t>Management of paediatric tuberculosis as per guidelines</t>
  </si>
  <si>
    <t>Management of Extra pulmonary tuberculosis as per guidelines</t>
  </si>
  <si>
    <t>Management of patient with HIV infection and TB</t>
  </si>
  <si>
    <r>
      <rPr>
        <b/>
        <sz val="11"/>
        <color theme="1"/>
        <rFont val="Calibri"/>
        <family val="2"/>
        <scheme val="minor"/>
      </rPr>
      <t>Category I-</t>
    </r>
    <r>
      <rPr>
        <sz val="11"/>
        <color theme="1"/>
        <rFont val="Calibri"/>
        <family val="2"/>
        <scheme val="minor"/>
      </rPr>
      <t xml:space="preserve"> New sputum smear-positive
Seriously ill** new sputum smear-negative
Seriously ill** new extra-pulmonary-  2H3R3Z3E3+
4H3R3, </t>
    </r>
    <r>
      <rPr>
        <b/>
        <sz val="11"/>
        <color theme="1"/>
        <rFont val="Calibri"/>
        <family val="2"/>
        <scheme val="minor"/>
      </rPr>
      <t>Category II-</t>
    </r>
    <r>
      <rPr>
        <sz val="11"/>
        <color theme="1"/>
        <rFont val="Calibri"/>
        <family val="2"/>
        <scheme val="minor"/>
      </rPr>
      <t xml:space="preserve"> Sputum smear-positive Relapse
Sputum smear-positive Failure
Sputum smear-positive Treatment After Default
Others***- 2H3R3Z3E3S3 +
1H3R3Z3E3 +
5H3R3E3, </t>
    </r>
    <r>
      <rPr>
        <b/>
        <sz val="11"/>
        <color theme="1"/>
        <rFont val="Calibri"/>
        <family val="2"/>
        <scheme val="minor"/>
      </rPr>
      <t xml:space="preserve"> </t>
    </r>
  </si>
  <si>
    <t xml:space="preserve">Red -  Category I, Blue -Category -II, </t>
  </si>
  <si>
    <t>Address of the patient is verified by Peripheral Health worker before start of the treatment Within 1 week of diagnosis</t>
  </si>
  <si>
    <t>Easily accessible and acceptable by patient, Place identified for DOT (DOT centre) &amp; name and designation of DOT provider is written in patient treatment card</t>
  </si>
  <si>
    <t>Check for the stock to be maintained</t>
  </si>
  <si>
    <t>Fortnightly Basis</t>
  </si>
  <si>
    <t xml:space="preserve"> Under supervision of DOT provider/Community DOT provider if any dose is missed patient must be contacted within 1 day and dose is administrated on following day</t>
  </si>
  <si>
    <t>First dose in taken under supervision of DOT provider/Community DOT provider and for subsequent doses for week is self administrated. Empty blisters are contacted within next scheduled visit</t>
  </si>
  <si>
    <t>Reported to next level supervisor (PHW/MO- PHI/STS/ MO-TB)</t>
  </si>
  <si>
    <t>Arrange visit of MO- PHI to patient home for  counselling of the patient.</t>
  </si>
  <si>
    <t>First follow up sputum examination is done at the end of 2 months of intensive phase. Follow up sputum examination is done at the end of 2 month of continution phase and finally at the end of treatment.</t>
  </si>
  <si>
    <t>First follow up sputum examination is done at the end of 3 months of intensive phase. Follow up sputum examination is done at the end of 2 month of continution phase and finally at the end of treatment.</t>
  </si>
  <si>
    <t>Two smears are examined during the follow-up visit at the end of 2 months of the intensive phase and again at the end of treatment</t>
  </si>
  <si>
    <t>Diagnostic algorithm for TB lymphadenitis</t>
  </si>
  <si>
    <t>Check What action taken by DOT provider if they fail to retrieve such  patient</t>
  </si>
  <si>
    <t>Check What action is taken if patient misses DOT on 2 occasion in Intensive phase</t>
  </si>
  <si>
    <t>Protocols for treatment for TB during pregnancy and Post natal Period is adhered</t>
  </si>
  <si>
    <t>Discontinuation of Streptomycin
Chemoprophylaxis of baby in case of smear positive mother</t>
  </si>
  <si>
    <t>History taking as per guidelines</t>
  </si>
  <si>
    <t>Examination of skin as per guidelines</t>
  </si>
  <si>
    <t>Physical Examination as per guidelines</t>
  </si>
  <si>
    <t>Examination of eye as per guidelines</t>
  </si>
  <si>
    <t>Management of disability grade I as per guidelines</t>
  </si>
  <si>
    <t>Standard adult treatment regimen for MB leprosy is followed</t>
  </si>
  <si>
    <t>Standard adult treatment regimen for PB leprosy is followed</t>
  </si>
  <si>
    <t>Standard children (10-14yrs) treatment regimen for MB leprosy is followed</t>
  </si>
  <si>
    <t>Staff is aware of adverse reactions to MDT and their management</t>
  </si>
  <si>
    <t>Staff is aware of leprosy reaction and their treatment</t>
  </si>
  <si>
    <t>Referral out of Patient as per guideline</t>
  </si>
  <si>
    <t>Referral in of the patient as per guidelines</t>
  </si>
  <si>
    <t>Includes duration of lesion, duration of disability if any, family history/ contact history &amp;previous treatment</t>
  </si>
  <si>
    <t>Include information No. of patches, colour of patch, morphology of patch, nodule, infiltration, test for loss of sensation in patch</t>
  </si>
  <si>
    <t>Dryness of hands &amp; feet, swelling &amp; redness of patches and joints, Wasting of muscle, visible deformity in hand, feet, eye,Redness on palm or sole, callous, Blister, ulcer,High stepping gait or any change in gait,Appearance of new lesions or expansion of existing lesion,Absence of blink in the eyes,Redness and watering in the eyes</t>
  </si>
  <si>
    <t>If the duration of disability grade 1 i.e. anaesthesia along the course of trunk nerve is recent (&lt; 6 months), a course of Prednisolone is to be started to treat neuritis.</t>
  </si>
  <si>
    <t>Rifampicin: 600mg once in month, Clofazimine: 300mg once in month  &amp; 50mg every day, Dapsone: 100 mg  (for 12 month)</t>
  </si>
  <si>
    <t>Rifampicin: 600 mg once in month, Dapsone; 100 mg daily (for 6 month)</t>
  </si>
  <si>
    <t>MB: Rifampicin:450mg once in month,Clofazimine: 150mg once in month,50 mg daily, Dapsone: 50 mg daily (12month).     PB: Rifampicin: 450 mg once in month, Dapsone; 50 mg daily (for 6 month)</t>
  </si>
  <si>
    <t>Like Red urine, anaemia, brown discoloration of skin, gastro intestinal upset. Management reassurance, given iron and folic acid, counselling &amp; give drug with food</t>
  </si>
  <si>
    <t>2 types of reaction: Type 1- Reversal reaction, Type 2- Erthyma Nodosum leprosum(ENL)</t>
  </si>
  <si>
    <t>Referral of cases where lepra reaction is difficult to manage,complicated ulcer, eye problem,reconstruction surgery cases, persons needing gradeII foot wear,follow up of RCS</t>
  </si>
  <si>
    <t>Referral of the cases having reaction, disability, neuritis and ulcer.</t>
  </si>
  <si>
    <t xml:space="preserve">Pre Test Counselling is done as per protocols </t>
  </si>
  <si>
    <t>Staff is aware of early diagnosis &amp; referral of HIV suspected cases</t>
  </si>
  <si>
    <t>Rapid Kit test done for suspected cases &amp; if case found positive, referred to ICTC</t>
  </si>
  <si>
    <t>Disposal of sputum container with specimen &amp; wooden stick as per guideline</t>
  </si>
  <si>
    <t>Staff is aware of contact time for  immersion of sputum cups in disinfectant solution</t>
  </si>
  <si>
    <t>Disposal of slides are done as per guideline</t>
  </si>
  <si>
    <t>Staff is aware of contact time for immersion of slides in disinfectant solution</t>
  </si>
  <si>
    <t>Remove the lid from sputum cup, put sputum cup, left over specimen, wooden stick in foot operated plastic bucket/bin with 5% phenol/phenolic compound diluted to 5%</t>
  </si>
  <si>
    <t>12 hours</t>
  </si>
  <si>
    <t xml:space="preserve">Put slides in puncture proof container </t>
  </si>
  <si>
    <t>With use of  5% phenol/phenolic compound (40%) diluted to 5% contact time for slides are 30 min</t>
  </si>
  <si>
    <t>By MO/ Staff Nurse/ANM</t>
  </si>
  <si>
    <t>Failure rate including Death &amp; defaults under RNTCP</t>
  </si>
  <si>
    <t>Percentage of suspected TB cases are referred to HIV</t>
  </si>
  <si>
    <t>No. of New Registered cases per 1000 population under RNTCP</t>
  </si>
  <si>
    <t>No. of New Registered cases per 1000 population under NVBDCP</t>
  </si>
  <si>
    <t>No. of New Registered cases per 1000 population  under NLEP</t>
  </si>
  <si>
    <t>ARSH OPD per month</t>
  </si>
  <si>
    <t>Referral services of Antenatal natal check up for pregnant adolescent</t>
  </si>
  <si>
    <t>Referral  Services for early and safe termination of pregnancy and management of post abortion complication</t>
  </si>
  <si>
    <t>Availability of OPD care for common illness of new born, infant &amp; children</t>
  </si>
  <si>
    <t>Management of Malnutrition cases</t>
  </si>
  <si>
    <t xml:space="preserve">Counselling on breast-feeding </t>
  </si>
  <si>
    <t xml:space="preserve">Exclusive for 6 months and adequate complementary feeding from 6 months of age while continuing breastfeeding </t>
  </si>
  <si>
    <t xml:space="preserve">Routine  &amp; Emergency  care of anaemic Children </t>
  </si>
  <si>
    <t>Routine  &amp; Emergency  care of  Pneumonia</t>
  </si>
  <si>
    <t>Important Contact details like no. of  Ambulances &amp; nearby facilities  are displayed</t>
  </si>
  <si>
    <t>A copy of OPD Slip/ Prescription containing Diagnosis &amp; treatment plan, is given to mother</t>
  </si>
  <si>
    <t xml:space="preserve">Method of Administration /taking of  the medicines is informed to mother/ Patients relative as per  prescription </t>
  </si>
  <si>
    <t>Mother of new born is informed about the new born's condition &amp; Treatment Plan</t>
  </si>
  <si>
    <t>Check patient party has not spend  on purchasing drugs from outside</t>
  </si>
  <si>
    <t>Staff is skilled for identify &amp; managing complication</t>
  </si>
  <si>
    <t xml:space="preserve">Availability  of functional Instruments for Resuscitation </t>
  </si>
  <si>
    <t>Thermometer, Stethoscope, weighing scale, infantometer, Stadiometer</t>
  </si>
  <si>
    <t>Examination gloves, Syringes, Dressing material, suture material,venflons -IV sets appropriate for newborn, children &amp; Adult</t>
  </si>
  <si>
    <t>Availability of oral drugs</t>
  </si>
  <si>
    <t>Temperature control and ventilation in OPD</t>
  </si>
  <si>
    <t>Facility ensure the follow up of referred patients</t>
  </si>
  <si>
    <t>Primary management of children with fever, cough &amp; breathlessness</t>
  </si>
  <si>
    <t>Primary management of emergency signs newborns</t>
  </si>
  <si>
    <t>Screening of children coming to OPDs using weight for height and/or MUAC</t>
  </si>
  <si>
    <t>Management of Moderate Dehydration as per clinical protocol</t>
  </si>
  <si>
    <t>Treatment of Persistent Diarrheal as per clinical protocol</t>
  </si>
  <si>
    <t>Treatment of Dysentery as per protocol</t>
  </si>
  <si>
    <t xml:space="preserve">Availability of ORT corner </t>
  </si>
  <si>
    <t>Check for the dosage and logarithm
100ml/kg of ringer lactate/Normal saline 
Infants 30ml/kg -1hour + 70ml/perkg 5hr
for Child -30ml/kg-30min. + 70 ml/kg 2 1/2 hrs
ORS 5ml/kg/hr 
reassessment</t>
  </si>
  <si>
    <t>Management &amp; Referral of Severe Dehydration as per clinical protocol</t>
  </si>
  <si>
    <t>Give fluids, zinc supplements and food and advise to continue ORS at home 
• Advise mother when to return immediately.·
• Follow up in 5 days if not improving.</t>
  </si>
  <si>
    <t xml:space="preserve">Early screening &amp; referral of children  coming to OPD with any of  4 Ds under RBSK </t>
  </si>
  <si>
    <t>birth defects, deficiency, childhood diseases, developmental delays &amp; disabilities (Birth to 18 yrs)</t>
  </si>
  <si>
    <t>Internal Assessment of the Maternity Health services  is done at periodic interval</t>
  </si>
  <si>
    <t>Percentage of children with diarrhoea treated with ORS and Zn</t>
  </si>
  <si>
    <t>Percentage of children with Acute malnutrition referred to NRCs</t>
  </si>
  <si>
    <t>No. of children attended the OPD per month</t>
  </si>
  <si>
    <t>Immunization services are available during OPD timing</t>
  </si>
  <si>
    <t>Though Fix day for providing ANC services, client will be entertained if visits any day during OPD hrs</t>
  </si>
  <si>
    <t>Functional Immunization  Clinic</t>
  </si>
  <si>
    <t xml:space="preserve">Immunization of Pregnant Women </t>
  </si>
  <si>
    <t xml:space="preserve">Immunization of Newborn (Zero Dose) </t>
  </si>
  <si>
    <t xml:space="preserve">Immunization of Infants </t>
  </si>
  <si>
    <t xml:space="preserve">Immunization of Children </t>
  </si>
  <si>
    <t>Management &amp; logistic support for immunization program</t>
  </si>
  <si>
    <t xml:space="preserve">Fix day immunization </t>
  </si>
  <si>
    <t xml:space="preserve">TT1 &amp; 2 
TT Booster </t>
  </si>
  <si>
    <t>Zero Dose -OPV, HBV &amp; BCG</t>
  </si>
  <si>
    <t xml:space="preserve">OPV 123, DPT 123, /Pentavalent Hepatitis 123, Measles 1&amp; 2 </t>
  </si>
  <si>
    <t>DPT Booster, OPV Booster, JE , DT booster, TT</t>
  </si>
  <si>
    <t>Microplanning, supervision &amp; storage of vaccines &amp; transportation</t>
  </si>
  <si>
    <t xml:space="preserve"> IEC material  for immunization services are displayed </t>
  </si>
  <si>
    <t>IEC material regarding benefits of Immunization, service under immunization  program &amp; Immunization schedule are displayed prominently at Immunization Clinic</t>
  </si>
  <si>
    <t xml:space="preserve">Mother &amp; Child protection (MCP) card is provided  to all clients </t>
  </si>
  <si>
    <t xml:space="preserve">Guardian /Mother of baby is  informed about  their next visit </t>
  </si>
  <si>
    <t>Interview the  mother about the communication received,
Co-relate with the notes recorded on the card.</t>
  </si>
  <si>
    <t>Training of Cold chain handlers on immunization</t>
  </si>
  <si>
    <t xml:space="preserve">Availability of Staff nurse /ANM </t>
  </si>
  <si>
    <t>Immunization services are provided free of cost</t>
  </si>
  <si>
    <t>Check patient party has not spend  on purchasing Consumbles from outside</t>
  </si>
  <si>
    <t>Demarcated area for Immunization clinic with adequate space for carrying out immunization  activities</t>
  </si>
  <si>
    <t>Training of Staff nurse/ANM &amp; LHV on immunization &amp; AEFI</t>
  </si>
  <si>
    <t>Training of MO on immunization &amp;AEFI</t>
  </si>
  <si>
    <t xml:space="preserve"> Training of designated cold chain handler (ANM, Clerk or Pharmacist )</t>
  </si>
  <si>
    <t>Availability of Vaccines at Immunization Clinic</t>
  </si>
  <si>
    <t xml:space="preserve">Availability of disposables in immunization clinics </t>
  </si>
  <si>
    <t xml:space="preserve">Emergency Drug Tray is maintained at  Immunization Room </t>
  </si>
  <si>
    <t>OPV, BCG, Hepatitis B, DPT, Measles, Vit A/Pentavalent, Paracetamol</t>
  </si>
  <si>
    <t>Expenditure and left over records of vaccines is maintained at immunization clinic</t>
  </si>
  <si>
    <t xml:space="preserve">Staff Know AEFI cases to be reported immediately to MO/ District Immunization Officer </t>
  </si>
  <si>
    <t xml:space="preserve">Routine Monthly reporting is done to District Immunization Officer </t>
  </si>
  <si>
    <t xml:space="preserve">Death , Anaphylaxis, Toxic Shock Syndrome, Hospitalization , Disablity etc. </t>
  </si>
  <si>
    <t>24 hrs for FIR
7 Days for PIR</t>
  </si>
  <si>
    <t xml:space="preserve">Check for the records </t>
  </si>
  <si>
    <t>Availability of diluents for Reconstitution of measles vaccine</t>
  </si>
  <si>
    <t>Recommended temperature of diluents is ensured before reconstitution</t>
  </si>
  <si>
    <t>Reconstituted vaccines are not used after recommended time</t>
  </si>
  <si>
    <t>Time of opening/ Reconstitution  is recorded on the vial</t>
  </si>
  <si>
    <t>Staff is aware of the shelf life of Vit A once it is opened and ensures it is not given after shelf life</t>
  </si>
  <si>
    <t>Staff checks VVM level before using vaccines</t>
  </si>
  <si>
    <t>Staff is aware of how check freeze damage for T-Series vaccines</t>
  </si>
  <si>
    <t>Discarded vaccines are kept separately</t>
  </si>
  <si>
    <t>Check for DPT, DT, Hepatitis B, and TT vials are  Kept in basket in upper section of ILR</t>
  </si>
  <si>
    <t>Availability of separate box for open &amp; reused vaccines</t>
  </si>
  <si>
    <t>Check for injection site is not cleaned with sprit before administering vaccine dose</t>
  </si>
  <si>
    <t>AD syringes are available as per requirement</t>
  </si>
  <si>
    <t>Vaccine recipient is asked to stay for half an hour after vaccination to observer any adverse effect following immunization</t>
  </si>
  <si>
    <t>Antipyretic  drugs are available</t>
  </si>
  <si>
    <t>Mother &amp; child protection card is available &amp; updated</t>
  </si>
  <si>
    <t>Staff has knowledge &amp; skills to recognize minor and serious adverse events (AEFI)</t>
  </si>
  <si>
    <t>Staff knows what to do in case of anaphylaxis</t>
  </si>
  <si>
    <t>Match no. of dilutants With no. of measles</t>
  </si>
  <si>
    <t>Check diluents are kept under cold chain at least  24 hours before reconstitution
Diluents are kept in vaccine carrier only at immunization clinic but should not be in direct contact of ice pack</t>
  </si>
  <si>
    <t>Check when the vaccine vials opened, reconstituted and valid   for use. Should not be used beyond 4 hours after reconstitution</t>
  </si>
  <si>
    <t>Check  on vial</t>
  </si>
  <si>
    <t>Ask staff how to check VVM level and  how to identify discard point. 4 stages - use up to 3 stage)</t>
  </si>
  <si>
    <t>Ask staff to demonstrate how to conduct Shake test for DPT, DT and TT</t>
  </si>
  <si>
    <t xml:space="preserve">Check for  expired, frozen or with VVM beyond the discard point vaccine stored separately  </t>
  </si>
  <si>
    <t>cleaning the injection site with a spirit swab before vaccination is not advisable as live components of the vaccine are killed if they come in contact with spirit</t>
  </si>
  <si>
    <t>Check for 0.1 ml AD syringe for BCG and 0.5  ml syringe for others are available</t>
  </si>
  <si>
    <t>Immediate report to MO</t>
  </si>
  <si>
    <t>Updated SOP are available at point of use</t>
  </si>
  <si>
    <t>SOP adequatly cover all relvant processes of the department</t>
  </si>
  <si>
    <t>ME D2.6</t>
  </si>
  <si>
    <t>The facility has established procedure for dispensing of drugs</t>
  </si>
  <si>
    <t>Internal Assessment of immunization clinic  is done at periodic interval</t>
  </si>
  <si>
    <t>No. of children immunized per month</t>
  </si>
  <si>
    <t>Percentage of AEFI cases reported</t>
  </si>
  <si>
    <t xml:space="preserve">Availability of Antiseptic Solutions at immunization clinic </t>
  </si>
  <si>
    <t>Proper cleaning of injection site  with antiseptic is done</t>
  </si>
  <si>
    <t>Availability of Vaccine carrier with ice packs</t>
  </si>
  <si>
    <t>Medical treatment for prevention &amp;control of common Eye diseases</t>
  </si>
  <si>
    <t>Survey for prevalence of various eye diseases &amp; Health Education for prevention of various  eye diseases</t>
  </si>
  <si>
    <t xml:space="preserve">Availabilityof refraction services at PHC /outreach (Schools) </t>
  </si>
  <si>
    <t>Conjunctivitis, Night blindness, Stye etc</t>
  </si>
  <si>
    <t>Nutrition education (prevent vit A deficiency), Water &amp; sanitation education  (Trachoma Control) Maternal &amp; child health education (Reduce retinopathy of prematurity), Health education (Prevention of eye trauma, hypertension &amp; diabetic retinopathy)</t>
  </si>
  <si>
    <t xml:space="preserve"> Referral services for diagnosis &amp; treatment of cataract cases</t>
  </si>
  <si>
    <t>Referral service for Screening and correction of refractive errors</t>
  </si>
  <si>
    <t>Early identification &amp; treatment of common mental disorders in OPD</t>
  </si>
  <si>
    <t xml:space="preserve"> Anxiety Neurosis, Mild depression </t>
  </si>
  <si>
    <t>Geriatric clinic on fixed day for Conducting a routine health assessment &amp; treatment</t>
  </si>
  <si>
    <t>Sensitization on promotional, preventive and rehabilitative aspects of geriatrics</t>
  </si>
  <si>
    <t xml:space="preserve">Every week, Display  fixed day &amp; time </t>
  </si>
  <si>
    <t>Health Promotion Services to modify individual, group and community behaviour</t>
  </si>
  <si>
    <t>Promotion of Healthy Dietary Habits.
Increase physical activity.
 Avoidance of tobacco and alcohol.
Stress Management.</t>
  </si>
  <si>
    <t xml:space="preserve">Early identification &amp; Referral of cases of hearing impairment </t>
  </si>
  <si>
    <t>Promotion of  quitting of tobacco in the community.</t>
  </si>
  <si>
    <t>Counselling service on tobacco cessation to all
smokers/tobacco users.</t>
  </si>
  <si>
    <t>Health education and IEC activities regarding harmful effects of tobacco use and passive smoke.</t>
  </si>
  <si>
    <t>Availability &amp; display of IEC material under National blindness control program is available</t>
  </si>
  <si>
    <t xml:space="preserve">Availability of IEC kit for mental health program </t>
  </si>
  <si>
    <t xml:space="preserve">Availability of IEC material for National Deafness Control Program </t>
  </si>
  <si>
    <t>Diabetic retinopathy, cataract, glucoma, refractive error, trochoma, prevention from corneal blindness. Also IEC material for eye donation</t>
  </si>
  <si>
    <t>Poster with 10 feature of mental disorder &amp; flip chart for use of health educator</t>
  </si>
  <si>
    <t>For prevention &amp; early detection of hearing impairment &amp; deafness</t>
  </si>
  <si>
    <t xml:space="preserve">IEC for Promotion of healthy life style, healthy dietery habits, Stress amanagement, Avoidance of substance abuse. </t>
  </si>
  <si>
    <t xml:space="preserve">Check Patient records e.g. OPD register  are kept in safe custody and are not accessible to unauthorized patients </t>
  </si>
  <si>
    <t>Training of Medical officer under National Blindness Control Program</t>
  </si>
  <si>
    <t xml:space="preserve">Training of MO for mental health program </t>
  </si>
  <si>
    <t xml:space="preserve">Training of Health Worker for Mental health Program </t>
  </si>
  <si>
    <t xml:space="preserve">Training of Medical Officer for National Deafness Control Program </t>
  </si>
  <si>
    <t xml:space="preserve">Training of nurse/ ANM/ AWW supervisors at PHC on National Deafness Control Program </t>
  </si>
  <si>
    <t xml:space="preserve">Training of MO on National Program for Health care of  elderly </t>
  </si>
  <si>
    <t>Training of Paramedics staff for National Program for Health care of  elderly</t>
  </si>
  <si>
    <t xml:space="preserve">Sensitization about program, Creating of awareness regarding preventable diseases of ear, reorientation in early diagnosis &amp; treatment of common ear diseases, </t>
  </si>
  <si>
    <t xml:space="preserve">Sensitization about program&amp; awareness regarding ear &amp; hearing care,enable them to identify deafness at early stage &amp; motivate them for awareness generation at community level </t>
  </si>
  <si>
    <t>At least 1 MO is trained</t>
  </si>
  <si>
    <t>At least 2 nurses are trained</t>
  </si>
  <si>
    <t>2 days training each year for health workers  (All paramedical staff, ANM/ Nursing staff, Health educator )</t>
  </si>
  <si>
    <t>Training for doctors  for early identification, diagnosis and management of common mental disorders</t>
  </si>
  <si>
    <t>Orientation &amp; refresher  training of Medical Officers of  community ophthalmology &amp; Prevention of Blindness</t>
  </si>
  <si>
    <t xml:space="preserve">Reporting is done on  form 2 for NPHCE </t>
  </si>
  <si>
    <t>Forms contains information on availability of equipments, supporting devices, no. of staff trained, services provided, no. of cases referred etc</t>
  </si>
  <si>
    <t>Facility monitor &amp; submit the report under NBCP</t>
  </si>
  <si>
    <t>Facility monitor &amp; submit the report under MHP</t>
  </si>
  <si>
    <t>Facility monitor &amp; submit the report under NPCDCS</t>
  </si>
  <si>
    <t>Facility monitor &amp; submit the report under National Programme for prevention and control of deafness</t>
  </si>
  <si>
    <t>Facility monitor &amp; submit the report under Iodine deficiency Program</t>
  </si>
  <si>
    <t>There is a system of referring patient from OPD to U- CHC/ higher centre  for specialist consultation under all NCD program</t>
  </si>
  <si>
    <t>Epidemiological surveillance of mental disorders as per guideline</t>
  </si>
  <si>
    <t>Elementary  diagnosis &amp; Referral of Mental disorders as per guidelines</t>
  </si>
  <si>
    <t xml:space="preserve">Availablity of Protocol for treatment of  Anxiety Neurosis, Mild depression </t>
  </si>
  <si>
    <t>Health assessment for elderly person based on simple clinical examination relating to vision, joints, hearing, chest, BP and simple
investigations including blood sugar, etc. is done</t>
  </si>
  <si>
    <t xml:space="preserve">A simple questionnaire will be filled up during the first visit of each Elderly  as per guideline and record updated and maintained </t>
  </si>
  <si>
    <t>Screening of chronic  supportive otitis media (CSOM) Safe type/ unsafe type as per standard treatment guideline</t>
  </si>
  <si>
    <t xml:space="preserve">Primary Management &amp; referral of chronic  supportive otitis media (CSOM) as per guideline </t>
  </si>
  <si>
    <t xml:space="preserve">Linkages with tobacco cessation facility </t>
  </si>
  <si>
    <t xml:space="preserve">Doctor/ Staff are skilled for tobacco cessation counselling </t>
  </si>
  <si>
    <t xml:space="preserve">Facility has been declared tobacco free zone </t>
  </si>
  <si>
    <t xml:space="preserve">Check for any specific  community level activity is done for generating awareness </t>
  </si>
  <si>
    <t xml:space="preserve">Check for doctor aware of nearest  tobacco cessation facility Check how many patients are referred to cessation centre </t>
  </si>
  <si>
    <t>Restriction on use of tobacco product by staff or visitors</t>
  </si>
  <si>
    <t>Conjunctivits, night blindness, stye</t>
  </si>
  <si>
    <t xml:space="preserve">Availability of protocols for  screening  &amp; treatment for common eye disease of children / adult </t>
  </si>
  <si>
    <t>Screen women of the age group 30-69 years  for early detection of cervix cancer and breast cancer.</t>
  </si>
  <si>
    <t xml:space="preserve">Check for availability of wash basin, running water &amp; antiseptic soap near the point of use </t>
  </si>
  <si>
    <t>Functional &amp; dedicated AYUSH clinic</t>
  </si>
  <si>
    <t>No. of patient attended OPD for any of  NCD</t>
  </si>
  <si>
    <t>Diabetic patient OPD per month</t>
  </si>
  <si>
    <t>No. of elderly patient attended the OPD</t>
  </si>
  <si>
    <t>Percentage of cases referred to higher facility for NCD</t>
  </si>
  <si>
    <t xml:space="preserve">No. of diabetic cases identifed </t>
  </si>
  <si>
    <t xml:space="preserve">No. of Cancer  cases identifed </t>
  </si>
  <si>
    <t xml:space="preserve">The facility provides services under National Iodine deficiency Programme as per guidelines </t>
  </si>
  <si>
    <t>Checklist for General Clinic</t>
  </si>
  <si>
    <t>RR/SI</t>
  </si>
  <si>
    <t>General Clinic</t>
  </si>
  <si>
    <t>Maternity Health</t>
  </si>
  <si>
    <t>New Born &amp; Child Health</t>
  </si>
  <si>
    <t>Family Planning</t>
  </si>
  <si>
    <t>Outreach</t>
  </si>
  <si>
    <t>Laboratory</t>
  </si>
  <si>
    <t>For Family Planning, Abortion &amp; Infertility</t>
  </si>
  <si>
    <t>Provision of Contraceptives</t>
  </si>
  <si>
    <t xml:space="preserve">Condoms, Oral Pills, Progesterone Only pill (POP),  Emergency Contraceptives </t>
  </si>
  <si>
    <t xml:space="preserve">Availability of Interval  IUD Services </t>
  </si>
  <si>
    <t>Referral &amp; Follow-up services</t>
  </si>
  <si>
    <t>For Permanent Methods of Family Planning, Abortion &amp; Infertility</t>
  </si>
  <si>
    <t>Safe Abortion Services</t>
  </si>
  <si>
    <t xml:space="preserve">Primary Management of spontaneous cases of abortion. MTP using Manual Vacuum Aspiration (MVA) technique
Medical Method of abortion up to 7 weeks </t>
  </si>
  <si>
    <t xml:space="preserve">List of Family Planning services available at facility are displayed </t>
  </si>
  <si>
    <t xml:space="preserve">Informed Choice of client is ensured during couselling for contraception </t>
  </si>
  <si>
    <t xml:space="preserve">Check couselling staff inform client about all available options of family planning . </t>
  </si>
  <si>
    <t xml:space="preserve">As per MTP Act on Form F </t>
  </si>
  <si>
    <t xml:space="preserve">Check reproductive rights of female clients are ensured </t>
  </si>
  <si>
    <t xml:space="preserve">Availability of screens/Curtains at IUD insertion area </t>
  </si>
  <si>
    <t xml:space="preserve">Specially in cases of abortion </t>
  </si>
  <si>
    <t xml:space="preserve">Check no expenditure occurred  during availing  family planning or abortion services </t>
  </si>
  <si>
    <t>Demarcated room for IUD insertion services</t>
  </si>
  <si>
    <t xml:space="preserve">Training on IUD insertion </t>
  </si>
  <si>
    <t xml:space="preserve">Training on MVA / Medical Abortion </t>
  </si>
  <si>
    <t xml:space="preserve">Staff is skilled for IUD insertion </t>
  </si>
  <si>
    <t xml:space="preserve">Availability of Oral Contraceptive Pills </t>
  </si>
  <si>
    <t xml:space="preserve">At least one month stock </t>
  </si>
  <si>
    <t xml:space="preserve">Availability of Emergency Contraceptive Pills </t>
  </si>
  <si>
    <t xml:space="preserve">Availability of drugs for Medical Method of abortion </t>
  </si>
  <si>
    <t xml:space="preserve">Mifepristone &amp; Misoprostol </t>
  </si>
  <si>
    <t xml:space="preserve">Availability of IUD Devices </t>
  </si>
  <si>
    <t xml:space="preserve">Availability condoms </t>
  </si>
  <si>
    <t xml:space="preserve">Availability of antiseptic solution </t>
  </si>
  <si>
    <t xml:space="preserve">Availability of Instruments of IUD insertion and removal </t>
  </si>
  <si>
    <t xml:space="preserve">Availability of Instruments for MVA </t>
  </si>
  <si>
    <t xml:space="preserve">Availability of almirah / Cupbord for storing contraceptives , consumables and records </t>
  </si>
  <si>
    <t>Examination/ Procedure table with washable surface , Steps for table, Light source</t>
  </si>
  <si>
    <t xml:space="preserve">Procedures and counselling area are well ventilated and comfortable </t>
  </si>
  <si>
    <t xml:space="preserve">Assessment of Client is done </t>
  </si>
  <si>
    <t xml:space="preserve">History taking, physical examination </t>
  </si>
  <si>
    <t xml:space="preserve">Availability of Records for Family Planning services and abortion </t>
  </si>
  <si>
    <t xml:space="preserve">Ask staff about the GATHER approach 
G- Greet 
A- Ask
T- Tell 
H- Help 
E- Explain 
R - return </t>
  </si>
  <si>
    <t>PI/SI</t>
  </si>
  <si>
    <t>The client is informed additional benefits of using condoms, such as prevention of sexually transmitted infections (STIs) &amp; HIV</t>
  </si>
  <si>
    <t>Staff is aware of case selecting criteria for family planning</t>
  </si>
  <si>
    <t>SI/RR</t>
  </si>
  <si>
    <t>Pills are given only to those who meet the Medical Eligibility Criteria</t>
  </si>
  <si>
    <t>Contraindication of COC in Breastfeeding mothers within 6week and Hypertension</t>
  </si>
  <si>
    <t>The client is given full information about the risks, advantages, and possible side effects before OCPs are prescribed for her.</t>
  </si>
  <si>
    <t>Staff has knowledge to counsel if a dose of the contraceptive is missed</t>
  </si>
  <si>
    <t>SI</t>
  </si>
  <si>
    <t>Staff is aware of indication and method of administration of ECP</t>
  </si>
  <si>
    <t>within 72 hours, second dose 12 house after first dose</t>
  </si>
  <si>
    <t>IUD insertion is done as per standard protocol</t>
  </si>
  <si>
    <t>No touch technique, Speculum and bimanual examination, sounding of uterus and placement</t>
  </si>
  <si>
    <t>Client is informed about the adverse effect that can happen and their remedy</t>
  </si>
  <si>
    <t>Cramping, vaginal discharge, heavier menstruation, checking of IUD</t>
  </si>
  <si>
    <t>Follow up services are provided as per protocols</t>
  </si>
  <si>
    <t>Beneficiary are advised about indications for removal of IUD
Facility for removal of IUD are available</t>
  </si>
  <si>
    <t>MVA procedures are done as per guidelines</t>
  </si>
  <si>
    <t>Medical termination of pregnancy done as per guidelines</t>
  </si>
  <si>
    <t xml:space="preserve">Ask about steps and 5 moments of hand washing </t>
  </si>
  <si>
    <t xml:space="preserve">Use of antiseptic before IUCD insertion </t>
  </si>
  <si>
    <t xml:space="preserve">Use of aseptic/no touch technique during IUCD insertion </t>
  </si>
  <si>
    <t xml:space="preserve">Use of clean or sterile gloves for procedures </t>
  </si>
  <si>
    <t>Procedure surfaces are wiped with 0.5% solution after every procedure</t>
  </si>
  <si>
    <t xml:space="preserve">Decontamination of Instruments after use </t>
  </si>
  <si>
    <t xml:space="preserve">All instruments are fully immersed in open position in a plastic container filled with 0.5 Chlorine solution for 10% </t>
  </si>
  <si>
    <t xml:space="preserve">Cleaning of Instruments with water and detergent after decontamination </t>
  </si>
  <si>
    <t xml:space="preserve">Client feedback is taken after counselling , IUCD and abortion services </t>
  </si>
  <si>
    <t xml:space="preserve">Display of Protocols for abortion services </t>
  </si>
  <si>
    <t xml:space="preserve">Availability of SOP for family planning and abortion services </t>
  </si>
  <si>
    <t xml:space="preserve">Display of protocols for family planning counseling </t>
  </si>
  <si>
    <t xml:space="preserve">Display of protocols of IUCD insertion and removal </t>
  </si>
  <si>
    <t xml:space="preserve">Availability of Drug Dispensing counter </t>
  </si>
  <si>
    <t>For both Allopathic &amp; Alternate medicines</t>
  </si>
  <si>
    <t>Generic Drug Store</t>
  </si>
  <si>
    <t>Functional Jan ayushdhalya in premises or equivalent</t>
  </si>
  <si>
    <t>Cold chain management services</t>
  </si>
  <si>
    <t>Functional refrigerator(s), cool box available</t>
  </si>
  <si>
    <t>Availability of Drugs under NVBDCP</t>
  </si>
  <si>
    <t>Chloroquine, Primaquine, ACT (Artemisinin Combination Therapy)</t>
  </si>
  <si>
    <t>Availability of Drugs under RNTBCP</t>
  </si>
  <si>
    <t xml:space="preserve">CAT I  &amp;  CAT II </t>
  </si>
  <si>
    <t>Availability of Drugs under NLEP</t>
  </si>
  <si>
    <t>Rifampicin, Clofazimine, Dapsone</t>
  </si>
  <si>
    <t xml:space="preserve">Availability of Vaccines As per National Immunization Schedule </t>
  </si>
  <si>
    <t>BCG, DPT, OPV, Hepatitis B, Measles, TT, Japanese encephalitis (in select districts)</t>
  </si>
  <si>
    <t>List of Drugs available displayed &amp; updated daily at Pharmacy</t>
  </si>
  <si>
    <t>Updated daily is too stringent and also sometimes list may also be very long for it to be displayed and change daily.  In fact some facilities write and circulate list of drug not available</t>
  </si>
  <si>
    <t>Method of Administration /taking of  the medicines is informed to patient/ their relative by pharmacist as per  doctors prescription in OPD Pharmacy</t>
  </si>
  <si>
    <t>Availability of separate Queue for Male and female at dispensing counter</t>
  </si>
  <si>
    <t>Check whether there are separate queues</t>
  </si>
  <si>
    <t xml:space="preserve">Check Pregnant women, Mother and Childrens upto 5 years are prescribed  and dispensed all drugs and consumables </t>
  </si>
  <si>
    <t>Check for availability of the Essential Medicines List/Formulary</t>
  </si>
  <si>
    <t>Check patient has not spent on purchasing drugs &amp; consumbles those are included in essential medicine list</t>
  </si>
  <si>
    <t>Availability of adequate space for Drug store and Dispensing counter</t>
  </si>
  <si>
    <t xml:space="preserve">Provision of shaded area in front of Drug Dispensing Counter </t>
  </si>
  <si>
    <t>Pharmacy has plan for  safe storage and handling of potentially flammable materials.</t>
  </si>
  <si>
    <t>Check for trash (empty cartons) stored in the store; flammables are stored separately; no smoking zone;   and availability of fire extinguishers and extinguisher is not time barred</t>
  </si>
  <si>
    <t>Availability of one Pharmacist at Drug dispensing counter during OPD timings</t>
  </si>
  <si>
    <t>Check whether the pharmacy is manned during OPD hours</t>
  </si>
  <si>
    <t xml:space="preserve">Training on Invantory Mangement and Drug Storage </t>
  </si>
  <si>
    <t xml:space="preserve">Competence Testing </t>
  </si>
  <si>
    <t xml:space="preserve">Pharmacist is skilled for Cold Chain Mangement </t>
  </si>
  <si>
    <t xml:space="preserve">Availability of Analgesics/ Antipyretics </t>
  </si>
  <si>
    <t xml:space="preserve">Antiallergics and Drugs used in Anaphylaxis </t>
  </si>
  <si>
    <t xml:space="preserve">Antidotes and other substances used in Poisoning </t>
  </si>
  <si>
    <t>Anticonvulsants/ Antiepileptics</t>
  </si>
  <si>
    <t xml:space="preserve">Antihelmenthics </t>
  </si>
  <si>
    <t>Antibacterial (Beta Lactam)</t>
  </si>
  <si>
    <t>Antibacterial (Others))</t>
  </si>
  <si>
    <t xml:space="preserve">Antifungal </t>
  </si>
  <si>
    <t>Antianaemia</t>
  </si>
  <si>
    <t>Plasma Substitutes</t>
  </si>
  <si>
    <t>Antianginal medicines</t>
  </si>
  <si>
    <t>Antihypertensive medicines</t>
  </si>
  <si>
    <t xml:space="preserve">Anti infective &amp; Antifungal (Topical) </t>
  </si>
  <si>
    <t xml:space="preserve">Antiinfalmatory &amp; Others (Topical) </t>
  </si>
  <si>
    <t xml:space="preserve">Gastrointestinal Medicines (Antacids &amp; Antemitics) </t>
  </si>
  <si>
    <t xml:space="preserve">
Gastrointestinal Medicines (Antispasmodic &amp; Laxatives)</t>
  </si>
  <si>
    <t>Medicines used in diarrhorea</t>
  </si>
  <si>
    <t>Hormones</t>
  </si>
  <si>
    <t>Medicines used in Diabetes mellitus</t>
  </si>
  <si>
    <t>Immunologicals</t>
  </si>
  <si>
    <t xml:space="preserve">Opthalmic Preperations </t>
  </si>
  <si>
    <t>Oxytocics</t>
  </si>
  <si>
    <t>Medicines acting on the respiratory tract</t>
  </si>
  <si>
    <t xml:space="preserve">IV Fluids </t>
  </si>
  <si>
    <t xml:space="preserve">Vitamin &amp; Minerals </t>
  </si>
  <si>
    <t>As per state Drug List</t>
  </si>
  <si>
    <t>Availability of ILR &amp; Deep freezer for cold chain</t>
  </si>
  <si>
    <t xml:space="preserve">Availability of racks for Storage of drugs </t>
  </si>
  <si>
    <t>Check for medicines are not stored on the floor</t>
  </si>
  <si>
    <t>Cold Storage equipments are under AMC  and temperature log book</t>
  </si>
  <si>
    <t>Check for AMC for  ILR, deep freezer</t>
  </si>
  <si>
    <t>Temprature control at Pharmacy &amp; medical store</t>
  </si>
  <si>
    <t>Check drugs are stored at optimum temprature. AC preferably, if not provision adequate ventilation .  Medicines are not stored in corridor or exposed to sunlight</t>
  </si>
  <si>
    <t xml:space="preserve">Drug Storage area and Pharmacy Counter are clean </t>
  </si>
  <si>
    <r>
      <t>Check for dirt, stains, Dust on wall , floors and fixtures.Scattered loose medic</t>
    </r>
    <r>
      <rPr>
        <sz val="11"/>
        <color indexed="10"/>
        <rFont val="Calibri"/>
        <family val="2"/>
      </rPr>
      <t>i</t>
    </r>
    <r>
      <rPr>
        <sz val="11"/>
        <color theme="1"/>
        <rFont val="Calibri"/>
        <family val="2"/>
        <scheme val="minor"/>
      </rPr>
      <t>nes, empty boxes etc</t>
    </r>
  </si>
  <si>
    <t xml:space="preserve">No junk, condemed, unused articles in the pharmacy </t>
  </si>
  <si>
    <t xml:space="preserve">Power backup arrangement for cold chain equipments </t>
  </si>
  <si>
    <t xml:space="preserve">Check for record of  duration of  power outage and duration of back -up available.  </t>
  </si>
  <si>
    <t xml:space="preserve">UPHC  has process to consolidate and calculate the consumption of all drugs and consumables </t>
  </si>
  <si>
    <t>Forecasting  of drugs and consumables  is done scientifically  based on consumption</t>
  </si>
  <si>
    <t xml:space="preserve">Check for stock-outs and wastage (expiry, damaged medicines), if any are adjusted while forecasting </t>
  </si>
  <si>
    <r>
      <t xml:space="preserve">Facility has a established procedures for local purchase of drugs in emergency </t>
    </r>
    <r>
      <rPr>
        <sz val="11"/>
        <color indexed="10"/>
        <rFont val="Calibri"/>
        <family val="2"/>
      </rPr>
      <t xml:space="preserve"> </t>
    </r>
  </si>
  <si>
    <t>UPHC has system for timely placing requisition to district drug store</t>
  </si>
  <si>
    <t>Drugs are stored according to therapeutic category/alphabetically or according to their dosage form</t>
  </si>
  <si>
    <t>All the shelves/racks containing medicines  are labelled in  pharmacy and drug store</t>
  </si>
  <si>
    <t xml:space="preserve">Product of similar name and different strength are stored separately </t>
  </si>
  <si>
    <t xml:space="preserve"> Facility has a list of drugs with similar names and different strength and are stored separately &amp; labelled</t>
  </si>
  <si>
    <t>Heavy items are stored at lower shelves/racks</t>
  </si>
  <si>
    <r>
      <rPr>
        <sz val="7"/>
        <color indexed="8"/>
        <rFont val="Times New Roman"/>
        <family val="1"/>
      </rPr>
      <t xml:space="preserve"> </t>
    </r>
    <r>
      <rPr>
        <sz val="11"/>
        <color theme="1"/>
        <rFont val="Calibri"/>
        <family val="2"/>
        <scheme val="minor"/>
      </rPr>
      <t>Fragile items are not stored at the edges of the shelves.</t>
    </r>
  </si>
  <si>
    <t>Sound alike and look alike medicines (LASA) are stored separately in patient care area and pharmacy</t>
  </si>
  <si>
    <t xml:space="preserve"> Facility has a list of LASA and are stored separately in patient care area and pharmacy</t>
  </si>
  <si>
    <t>Drugs and consumables are stored away from water and sources of  heat,
direct sunlight etc.</t>
  </si>
  <si>
    <t>Drugs are not stored in the corridor or outside toilets/damp places</t>
  </si>
  <si>
    <t>Drugs are not stored directly on the floor and adjacent to wall especially walls directly facing sun light</t>
  </si>
  <si>
    <t xml:space="preserve">There is a earmarked area for keeping   expiry drugs distant from regular drugs to avoid mixing </t>
  </si>
  <si>
    <t xml:space="preserve">There is a established process for disposal fo expiry drugs </t>
  </si>
  <si>
    <t>Staff is aware of the process and Check for last condemnation procedure undertaken</t>
  </si>
  <si>
    <t xml:space="preserve">There is system about transfer of surplus / near expiry drugs to other nearby facility / district stores </t>
  </si>
  <si>
    <t>Check for initiation of transfer process done with adequate remaining shelf life (preferably at least 3 months in advance)</t>
  </si>
  <si>
    <t xml:space="preserve">Physical verification of inventory is done periodically </t>
  </si>
  <si>
    <t>Has periodicity of physical verification defined (quaterly/biannually/annually). Check when last physical verification done</t>
  </si>
  <si>
    <t>Facility uses bin card system and updated each time stock is handled</t>
  </si>
  <si>
    <t xml:space="preserve">First expiry first out system is established for drugs </t>
  </si>
  <si>
    <t xml:space="preserve">Stores has defined minimum and reorder level defined </t>
  </si>
  <si>
    <t xml:space="preserve">Check for minimum and reorder level defined for vital drug as per their consumption pattern </t>
  </si>
  <si>
    <t>Drugs are categorized in Vital, Essential and Desirable</t>
  </si>
  <si>
    <t xml:space="preserve">Check for list of VED  categorization </t>
  </si>
  <si>
    <t>Check vaccines &amp; diluents are placed  in specified shelf/compartment inside the storage unit and are clearly labeled.</t>
  </si>
  <si>
    <t>(Top to bottom) : Hep B, DPT, DT, TT, BCG, Measles, OPV. Vaccines are not stored in door. Check food/drinking water not stored in the vaccine refrigerator</t>
  </si>
  <si>
    <t>Work instruction for storage of vaccines are displayed at point of use</t>
  </si>
  <si>
    <t>ILR and deep freezer have functional  temperature monitoring devices</t>
  </si>
  <si>
    <t xml:space="preserve">There is system in place to maintain temperature chart of ILR  </t>
  </si>
  <si>
    <t>Temp. of ILR: Min +2 degree C to 8 degree C in case of power failure min temp. +10 degree C . Daily temperature log are maintained.  Corrective action of any temperature excursion taken.</t>
  </si>
  <si>
    <t xml:space="preserve">There is system in place to maintain temperature chart of  deep freezers </t>
  </si>
  <si>
    <t>Check thermometer in ILR is in hanging position</t>
  </si>
  <si>
    <t>ILR and deep freezer has functional alarm system</t>
  </si>
  <si>
    <t>Conditioning of ice packs is done prior to transport</t>
  </si>
  <si>
    <t>Check if staff is aware of how to condition ice pack (water beads on the surface of ice pack and sound of water is heard on shaking it)</t>
  </si>
  <si>
    <t xml:space="preserve">Staff is aware of Hold over time of cold storage equipments </t>
  </si>
  <si>
    <t>Hold over time depends on  Factors - the amount of vaccine being stored in the refrigerator, the external temperatures and the refrigerator will affect the duration of time vaccines within the refrigerator will be kept within +2 °C to +8 °C.Do not allow the vaccine to remain in a non-functioning unit for an extended period of time.</t>
  </si>
  <si>
    <t>Drugs are arranged in demarcated boxes /containers /trays</t>
  </si>
  <si>
    <t xml:space="preserve">Drug boxes/containers are legibly labeled </t>
  </si>
  <si>
    <t xml:space="preserve">Label is firmly attached to container with Generic name and strength of drug is written </t>
  </si>
  <si>
    <t xml:space="preserve">Check if pharmacists dispenses to identified patients </t>
  </si>
  <si>
    <t>Drugs are dispensed in Envelops</t>
  </si>
  <si>
    <t xml:space="preserve">List of look alike and sound alike drugs is displayed at dispensing counter </t>
  </si>
  <si>
    <t xml:space="preserve">Repeat drugs are given only after approval from medical officer </t>
  </si>
  <si>
    <t>Medicines are dispensed to only authorized patients registered for the day</t>
  </si>
  <si>
    <t>Strip cutting is not done</t>
  </si>
  <si>
    <t>Dispensing register is updated in real time</t>
  </si>
  <si>
    <t>Check Patients having knowledge about correct use of medicines.</t>
  </si>
  <si>
    <t>Pharmacist providing information about correct use of medicines to the patients- at least purpose, no. of tablets, frequency and duration of treatment.</t>
  </si>
  <si>
    <t xml:space="preserve">Records at Pharmacy are maintained </t>
  </si>
  <si>
    <t>Stock Registers, Indent Registers, Expiry drug register etc.</t>
  </si>
  <si>
    <t>Drugs are purchased in generic name only</t>
  </si>
  <si>
    <t xml:space="preserve">Facility has a copy of essential drug list as per state norms </t>
  </si>
  <si>
    <t xml:space="preserve">Periodic and random sampling of drugs for monitoring and quality control </t>
  </si>
  <si>
    <t>Updated SOPs for Pharmacy and cold chain management is available at point of use</t>
  </si>
  <si>
    <t xml:space="preserve">Work instructions for Storage of drugs available </t>
  </si>
  <si>
    <t xml:space="preserve">Work sinstruction for Operating ILR and Deep Freezers </t>
  </si>
  <si>
    <t xml:space="preserve">By ASHA &amp; ANM </t>
  </si>
  <si>
    <t>Distribution of OCP &amp; Condoms</t>
  </si>
  <si>
    <t xml:space="preserve">Antenatal care services </t>
  </si>
  <si>
    <t xml:space="preserve">Immunization sessions </t>
  </si>
  <si>
    <t>Community based newborn screening by ASHA during home visit</t>
  </si>
  <si>
    <t xml:space="preserve">Anganwadi center based screening of Children from 6 weeks to 6 years  </t>
  </si>
  <si>
    <t xml:space="preserve">At least once in a quarter </t>
  </si>
  <si>
    <t>Follow up of confirmed  cases for ensuring adherence to DOT</t>
  </si>
  <si>
    <t xml:space="preserve">Condom promotion and distribution of condoms in high risk group </t>
  </si>
  <si>
    <t xml:space="preserve">Immunization services at Outreach sessions as per National Schedule </t>
  </si>
  <si>
    <t>Health education on oral health and Hygiene</t>
  </si>
  <si>
    <t xml:space="preserve">IEC material is displayed / distributed during the outreach session </t>
  </si>
  <si>
    <t xml:space="preserve">All IEC material is available in local language </t>
  </si>
  <si>
    <t>Availability of ANMs as per population</t>
  </si>
  <si>
    <t>Availability of one ANM per 10000-12000 population</t>
  </si>
  <si>
    <t xml:space="preserve">Induction training of ANM for Outreach services </t>
  </si>
  <si>
    <t xml:space="preserve">Availability of Drugs for Outreach Sessions </t>
  </si>
  <si>
    <t>Tab. Paracetamol, Tab. Dicyclomine</t>
  </si>
  <si>
    <t xml:space="preserve">Availability of Contraceptives in ASHA  Kits </t>
  </si>
  <si>
    <t xml:space="preserve">Condoms and Oral Contraceptive Pills, Emergency Contraceptive Pills </t>
  </si>
  <si>
    <t xml:space="preserve">Availability of  Antibiotics ins ASHA Kits </t>
  </si>
  <si>
    <t>Availability of Diagnostic Kits in ASHA Kits</t>
  </si>
  <si>
    <t>nischay kit,rapid diagnostic kit,Slides for Malaria &amp; Lancets</t>
  </si>
  <si>
    <t>Availability of Dressing Material</t>
  </si>
  <si>
    <t>Availabilty of Sanitary Napkins</t>
  </si>
  <si>
    <t>Check for the records that ASHAs attends Monthly Review meetings</t>
  </si>
  <si>
    <t xml:space="preserve">Incentives and TA/DA to ASHAs are paid on time </t>
  </si>
  <si>
    <t>Check for there Is no backlog</t>
  </si>
  <si>
    <t>Check for timely trainings have been provided to ASHAs, MO orient ASHA at monthly review meeting</t>
  </si>
  <si>
    <t xml:space="preserve">There is system of taking feedback  from ASHAs to improve the services </t>
  </si>
  <si>
    <t>Mahila Arogya Samiti has been formed in all the slums served by UPHC</t>
  </si>
  <si>
    <t xml:space="preserve">MAS meets every month </t>
  </si>
  <si>
    <t>Reporting on Form S under IDSP</t>
  </si>
  <si>
    <t>Reporting  for MCTS</t>
  </si>
  <si>
    <t>Reporting for HMIS</t>
  </si>
  <si>
    <t>HB testing is done as per protocols</t>
  </si>
  <si>
    <t>Post natal visit &amp; counselling for New born care is provided as per guideline</t>
  </si>
  <si>
    <t>ME E 6.1</t>
  </si>
  <si>
    <t>ME E 6.2</t>
  </si>
  <si>
    <t>ME E6.6</t>
  </si>
  <si>
    <t>ME E 6.3</t>
  </si>
  <si>
    <t>ME E 6.4</t>
  </si>
  <si>
    <t>ME E 6.5</t>
  </si>
  <si>
    <t>ME E 6.6</t>
  </si>
  <si>
    <t>Early registration of Pregnant women is ensured by the ANM</t>
  </si>
  <si>
    <t xml:space="preserve">Mother and Child Protection Card is provided and updated </t>
  </si>
  <si>
    <t xml:space="preserve">Records of each ANC check-up is maintained are maintained in ANC register by the ANM of respective area </t>
  </si>
  <si>
    <t xml:space="preserve">Check with ANM the expected pregnancies in her area / How to calculate it.(Birth Rate X Population/1000   Add 10% as correction factor (Still Birth) </t>
  </si>
  <si>
    <t>Blood Pressure and weight is measured on every ANC visit</t>
  </si>
  <si>
    <t xml:space="preserve">Prophylactic - one IFA tablet per day for at least 100 days starting from first trimester 
Therapeutic - 2 IFA tablet per day for three months  </t>
  </si>
  <si>
    <t xml:space="preserve">Check the records </t>
  </si>
  <si>
    <t xml:space="preserve">Postpartum home visits  are ensured by ASHA / ANM </t>
  </si>
  <si>
    <t xml:space="preserve">Check the records ANM/ASHA visits home on 3rd, 7th and 42nd day after delivery </t>
  </si>
  <si>
    <t xml:space="preserve">History Taking and Examination is done during the postnatal visits </t>
  </si>
  <si>
    <t>ASHA/ ANM maintains the list of New-born in their area</t>
  </si>
  <si>
    <t>6 Home visits are provided by ASHA</t>
  </si>
  <si>
    <t xml:space="preserve">On 3rd, 7th , 14th, 21st , 28th and 42nd Day. Check records that for identified new-born visits have been timely made by ASHA </t>
  </si>
  <si>
    <t xml:space="preserve">Check Home visit form for examination of Mother and New Born has been updated by ASHA during the visit </t>
  </si>
  <si>
    <t xml:space="preserve">ASHA is skilled for Identifying danger signs and referral for Newborn </t>
  </si>
  <si>
    <t xml:space="preserve">ASHA is skilled for home based management of Hypothermia </t>
  </si>
  <si>
    <t xml:space="preserve">ORS therapy is provided as per guidelines during Outreach Sessions </t>
  </si>
  <si>
    <t xml:space="preserve">Identification for birth defects during home visits by ASHA </t>
  </si>
  <si>
    <t xml:space="preserve">Check ASHA is skilled for recognizing birth defects and referral </t>
  </si>
  <si>
    <t>Staff is aware of eligibility, Limitation, Method and Benefits of OCP</t>
  </si>
  <si>
    <t>Referral linkages to adolescent friendly health clinic</t>
  </si>
  <si>
    <t xml:space="preserve">Distribution of Chloroquine in endemic area </t>
  </si>
  <si>
    <t>What action is taken if patient misses DOT on 2 occasion in Intensive phase</t>
  </si>
  <si>
    <t xml:space="preserve">Staff skilled to fill form S </t>
  </si>
  <si>
    <t xml:space="preserve">ASHA prepares due list of immunization for her respective area </t>
  </si>
  <si>
    <t xml:space="preserve">ANM/ASHA is aware of how to calculate the no. of Beneficiaries (pregnant women &amp; Infants for every vaccination) </t>
  </si>
  <si>
    <t>Tracking of missed out children done by ANM /ASHA</t>
  </si>
  <si>
    <t>Availability of Hand Sanitizer for outreach session and home visits</t>
  </si>
  <si>
    <t xml:space="preserve">Check ASHA is aware of 6 steps of hand wash </t>
  </si>
  <si>
    <t>Check  ASHA is aware of when to hand wash</t>
  </si>
  <si>
    <t>Availability of personal protective equipment for out reach sessions</t>
  </si>
  <si>
    <t>Gloves &amp; Mask</t>
  </si>
  <si>
    <t>Segregation of Biomedical waste during the outreach session</t>
  </si>
  <si>
    <t>Sharps are collected in Puncture proof box during outrace sessions</t>
  </si>
  <si>
    <t xml:space="preserve"> ASHA and ANM are  represented in Quality Team</t>
  </si>
  <si>
    <t>Specific Quality Objectives are set for Outreach services</t>
  </si>
  <si>
    <t>Quality of outreach services are reviewed during Monthly quality team meeting</t>
  </si>
  <si>
    <t xml:space="preserve">Internal Assessment Conducted for Outreach services </t>
  </si>
  <si>
    <t xml:space="preserve">Feed back is taken during outreach services </t>
  </si>
  <si>
    <t>Employee Satisfaction survey includes ASHA and ANM serving under UPHC area</t>
  </si>
  <si>
    <t xml:space="preserve">SOPs for Outreach services have been prepared </t>
  </si>
  <si>
    <t xml:space="preserve">SOPs includes all Key processes regarding out reach services </t>
  </si>
  <si>
    <t>Checklist for General Admin</t>
  </si>
  <si>
    <t xml:space="preserve">Reference No. </t>
  </si>
  <si>
    <t>Measurable Elements</t>
  </si>
  <si>
    <t xml:space="preserve">Checkpoints </t>
  </si>
  <si>
    <t xml:space="preserve">Assessment Methods </t>
  </si>
  <si>
    <t xml:space="preserve">Availability of linkage to ambulance services </t>
  </si>
  <si>
    <t xml:space="preserve">UPHC is functional for time as mandated </t>
  </si>
  <si>
    <t>Provision of OPD and Lab services in evening hours for working population</t>
  </si>
  <si>
    <t xml:space="preserve">Issuing of Medical Certificates </t>
  </si>
  <si>
    <t>Monitoring and supervision of ASHA and ANM working in area served by UPHC</t>
  </si>
  <si>
    <t>Availability of Housekeeping services</t>
  </si>
  <si>
    <t xml:space="preserve">Availability of Laundry Services </t>
  </si>
  <si>
    <t>Availability of services as per state scheme/Program</t>
  </si>
  <si>
    <t xml:space="preserve">Direction to UPHC is displayed from the Access road </t>
  </si>
  <si>
    <t xml:space="preserve">Name of the facility prominently displayed at front of hospital building </t>
  </si>
  <si>
    <t>With facility of illumination in night</t>
  </si>
  <si>
    <t xml:space="preserve">All functional areas identified by their respective signage </t>
  </si>
  <si>
    <t>Clinics, Injection Room, Pharmacy, MO I/C Office etc.</t>
  </si>
  <si>
    <t xml:space="preserve">Facility lay out with Directions to different departments displayed </t>
  </si>
  <si>
    <t xml:space="preserve">Entitlement under different schemes are displayed </t>
  </si>
  <si>
    <t>Names and Contact no. of ASHA and ANM serving different areas are displayed</t>
  </si>
  <si>
    <t xml:space="preserve">Citizen Charter is prominently displayed </t>
  </si>
  <si>
    <t xml:space="preserve">Preferably near  entrance or OPD area </t>
  </si>
  <si>
    <t xml:space="preserve">Citizen Charter Includes the Cycle time for Critical Processes </t>
  </si>
  <si>
    <t xml:space="preserve">Citizen Charter includes Rights &amp; Responsibilities of Patients </t>
  </si>
  <si>
    <t xml:space="preserve">Availability of IEC corner </t>
  </si>
  <si>
    <t>Availability of complaint box and display of process for grievance re addressal and whom to contact is displayed</t>
  </si>
  <si>
    <t>There is defined frequency of collecting complaints from complaint box</t>
  </si>
  <si>
    <t>Records of patient complaints suggestion are maintained</t>
  </si>
  <si>
    <t>There is system of periodic review of patient complaints</t>
  </si>
  <si>
    <t>There is evidence of action taken on complaints</t>
  </si>
  <si>
    <t>There is provision of providing copy of medical records available with facility of patients / Next to Kin if requested</t>
  </si>
  <si>
    <t xml:space="preserve">Handrails are provided with the ramp &amp; Stairs </t>
  </si>
  <si>
    <t xml:space="preserve">Approach road to hospital is accessible without congestion or encroachment </t>
  </si>
  <si>
    <t xml:space="preserve">Internal Pathways and corridors of the facility are without any obstruction / Protruding Object </t>
  </si>
  <si>
    <t>Availability of Change/rest room for ASHA and ANM</t>
  </si>
  <si>
    <t>PI</t>
  </si>
  <si>
    <t xml:space="preserve">Check for special precaution is taken for maintaining privacy  &amp; confidentiality of cases having social stigma </t>
  </si>
  <si>
    <t xml:space="preserve">HIV, Leprosy , Abortion, domestic Violence, Adolescence pregnancy </t>
  </si>
  <si>
    <t xml:space="preserve">UPHC has policy to provide all services free of cost to Below Poverty Line patients </t>
  </si>
  <si>
    <t xml:space="preserve">Adequate space as per services available &amp; Workload </t>
  </si>
  <si>
    <t xml:space="preserve">As per OPD Load and services available.
Minimum 2000 sq ft covered area </t>
  </si>
  <si>
    <t xml:space="preserve">Availability of Demarcated  parking area </t>
  </si>
  <si>
    <t xml:space="preserve">Availability of Dedicated Toilets for Staff </t>
  </si>
  <si>
    <t>OB/SI</t>
  </si>
  <si>
    <t xml:space="preserve">Availability of Staff Duty room </t>
  </si>
  <si>
    <t>Availability of  lockers for ANM</t>
  </si>
  <si>
    <t xml:space="preserve">Availability of seating facility in waiting area </t>
  </si>
  <si>
    <t>Dedicated Room for Examination/IUCD Insertion</t>
  </si>
  <si>
    <t>Dedicated Dressing room / Injection room</t>
  </si>
  <si>
    <t xml:space="preserve">Dedicated room for Laboratory </t>
  </si>
  <si>
    <t>Dedicated room for General stores</t>
  </si>
  <si>
    <t xml:space="preserve">Availability of Telephone connection </t>
  </si>
  <si>
    <t xml:space="preserve">Preferably at least one functional landline connection </t>
  </si>
  <si>
    <t xml:space="preserve">Availability of internet connection </t>
  </si>
  <si>
    <t>OB/ SI</t>
  </si>
  <si>
    <t xml:space="preserve">Wired or wireless </t>
  </si>
  <si>
    <t>No temporary connections and loosely hanging wires</t>
  </si>
  <si>
    <t xml:space="preserve">UPHC has mechanism for periodical check / test of all electrical installation </t>
  </si>
  <si>
    <t>Danger sign is displayed at High voltage electrical installation</t>
  </si>
  <si>
    <t>All electrical panels are covered and has restricted  access</t>
  </si>
  <si>
    <t xml:space="preserve">Hospital has functional gate at the entrance </t>
  </si>
  <si>
    <t>No Major Crack/ defect UPHC Building</t>
  </si>
  <si>
    <t xml:space="preserve">Fire exit signs are displayed at critical areas </t>
  </si>
  <si>
    <t>There is system to track the expiry dates and periodic refilling of the extinguishers</t>
  </si>
  <si>
    <t>Periodic Training is provided for using fire extinguishers</t>
  </si>
  <si>
    <t xml:space="preserve">Staff is skilled to operate fire extinguishers </t>
  </si>
  <si>
    <t>Periodic mock drills for fire safety are organized at the UPHC</t>
  </si>
  <si>
    <t xml:space="preserve">Availability of regular Medical Officer </t>
  </si>
  <si>
    <t xml:space="preserve">At least one </t>
  </si>
  <si>
    <t xml:space="preserve">Availability of part time medical officer </t>
  </si>
  <si>
    <t xml:space="preserve">Availability of Staff Nurses </t>
  </si>
  <si>
    <t xml:space="preserve">At least 3 </t>
  </si>
  <si>
    <t>Availability of ANMs</t>
  </si>
  <si>
    <t>As per population 
1 ANM per 10000-25000 Population</t>
  </si>
  <si>
    <t xml:space="preserve">At least 1 </t>
  </si>
  <si>
    <t xml:space="preserve">Availability of Lady Health Visitor (LHV) </t>
  </si>
  <si>
    <t xml:space="preserve">at Least 1 </t>
  </si>
  <si>
    <t xml:space="preserve">Av least 2 </t>
  </si>
  <si>
    <t>at least 1</t>
  </si>
  <si>
    <t xml:space="preserve">Training of staff on infection control </t>
  </si>
  <si>
    <t xml:space="preserve">Training of staff on Bio Medical Waste Management </t>
  </si>
  <si>
    <t>Training on Basic Life Support (BLS)</t>
  </si>
  <si>
    <t>Training of Data Entry operator</t>
  </si>
  <si>
    <t xml:space="preserve">Training of Staff on quality assurance and internal assessment </t>
  </si>
  <si>
    <t xml:space="preserve">Availability of Stationary items as per requirement </t>
  </si>
  <si>
    <t>Equipment for Cleaning</t>
  </si>
  <si>
    <t xml:space="preserve">Buckets for mopping, Mops, Brooms etc. </t>
  </si>
  <si>
    <t xml:space="preserve">Availability of computer for HMIS and MCTS reporting </t>
  </si>
  <si>
    <t xml:space="preserve">ILR, deep freezer , Lab equipments etc. </t>
  </si>
  <si>
    <t xml:space="preserve">PHC has a system for safe disposal of general waste </t>
  </si>
  <si>
    <t>OB/RR/SI</t>
  </si>
  <si>
    <t xml:space="preserve">Schedule for cleaning is defined and implemented </t>
  </si>
  <si>
    <t xml:space="preserve">Housekeeping checklist used for monitoring cleaning activities </t>
  </si>
  <si>
    <t xml:space="preserve">No dirt/Grease/Stains/Garbage in toilets </t>
  </si>
  <si>
    <t xml:space="preserve">No foul smell/accumulated water in Toilets </t>
  </si>
  <si>
    <t xml:space="preserve">Check for there is no seepage , Cracks, chipping of plaster </t>
  </si>
  <si>
    <t xml:space="preserve">There is no clogged/over flowing drain in facility </t>
  </si>
  <si>
    <t xml:space="preserve">Periodic removal of junk material done at the UPHC </t>
  </si>
  <si>
    <t xml:space="preserve">There is  designated place to keep junk/condemned material </t>
  </si>
  <si>
    <t xml:space="preserve">Interior of Patient care areas are plastered &amp; painted </t>
  </si>
  <si>
    <t>No unwanted/outdated posters on hospital boundary and building walls</t>
  </si>
  <si>
    <t xml:space="preserve">Green area /Park/ Open spaces are well maintained </t>
  </si>
  <si>
    <t>No unauthorized occupation / encroachment in UPHC premises</t>
  </si>
  <si>
    <t>Check linen provided at clinics and procedure area is clean</t>
  </si>
  <si>
    <t xml:space="preserve">There is defined schedule for change of linen </t>
  </si>
  <si>
    <t xml:space="preserve">Availability of 24x7 running and potable water </t>
  </si>
  <si>
    <t xml:space="preserve">UPHC has adequate water storage facility as per requirements </t>
  </si>
  <si>
    <t>All water tanks are kept tightly closed</t>
  </si>
  <si>
    <t>Periodic cleaning of water tanks carried out</t>
  </si>
  <si>
    <t>PHC periodically tests the quality of water from the source (municipal supply, bore well etc) for bacterial and chemical content</t>
  </si>
  <si>
    <t>Chlorination of water is done as per requirement</t>
  </si>
  <si>
    <t>RO/ Filters are available for potable drinking water</t>
  </si>
  <si>
    <t>Availability of Generator/UPS for Power Backup</t>
  </si>
  <si>
    <t xml:space="preserve">Use of energy efficient bulbs for light </t>
  </si>
  <si>
    <t xml:space="preserve">RKS is registered under societies registration act </t>
  </si>
  <si>
    <t>RKS meeting are held at prescribed interval</t>
  </si>
  <si>
    <t>Minutes of meeting are recorded</t>
  </si>
  <si>
    <t>Participation of community representatives/NGO/Local bodies is ensured</t>
  </si>
  <si>
    <t>RKS generates its own resources from donation/leasing of space</t>
  </si>
  <si>
    <t>Community based monitoring/social audits are done at periodic intervals</t>
  </si>
  <si>
    <t xml:space="preserve">There is system to track and ensure that funds are received on time </t>
  </si>
  <si>
    <t>Funds/Grants provided are utilized in specific time limit</t>
  </si>
  <si>
    <t>There is no backlog in payment to beneficiaries as per their entitlement under different schemes</t>
  </si>
  <si>
    <t>Salaries and compensation are provided to contractual staff on time</t>
  </si>
  <si>
    <t>Facility provides utilization certificate for funds on time</t>
  </si>
  <si>
    <t>Payment to the outsourced services are made on time</t>
  </si>
  <si>
    <t xml:space="preserve">Actions are taken against non compliance / deviation from contractual obligations </t>
  </si>
  <si>
    <t>Job Description Staff Nurse is defined</t>
  </si>
  <si>
    <t>Staff Nurses are aware of his/her role and responsibility</t>
  </si>
  <si>
    <t>Job Description LHV is defined</t>
  </si>
  <si>
    <t>LHV are aware of her role and responsibility</t>
  </si>
  <si>
    <t>Job Description ANMs is defined</t>
  </si>
  <si>
    <t>ANMs are aware of his/her role and responsibility</t>
  </si>
  <si>
    <t>Job Description Laboratory Technician  is defined</t>
  </si>
  <si>
    <t>Laboratory Technician  is aware of his/her role and responsibility</t>
  </si>
  <si>
    <t>Job Description ASHA  is defined</t>
  </si>
  <si>
    <t>ASHA  is aware of her role and responsibility</t>
  </si>
  <si>
    <t>Duty roster of all staff  is prepared, updated and communicated</t>
  </si>
  <si>
    <t xml:space="preserve">There is system of monitoring and review of adherence to Field Visit Plan </t>
  </si>
  <si>
    <t xml:space="preserve">All clinical and support staff adhere to their respective dress code </t>
  </si>
  <si>
    <t xml:space="preserve">Availability of authorization for handling Bio Medical waste from pollution control board </t>
  </si>
  <si>
    <t xml:space="preserve">Availability of NOC for Fire Safety </t>
  </si>
  <si>
    <t xml:space="preserve">No Smoking sign is displayed at the prominent places in UPHC </t>
  </si>
  <si>
    <t>Staff is aware of requirements of medico legal cases</t>
  </si>
  <si>
    <t>Medical Certificate are issued on the day of request</t>
  </si>
  <si>
    <t>Facility reports data regarding Antenatal, Delivery and Postnatal care for availed services</t>
  </si>
  <si>
    <t xml:space="preserve">Facility reports data about child immunization in MCTS </t>
  </si>
  <si>
    <t>Facility utilizes MCTS data for action planning</t>
  </si>
  <si>
    <t xml:space="preserve">Ask staff how they utilize data for action planning </t>
  </si>
  <si>
    <t xml:space="preserve">Facility utilizes MCTS data for tracing of missed out immunization and ANC cases </t>
  </si>
  <si>
    <t>Check for MCTS is used for missed out immunization/ANC cases</t>
  </si>
  <si>
    <t>HMIS data is reported on monthly basis</t>
  </si>
  <si>
    <t xml:space="preserve">All data elements of HMIS are reported </t>
  </si>
  <si>
    <t xml:space="preserve">UPHC has designated and secure place to keep Records including Patient Records  </t>
  </si>
  <si>
    <t xml:space="preserve">A person is designated for safe keeping and retrieval of records </t>
  </si>
  <si>
    <t>UPHC has policy for retention period for different kinds of records</t>
  </si>
  <si>
    <t>UPHC  has policy for safe disposal of records</t>
  </si>
  <si>
    <t xml:space="preserve">Immunization of Staff is done </t>
  </si>
  <si>
    <t>Facility as arrangement for disposal of infectious waste through common treatment Facility</t>
  </si>
  <si>
    <t xml:space="preserve">Demarcated area for secure storage of BMW before disposal </t>
  </si>
  <si>
    <t xml:space="preserve">Check for any sign of burning of waste in UPHC premises </t>
  </si>
  <si>
    <t>Log book /Record of waste generated is maintained</t>
  </si>
  <si>
    <t xml:space="preserve">Display of Bio Hazard sign at the point of storage and generation </t>
  </si>
  <si>
    <t xml:space="preserve">Mutilation of Plastic waste before disposal </t>
  </si>
  <si>
    <t xml:space="preserve">Waste is not stored for more than 48 hours in the facility </t>
  </si>
  <si>
    <t xml:space="preserve">Quality Team has been established at the UPHC </t>
  </si>
  <si>
    <t>There is designated person for co coordinating overall quality assurance program at the facility</t>
  </si>
  <si>
    <t>Quality policy are defined and displayed in local language</t>
  </si>
  <si>
    <t xml:space="preserve">Displayed prominently at critical places in a way that staff and Visitors can read it easily </t>
  </si>
  <si>
    <t xml:space="preserve">Staff is aware of the Quality Policy </t>
  </si>
  <si>
    <t>Quality Objectives covers all critical to quality areas</t>
  </si>
  <si>
    <t xml:space="preserve">Maternal Health, National Health Program, Patient Satisfaction , Immunization etc. </t>
  </si>
  <si>
    <t xml:space="preserve">Quality objectives are SMART </t>
  </si>
  <si>
    <t xml:space="preserve">Specific, Measurable, Attainable, Repeatable &amp; Time bound </t>
  </si>
  <si>
    <t xml:space="preserve">There is system for monitoring of performance toward quality objectives </t>
  </si>
  <si>
    <t>Quality team meets monthly and review the quality activities</t>
  </si>
  <si>
    <t xml:space="preserve">Minutes of meeting are recorded </t>
  </si>
  <si>
    <t xml:space="preserve">Results for internal /External assessment are discussed in the meeting </t>
  </si>
  <si>
    <t>UPHC performance and Quality indicators are reviewed in meeting</t>
  </si>
  <si>
    <t xml:space="preserve">Progress on time bound action plan is reviewed </t>
  </si>
  <si>
    <t>Quality team review that all the services mentioned in RMNCHA  are delivered as per guideline</t>
  </si>
  <si>
    <t>Quality team review that all the services mentioned in National Health Program are delivered as per guideline</t>
  </si>
  <si>
    <t>Resolution of the meeting are effectively communicated to  staff</t>
  </si>
  <si>
    <t>Quality team report regularly to DQAC about Key Performance Indicators and Quality Scores</t>
  </si>
  <si>
    <t xml:space="preserve">Assessment visit is done by District Quality assurance Unit Periodically </t>
  </si>
  <si>
    <t xml:space="preserve">Criteria for Prescription Audit has been defined </t>
  </si>
  <si>
    <t xml:space="preserve">Over all and departmental Quality scores are generated </t>
  </si>
  <si>
    <t xml:space="preserve">Action plan prepared the Non Compliance and gaps found in assessment </t>
  </si>
  <si>
    <t xml:space="preserve">Corrective and preventive  action taken as per action plan </t>
  </si>
  <si>
    <t xml:space="preserve">There is person designated to co ordinate satisfaction survey </t>
  </si>
  <si>
    <t xml:space="preserve">Patient feedback form are available in local language </t>
  </si>
  <si>
    <t>There is procedure to conduct employee satisfaction survey at periodic intervals</t>
  </si>
  <si>
    <t>There is procedure for compilation of patient  feedback forms</t>
  </si>
  <si>
    <t>Overall department wise/attribute wise score are calculated</t>
  </si>
  <si>
    <t>Root cause analysis is done for low performing attributes</t>
  </si>
  <si>
    <t>Results of Patient satisfaction survey are recorded and disseminated to concerned staff</t>
  </si>
  <si>
    <t>There is procedure for analysis  of Employee satisfaction survey</t>
  </si>
  <si>
    <t>There is procedure for root cause analysis  of Employee satisfaction survey</t>
  </si>
  <si>
    <t xml:space="preserve"> There is procedure for preparing Action plan for improving patient satisfaction</t>
  </si>
  <si>
    <t xml:space="preserve">There is procedure to take corrective and preventive action </t>
  </si>
  <si>
    <t>There is procedure for preparing action plan for improving employee satisfaction</t>
  </si>
  <si>
    <t>Current version of SOP are available with  process owner</t>
  </si>
  <si>
    <t xml:space="preserve">SOP covers all key processes support and administrative processes adequately </t>
  </si>
  <si>
    <t xml:space="preserve">Check Staff is a aware of relevant part of SOPs </t>
  </si>
  <si>
    <t>Work instruction/clinical  protocols are displayed</t>
  </si>
  <si>
    <t xml:space="preserve">UPHC is functional in evening hours </t>
  </si>
  <si>
    <t>The facility provides medico legal and administrative services</t>
  </si>
  <si>
    <t xml:space="preserve">Registration for Medico Legal Cases </t>
  </si>
  <si>
    <t xml:space="preserve">Information regarding Birth and Death to Registrar </t>
  </si>
  <si>
    <t xml:space="preserve">All signage are in uniform color &amp; user friendly </t>
  </si>
  <si>
    <t xml:space="preserve">Days and Timings of Specific services are displayed </t>
  </si>
  <si>
    <t>General clinic Immunization clinic, ANC Clinic, Specialty clinic etc</t>
  </si>
  <si>
    <t xml:space="preserve">Signage and information are provided in bilingual language </t>
  </si>
  <si>
    <t xml:space="preserve">Availability of at least one Disable friendly toilet </t>
  </si>
  <si>
    <t xml:space="preserve">Availability of separate male and female toilets </t>
  </si>
  <si>
    <t>The facility ensures the behaviors of staff is dignified and respectful, while delivering the services</t>
  </si>
  <si>
    <t xml:space="preserve">Behavior of staff is empathetic and courteous to patients and visitors </t>
  </si>
  <si>
    <t xml:space="preserve">Photocopies of BPL card, AADHAR Card etc should not be mandatory for availing services </t>
  </si>
  <si>
    <t xml:space="preserve">Availability of Drinking water facility </t>
  </si>
  <si>
    <t xml:space="preserve">Availability of Fans/ Coolers in Waiting area </t>
  </si>
  <si>
    <t>Dedicated OPD room</t>
  </si>
  <si>
    <t>Dedicated room for conducting ANC and Immunization</t>
  </si>
  <si>
    <t xml:space="preserve">Dedicated Pharmacy with demarcated dispensing counter </t>
  </si>
  <si>
    <t xml:space="preserve">Availability of Mobile connections for ANMs serving the PUHC area </t>
  </si>
  <si>
    <t>Power audit of facility has been done</t>
  </si>
  <si>
    <t>All the windows in  PHCs are secured with grills &amp; wire mesh</t>
  </si>
  <si>
    <t>Floors are non slippery and even</t>
  </si>
  <si>
    <t xml:space="preserve">Availability of Lab Technician </t>
  </si>
  <si>
    <t xml:space="preserve">Availability of Public Health Manager/ Community Mobilize </t>
  </si>
  <si>
    <t xml:space="preserve">Availability of secretarial Staff </t>
  </si>
  <si>
    <t xml:space="preserve">Availability of support Staff </t>
  </si>
  <si>
    <t>HMIS/MCTS /other information system as applicable</t>
  </si>
  <si>
    <t xml:space="preserve">Availability of office furniture </t>
  </si>
  <si>
    <t xml:space="preserve">UPHC ensures that all equipments are covered under AMC including preventive maintenance  </t>
  </si>
  <si>
    <t xml:space="preserve">Records of equipments maintenance are available with facility </t>
  </si>
  <si>
    <t xml:space="preserve">No dirt/Grease/Stains in circulation area and pathways </t>
  </si>
  <si>
    <t xml:space="preserve">Toilets have running water and functional cisterns </t>
  </si>
  <si>
    <t xml:space="preserve"> Use of detergent disinfectant solution / Hospital grade Phenyl for cleaning purpose </t>
  </si>
  <si>
    <t xml:space="preserve">Use of Unidirectional method and outward mopping technique </t>
  </si>
  <si>
    <t xml:space="preserve">Use of separate mops for cleaning of general areas and procedure surfaces </t>
  </si>
  <si>
    <t xml:space="preserve">UPHC Building is painted/whitewashed in uniform color </t>
  </si>
  <si>
    <t xml:space="preserve">No stray animals observed in the facility </t>
  </si>
  <si>
    <t xml:space="preserve">No water logging in UPHC premises </t>
  </si>
  <si>
    <t xml:space="preserve">Adequate illumination in circulation area </t>
  </si>
  <si>
    <t>Adequate illumination in patient care and procedure areas</t>
  </si>
  <si>
    <t>UPHC has in-house /Outsourced arrangement of washing the linen</t>
  </si>
  <si>
    <t>Check for  that Contract document has provision for  deduction of payment if quality of services is not good</t>
  </si>
  <si>
    <t xml:space="preserve">Job description of Medical officer is defined </t>
  </si>
  <si>
    <t>Job Description support and administrative staff is defined</t>
  </si>
  <si>
    <t>Administrative and Support staff  is aware of his/her role and responsibility</t>
  </si>
  <si>
    <t xml:space="preserve">Field visit plan of  Medical Officer  is prepared </t>
  </si>
  <si>
    <t xml:space="preserve">Field visit plan of  ANM is prepared </t>
  </si>
  <si>
    <t xml:space="preserve">Field visit plan of  LHV is prepared </t>
  </si>
  <si>
    <t xml:space="preserve">I Cards and Name plates have been provided to all the staff </t>
  </si>
  <si>
    <t>Dress and I cards have been provided to ASHAs</t>
  </si>
  <si>
    <t>The facility has requisite licenses and certificates, as required for operation of a health facility</t>
  </si>
  <si>
    <t>Availability of Licensee under Clinical Establishment Act</t>
  </si>
  <si>
    <t xml:space="preserve">Defined formats for issuing Medical Certificate is available </t>
  </si>
  <si>
    <t>A copy of issued Medical Certificate is kept for records</t>
  </si>
  <si>
    <t>Register is maintained for keeping details of Medical Certificate issued</t>
  </si>
  <si>
    <t>Identification marks and Patients address is mentioned in medical certificate</t>
  </si>
  <si>
    <t>Check for all antenatal  &amp; delivery cases registered at UPHC are entered in MCTS</t>
  </si>
  <si>
    <t>Check all child immunization cases are entered in MCTS</t>
  </si>
  <si>
    <t>Facility has establish procedure for Triage &amp; disaster Management</t>
  </si>
  <si>
    <t>The facility ensures that standardized forms and formats are used for all purposes including registers</t>
  </si>
  <si>
    <t>Patient is counseled for self drug medication</t>
  </si>
  <si>
    <t>There is an established procedure for History taking, Physical examination, and counseling of each antenatal woman, visiting the facility.</t>
  </si>
  <si>
    <t>There is an established procedure for identification and management of anemia</t>
  </si>
  <si>
    <t>Counseling of pregnant women is done as per standard protocol and gestational age</t>
  </si>
  <si>
    <t>There is a established procedures for Postnatal visits &amp; counseling of Mother and Child</t>
  </si>
  <si>
    <t>Post natal visit &amp; counseling for New born care is provided as per guideline</t>
  </si>
  <si>
    <t>Triage, Assessment &amp; Management of new-born having emergency signs are done as per guidelines</t>
  </si>
  <si>
    <t>Family planning counseling services provided as per guidelines</t>
  </si>
  <si>
    <t>Facility provide counseling services for Medial Termination of Pregnancy as per guideline</t>
  </si>
  <si>
    <t>Facility has defined &amp; implemented procedure for ensuring Hand hygiene practices &amp; asepsis</t>
  </si>
  <si>
    <t>Facility has established quality Assurance Program as per state/National guidelines</t>
  </si>
  <si>
    <t xml:space="preserve">Team members are delegated their respective roles &amp; Responsibilities </t>
  </si>
  <si>
    <t xml:space="preserve">Analysis of data collected from prescription audit is done and disseminated </t>
  </si>
  <si>
    <t>Employee satisfaction Surveys are conducted at periodic intervals</t>
  </si>
  <si>
    <t xml:space="preserve">Patient feedback is analyzed on monthly basis </t>
  </si>
  <si>
    <t>Facility endeavors to improve its performance to meet bench marks</t>
  </si>
  <si>
    <t xml:space="preserve">Compliance </t>
  </si>
  <si>
    <t>Medical officer is aware of his/her role and responsibility</t>
  </si>
  <si>
    <t xml:space="preserve">First Aid and Referral of Burn and Injury cases </t>
  </si>
  <si>
    <t xml:space="preserve">Counseling for family planning during outreach session / Home Visit </t>
  </si>
  <si>
    <t xml:space="preserve">Registration, Antenatal Check up, Identification of danger sign during the outreach sessions </t>
  </si>
  <si>
    <t xml:space="preserve">Counseling &amp; Behavior Promotions </t>
  </si>
  <si>
    <t xml:space="preserve">Postnatal Visit and counseling for Newborn Care </t>
  </si>
  <si>
    <t xml:space="preserve">Organization of Adolescent Health Day </t>
  </si>
  <si>
    <t xml:space="preserve">Availability of Point of Care Diagnostic Services </t>
  </si>
  <si>
    <t xml:space="preserve">Counseling for practices of Vector Control and Protection </t>
  </si>
  <si>
    <t xml:space="preserve">Referral and guidance for HIV testing and availing ART </t>
  </si>
  <si>
    <t xml:space="preserve">Follow up of confirmed  cases for adherence to ART </t>
  </si>
  <si>
    <t xml:space="preserve">Detection of cases of impaired vision and referral </t>
  </si>
  <si>
    <t xml:space="preserve">Identification and referral of common mental illness </t>
  </si>
  <si>
    <t xml:space="preserve">Counseling of elderly persons and their family members for healthy ageing </t>
  </si>
  <si>
    <t xml:space="preserve">Detection and referral of cases of hearing impairment </t>
  </si>
  <si>
    <t xml:space="preserve">Testing of salt for presence of Iodine through salt testing kits </t>
  </si>
  <si>
    <t xml:space="preserve">Motivation for quitting and referral to tobacco cassation centre </t>
  </si>
  <si>
    <t xml:space="preserve">Mapping of vulnerable section has been carried out in all areas served by UPHC </t>
  </si>
  <si>
    <t>Mapping includes rag pickers, destitute, beggars, street children, construction workers, coolies, rickshaw pullers, sex workers,  street vendors and other such migratory population</t>
  </si>
  <si>
    <t xml:space="preserve">Facility keep records of Vulnerable population in there area </t>
  </si>
  <si>
    <t xml:space="preserve">Facility prepares micro plan for covering the vulnerable population </t>
  </si>
  <si>
    <t xml:space="preserve">Check if micro plans has been made in consultation with respective ANM and ASHA to reach out vulnerable and migratory population </t>
  </si>
  <si>
    <t xml:space="preserve">Check if there is system of periodic review by UPHC for ensuring that outreach sessions has been carried out according to micro plan </t>
  </si>
  <si>
    <t xml:space="preserve">Check if there is system of updating the pockets of Migratory population at periodic interval. At least once in a quarter </t>
  </si>
  <si>
    <t xml:space="preserve">Specific out reach services are provided according to the local health problems </t>
  </si>
  <si>
    <t xml:space="preserve">Out reach services are provided for state specific health programs </t>
  </si>
  <si>
    <t xml:space="preserve">Services provided at outreach sessions are displayed at relevant areas of served population by UPHC </t>
  </si>
  <si>
    <t xml:space="preserve">There is system of receiving grievances if services are not being provided during outreach sessions </t>
  </si>
  <si>
    <t xml:space="preserve">Examination and counseling area is provided with curtains </t>
  </si>
  <si>
    <t xml:space="preserve">Check of staff behavior is dignified and courteous to the patients </t>
  </si>
  <si>
    <t xml:space="preserve">All outreach services are provided free of cost to Pregnant Women, Mothers and Children's up to five year </t>
  </si>
  <si>
    <t>A training of 3 to 6 weeks for providing outreach services in urban areas</t>
  </si>
  <si>
    <t>Training of ASHA and ANMs on counseling</t>
  </si>
  <si>
    <t>Training on counseling for RTI, PPTCT, ANC, nutrition and spacing between births</t>
  </si>
  <si>
    <t>4 week of induction training followed by 15 days of refresher training</t>
  </si>
  <si>
    <t>ANM  is skilled preparing micro plan for immunization</t>
  </si>
  <si>
    <t xml:space="preserve">ANM is skilled for diagnostic services </t>
  </si>
  <si>
    <t>ASHA skilled for preparing Malaria Slides</t>
  </si>
  <si>
    <t>Availability of vaccines for immunization</t>
  </si>
  <si>
    <t xml:space="preserve">As per Immunization schedule </t>
  </si>
  <si>
    <t xml:space="preserve">Availability of Topical (locally Applied) drugs </t>
  </si>
  <si>
    <t>cotrimoxazole syrup, Pediatric cotrimoxazole tablets,</t>
  </si>
  <si>
    <t>Availability of Nutritional Supplement</t>
  </si>
  <si>
    <t>Zinc tablets, Tab. Iron Folic acid,ORS Packets</t>
  </si>
  <si>
    <t>BP Apparatus, thermometer, Weighing  scale, measuring tape, Stethoscope</t>
  </si>
  <si>
    <t>There is a system of periodic replenishment of drugs and consumable sin ASHA Kits</t>
  </si>
  <si>
    <t>Accounts have been opened for MAS</t>
  </si>
  <si>
    <t>Reporting under Universal immunization program by ANM</t>
  </si>
  <si>
    <t>Details of Patient coming to put reach session are registered and given unique Id</t>
  </si>
  <si>
    <t>ASHA/ANM is aware of where to refer the patient based on presenting condition of patients</t>
  </si>
  <si>
    <t>Records of referred patients are maintained by ASHA/ANM</t>
  </si>
  <si>
    <t>Wherever required ASHA provides escort services to patients during referral</t>
  </si>
  <si>
    <t>Follow up of referred patients by ASHA &amp; ANM</t>
  </si>
  <si>
    <t>ANM &amp; ASHA prepare micro plan for home visits for follow up of discharged patients</t>
  </si>
  <si>
    <t>Use of Rapid Diagnostic Kits as per protocols</t>
  </si>
  <si>
    <t xml:space="preserve">Hemoglobin and Urine test is done on every ANC visit </t>
  </si>
  <si>
    <t xml:space="preserve">Counseling is provided during the ANC check-up as per protocol </t>
  </si>
  <si>
    <t>Counseling regarding birth preparedness, identification of danger signs, nutrition, breast feeding and family planning</t>
  </si>
  <si>
    <t xml:space="preserve">Ask ANM/ ASHA regarding components of counseling Pregnant women is counseled for Postpartum care , Hygiene, Nutrition, Contraception, Breastfeeding, Registration of Birth and Identification of danger signs </t>
  </si>
  <si>
    <t>Staff is aware of eligibility, Limitation and Benefits of Lactation Amenorrhea Method (LAM)</t>
  </si>
  <si>
    <t xml:space="preserve">Counseling and group sessions during adolescent health days </t>
  </si>
  <si>
    <t xml:space="preserve">Distribution of Sanitary Napkin and counseling of Menstrual Hygiene </t>
  </si>
  <si>
    <t>Arrange visit of MO- PHI to patient home for  counseling of the patient.</t>
  </si>
  <si>
    <t xml:space="preserve">Micro plan for respective area of ANM has been adequately prepared </t>
  </si>
  <si>
    <t>Checklist for Dressing Room &amp; Emergency</t>
  </si>
  <si>
    <t>Checklist for Maternity Health</t>
  </si>
  <si>
    <t>Checklist for New Born &amp; Child Health</t>
  </si>
  <si>
    <t>UPHC Quality Score Card</t>
  </si>
  <si>
    <t>Checklist for Family Planning</t>
  </si>
  <si>
    <t>Checklist for Immunization</t>
  </si>
  <si>
    <t>Checklist For Communicable Diseases</t>
  </si>
  <si>
    <t>Checklist for Non Communicable Diseases</t>
  </si>
  <si>
    <t xml:space="preserve">Checklist for Outreach </t>
  </si>
  <si>
    <t>Checklist for Pharmacy</t>
  </si>
  <si>
    <r>
      <rPr>
        <sz val="11"/>
        <rFont val="Calibri"/>
        <family val="2"/>
      </rPr>
      <t xml:space="preserve">Pharmacist </t>
    </r>
    <r>
      <rPr>
        <sz val="11"/>
        <rFont val="Calibri"/>
        <family val="2"/>
        <scheme val="minor"/>
      </rPr>
      <t xml:space="preserve">is skilled for </t>
    </r>
    <r>
      <rPr>
        <sz val="11"/>
        <rFont val="Calibri"/>
        <family val="2"/>
      </rPr>
      <t xml:space="preserve">good dispensing practices and </t>
    </r>
    <r>
      <rPr>
        <sz val="11"/>
        <rFont val="Calibri"/>
        <family val="2"/>
        <scheme val="minor"/>
      </rPr>
      <t xml:space="preserve">inventory management technique </t>
    </r>
  </si>
  <si>
    <t>Checklist for Laboratory</t>
  </si>
  <si>
    <t>Standard G2</t>
  </si>
  <si>
    <t>Work Instruction for Abdominal Examination</t>
  </si>
  <si>
    <t>Work Instruction for Counselling</t>
  </si>
  <si>
    <t>Work instruction for identification of high risk pregnancy</t>
  </si>
  <si>
    <t>Display of protocols for identification of danger sign</t>
  </si>
  <si>
    <t xml:space="preserve">Display of instruction for storage of vaccine in ice box </t>
  </si>
  <si>
    <t>Display of protocols for identification  of sign of AEFI</t>
  </si>
  <si>
    <t>Display of protocol for shake test</t>
  </si>
  <si>
    <t>Family Planning services are available during OPD timing</t>
  </si>
  <si>
    <t>IUCD inserted per 1000 eligible female</t>
  </si>
  <si>
    <t>Proportion of Vulnerable patient attended</t>
  </si>
  <si>
    <t>Proporation of TB patient on DOTs completing their treatment</t>
  </si>
  <si>
    <t>No. of outreach session conducted per ANM</t>
  </si>
  <si>
    <t>No. of special outreach session conducted per month</t>
  </si>
  <si>
    <t>No. of MAS meeting conducted per month</t>
  </si>
  <si>
    <t xml:space="preserve">Percentage of drugs available against EDL </t>
  </si>
  <si>
    <t>No. of stock out drugs</t>
  </si>
  <si>
    <t>Percentage of drugs expired during month</t>
  </si>
  <si>
    <t>Patient Satisfection Score for OPD</t>
  </si>
  <si>
    <t>No. of follow up cases</t>
  </si>
  <si>
    <t>Registration to drug time (Average)</t>
  </si>
  <si>
    <t>RR/PI</t>
  </si>
  <si>
    <t>OB</t>
  </si>
  <si>
    <t>OB/RR</t>
  </si>
  <si>
    <t>RR</t>
  </si>
  <si>
    <t xml:space="preserve">Drug/ instrumental/ dressing trolley, cupboard </t>
  </si>
  <si>
    <t>Cupboard/ trolley are not rusted, chipped or broken</t>
  </si>
  <si>
    <t>SI/OB</t>
  </si>
  <si>
    <t>RR/OB</t>
  </si>
  <si>
    <t>PI/RR</t>
  </si>
  <si>
    <t>RR/SI/PI</t>
  </si>
  <si>
    <t>PI/RR/SI</t>
  </si>
  <si>
    <t>Si</t>
  </si>
  <si>
    <t>SI/RR/OB</t>
  </si>
  <si>
    <t>RR/SI/OB</t>
  </si>
  <si>
    <t>Immunization area does not have temporary connections and loosely hanging wires</t>
  </si>
  <si>
    <t xml:space="preserve">Floor of immunization clinic  is non slippery and even </t>
  </si>
  <si>
    <t xml:space="preserve">Floor of Clinic  is non slippery and even </t>
  </si>
  <si>
    <t>OB/SI/RR</t>
  </si>
  <si>
    <t>SI/PI</t>
  </si>
  <si>
    <t xml:space="preserve">No stress, pressure , coercion or incentives are being used to divert client towards any specific option </t>
  </si>
  <si>
    <t>SI/PI/RR</t>
  </si>
  <si>
    <t>The client is given full information about optimal pregnancy spacing and its benefits</t>
  </si>
  <si>
    <t>Pre Procedure counselling is provided as per guidelines</t>
  </si>
  <si>
    <t>Provision of family   Counseling services</t>
  </si>
  <si>
    <t xml:space="preserve">Insertion , Follow up, Management of Failure and Complication </t>
  </si>
  <si>
    <t>IEC material regarding benefits of family planning is displayed</t>
  </si>
  <si>
    <t xml:space="preserve">Flip Chart, Models, specimens and Samples of contraceptives </t>
  </si>
  <si>
    <t xml:space="preserve">Education Material for counseling are available </t>
  </si>
  <si>
    <t xml:space="preserve">Verbal Consent is taken before IUD Insertion </t>
  </si>
  <si>
    <t xml:space="preserve">Written consent is taken before abortion procedures </t>
  </si>
  <si>
    <t xml:space="preserve">Privacy is maintained during individual counseling of client </t>
  </si>
  <si>
    <t xml:space="preserve">Confidentiality of records is maintained </t>
  </si>
  <si>
    <t xml:space="preserve">Behavior of staff is empathetic and courteous to clients </t>
  </si>
  <si>
    <t>Competency based training on IUCD for service providers (5 days training)</t>
  </si>
  <si>
    <t xml:space="preserve">Ask  about steps for insertion and removal asepsis </t>
  </si>
  <si>
    <t xml:space="preserve">Staff is skilled for Family Planning Counseling </t>
  </si>
  <si>
    <t>Stainless steel tray with cover Kidney tray, Bowl, Sim's or Cusco's speculum, anterior vaginal wall retrarctor, Sponge holding forcep, Volsellum forceps, Utrine sound, Mayo Scissors, Long Artery straight forcep</t>
  </si>
  <si>
    <t xml:space="preserve">MVA Aspirator, cannula of required size, Strainer for tissues, Blunt and Sharp Curette, Sim's/or Cusco's Speculum , Allis forcep, Bowl for antiseptic solution </t>
  </si>
  <si>
    <t xml:space="preserve">Availability for furniture for IUD insertion </t>
  </si>
  <si>
    <t xml:space="preserve">Instruments for decontamination and sterilization </t>
  </si>
  <si>
    <t xml:space="preserve">Procedure area are clean and hygienic </t>
  </si>
  <si>
    <t xml:space="preserve">Check for there is no dirt, dust, stains , cobwebs etc in the IUD insertion room and counselling area </t>
  </si>
  <si>
    <t xml:space="preserve">Illumination in IUD section area adequate for condition procedures </t>
  </si>
  <si>
    <t xml:space="preserve">Monthly consumption of Contraceptives is calculated and indented accordingly </t>
  </si>
  <si>
    <t xml:space="preserve">No stock out of Contraceptives and other consumables </t>
  </si>
  <si>
    <t xml:space="preserve">Compliance to MTP Act for abortion Procedures </t>
  </si>
  <si>
    <t xml:space="preserve">The importance of timely initiation of an FP method after 
Key Messages - Recommended interval before attempting next pregnancy (24 Month)
Recommended Interval before attempting next pregnancy after abortion -6 Month
Recommended minimum age to conceive - 19 years </t>
  </si>
  <si>
    <t xml:space="preserve">Staff is aware of eligibility criteria for Lactation Amenorrhea method </t>
  </si>
  <si>
    <t xml:space="preserve">1. If women exclusively breastfeed her baby including night feeds
2. less than six month after delivery
3. Women's' menses is not returned </t>
  </si>
  <si>
    <t xml:space="preserve">Benefits- Promotes breastfeeding, effective immediately, no medicine or side effect.
Limitation- All three criteria to be met for effectiveness. </t>
  </si>
  <si>
    <t xml:space="preserve">IUCD are prescribed as per guidelines </t>
  </si>
  <si>
    <t xml:space="preserve">Following should be explained to women in simple language  
1. Range of available options of MTP procedures based on gestation age
2. Likely risk associated with the procedure 
3. Care after procedures
4. Immediate risk of pregnancy if not taking contraception
5. When to return for follow up </t>
  </si>
  <si>
    <t xml:space="preserve">Availability of Hand washing facility near IUCD insertion area </t>
  </si>
  <si>
    <t xml:space="preserve">High level disinfection/ Sterilization of instruments with appropriate method as per availability </t>
  </si>
  <si>
    <t xml:space="preserve">Boiling for 20 Mins
or
Soaking in 2% glutaraldehyde or .1% solution for 20 Mins
or Sterlization in autoclave at 15lb/sq inch pressure for 20 mins </t>
  </si>
  <si>
    <t xml:space="preserve">Sterilized instruments are stored as per specification </t>
  </si>
  <si>
    <t xml:space="preserve">Up to 1 week with tight fitted cover
If lid is open than use with in 24 hours </t>
  </si>
  <si>
    <t xml:space="preserve">Availability of color coded bins at point of waste generation </t>
  </si>
  <si>
    <t>Percentage of client accepted limiting method out of total counseled</t>
  </si>
  <si>
    <t>SI/OB/RR</t>
  </si>
  <si>
    <t>Availability of diagnostic instruments at clinics / consultation rooms for PAP smear Or VIA (visual inspection with Acetic Acid)</t>
  </si>
  <si>
    <t>PI/OB</t>
  </si>
  <si>
    <t>Free drugs and consumables for  provided to mothers &amp; Children</t>
  </si>
  <si>
    <t xml:space="preserve">There is specified place to store medicines in Pharmacy </t>
  </si>
  <si>
    <t xml:space="preserve"> Facility has a  procedure in place to avoid expiry of medicines and identifies near expiry drugs</t>
  </si>
  <si>
    <t>Bin cards are kept for each item in the stock room and physical count of remainind stock done.  Check for last posting on the bin card.</t>
  </si>
  <si>
    <t xml:space="preserve">Expired Drugs and discarded vaccines are disposed as per guidelines </t>
  </si>
  <si>
    <t xml:space="preserve">Pharmacy I/C  coordinate prescription audit </t>
  </si>
  <si>
    <t>OB/Si</t>
  </si>
  <si>
    <t xml:space="preserve">Laboratory staff/ health worker provide guidence to patient for sputum collection </t>
  </si>
  <si>
    <t>SI/RR/PI</t>
  </si>
  <si>
    <t>Adequate sample size is taken to conduct patient satisfection</t>
  </si>
  <si>
    <t>Splints, compression bandage, Cervical Collar</t>
  </si>
  <si>
    <t>Emergency Services are functional during OPD hrs</t>
  </si>
  <si>
    <t xml:space="preserve">At least for 8 hrs </t>
  </si>
  <si>
    <t>Stabilization/ Primary Management of Medical conditions like Shock, Ischemic Heart Disease, CVA, Dyspnoea, Unconscious patients, Status Epilepticus, Management of severe dehydration, respiratory distress</t>
  </si>
  <si>
    <t>Patient is informed about treatment plan &amp;Consent is taken for all invasive procedure / where ever applicable</t>
  </si>
  <si>
    <t xml:space="preserve">Space for couch, a table for keeping dressing drums &amp; a drug trolley </t>
  </si>
  <si>
    <t xml:space="preserve">Availability of Fans &amp; Warmers as per need </t>
  </si>
  <si>
    <t>May be shared common with General clinic</t>
  </si>
  <si>
    <t xml:space="preserve">Availability of functional toilets   </t>
  </si>
  <si>
    <t>Dry toilet with running water, May be shared with General clinic</t>
  </si>
  <si>
    <t>Staff Nurse/ ANM/ dressor etc check duty roster</t>
  </si>
  <si>
    <t>Primary Management &amp; stablization of life treatening conditions like snake poisoning, dog bite, IHD CVA etc.</t>
  </si>
  <si>
    <t>Ask staff to demonstrate CPR</t>
  </si>
  <si>
    <t>TT &amp; Painkiller etc</t>
  </si>
  <si>
    <t>Splints, cervical collar, compression bandage</t>
  </si>
  <si>
    <t>BP apperatus, Stethoscope, thermometer, torch &amp; disposable tongue depressor</t>
  </si>
  <si>
    <t xml:space="preserve">Airway, Ambu's bag, Oxygen Cylinder with key, Nebulizer, Suction Machine, bag &amp; mask (adult size &amp; paediateric  sizes), </t>
  </si>
  <si>
    <t>Trolley &amp; cupboard etc  are painted &amp;  in intact condition</t>
  </si>
  <si>
    <t xml:space="preserve">Drugs/ Injectables are stored in container/tray &amp; are labelled </t>
  </si>
  <si>
    <t>Patient's are referred with referral slip</t>
  </si>
  <si>
    <t>Referral Out register is maintained</t>
  </si>
  <si>
    <t>Availablity of contact no. of higher facility</t>
  </si>
  <si>
    <t xml:space="preserve">There is process of  sorting the patients  in case of mass casualty </t>
  </si>
  <si>
    <t xml:space="preserve">Ambulance services are registered to dedicated no. </t>
  </si>
  <si>
    <t>108/102/ any other</t>
  </si>
  <si>
    <t>Check prescription are written legibly &amp; comprehendible by the clinical staff</t>
  </si>
  <si>
    <t>Staff  adhere to standard hand washing practices</t>
  </si>
  <si>
    <t>Proper cleaning of procedure site  with antisepic is done</t>
  </si>
  <si>
    <t xml:space="preserve">Disposable gloves are available at point of use </t>
  </si>
  <si>
    <t xml:space="preserve">Availability of  colour coded  bags </t>
  </si>
  <si>
    <t>Check Yellow bag is non chlorinated</t>
  </si>
  <si>
    <t>Local Language &amp; Pictorial</t>
  </si>
  <si>
    <t>No. of injection abcess reported per month</t>
  </si>
  <si>
    <t>Proporation of patient referred through free referral transport</t>
  </si>
  <si>
    <t>Availability of waiting area</t>
  </si>
  <si>
    <t xml:space="preserve">Availability of Fans, Warmers facilities as per need </t>
  </si>
  <si>
    <t xml:space="preserve">Availability of Fans/ Warmers  as per need </t>
  </si>
  <si>
    <t xml:space="preserve">Availability of clean drinking water facilities </t>
  </si>
  <si>
    <t xml:space="preserve">Availability of clean &amp; functional toilets </t>
  </si>
  <si>
    <t xml:space="preserve">Availability of clean &amp;  functional toilets </t>
  </si>
  <si>
    <t xml:space="preserve">Availability of Fans /Warmers facilities as per need </t>
  </si>
  <si>
    <t>OPD Services are available for at least 8 Hours in a day</t>
  </si>
  <si>
    <t xml:space="preserve">Availability of screen/ curtains </t>
  </si>
  <si>
    <t>Check examination area &amp; also door &amp; window</t>
  </si>
  <si>
    <t>Training of MO, Staff nurse, ANM</t>
  </si>
  <si>
    <t>Check training is provided for AFHS (to MO &amp; staff nurse), Standard treatment guideline &amp; prescription writing (to medical officer)</t>
  </si>
  <si>
    <t>Staff aware &amp; Practice ETAT</t>
  </si>
  <si>
    <t>Staff is skilled for basic life support for young, infant &amp; children</t>
  </si>
  <si>
    <t>Services for Prophylaxis against Nutritional Anaemia &amp; Nutrition Counselling</t>
  </si>
  <si>
    <t xml:space="preserve">Check cycle time to issue medical certificate, check records &amp; also denial policy </t>
  </si>
  <si>
    <t>Clinical staff is not engaged in administrative work during  OPD hrs</t>
  </si>
  <si>
    <t>Physical Examination is done and recorded</t>
  </si>
  <si>
    <t>OPD slip, OPD Register, Lab requisition form, referral slip</t>
  </si>
  <si>
    <t xml:space="preserve">Check for the availability of Emergency Contraceptive pills (Levonorgesterol), Oral Contraceptive Pills, Condoms and IUD   </t>
  </si>
  <si>
    <t>Prominently displayed above the hand washing facility , preferably in Local language &amp; pictorial</t>
  </si>
  <si>
    <t>Ask the staff about moment of hand washing &amp; Steps of hand washing to demonstrate</t>
  </si>
  <si>
    <t>Bins are covered</t>
  </si>
  <si>
    <t>Pictorial &amp; in local language</t>
  </si>
  <si>
    <t xml:space="preserve">Availability of colour coded bags </t>
  </si>
  <si>
    <t xml:space="preserve">Availability of colour coded  bags </t>
  </si>
  <si>
    <t xml:space="preserve">Availability of  colour coded bags </t>
  </si>
  <si>
    <t>All lab services are available during OPD hrs</t>
  </si>
  <si>
    <t>Check for Date of expiry &amp; competancy of staff to operate</t>
  </si>
  <si>
    <t xml:space="preserve">Fixtures and Furniture i.e Work Benches are  intact and maintained </t>
  </si>
  <si>
    <t>Instruction for  Ziel Neelsen Staining procedure &amp;interpretation chart are displayed at working station</t>
  </si>
  <si>
    <t xml:space="preserve">Disposable  gloves are available at point of use </t>
  </si>
  <si>
    <t>Check for availablity of  Micro pipette</t>
  </si>
  <si>
    <t>Check for Disposable gloves</t>
  </si>
  <si>
    <t>Check ANC records</t>
  </si>
  <si>
    <t>Check ANC register /MCP card</t>
  </si>
  <si>
    <t>ANC  &amp; PNC services are available during OPD timing</t>
  </si>
  <si>
    <t>Dedicated Female OPD for ANC cases</t>
  </si>
  <si>
    <t xml:space="preserve">&gt;11 gm% -Absence of Anaemia,10 to 11 gm% mild,
7-10 gm% Moderate Anaemia
&lt;7 gm% Severe Anaemia </t>
  </si>
  <si>
    <t>Antenatal mothers are informed of confirmation of pregnancy and frequency of visits and danger signs during pregnancy have been communicated to them</t>
  </si>
  <si>
    <t>IEC corner. Check safe motherhood booklet is given to every pregnant women</t>
  </si>
  <si>
    <t xml:space="preserve">Check Mother &amp; Child Protection cards have been provided for each pregnant women at time of 1st registration/ First ANC </t>
  </si>
  <si>
    <t xml:space="preserve">Test for Syphilis is done at least once in ANC period </t>
  </si>
  <si>
    <t>Check the ANC records through VDRL/RPR/RDK</t>
  </si>
  <si>
    <t>Check staff is aware of procedure for complimentary feeding &amp; feeding during illness</t>
  </si>
  <si>
    <t xml:space="preserve">Identification  and referral of Severe Acute Malnutrition cases with complication to NRC </t>
  </si>
  <si>
    <t>Management of fever &amp; seizures cases among children</t>
  </si>
  <si>
    <t>Directional signage to breast feeding corner is available</t>
  </si>
  <si>
    <t>Check patient party has not spend  on prescribed diagnostics from outside</t>
  </si>
  <si>
    <t>Training of Doctor for IMNCI /FIMNCI</t>
  </si>
  <si>
    <t xml:space="preserve">Training of Doctor for IMNCI </t>
  </si>
  <si>
    <t>Training of staff nurse/ ANM NSSK  ,RBSK, SBA, DAKSHTA, Skill lab</t>
  </si>
  <si>
    <t>Training on BLS/CPR</t>
  </si>
  <si>
    <t>Availability of Emergency Drugs</t>
  </si>
  <si>
    <t>Check contact details of higher centre</t>
  </si>
  <si>
    <t>Check any register is maintained</t>
  </si>
  <si>
    <t>Check for adherence to clinical protocols .Check facility of nebulization, oxygen &amp; mask</t>
  </si>
  <si>
    <t>Single Dose-Vit A
Zinc Sulphate 20 mg daily for 14 Days 
Follow up in 5 days &amp;feeding of children</t>
  </si>
  <si>
    <t>Percentage of new born/children followed up after referral</t>
  </si>
  <si>
    <t>Percentage of children treated with anaemia</t>
  </si>
  <si>
    <t>Training on safe injection practices</t>
  </si>
  <si>
    <t xml:space="preserve"> AD Syringes</t>
  </si>
  <si>
    <t>Check mother &amp; child protection card is provided to each client</t>
  </si>
  <si>
    <t>Check MCP card is filled &amp; updated, also check information like record of weight, every child development sign etc are filled correctly</t>
  </si>
  <si>
    <t>No. of needle stick injuries reported</t>
  </si>
  <si>
    <t>Timings and days of the ANC  clinic is displayed</t>
  </si>
  <si>
    <t>Check adequate no. of 5 Amp &amp; 15 amp sockets are provided. No extension cord is used.</t>
  </si>
  <si>
    <t>Availablity of routine &amp; special outreach session</t>
  </si>
  <si>
    <t xml:space="preserve">Referral for Institutional Delivery  escorted by ASHA </t>
  </si>
  <si>
    <t>for breast feeding, family planning, Personal hygiene etc</t>
  </si>
  <si>
    <t>Distribution of ORS, Zinc and Pediatrics Ciplox</t>
  </si>
  <si>
    <t xml:space="preserve">Pregnancy test, Hemoglobin, Urine Albumin, Malaria Slides, glucose strips &amp; Blood Pressure </t>
  </si>
  <si>
    <t>Screening,  referral, follow up of under treatment patients for Non communicable diseases</t>
  </si>
  <si>
    <t>Screening, referral &amp; follow up of diabetic cases</t>
  </si>
  <si>
    <t xml:space="preserve">Immediate reporting of new cluster/outbreak based on syndromic surveillance </t>
  </si>
  <si>
    <t xml:space="preserve">Facility updates the list of vulnerable population on regular interval </t>
  </si>
  <si>
    <t>Check location of outreach session &amp; also ensure its assessibility to target population</t>
  </si>
  <si>
    <t>Ask beneficiary are aware of compliant readdressal mechanism/ any dedicated help line no. for complaint handling</t>
  </si>
  <si>
    <t>Availability of a female attendant if male doctor/Health worker examining the female beneficary</t>
  </si>
  <si>
    <t xml:space="preserve">Availability of Antipyretic  in ASHA Kits </t>
  </si>
  <si>
    <t xml:space="preserve">Availability of functional Measuring equipments </t>
  </si>
  <si>
    <t xml:space="preserve">Data base regarding functional MAS is available at UPHC </t>
  </si>
  <si>
    <t>Counseling is done during the home visits</t>
  </si>
  <si>
    <t xml:space="preserve">Home visit form is filled by ASHA </t>
  </si>
  <si>
    <t>No. of home visit conducted by ASHA</t>
  </si>
  <si>
    <t>No. of home visit conducted by ANM</t>
  </si>
  <si>
    <t>List of available services are predominatly displayed</t>
  </si>
  <si>
    <t>At enterance of UPHC</t>
  </si>
  <si>
    <t>List of available drugs are displayed at drug dispensing counter</t>
  </si>
  <si>
    <t>Should be updated as per current stock</t>
  </si>
  <si>
    <t>Referral of difficult cases to  U CHC/ DH</t>
  </si>
  <si>
    <t>OPD Services are available for at least 8  Hours in a day</t>
  </si>
  <si>
    <t>Dispensary services are available during OPD hours</t>
  </si>
  <si>
    <t>Cerebral Malaria, Septecemia etc</t>
  </si>
  <si>
    <t>Look for any redness of the eye,Note “watering from the eye” from history and observation,Observe for blink – Present or Absent, Look for lid gap or inability to close one or both eyes (Lagophthalmos)
and check for normal strength of eye closure,Check the visual acuity of each eye separately, using a Snellen’s chart.</t>
  </si>
  <si>
    <t>Multidrug  treatment completion rate under NLEP</t>
  </si>
  <si>
    <t>Microscopy/ Rapid diagnostic kit</t>
  </si>
  <si>
    <t>Distribution of treated mosquito net, indoor residual spray &amp; larval control Method etc.</t>
  </si>
  <si>
    <t>Availability of MDT &amp; Prednisolone</t>
  </si>
  <si>
    <t>For reporting of blood smear. Reporting format contain information about  patient’s name, age, sex and slum, etc. A code number is given to each patient in terms of blood smear number for  identification of each fever case screened, for tracing out to provide radical treatment and also for follow up</t>
  </si>
  <si>
    <t>Clincal protocol  for DOT are available/ displayed</t>
  </si>
  <si>
    <t>Clincal Protocol for MDT are available/ displayed</t>
  </si>
  <si>
    <t>Clinical Protocol for treatment of Malaria are available/ displayed</t>
  </si>
  <si>
    <t xml:space="preserve">Early detection, management and referral of Hypertension </t>
  </si>
  <si>
    <t>Early detection, management and referral of Diabetes Mellitus</t>
  </si>
  <si>
    <t>Early detection &amp; Primary management and referral of  Cardiovascular diseases and Stroke</t>
  </si>
  <si>
    <t>Identification and referral, follow up of under treatment patient</t>
  </si>
  <si>
    <t>Diagnosis &amp; referal of common dental problems</t>
  </si>
  <si>
    <t>Promotion of oral hygiene through counselling &amp; IEC</t>
  </si>
  <si>
    <t xml:space="preserve">Method of Administration /taking of  the medicines is informed to patient/ relative  as per  prescription </t>
  </si>
  <si>
    <t>Training under NPCDCS</t>
  </si>
  <si>
    <t>Training under National  Tabacco control Program</t>
  </si>
  <si>
    <t xml:space="preserve">Availability of functional Equipment  &amp; Instruments </t>
  </si>
  <si>
    <t>Availablity of Glucometer</t>
  </si>
  <si>
    <t>Check for awarness of behavioural &amp; psychological risk factor &amp; how medical officer calculate 10 year risk for fatal &amp; non fatal cardio vascular event using WHO / ISH risk predication chart</t>
  </si>
  <si>
    <t>Check for awarness regarding modification in diet, physical activity, weight control, tabacco cessation  &amp; aviodness alcohol intake</t>
  </si>
  <si>
    <t>Counselling is provided  for  life style modification as per guideline</t>
  </si>
  <si>
    <t>Risk assessment for cardio vascular disease is done as per guideline</t>
  </si>
  <si>
    <t>Staff is aware of high risk condition of diabetic &amp; certeria for diagnosis of type II diabetics mellitus</t>
  </si>
  <si>
    <t>Risk assessment &amp; diagnosis of diabetics is done as per guideline</t>
  </si>
  <si>
    <t xml:space="preserve"> Medical Management of  diabetes is done as per  guideline</t>
  </si>
  <si>
    <t>Medical  Management of hypertension is done as per guideline</t>
  </si>
  <si>
    <t>Diagnosis of hypertension is done as per protocol</t>
  </si>
  <si>
    <t>Stage 1 hypertension: Systolic 140/159, diastolic 90/99. Stage 2 hypertension: Sysolic: 160 or higher Diastolic 100 or higher. Based on at least 2 or more properly measured BP reading in sitting position.</t>
  </si>
  <si>
    <t xml:space="preserve">Clinical protocol for diagnosis &amp; management of diabetic </t>
  </si>
  <si>
    <t>Clinical protocol for diagnosis &amp; management of hypertension</t>
  </si>
  <si>
    <t>Clinical protocol for diagnosis &amp; management of cardio vascular diaeases</t>
  </si>
  <si>
    <t>Clinical protocol for screening of cancer</t>
  </si>
  <si>
    <t>ASHA/ ANM are aware for monitoring of TB Patients and adherence to DOT treatment</t>
  </si>
  <si>
    <t>ASHA is skilled for home based new born care &amp; counselling</t>
  </si>
  <si>
    <t xml:space="preserve">Check if there is provision of Posters, Pamphlets etc to be used during outreach sessions . Check innovative method like Use of Audio- Visual medium, Street Plays , group activities during the out reach sessions </t>
  </si>
  <si>
    <t xml:space="preserve">Routine &amp; special outreach sesions are conducted at defined intervals </t>
  </si>
  <si>
    <t>Check MCP card is filled for Growth monitoring of child</t>
  </si>
  <si>
    <t xml:space="preserve">UPHC monitors the activities assigned to ASHAs </t>
  </si>
  <si>
    <t>UPHC supports in skill development of ASHAs</t>
  </si>
  <si>
    <t>Condoms, NISCHAY Kit, Sanitary pads &amp; drugs etc</t>
  </si>
  <si>
    <t>Check for IEC activites</t>
  </si>
  <si>
    <t xml:space="preserve">BP measurement, screening, referral and follow up of hypertensive &amp; cardiac patients </t>
  </si>
  <si>
    <t>Referral and follow up services for leprosy cases</t>
  </si>
  <si>
    <t xml:space="preserve">Trends analysis of Indicatrors is done at Periodic Intervals </t>
  </si>
  <si>
    <t xml:space="preserve">Trends analysis of Indicators is done at Periodic Intervals </t>
  </si>
  <si>
    <t>No. of  abortion conducted per Month</t>
  </si>
  <si>
    <t>No. of Clients provided Emergency Contraceptive Pills</t>
  </si>
  <si>
    <t>Percentage of client returned for follow up</t>
  </si>
  <si>
    <t>No. of Emergency cases attended per month</t>
  </si>
  <si>
    <t>No.of Anti Rabies Vaccines administred per month</t>
  </si>
  <si>
    <t>Antibiotic prescription rate</t>
  </si>
  <si>
    <t>No. of Test done per 1000 OPD</t>
  </si>
  <si>
    <t>No. of Hb done per ANC per Month</t>
  </si>
  <si>
    <t xml:space="preserve">No. of AFB examined per Month </t>
  </si>
  <si>
    <t>No. of HIV test done per 1000 OPD</t>
  </si>
  <si>
    <t>Facility collate and analyse the Indicators</t>
  </si>
  <si>
    <t>Trend Analysis is done periodically</t>
  </si>
  <si>
    <t>Low poerforming indicators are identified</t>
  </si>
  <si>
    <t xml:space="preserve">Corrective action is taken to improve low prfoming indicators </t>
  </si>
  <si>
    <t>No. of Needle Stick Injury reported every month</t>
  </si>
  <si>
    <t>No. of ANC conducted per month</t>
  </si>
  <si>
    <t>Drop out rate for DPT vaccination</t>
  </si>
  <si>
    <t>Waiting time for Consultation at OPD</t>
  </si>
  <si>
    <t xml:space="preserve"> Consultation time in OPD</t>
  </si>
  <si>
    <t xml:space="preserve">Followup rate </t>
  </si>
  <si>
    <t>IUCD complication rate</t>
  </si>
  <si>
    <t>In-house or linkage with an out-sourced laboratory for availability of reports for clinical care and/or 
meeting obligations under the National Health Programme</t>
  </si>
  <si>
    <t>Facility provides Adolescent reproductive &amp; sexual health services as per guideline</t>
  </si>
  <si>
    <r>
      <t>Availability of hand washing Facility at</t>
    </r>
    <r>
      <rPr>
        <sz val="11"/>
        <color rgb="FFFF0000"/>
        <rFont val="Calibri"/>
        <family val="2"/>
        <scheme val="minor"/>
      </rPr>
      <t xml:space="preserve"> the</t>
    </r>
    <r>
      <rPr>
        <sz val="11"/>
        <rFont val="Calibri"/>
        <family val="2"/>
        <scheme val="minor"/>
      </rPr>
      <t xml:space="preserve"> Point of Use </t>
    </r>
  </si>
  <si>
    <t>Facility has defined &amp; establish procedure for segregation, collection, treatment &amp; disposal of Bio medical &amp; hazardous waste</t>
  </si>
  <si>
    <t>Facility has standard procedure for disinfection &amp; sterilization of equipment &amp; instrument</t>
  </si>
  <si>
    <t xml:space="preserve">No. of moderate &amp; severely anaemic cases line listed </t>
  </si>
  <si>
    <t>Availability of Booklets / Leaflets/ brochures in the waiting area for Health education and information about early registration, diet &amp; rest during pregnancy, recognizing signs of labour, recognizing danger signs during pregnancy &amp; family planning etc.</t>
  </si>
  <si>
    <t>Method of Administration /taking of  the IFA &amp; Calcium supplement etc. is informed to patient/ their relative by doctor/ ANM</t>
  </si>
  <si>
    <t>Availability of screens /curtains in Examination area</t>
  </si>
  <si>
    <t xml:space="preserve">Check Patient records e.g..ANC register, HIV positive reports etc. are kept in safe custody and are not accessible to unauthorized patients </t>
  </si>
  <si>
    <t>Check patient party has not spend  on purchasing consumables from outside</t>
  </si>
  <si>
    <t>Dedicated Clinics for ANC Consultation and counselling</t>
  </si>
  <si>
    <t>Stethoscope, BP Apparatus, weighing Scale, Inch Tape, Facility for measuring height,  Foetoscope, Thermometer etc.</t>
  </si>
  <si>
    <t xml:space="preserve">There is a system of referring patient from ANC clink  to higher centre for specialist consultation </t>
  </si>
  <si>
    <t>There is system of follow up of the patients referred to higher facilities</t>
  </si>
  <si>
    <t>All pregnant women get ANC check-up as per recommended schedule</t>
  </si>
  <si>
    <t>History of current or past systemic illness like Hypertension, Diabetes, Tuberculosis, Rheumatic Heart Disease, Rh Incompatibility, malaria, etc. is taken</t>
  </si>
  <si>
    <t xml:space="preserve">Auscultation for foetal heart sound </t>
  </si>
  <si>
    <t xml:space="preserve">Haemoglobin test is done on every ANC visit </t>
  </si>
  <si>
    <t xml:space="preserve">Check randomly any 3 MCP card/ ANC record for Haemoglobin test is done at every ANC visit and values are recorded </t>
  </si>
  <si>
    <t>Check randomly any 3 ANC records for confirming that TT1 (at the time of registration) and TT2 (one month after TT1) has been given to Primi gravida &amp; Booster dose for women getting pregnant within three years of previous pregnancy</t>
  </si>
  <si>
    <t>A single dose of 400mg IP of Albendazole is given after 1st trimester of pregnancy</t>
  </si>
  <si>
    <t>Albendazole is to be taken only once during the 2nd trimester of pregnancy. The second dose is needed only in case the
helminthic load is &gt; 40%.</t>
  </si>
  <si>
    <t>Anaemia, Bad obstetric history, CPD, PIH, APH, Medical Disorder complicating pregnancy, Malpresentation, foetal distress, PROM, obstructed labour, rupture uterus, &amp; Rh negative</t>
  </si>
  <si>
    <t xml:space="preserve">Hypertension &amp; Pre Eclampsia
(Hypertension - Two consecutive reading taken four hours apart shows Systolic BP &gt;140 mmHg and/or Diastolic BP &gt; 90 mmHg
</t>
  </si>
  <si>
    <t>Staff is competent to identify Pre-Eclampsia</t>
  </si>
  <si>
    <t xml:space="preserve">Pre - Eclampsia- High BP with Urine Albumin (+2)
Imminent eclampsia -BP &gt;140/90 with positive albumin 2++, severe headache, Blurring of vision, epigastria pain &amp; oliguria in Urine </t>
  </si>
  <si>
    <t xml:space="preserve">Identification and referral of cases with
Cephalo-pelvicpresentation, Malrpesentation, medical disorder complicating pregnancy, IUFD, amniotic fluid abnormalities.
</t>
  </si>
  <si>
    <r>
      <t xml:space="preserve">Swelling (oedema), bleeding </t>
    </r>
    <r>
      <rPr>
        <b/>
        <sz val="11"/>
        <color theme="1"/>
        <rFont val="Calibri"/>
        <family val="2"/>
        <scheme val="minor"/>
      </rPr>
      <t xml:space="preserve">even spoting, </t>
    </r>
    <r>
      <rPr>
        <sz val="11"/>
        <color theme="1"/>
        <rFont val="Calibri"/>
        <family val="2"/>
        <scheme val="minor"/>
      </rPr>
      <t>blurred vision, headache, pain abdomen, vomiting, pyrexia, watery &amp; foul smelling discharge &amp; Yellow urine</t>
    </r>
  </si>
  <si>
    <t xml:space="preserve">
Different Options available including 
IUCD, vasectomy, long acting injectable, etc.
</t>
  </si>
  <si>
    <t>Danger signs :Excessive PV bleeding, breathing difficulty, convulsion, severe headache, abdominal pain, foul smelling lochia, urine dribbling, perineal pain, painful &amp; redness of breast</t>
  </si>
  <si>
    <t>Poor sucking/feeding, abnormal cry,lethergy, failure to pass stool or urine, not  feeding at all, purulent eye or chord discharge, yellow discoloration of eye, convulsions, fever or feel cold</t>
  </si>
  <si>
    <t>SOP adequately cover all relevant processes of the department</t>
  </si>
  <si>
    <t>Availability of protocols for ANC check-up</t>
  </si>
  <si>
    <t>Staff is trained for  ANC check-up</t>
  </si>
  <si>
    <r>
      <t>Floors, walls, roof , sinks</t>
    </r>
    <r>
      <rPr>
        <sz val="11"/>
        <color rgb="FFFF0000"/>
        <rFont val="Calibri"/>
        <family val="2"/>
        <scheme val="minor"/>
      </rPr>
      <t>,</t>
    </r>
    <r>
      <rPr>
        <sz val="11"/>
        <color theme="1"/>
        <rFont val="Calibri"/>
        <family val="2"/>
        <scheme val="minor"/>
      </rPr>
      <t xml:space="preserve"> patient care and corridors  are Clean </t>
    </r>
  </si>
  <si>
    <r>
      <t xml:space="preserve">ORS treatment at clinic for 4 hrs
ask staff how </t>
    </r>
    <r>
      <rPr>
        <sz val="11"/>
        <color rgb="FFFF0000"/>
        <rFont val="Calibri"/>
        <family val="2"/>
        <scheme val="minor"/>
      </rPr>
      <t>to</t>
    </r>
    <r>
      <rPr>
        <sz val="11"/>
        <color theme="1"/>
        <rFont val="Calibri"/>
        <family val="2"/>
        <scheme val="minor"/>
      </rPr>
      <t xml:space="preserve"> determine the volume  of ORS given as per age and weight</t>
    </r>
  </si>
  <si>
    <t>Internal Assessment of the New Born &amp; child  Health services  is done at periodic interval</t>
  </si>
  <si>
    <t>Facility has established, documented &amp; implemented standard operating procedure  system for its all key processes .</t>
  </si>
  <si>
    <t xml:space="preserve">Treatment guideline  for New born &amp; child health </t>
  </si>
  <si>
    <t xml:space="preserve">Identification, primary management  and prompt referral of sick new-borns </t>
  </si>
  <si>
    <t xml:space="preserve">Routine  &amp; Emergency  care of  Diarrhoeal disease </t>
  </si>
  <si>
    <t>Primary Management &amp; referral of paediatric RTA cases</t>
  </si>
  <si>
    <t>Primary Management &amp; referral of child abuse cases or cases of violence</t>
  </si>
  <si>
    <t>Availability of Booklets / Leaflets/ brochures in the waiting area for Health education and information about ensuring warmth,exculisive breast feeding, proper positioning &amp; attachment for imitating &amp; maintaining breast feeding ,providing skin, chord &amp; eye care to baby, prompting hand washing etc.</t>
  </si>
  <si>
    <t>Check privacy of mother is ensured in bread feeding corner, check availability of curtains, screens etc.</t>
  </si>
  <si>
    <t>ORS, Ciplox, paediatric tablets, syrup, amoxycillin tablet, Doxycyclin &amp; Syrup Zn tablets, Chloroquine  tablets, Paracetamol, Metrindazol, Albendazol, bronchodilator, inj Gentamicin, inj Dexamethasone,Syrup IFA etc.</t>
  </si>
  <si>
    <t>Availability of functional equipment for Examination &amp; monitoring</t>
  </si>
  <si>
    <t>Availability of resuscitation equipment</t>
  </si>
  <si>
    <t>Check for  Optimal temperature and ventilation is maintained in clinics  for comfort of staff &amp; Patients . Check for availability of heaters in winters in rooms where neonates and sick children are examined. In case of new-borns avoid free draught of air.</t>
  </si>
  <si>
    <t xml:space="preserve">Check for adherence to clinical protocols . The management of emergency signs consist of –Resuscitation
-Management of Hypoglycemia
-Management of Hypothermia
-Management of shock
</t>
  </si>
  <si>
    <t>Stablization &amp; referral of sick new born &amp; those with very low birth weight is done as per referral criteria</t>
  </si>
  <si>
    <t>Treatment of  diarrheal with no dehydration</t>
  </si>
  <si>
    <t>With ORS, Mixing Utensils and instructions displayed on how to use. Check for records to ensure that ORT is maintained everyday</t>
  </si>
  <si>
    <t>Ask to demonstrate</t>
  </si>
  <si>
    <t xml:space="preserve">Display of method for preparation of ORS </t>
  </si>
  <si>
    <t>Display of protocols for New born assessment for Malnourishment</t>
  </si>
  <si>
    <r>
      <t xml:space="preserve">Percentage of new-born </t>
    </r>
    <r>
      <rPr>
        <sz val="11"/>
        <color rgb="FFFF0000"/>
        <rFont val="Calibri"/>
        <family val="2"/>
        <scheme val="minor"/>
      </rPr>
      <t>stabilized</t>
    </r>
    <r>
      <rPr>
        <sz val="11"/>
        <color theme="1"/>
        <rFont val="Calibri"/>
        <family val="2"/>
        <scheme val="minor"/>
      </rPr>
      <t xml:space="preserve"> &amp; referred for treatment for higher facility </t>
    </r>
  </si>
  <si>
    <t>Availability of Adolescent friendly Clinic</t>
  </si>
  <si>
    <t>At least for 2 hours on fixed day in week</t>
  </si>
  <si>
    <t xml:space="preserve">Check for BPL patients, Daily wagers, homeless, slum dwellers &amp; migratory Population etc.  are not charged  for any services </t>
  </si>
  <si>
    <t>Availability of seating arrangement</t>
  </si>
  <si>
    <t>Dedicated Clinics for OPD Consultation and counselling</t>
  </si>
  <si>
    <t xml:space="preserve">Check the staff competency for trouble shooting measures </t>
  </si>
  <si>
    <t>Check for availability of condemnation policy &amp; its adherence</t>
  </si>
  <si>
    <t>Check OPD slip, Prescription is updated for follow up visits</t>
  </si>
  <si>
    <t>Check availability of standardize forms &amp; Register</t>
  </si>
  <si>
    <t>Counselling and provision of emergency &amp; reversible contraceptive</t>
  </si>
  <si>
    <t>Counselling on abuse &amp; dependence on alcohol, drug, smoking &amp; tobacco etc.</t>
  </si>
  <si>
    <t>Counselling services for Menstrual hygiene</t>
  </si>
  <si>
    <t>Check the availability of sanitary pad</t>
  </si>
  <si>
    <t>Advice on topic related to Growth and development, puberty, sexuality concern, myths &amp; misconception, pregnancy, safe sex, contraception, unsafe abortion, menstrual disorders, anaemia, sexual abuse, RTI/STI's etc.</t>
  </si>
  <si>
    <t xml:space="preserve">Availability of IEC material for AFHC </t>
  </si>
  <si>
    <t>IEC for Nutrition, Sexual reproductive health, Mental Health, Gender based violence, NCD &amp; Substance abuse</t>
  </si>
  <si>
    <t>Management of malnourishment cases</t>
  </si>
  <si>
    <r>
      <t>1st dose at 9 month with measles, 2nd to 9th dose  16 month with DPT/OPV boos</t>
    </r>
    <r>
      <rPr>
        <sz val="11"/>
        <color rgb="FFFF0000"/>
        <rFont val="Calibri"/>
        <family val="2"/>
        <scheme val="minor"/>
      </rPr>
      <t>e</t>
    </r>
    <r>
      <rPr>
        <sz val="11"/>
        <color theme="1"/>
        <rFont val="Calibri"/>
        <family val="2"/>
        <scheme val="minor"/>
      </rPr>
      <t>ter, then 1 dose every 6th month up to age of 5 yrs</t>
    </r>
    <r>
      <rPr>
        <sz val="11"/>
        <color rgb="FFFF0000"/>
        <rFont val="Calibri"/>
        <family val="2"/>
        <scheme val="minor"/>
      </rPr>
      <t>'</t>
    </r>
  </si>
  <si>
    <r>
      <t>The facility provides drugs and consumables required for assured services</t>
    </r>
    <r>
      <rPr>
        <sz val="12"/>
        <color rgb="FFFF0000"/>
        <rFont val="Calibri bold"/>
      </rPr>
      <t>.</t>
    </r>
  </si>
  <si>
    <r>
      <t>Drugs for managing anaphylactic reaction - Inj Adrenaline (clearly labelled), Inj Hydrocortisone , Injection Chlorpheniramine, 
IV Fluid (LR, 0.9% IVSodium chloride),IV Set, Airway, tongue depressor, ET tube, Ambu bag &amp; oxygen, BP app</t>
    </r>
    <r>
      <rPr>
        <sz val="11"/>
        <color rgb="FFFF0000"/>
        <rFont val="Calibri"/>
        <family val="2"/>
        <scheme val="minor"/>
      </rPr>
      <t>e</t>
    </r>
    <r>
      <rPr>
        <sz val="11"/>
        <rFont val="Calibri"/>
        <family val="2"/>
        <scheme val="minor"/>
      </rPr>
      <t>ratus with child cuff &amp; sethoscope</t>
    </r>
  </si>
  <si>
    <r>
      <t>Check for  Optimal temperature and ventilation is maintained in clinics  for comfort of staff &amp; Patients . Check for availability of heaters in winters in rooms where neonates and sick children are examined. In case of newborns avoid free draught of air</t>
    </r>
    <r>
      <rPr>
        <sz val="11"/>
        <color rgb="FFFF0000"/>
        <rFont val="Calibri"/>
        <family val="2"/>
        <scheme val="minor"/>
      </rPr>
      <t>.</t>
    </r>
  </si>
  <si>
    <r>
      <t>Formats for First Information Report &amp; Prelimin</t>
    </r>
    <r>
      <rPr>
        <sz val="11"/>
        <color rgb="FFFF0000"/>
        <rFont val="Calibri"/>
        <family val="2"/>
        <scheme val="minor"/>
      </rPr>
      <t>e</t>
    </r>
    <r>
      <rPr>
        <sz val="11"/>
        <color theme="1"/>
        <rFont val="Calibri"/>
        <family val="2"/>
        <scheme val="minor"/>
      </rPr>
      <t xml:space="preserve">ry Investigation Report are available at the faclity </t>
    </r>
  </si>
  <si>
    <r>
      <t>Staff is aw</t>
    </r>
    <r>
      <rPr>
        <sz val="11"/>
        <color rgb="FFFF0000"/>
        <rFont val="Calibri"/>
        <family val="2"/>
        <scheme val="minor"/>
      </rPr>
      <t>ra</t>
    </r>
    <r>
      <rPr>
        <sz val="11"/>
        <color theme="1"/>
        <rFont val="Calibri"/>
        <family val="2"/>
        <scheme val="minor"/>
      </rPr>
      <t>e of Cycle time for reporting FIR/PIR</t>
    </r>
  </si>
  <si>
    <r>
      <t>6-8 weeks. Check for if date of opening has been marked on the bottle</t>
    </r>
    <r>
      <rPr>
        <sz val="11"/>
        <color rgb="FFFF0000"/>
        <rFont val="Calibri"/>
        <family val="2"/>
      </rPr>
      <t>.</t>
    </r>
  </si>
  <si>
    <r>
      <t>Counse</t>
    </r>
    <r>
      <rPr>
        <sz val="11"/>
        <color rgb="FFFF0000"/>
        <rFont val="Calibri"/>
        <family val="2"/>
      </rPr>
      <t>l</t>
    </r>
    <r>
      <rPr>
        <sz val="11"/>
        <rFont val="Calibri"/>
        <family val="2"/>
      </rPr>
      <t>ling on adverse events and follow up visits done</t>
    </r>
  </si>
  <si>
    <r>
      <t>Ask if available. Where it is stored and who is in charge of that</t>
    </r>
    <r>
      <rPr>
        <sz val="11"/>
        <color rgb="FFFF0000"/>
        <rFont val="Calibri"/>
        <family val="2"/>
        <scheme val="minor"/>
      </rPr>
      <t>.</t>
    </r>
  </si>
  <si>
    <r>
      <t>SOP adequa</t>
    </r>
    <r>
      <rPr>
        <sz val="11"/>
        <color rgb="FFFF0000"/>
        <rFont val="Calibri"/>
        <family val="2"/>
        <scheme val="minor"/>
      </rPr>
      <t>te</t>
    </r>
    <r>
      <rPr>
        <sz val="11"/>
        <color theme="1"/>
        <rFont val="Calibri"/>
        <family val="2"/>
        <scheme val="minor"/>
      </rPr>
      <t>ly cover all relvant processes of the department</t>
    </r>
  </si>
  <si>
    <r>
      <t>Ask about different component of general and method related couse</t>
    </r>
    <r>
      <rPr>
        <sz val="11"/>
        <color rgb="FFFF0000"/>
        <rFont val="Calibri"/>
        <family val="2"/>
        <scheme val="minor"/>
      </rPr>
      <t>l</t>
    </r>
    <r>
      <rPr>
        <sz val="11"/>
        <color theme="1"/>
        <rFont val="Calibri"/>
        <family val="2"/>
        <scheme val="minor"/>
      </rPr>
      <t xml:space="preserve">ling </t>
    </r>
  </si>
  <si>
    <r>
      <t>The facility has equipment &amp; instruments required for assured list of services</t>
    </r>
    <r>
      <rPr>
        <sz val="12"/>
        <color rgb="FFFF0000"/>
        <rFont val="Calibri bold"/>
      </rPr>
      <t>.</t>
    </r>
  </si>
  <si>
    <r>
      <t>IUCD insertion register, removal register , IUD follow up register , Counse</t>
    </r>
    <r>
      <rPr>
        <sz val="11"/>
        <color rgb="FFFF0000"/>
        <rFont val="Calibri"/>
        <family val="2"/>
        <scheme val="minor"/>
      </rPr>
      <t>l</t>
    </r>
    <r>
      <rPr>
        <sz val="11"/>
        <color theme="1"/>
        <rFont val="Calibri"/>
        <family val="2"/>
        <scheme val="minor"/>
      </rPr>
      <t>ling register, abortion records as per MTP act</t>
    </r>
  </si>
  <si>
    <r>
      <rPr>
        <sz val="11"/>
        <color rgb="FFFF0000"/>
        <rFont val="Calibri"/>
        <family val="2"/>
        <scheme val="minor"/>
      </rPr>
      <t>49-22</t>
    </r>
    <r>
      <rPr>
        <sz val="11"/>
        <color theme="1"/>
        <rFont val="Calibri"/>
        <family val="2"/>
        <scheme val="minor"/>
      </rPr>
      <t xml:space="preserve"> years of age
Married
Youngest child is at least one year old
Spouse has not opted for sterilization</t>
    </r>
  </si>
  <si>
    <r>
      <t>Staff is aware of benefits and limitation of L</t>
    </r>
    <r>
      <rPr>
        <sz val="11"/>
        <color rgb="FFFF0000"/>
        <rFont val="Calibri"/>
        <family val="2"/>
        <scheme val="minor"/>
      </rPr>
      <t>e</t>
    </r>
    <r>
      <rPr>
        <sz val="11"/>
        <color theme="1"/>
        <rFont val="Calibri"/>
        <family val="2"/>
        <scheme val="minor"/>
      </rPr>
      <t xml:space="preserve">ctation Amenorrhea Method </t>
    </r>
  </si>
  <si>
    <r>
      <t>Standard G</t>
    </r>
    <r>
      <rPr>
        <b/>
        <sz val="11"/>
        <color rgb="FFFF0000"/>
        <rFont val="Calibri"/>
        <family val="2"/>
      </rPr>
      <t>.</t>
    </r>
    <r>
      <rPr>
        <b/>
        <sz val="11"/>
        <color rgb="FFFFFFFF"/>
        <rFont val="Calibri"/>
        <family val="2"/>
      </rPr>
      <t>2</t>
    </r>
  </si>
  <si>
    <r>
      <t>SOP adequatly cover all rel</t>
    </r>
    <r>
      <rPr>
        <sz val="11"/>
        <color rgb="FFFF0000"/>
        <rFont val="Calibri"/>
        <family val="2"/>
        <scheme val="minor"/>
      </rPr>
      <t>e</t>
    </r>
    <r>
      <rPr>
        <sz val="11"/>
        <color theme="1"/>
        <rFont val="Calibri"/>
        <family val="2"/>
        <scheme val="minor"/>
      </rPr>
      <t>vant processes of the department</t>
    </r>
  </si>
  <si>
    <r>
      <t xml:space="preserve">Facility has established ,documented &amp;implemented standard operating procedure  system for its all key processes </t>
    </r>
    <r>
      <rPr>
        <sz val="12"/>
        <color rgb="FFFF0000"/>
        <rFont val="Calibri bold"/>
      </rPr>
      <t>.</t>
    </r>
  </si>
  <si>
    <r>
      <t>Staff is  adhere</t>
    </r>
    <r>
      <rPr>
        <sz val="11"/>
        <color rgb="FFFF0000"/>
        <rFont val="Calibri"/>
        <family val="2"/>
      </rPr>
      <t>s</t>
    </r>
    <r>
      <rPr>
        <sz val="11"/>
        <rFont val="Calibri"/>
        <family val="2"/>
      </rPr>
      <t xml:space="preserve"> to standard hand washing practices</t>
    </r>
  </si>
  <si>
    <r>
      <t>Artesunate,Chloroquine phosphate,Primaquine,Pyrimethamine,Quinine sulphate,Sulfadoxine</t>
    </r>
    <r>
      <rPr>
        <sz val="11"/>
        <color rgb="FFFF0000"/>
        <rFont val="Calibri"/>
        <family val="2"/>
        <scheme val="minor"/>
      </rPr>
      <t xml:space="preserve"> + </t>
    </r>
    <r>
      <rPr>
        <sz val="11"/>
        <color theme="1"/>
        <rFont val="Calibri"/>
        <family val="2"/>
        <scheme val="minor"/>
      </rPr>
      <t>Pyrimethamine</t>
    </r>
  </si>
  <si>
    <r>
      <t>Availability of Anti tubercu</t>
    </r>
    <r>
      <rPr>
        <sz val="11"/>
        <color rgb="FFFF0000"/>
        <rFont val="Calibri"/>
        <family val="2"/>
        <scheme val="minor"/>
      </rPr>
      <t>lo</t>
    </r>
    <r>
      <rPr>
        <sz val="11"/>
        <color theme="1"/>
        <rFont val="Calibri"/>
        <family val="2"/>
        <scheme val="minor"/>
      </rPr>
      <t>r drugs under RNTCP</t>
    </r>
  </si>
  <si>
    <r>
      <t>Posters for Treated Mosquito nets, Signs of mal</t>
    </r>
    <r>
      <rPr>
        <sz val="11"/>
        <color rgb="FFFF0000"/>
        <rFont val="Calibri"/>
        <family val="2"/>
        <scheme val="minor"/>
      </rPr>
      <t>e</t>
    </r>
    <r>
      <rPr>
        <sz val="11"/>
        <color theme="1"/>
        <rFont val="Calibri"/>
        <family val="2"/>
        <scheme val="minor"/>
      </rPr>
      <t>ria fever, preventing Stagnant Water, Preventing Mal</t>
    </r>
    <r>
      <rPr>
        <sz val="11"/>
        <color rgb="FFFF0000"/>
        <rFont val="Calibri"/>
        <family val="2"/>
        <scheme val="minor"/>
      </rPr>
      <t>e</t>
    </r>
    <r>
      <rPr>
        <sz val="11"/>
        <color theme="1"/>
        <rFont val="Calibri"/>
        <family val="2"/>
        <scheme val="minor"/>
      </rPr>
      <t>ria in pregnancy</t>
    </r>
  </si>
  <si>
    <r>
      <t>Counsel</t>
    </r>
    <r>
      <rPr>
        <sz val="11"/>
        <color rgb="FFFF0000"/>
        <rFont val="Calibri"/>
        <family val="2"/>
        <scheme val="minor"/>
      </rPr>
      <t>l</t>
    </r>
    <r>
      <rPr>
        <sz val="11"/>
        <color theme="1"/>
        <rFont val="Calibri"/>
        <family val="2"/>
        <scheme val="minor"/>
      </rPr>
      <t xml:space="preserve">ing &amp; guide patient with HIV/AIDS for receiving ART  </t>
    </r>
  </si>
  <si>
    <r>
      <t>Lymphatic Filariasis</t>
    </r>
    <r>
      <rPr>
        <sz val="11"/>
        <color rgb="FFFF0000"/>
        <rFont val="Calibri"/>
        <family val="2"/>
        <scheme val="minor"/>
      </rPr>
      <t>,</t>
    </r>
    <r>
      <rPr>
        <sz val="11"/>
        <color theme="1"/>
        <rFont val="Calibri"/>
        <family val="2"/>
        <scheme val="minor"/>
      </rPr>
      <t xml:space="preserve">
Dengue</t>
    </r>
    <r>
      <rPr>
        <sz val="11"/>
        <color rgb="FFFF0000"/>
        <rFont val="Calibri"/>
        <family val="2"/>
        <scheme val="minor"/>
      </rPr>
      <t>,</t>
    </r>
    <r>
      <rPr>
        <sz val="11"/>
        <color theme="1"/>
        <rFont val="Calibri"/>
        <family val="2"/>
        <scheme val="minor"/>
      </rPr>
      <t xml:space="preserve">
Japanese Encephalitis</t>
    </r>
    <r>
      <rPr>
        <sz val="11"/>
        <color rgb="FFFF0000"/>
        <rFont val="Calibri"/>
        <family val="2"/>
        <scheme val="minor"/>
      </rPr>
      <t>,</t>
    </r>
    <r>
      <rPr>
        <sz val="11"/>
        <color theme="1"/>
        <rFont val="Calibri"/>
        <family val="2"/>
        <scheme val="minor"/>
      </rPr>
      <t xml:space="preserve">
Chikungunya</t>
    </r>
    <r>
      <rPr>
        <sz val="11"/>
        <color rgb="FFFF0000"/>
        <rFont val="Calibri"/>
        <family val="2"/>
        <scheme val="minor"/>
      </rPr>
      <t>,</t>
    </r>
    <r>
      <rPr>
        <sz val="11"/>
        <color theme="1"/>
        <rFont val="Calibri"/>
        <family val="2"/>
        <scheme val="minor"/>
      </rPr>
      <t xml:space="preserve">
Kala Azar (Leishmani</t>
    </r>
    <r>
      <rPr>
        <sz val="11"/>
        <color rgb="FFFF0000"/>
        <rFont val="Calibri"/>
        <family val="2"/>
        <scheme val="minor"/>
      </rPr>
      <t>a o</t>
    </r>
    <r>
      <rPr>
        <sz val="11"/>
        <color theme="1"/>
        <rFont val="Calibri"/>
        <family val="2"/>
        <scheme val="minor"/>
      </rPr>
      <t>sis)</t>
    </r>
  </si>
  <si>
    <r>
      <t>Ask about 5 As and 5 Rs (Ask, advice, assess, assist &amp; arrange) (</t>
    </r>
    <r>
      <rPr>
        <sz val="11"/>
        <color rgb="FFFF0000"/>
        <rFont val="Calibri"/>
        <family val="2"/>
        <scheme val="minor"/>
      </rPr>
      <t>relevance</t>
    </r>
    <r>
      <rPr>
        <sz val="11"/>
        <rFont val="Calibri"/>
        <family val="2"/>
        <scheme val="minor"/>
      </rPr>
      <t>, risk, reward, roadblock &amp; repetition)</t>
    </r>
  </si>
  <si>
    <t>Ask staff about how they decontaminate the procedure surface like  dressing table, Stretcher/Trolleys  etc. 
(Wiping with 0.5% Chlorine solution</t>
  </si>
  <si>
    <t>Consumbles for   water testing</t>
  </si>
  <si>
    <r>
      <t>Simple/Compound Miroscope for Malaria &amp; Bi</t>
    </r>
    <r>
      <rPr>
        <sz val="11"/>
        <color rgb="FFFF0000"/>
        <rFont val="Calibri"/>
        <scheme val="minor"/>
      </rPr>
      <t>-</t>
    </r>
    <r>
      <rPr>
        <sz val="11"/>
        <color theme="1"/>
        <rFont val="Calibri"/>
        <family val="2"/>
        <scheme val="minor"/>
      </rPr>
      <t>noccular Microscope for RNTCP, Tally counter, Ph balance, Eletronic balance</t>
    </r>
  </si>
  <si>
    <r>
      <t>Instructions are given to ASHA/ANM/MPW for collection of samples (Peripheral smear, sputum, water sample</t>
    </r>
    <r>
      <rPr>
        <sz val="11"/>
        <color rgb="FFFF0000"/>
        <rFont val="Calibri"/>
        <scheme val="minor"/>
      </rPr>
      <t>)</t>
    </r>
  </si>
  <si>
    <t>Explains steps of collecting sputum</t>
  </si>
  <si>
    <t xml:space="preserve">Should be available near the point of generation </t>
  </si>
  <si>
    <r>
      <t xml:space="preserve">Information is available in bi-lingual signage  and </t>
    </r>
    <r>
      <rPr>
        <sz val="11"/>
        <color rgb="FFFF0000"/>
        <rFont val="Calibri"/>
      </rPr>
      <t xml:space="preserve">is </t>
    </r>
    <r>
      <rPr>
        <sz val="11"/>
        <rFont val="Calibri"/>
        <family val="2"/>
      </rPr>
      <t>easy to understand</t>
    </r>
  </si>
  <si>
    <r>
      <t>Training of ASHA on community mobilization and  various aspects</t>
    </r>
    <r>
      <rPr>
        <sz val="11"/>
        <color rgb="FFFF0000"/>
        <rFont val="Calibri"/>
        <scheme val="minor"/>
      </rPr>
      <t>of</t>
    </r>
    <r>
      <rPr>
        <sz val="11"/>
        <color theme="1"/>
        <rFont val="Calibri"/>
        <family val="2"/>
        <scheme val="minor"/>
      </rPr>
      <t xml:space="preserve"> public health</t>
    </r>
  </si>
  <si>
    <t>ANM is skilled of ANC Checkup &amp; counselling</t>
  </si>
  <si>
    <t xml:space="preserve">ASHA ensure At least one ANC visit is attended by Medical Officer </t>
  </si>
  <si>
    <t xml:space="preserve">
Hypertension - Two consecutive reading taken four hours apart shows Systolic BP &gt;140 mmHg and/or Diastolic BP &gt; 90 mmHg
</t>
  </si>
  <si>
    <r>
      <t xml:space="preserve">Pre - Eclampsia- High BP with Urine Albumin (+2)
Imminent eclampsia -BP &gt;140/90 with positive albumin 2++, severe headache, Blurring of vision, epigastria pain &amp; oligouria </t>
    </r>
    <r>
      <rPr>
        <sz val="11"/>
        <color theme="1"/>
        <rFont val="Calibri"/>
        <family val="2"/>
        <scheme val="minor"/>
      </rPr>
      <t xml:space="preserve"> </t>
    </r>
  </si>
  <si>
    <r>
      <t xml:space="preserve">What action </t>
    </r>
    <r>
      <rPr>
        <sz val="11"/>
        <color rgb="FFFF0000"/>
        <rFont val="Calibri"/>
        <scheme val="minor"/>
      </rPr>
      <t>is</t>
    </r>
    <r>
      <rPr>
        <sz val="11"/>
        <color theme="1"/>
        <rFont val="Calibri"/>
        <family val="2"/>
        <scheme val="minor"/>
      </rPr>
      <t xml:space="preserve"> taken by DOT provider (ASHA/ANM)  if they fail to retrieve such  patient</t>
    </r>
  </si>
  <si>
    <t>There is system of collecting Biomedical waste from Outreach session site to UPHC</t>
  </si>
  <si>
    <t>ASHA and ANM are aware of Quality Policy of the UPHC</t>
  </si>
  <si>
    <r>
      <t xml:space="preserve">UPHC </t>
    </r>
    <r>
      <rPr>
        <sz val="11"/>
        <color rgb="FFFF0000"/>
        <rFont val="Calibri"/>
        <scheme val="minor"/>
      </rPr>
      <t>e</t>
    </r>
    <r>
      <rPr>
        <sz val="11"/>
        <color theme="1"/>
        <rFont val="Calibri"/>
        <family val="2"/>
        <scheme val="minor"/>
      </rPr>
      <t xml:space="preserve">nsures that services are provided without complex administrative procedures to those who cant afford services </t>
    </r>
  </si>
  <si>
    <r>
      <rPr>
        <sz val="11"/>
        <color rgb="FFFF0000"/>
        <rFont val="Calibri"/>
        <scheme val="minor"/>
      </rPr>
      <t>U</t>
    </r>
    <r>
      <rPr>
        <sz val="11"/>
        <color theme="1"/>
        <rFont val="Calibri"/>
        <family val="2"/>
        <scheme val="minor"/>
      </rPr>
      <t xml:space="preserve">PHC premises has intact boundary wall </t>
    </r>
  </si>
  <si>
    <t>LED or CFL</t>
  </si>
  <si>
    <t xml:space="preserve">Regular monitoring and evaluation of staff is done  against defined criteria </t>
  </si>
  <si>
    <r>
      <t xml:space="preserve">Any positive report of </t>
    </r>
    <r>
      <rPr>
        <sz val="11"/>
        <color rgb="FFFF0000"/>
        <rFont val="Calibri"/>
        <scheme val="minor"/>
      </rPr>
      <t>notifiable</t>
    </r>
    <r>
      <rPr>
        <sz val="11"/>
        <color theme="1"/>
        <rFont val="Calibri"/>
        <family val="2"/>
        <scheme val="minor"/>
      </rPr>
      <t xml:space="preserve"> disease is intimated to designated authorities </t>
    </r>
  </si>
  <si>
    <t>T.T, Hep-B etc.</t>
  </si>
  <si>
    <r>
      <t xml:space="preserve">Quality objectives are defined for the </t>
    </r>
    <r>
      <rPr>
        <sz val="11"/>
        <color rgb="FFFF0000"/>
        <rFont val="Calibri"/>
        <scheme val="minor"/>
      </rPr>
      <t>U</t>
    </r>
    <r>
      <rPr>
        <sz val="11"/>
        <color theme="1"/>
        <rFont val="Calibri"/>
        <family val="2"/>
        <scheme val="minor"/>
      </rPr>
      <t xml:space="preserve">PHC </t>
    </r>
  </si>
  <si>
    <r>
      <t xml:space="preserve">There is a system </t>
    </r>
    <r>
      <rPr>
        <sz val="11"/>
        <color rgb="FFFF0000"/>
        <rFont val="Calibri"/>
        <scheme val="minor"/>
      </rPr>
      <t>of</t>
    </r>
    <r>
      <rPr>
        <sz val="11"/>
        <color theme="1"/>
        <rFont val="Calibri"/>
        <family val="2"/>
        <scheme val="minor"/>
      </rPr>
      <t xml:space="preserve"> Daily round </t>
    </r>
    <r>
      <rPr>
        <sz val="11"/>
        <color rgb="FFFF0000"/>
        <rFont val="Calibri"/>
        <scheme val="minor"/>
      </rPr>
      <t>by</t>
    </r>
    <r>
      <rPr>
        <sz val="11"/>
        <color theme="1"/>
        <rFont val="Calibri"/>
        <family val="2"/>
        <scheme val="minor"/>
      </rPr>
      <t xml:space="preserve"> MO </t>
    </r>
    <r>
      <rPr>
        <sz val="11"/>
        <color rgb="FFFF0000"/>
        <rFont val="Calibri"/>
        <scheme val="minor"/>
      </rPr>
      <t>of</t>
    </r>
    <r>
      <rPr>
        <sz val="11"/>
        <color theme="1"/>
        <rFont val="Calibri"/>
        <family val="2"/>
        <scheme val="minor"/>
      </rPr>
      <t xml:space="preserve"> all department of UPHC </t>
    </r>
  </si>
  <si>
    <r>
      <t>UPHC Periodica</t>
    </r>
    <r>
      <rPr>
        <sz val="11"/>
        <color rgb="FFFF0000"/>
        <rFont val="Calibri"/>
        <scheme val="minor"/>
      </rPr>
      <t>ly</t>
    </r>
    <r>
      <rPr>
        <sz val="11"/>
        <color theme="1"/>
        <rFont val="Calibri"/>
        <family val="2"/>
        <scheme val="minor"/>
      </rPr>
      <t xml:space="preserve">l conducts Medical/Prescription Audit </t>
    </r>
  </si>
  <si>
    <t xml:space="preserve">At least 30 per Month </t>
  </si>
  <si>
    <t>Employees also include outreach workers; ASHA, ANM, LHV,community mobiliser etc</t>
  </si>
  <si>
    <r>
      <rPr>
        <sz val="11"/>
        <rFont val="Calibri"/>
        <family val="2"/>
        <scheme val="minor"/>
      </rPr>
      <t>Ayurveda, Unani, Siddha, Homeopathy, Naturopathy as per State Guidelines</t>
    </r>
    <r>
      <rPr>
        <sz val="11"/>
        <color theme="1"/>
        <rFont val="Calibri"/>
        <family val="2"/>
        <scheme val="minor"/>
      </rPr>
      <t xml:space="preserve"> </t>
    </r>
  </si>
  <si>
    <r>
      <t>It may be 12</t>
    </r>
    <r>
      <rPr>
        <sz val="11"/>
        <rFont val="Calibri"/>
        <family val="2"/>
      </rPr>
      <t xml:space="preserve"> noon to 8 PM/</t>
    </r>
    <r>
      <rPr>
        <sz val="11"/>
        <color rgb="FF000000"/>
        <rFont val="Calibri"/>
        <family val="2"/>
      </rPr>
      <t xml:space="preserve"> it may be  morning &amp;  evening OPD. Give full compliance if evening OPD is there</t>
    </r>
  </si>
  <si>
    <r>
      <t xml:space="preserve">BP apparatus, Thermometer, Weighing machine,  Torch, Stethoscope, measuring tape, </t>
    </r>
    <r>
      <rPr>
        <sz val="11"/>
        <rFont val="Calibri"/>
        <family val="2"/>
        <scheme val="minor"/>
      </rPr>
      <t>Snellen's</t>
    </r>
    <r>
      <rPr>
        <sz val="11"/>
        <color theme="1"/>
        <rFont val="Calibri"/>
        <family val="2"/>
        <scheme val="minor"/>
      </rPr>
      <t xml:space="preserve"> chart, X-ray view box, Tongue Depressor, Otoscope, Height chart etc.  </t>
    </r>
  </si>
  <si>
    <t xml:space="preserve">  </t>
  </si>
  <si>
    <t>Facility has defined &amp; implemented procedures for Drug administration and standard treatment guideline as mandated by Government</t>
  </si>
  <si>
    <t xml:space="preserve">Check for Doctors are sensitized for rational use of drugs especially antibiotics </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</si>
  <si>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</si>
  <si>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</si>
  <si>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</si>
  <si>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</si>
  <si>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</si>
  <si>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</si>
  <si>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</si>
  <si>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</si>
  <si>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</si>
  <si>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</si>
  <si>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</si>
  <si>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</si>
  <si>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</si>
  <si>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</si>
  <si>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Manangement </t>
  </si>
  <si>
    <t>H</t>
  </si>
  <si>
    <t xml:space="preserve">Outcome </t>
  </si>
  <si>
    <t xml:space="preserve">obtained Score </t>
  </si>
  <si>
    <t>Maximum Score</t>
  </si>
  <si>
    <t>Percentage</t>
  </si>
  <si>
    <t>Total</t>
  </si>
  <si>
    <t>About importance of keeping baby warm, proper positioning of baby to avoid suffocation, immunization, hand washing &amp; personal hygiene &amp; appropriate care of cord</t>
  </si>
  <si>
    <t xml:space="preserve">General Clinic  Score Card </t>
  </si>
  <si>
    <t xml:space="preserve">Maternity Health Score Card </t>
  </si>
  <si>
    <t>Obtained Marks</t>
  </si>
  <si>
    <t>Maximum Marks</t>
  </si>
  <si>
    <t xml:space="preserve">General Clinic </t>
  </si>
  <si>
    <t>Maternity Health Score</t>
  </si>
  <si>
    <t xml:space="preserve">Treatment of Diarrhoea , Pneumonia, anaemia etc. </t>
  </si>
  <si>
    <t>Entitlement under the JSSK &amp; RBSK is displayed.</t>
  </si>
  <si>
    <t xml:space="preserve">Otoscope, tongue depressor, view box, ambu bag(0-10 years and &gt;10 years)
0-1 face mask,250 ml bag and mask, 0,1 blade(straight)for largyngoscpe, ET tube
</t>
  </si>
  <si>
    <t>Staff  is trained to identify sign of dehydration</t>
  </si>
  <si>
    <t>Staff  is trained to identify sign of malnourishment</t>
  </si>
  <si>
    <t xml:space="preserve">Staff  is trained to identify danger sign of New born </t>
  </si>
  <si>
    <t xml:space="preserve">New Born &amp;Child Health Score Card </t>
  </si>
  <si>
    <t>New Born &amp;child Health Score</t>
  </si>
  <si>
    <t>Marks Obtained</t>
  </si>
  <si>
    <t xml:space="preserve">Vitamin A </t>
  </si>
  <si>
    <t>Switch Boards and all other electrical installations are intact &amp;secure</t>
  </si>
  <si>
    <t>Before immunization</t>
  </si>
  <si>
    <t xml:space="preserve">Ask to Open the tap. Ask Staff if  water supply is regular </t>
  </si>
  <si>
    <t xml:space="preserve">Staff knows what to do in case of shape injury. Whom to report. See if any reporting has been done </t>
  </si>
  <si>
    <t xml:space="preserve">Immunization Health Score Card </t>
  </si>
  <si>
    <t>Immunization Health Score</t>
  </si>
  <si>
    <t>Obtained Score</t>
  </si>
  <si>
    <t>Application of water based antiseptic two or more times to the cervix and vagina before beginning the procedure of IUCD insertion</t>
  </si>
  <si>
    <t xml:space="preserve">Staff washes hand before and after the procedures </t>
  </si>
  <si>
    <t xml:space="preserve">Contraceptives are stored at stored away from moisture, sources of heat and direct sunlight at secured place </t>
  </si>
  <si>
    <t xml:space="preserve">Training on family planning couselling </t>
  </si>
  <si>
    <t xml:space="preserve">Plastic Bucket/tub for decontamination, Boiler / Autoclave </t>
  </si>
  <si>
    <t xml:space="preserve">Ask staff about Method, Eligibility criteria, Limitation, Side Effect and contradictions for OCP method for Spacing </t>
  </si>
  <si>
    <t xml:space="preserve">Staff is aware on general principles of counselling </t>
  </si>
  <si>
    <t>Family Planning  Health Score</t>
  </si>
  <si>
    <t xml:space="preserve">Family Planning Health Score Card </t>
  </si>
  <si>
    <t>IEC activities to enhance awareness &amp; preventive measures about STI ,HIV/AIDS &amp; PPCT</t>
  </si>
  <si>
    <t>Availability of Multiple Health worker( MPW)/ Community mobiliser/ Public Health Manger as per guideline</t>
  </si>
  <si>
    <t>DOT directory For identify suitable DOT provider &amp; DOT centre</t>
  </si>
  <si>
    <t xml:space="preserve">Communicable Disease  Score Card </t>
  </si>
  <si>
    <t>Communicable Disease Score</t>
  </si>
  <si>
    <t xml:space="preserve">Maniac cases, schizophernia &amp;  cases required hospital </t>
  </si>
  <si>
    <t>BP apparatus, Weighing machine, Stethoscope, height chart, Snellen's chart.</t>
  </si>
  <si>
    <t>Internal Assessment of the  Non Communicable disease is done at periodic interval</t>
  </si>
  <si>
    <t xml:space="preserve">No. of Hypertensive  cases identifed </t>
  </si>
  <si>
    <t xml:space="preserve">NCD  Score Card </t>
  </si>
  <si>
    <t>NCD Score</t>
  </si>
  <si>
    <t>Dressing cum emergency room does not have temporary connections &amp; loose hanging wires</t>
  </si>
  <si>
    <t xml:space="preserve">Dressing Room &amp; Emergency  Score Card </t>
  </si>
  <si>
    <t>Dressing Room &amp; Emergency Score</t>
  </si>
  <si>
    <t xml:space="preserve">SOPs adequately covers all relevant process of department </t>
  </si>
  <si>
    <t xml:space="preserve">Physical verifcation of the inventory by Pharmacist at periodic interval </t>
  </si>
  <si>
    <t xml:space="preserve">Patient is explained about drug dosages by pharmacist at dispensing counter </t>
  </si>
  <si>
    <t xml:space="preserve">Pharmacist check drugs name, strength, dosage form and route of adminstration before dispensing </t>
  </si>
  <si>
    <t xml:space="preserve">Drugs are given for no. of days as prescribed </t>
  </si>
  <si>
    <t xml:space="preserve">Drugs are not directly dispensed from drug storage area </t>
  </si>
  <si>
    <t>Pharmacy Score</t>
  </si>
  <si>
    <t xml:space="preserve">Pharmacy  Score Card </t>
  </si>
  <si>
    <t xml:space="preserve"> No mouth pipetting is done in the laboratory</t>
  </si>
  <si>
    <r>
      <t xml:space="preserve">Disinfection by hot air oven at 160 </t>
    </r>
    <r>
      <rPr>
        <sz val="11"/>
        <color theme="1"/>
        <rFont val="Calibri"/>
        <family val="2"/>
        <scheme val="minor"/>
      </rPr>
      <t>degree Celcius for 1 hour</t>
    </r>
  </si>
  <si>
    <r>
      <t xml:space="preserve">There is a system for Internal  quality Control </t>
    </r>
    <r>
      <rPr>
        <sz val="11"/>
        <color theme="1"/>
        <rFont val="Calibri"/>
        <family val="2"/>
        <scheme val="minor"/>
      </rPr>
      <t xml:space="preserve"> in the lab </t>
    </r>
  </si>
  <si>
    <t xml:space="preserve">Laboartory  Score Card </t>
  </si>
  <si>
    <t>Laboratory Score</t>
  </si>
  <si>
    <t>Weight &lt;1.8 kg
Temperature &gt; 99 degree 
Yellowness in eyes/Skin persistent for more than 14 day after birth.</t>
  </si>
  <si>
    <t>If temperature is &lt;97F then advice the mother to keep the baby warm through increasing room temperature and providing skin to skin contact</t>
  </si>
  <si>
    <r>
      <t xml:space="preserve">At least one routine outreach session in area each month </t>
    </r>
    <r>
      <rPr>
        <sz val="11"/>
        <color rgb="FFFF0000"/>
        <rFont val="Calibri"/>
        <scheme val="minor"/>
      </rPr>
      <t xml:space="preserve"> </t>
    </r>
    <r>
      <rPr>
        <sz val="11"/>
        <color theme="1"/>
        <rFont val="Calibri"/>
        <family val="2"/>
        <scheme val="minor"/>
      </rPr>
      <t xml:space="preserve">&amp; At least one special outreach session </t>
    </r>
    <r>
      <rPr>
        <sz val="11"/>
        <rFont val="Calibri"/>
        <family val="2"/>
        <scheme val="minor"/>
      </rPr>
      <t>every</t>
    </r>
    <r>
      <rPr>
        <sz val="11"/>
        <color theme="1"/>
        <rFont val="Calibri"/>
        <family val="2"/>
        <scheme val="minor"/>
      </rPr>
      <t xml:space="preserve"> week in slum area /vulnerable population by designated ANM</t>
    </r>
  </si>
  <si>
    <t xml:space="preserve">Preparation of PS for Malaria and testing  by Rapid  Diagnostic Kits </t>
  </si>
  <si>
    <t xml:space="preserve">Outreach services for screening and referral of Symptomatic cases </t>
  </si>
  <si>
    <t xml:space="preserve">Facility monitors adherence to the micro plan </t>
  </si>
  <si>
    <t xml:space="preserve">Check for if facility has a list of vulnerable population and whether information is available with ANM and ASHA of their respective area </t>
  </si>
  <si>
    <t xml:space="preserve">Availability of Community worker/ASHA/Link worker as per population </t>
  </si>
  <si>
    <t xml:space="preserve">Using rapid diagnostic Kits , Hemoglobin, Urine albumin by strip Method </t>
  </si>
  <si>
    <t>Tetracycline ointment , Povidine Iodine ointment Tube, G.V. Paint, Sprit</t>
  </si>
  <si>
    <t xml:space="preserve">Drugs are kept at dry and cool place away from sun light </t>
  </si>
  <si>
    <t>ANM/ASHA has defined format for referring patients to UPHC</t>
  </si>
  <si>
    <t>ANM/ASHA explain patients about dosage and timings</t>
  </si>
  <si>
    <t>There is system of montoring so that drugs are not irrationally prescribed by ASHA/ANM</t>
  </si>
  <si>
    <t>Treatment guidelines for use of drugs are provided to ASHA &amp; ANM</t>
  </si>
  <si>
    <t>Outreach staff has been trained on SOPS</t>
  </si>
  <si>
    <t xml:space="preserve">Outreach  Score Card </t>
  </si>
  <si>
    <t>Outreach Score</t>
  </si>
  <si>
    <t>Availability of Wheel chair  and stretcher for easy Access</t>
  </si>
  <si>
    <t>Availability of Ramp  at the entrance of UPHC Building</t>
  </si>
  <si>
    <t xml:space="preserve">UPHC has system for periodic maintenance of Building </t>
  </si>
  <si>
    <t xml:space="preserve">Check for source of water (near by water body, ground water, municipal supply etc.) Check for the measure taken to ensure availability of water in areas having water scarcity </t>
  </si>
  <si>
    <t>Check HMIS report for filling up of all data elements</t>
  </si>
  <si>
    <t xml:space="preserve">UPHC maintains list of higher centers where patient can be referred with their contact no. </t>
  </si>
  <si>
    <t xml:space="preserve">UPHC ensures the  patients are referred to public healthcare facilities </t>
  </si>
  <si>
    <t>Medical Check-up staff is done at periodic Intervals</t>
  </si>
  <si>
    <t>Non Compliance/ Gaps found in the internal Assessment are recorded</t>
  </si>
  <si>
    <t xml:space="preserve">General Admin  Score Card </t>
  </si>
  <si>
    <t>General Admin Score</t>
  </si>
  <si>
    <t xml:space="preserve">Maximum Marks </t>
  </si>
  <si>
    <t xml:space="preserve">Immunization </t>
  </si>
  <si>
    <t>Dressing Room &amp; Emergency</t>
  </si>
  <si>
    <t>Non Communicable Disease</t>
  </si>
  <si>
    <t>Pharmacy</t>
  </si>
  <si>
    <t>General Administration</t>
  </si>
  <si>
    <t>UPHC Score</t>
  </si>
  <si>
    <t>Communicable Disease</t>
  </si>
  <si>
    <t>Staff adheres to standard hand washing practices</t>
  </si>
  <si>
    <t xml:space="preserve">Floors, walls, roof , sinks, patient care and corridors  are Clean </t>
  </si>
  <si>
    <t xml:space="preserve">Availability of hand washing Facility at the Point of Use </t>
  </si>
  <si>
    <t xml:space="preserve">Disposable gloves are available at the point of use </t>
  </si>
  <si>
    <t>The facility has availability of adequate drugs at the point of use</t>
  </si>
  <si>
    <t xml:space="preserve">Adrenaline,
Phenobarbiturates,
Sodium bicarbonate,
10%dextrose
</t>
  </si>
  <si>
    <t>For reporting drug distribution centre, fever treatment depots &amp; malaria clinics</t>
  </si>
  <si>
    <t>Availability of Quarterly report on result of treatment of TB patient registered 13-15 month earlier</t>
  </si>
  <si>
    <t>Original card is maintained at healthcare centre where treatment has started</t>
  </si>
  <si>
    <t>The facility has an established procedure for OPD consultation</t>
  </si>
  <si>
    <t>Availablity of IEC for National program for prevention &amp; control of cancer, diabetis, cardiovascular diseases  &amp; stroke</t>
  </si>
  <si>
    <t>Temp. of Deep freezer cabinet is maintained between -15 degree C to -25 degree C.Daily temperature log are maintained. Corrective action of any temperature excursion taken.</t>
  </si>
  <si>
    <t xml:space="preserve">Blood Grouping &amp; Rh Typing </t>
  </si>
  <si>
    <r>
      <t xml:space="preserve">Laboratory has system to retain the copies of reported result and </t>
    </r>
    <r>
      <rPr>
        <sz val="11"/>
        <color theme="1"/>
        <rFont val="Calibri"/>
        <family val="2"/>
        <scheme val="minor"/>
      </rPr>
      <t>could be promptly retrieved when required</t>
    </r>
  </si>
  <si>
    <t>Staff is aware of how to examine and interpretation sputum smear</t>
  </si>
  <si>
    <r>
      <t>Ask staff about how they decontaminate work benches 
(Wiping with .5% Chlorine solution</t>
    </r>
    <r>
      <rPr>
        <sz val="11"/>
        <color theme="1"/>
        <rFont val="Calibri"/>
        <family val="2"/>
        <scheme val="minor"/>
      </rPr>
      <t>)</t>
    </r>
  </si>
  <si>
    <t>Check during session provision for Primary Management and referral of Common Cold, Fever, Diarrhoea, injuries etc</t>
  </si>
  <si>
    <t xml:space="preserve">Surveillance about abnormal increase in case of diarrohea, fever etc </t>
  </si>
  <si>
    <t xml:space="preserve">Outreach sessions are organized in proximity to the population targeted </t>
  </si>
  <si>
    <t>One worker for 1000-2500 slum/vulnerable population</t>
  </si>
  <si>
    <t xml:space="preserve">IFA, OCP, Cotimoxazole </t>
  </si>
  <si>
    <t xml:space="preserve"> Sterilized Cotton Bandages</t>
  </si>
  <si>
    <t>ANM has been provided with provision of safe keeping of records at UPHC</t>
  </si>
  <si>
    <t>Preparation of Malaria  Slides as per protocols</t>
  </si>
  <si>
    <r>
      <t xml:space="preserve">Check any 3 ANC records/ MCP Card randomly to see that </t>
    </r>
    <r>
      <rPr>
        <sz val="11"/>
        <color theme="1"/>
        <rFont val="Calibri"/>
        <family val="2"/>
        <scheme val="minor"/>
      </rPr>
      <t>BP and weight has been measured and recorded at every ANC visit</t>
    </r>
  </si>
  <si>
    <t>Anaemia, Bad obstetric history, CPD, PIH, APH, Medical Disorder complicating pregnancy, Malpresentation, fetal distress, PROM, obstructed labor, rupture uterus, &amp; Rh negative</t>
  </si>
  <si>
    <t xml:space="preserve">Line listing of pregnant women with moderate and severe anaemia </t>
  </si>
  <si>
    <t>Quality objectives have been defined, and the objectives are reviewed and monitored periodically</t>
  </si>
  <si>
    <t>Important  numbers like  MO I/C, ANM, Ambulance , Nearest FRU, toll free no. etc are displayed</t>
  </si>
  <si>
    <t xml:space="preserve">No condemned/Junk material  in the corridors, storage , administrative area </t>
  </si>
  <si>
    <t>Facility has defined criteria for assessment of quality of outsourced services</t>
  </si>
  <si>
    <t>The facility provide services as mandated in National Health Programmes</t>
  </si>
  <si>
    <t>Service Provision</t>
  </si>
  <si>
    <t>Patient Rights</t>
  </si>
  <si>
    <t>Inputs</t>
  </si>
  <si>
    <t>Support Services</t>
  </si>
  <si>
    <t>HOSPITAL SCORE</t>
  </si>
  <si>
    <t>Clinical Services</t>
  </si>
  <si>
    <t>Quality Management</t>
  </si>
  <si>
    <t>Outcome</t>
  </si>
  <si>
    <t>Remarks</t>
  </si>
</sst>
</file>

<file path=xl/styles.xml><?xml version="1.0" encoding="utf-8"?>
<styleSheet xmlns="http://schemas.openxmlformats.org/spreadsheetml/2006/main">
  <numFmts count="4">
    <numFmt numFmtId="164" formatCode="[$-4009]General"/>
    <numFmt numFmtId="165" formatCode="0.0"/>
    <numFmt numFmtId="166" formatCode="#,##0.0"/>
    <numFmt numFmtId="167" formatCode="0.0%"/>
  </numFmts>
  <fonts count="48">
    <font>
      <sz val="11"/>
      <color theme="1"/>
      <name val="Calibri"/>
      <family val="2"/>
      <scheme val="minor"/>
    </font>
    <font>
      <sz val="11"/>
      <color rgb="FF000000"/>
      <name val="Arial"/>
      <family val="2"/>
    </font>
    <font>
      <sz val="11"/>
      <color rgb="FF000000"/>
      <name val="Calibri"/>
      <family val="2"/>
    </font>
    <font>
      <b/>
      <i/>
      <sz val="16"/>
      <color rgb="FF000000"/>
      <name val="Arial"/>
      <family val="2"/>
    </font>
    <font>
      <b/>
      <i/>
      <u/>
      <sz val="11"/>
      <color rgb="FF000000"/>
      <name val="Arial"/>
      <family val="2"/>
    </font>
    <font>
      <b/>
      <sz val="14"/>
      <color rgb="FF000000"/>
      <name val="Calibri"/>
      <family val="2"/>
    </font>
    <font>
      <b/>
      <sz val="11"/>
      <color rgb="FF000000"/>
      <name val="Calibri"/>
      <family val="2"/>
    </font>
    <font>
      <b/>
      <sz val="11"/>
      <color rgb="FFFFFFFF"/>
      <name val="Calibri"/>
      <family val="2"/>
    </font>
    <font>
      <b/>
      <sz val="11"/>
      <color rgb="FFFF0000"/>
      <name val="Calibri"/>
      <family val="2"/>
    </font>
    <font>
      <sz val="11"/>
      <name val="Calibri"/>
      <family val="2"/>
    </font>
    <font>
      <b/>
      <sz val="11"/>
      <name val="Calibri"/>
      <family val="2"/>
    </font>
    <font>
      <b/>
      <sz val="14"/>
      <name val="Calibri"/>
      <family val="2"/>
    </font>
    <font>
      <sz val="12"/>
      <name val="Calibri bold"/>
    </font>
    <font>
      <sz val="11"/>
      <name val="Arial"/>
      <family val="2"/>
    </font>
    <font>
      <sz val="11"/>
      <name val="Calibri"/>
      <family val="2"/>
      <scheme val="minor"/>
    </font>
    <font>
      <sz val="12"/>
      <color theme="1"/>
      <name val="Calibri"/>
      <family val="2"/>
      <scheme val="minor"/>
    </font>
    <font>
      <sz val="12"/>
      <name val="Calibri"/>
      <family val="2"/>
      <scheme val="minor"/>
    </font>
    <font>
      <sz val="11"/>
      <color theme="1"/>
      <name val="Calibri"/>
      <family val="2"/>
    </font>
    <font>
      <b/>
      <sz val="14"/>
      <color theme="0"/>
      <name val="Calibri"/>
      <family val="2"/>
    </font>
    <font>
      <sz val="11"/>
      <color rgb="FF000000"/>
      <name val="Calibri"/>
      <family val="2"/>
      <scheme val="minor"/>
    </font>
    <font>
      <vertAlign val="superscript"/>
      <sz val="11"/>
      <color theme="1"/>
      <name val="Calibri"/>
      <family val="2"/>
      <scheme val="minor"/>
    </font>
    <font>
      <b/>
      <sz val="11"/>
      <color theme="1"/>
      <name val="Calibri"/>
      <family val="2"/>
      <scheme val="minor"/>
    </font>
    <font>
      <sz val="11"/>
      <color indexed="10"/>
      <name val="Calibri"/>
      <family val="2"/>
    </font>
    <font>
      <sz val="7"/>
      <color indexed="8"/>
      <name val="Times New Roman"/>
      <family val="1"/>
    </font>
    <font>
      <sz val="11"/>
      <color rgb="FFFFFFFF"/>
      <name val="Calibri"/>
      <family val="2"/>
    </font>
    <font>
      <sz val="11"/>
      <color rgb="FF000000"/>
      <name val="Calibri Light"/>
      <family val="2"/>
    </font>
    <font>
      <sz val="11"/>
      <color rgb="FFFF0000"/>
      <name val="Calibri"/>
      <family val="2"/>
      <scheme val="minor"/>
    </font>
    <font>
      <sz val="11"/>
      <color rgb="FFFF0000"/>
      <name val="Calibri"/>
      <family val="2"/>
    </font>
    <font>
      <sz val="12"/>
      <color rgb="FFFF0000"/>
      <name val="Calibri bold"/>
    </font>
    <font>
      <sz val="11"/>
      <color rgb="FFFF0000"/>
      <name val="Calibri"/>
      <scheme val="minor"/>
    </font>
    <font>
      <sz val="11"/>
      <color rgb="FFFF0000"/>
      <name val="Calibri"/>
    </font>
    <font>
      <b/>
      <sz val="11"/>
      <color theme="0"/>
      <name val="Calibri"/>
      <family val="2"/>
      <scheme val="minor"/>
    </font>
    <font>
      <sz val="11"/>
      <color theme="0"/>
      <name val="Calibri"/>
      <family val="2"/>
      <scheme val="minor"/>
    </font>
    <font>
      <b/>
      <sz val="36"/>
      <color theme="0"/>
      <name val="Calibri"/>
      <family val="2"/>
      <scheme val="minor"/>
    </font>
    <font>
      <b/>
      <sz val="24"/>
      <color theme="0"/>
      <name val="Calibri"/>
      <family val="2"/>
      <scheme val="minor"/>
    </font>
    <font>
      <b/>
      <sz val="24"/>
      <color theme="1"/>
      <name val="Calibri"/>
      <family val="2"/>
      <scheme val="minor"/>
    </font>
    <font>
      <b/>
      <sz val="36"/>
      <name val="Calibri"/>
      <family val="2"/>
      <scheme val="minor"/>
    </font>
    <font>
      <sz val="20"/>
      <color theme="0"/>
      <name val="Calibri"/>
      <family val="2"/>
      <scheme val="minor"/>
    </font>
    <font>
      <b/>
      <sz val="20"/>
      <color theme="1"/>
      <name val="Calibri"/>
      <family val="2"/>
      <scheme val="minor"/>
    </font>
    <font>
      <sz val="16"/>
      <color theme="1"/>
      <name val="Calibri"/>
      <family val="2"/>
      <scheme val="minor"/>
    </font>
    <font>
      <b/>
      <sz val="12"/>
      <color theme="0"/>
      <name val="Calibri"/>
      <family val="2"/>
      <scheme val="minor"/>
    </font>
    <font>
      <b/>
      <sz val="18"/>
      <color theme="1"/>
      <name val="Calibri"/>
      <family val="2"/>
      <scheme val="minor"/>
    </font>
    <font>
      <b/>
      <sz val="28"/>
      <color theme="1"/>
      <name val="Calibri"/>
      <family val="2"/>
      <scheme val="minor"/>
    </font>
    <font>
      <sz val="14"/>
      <color theme="0"/>
      <name val="Calibri"/>
      <family val="2"/>
    </font>
    <font>
      <sz val="11"/>
      <color theme="1"/>
      <name val="Calibri"/>
      <family val="2"/>
      <scheme val="minor"/>
    </font>
    <font>
      <sz val="28"/>
      <color rgb="FF0070C0"/>
      <name val="Calibri"/>
      <family val="2"/>
      <scheme val="minor"/>
    </font>
    <font>
      <sz val="48"/>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rgb="FF2F75B5"/>
        <bgColor rgb="FF2F75B5"/>
      </patternFill>
    </fill>
    <fill>
      <patternFill patternType="solid">
        <fgColor rgb="FF808080"/>
        <bgColor rgb="FF808080"/>
      </patternFill>
    </fill>
    <fill>
      <patternFill patternType="solid">
        <fgColor rgb="FFFFFF00"/>
        <bgColor rgb="FFFFFF00"/>
      </patternFill>
    </fill>
    <fill>
      <patternFill patternType="solid">
        <fgColor rgb="FFFFFFFF"/>
        <bgColor rgb="FFFFFFFF"/>
      </patternFill>
    </fill>
    <fill>
      <patternFill patternType="solid">
        <fgColor theme="0"/>
        <bgColor rgb="FFFFFFFF"/>
      </patternFill>
    </fill>
    <fill>
      <patternFill patternType="solid">
        <fgColor theme="0"/>
        <bgColor indexed="64"/>
      </patternFill>
    </fill>
    <fill>
      <patternFill patternType="solid">
        <fgColor rgb="FFFFFF00"/>
        <bgColor indexed="64"/>
      </patternFill>
    </fill>
    <fill>
      <patternFill patternType="solid">
        <fgColor rgb="FFFF0000"/>
        <bgColor rgb="FF2F75B5"/>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rgb="FF33CCCC"/>
        <bgColor indexed="64"/>
      </patternFill>
    </fill>
    <fill>
      <patternFill patternType="solid">
        <fgColor theme="5" tint="0.39997558519241921"/>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rgb="FF000000"/>
      </left>
      <right/>
      <top style="thin">
        <color rgb="FF000000"/>
      </top>
      <bottom/>
      <diagonal/>
    </border>
    <border>
      <left style="thin">
        <color auto="1"/>
      </left>
      <right style="thin">
        <color auto="1"/>
      </right>
      <top style="thin">
        <color auto="1"/>
      </top>
      <bottom/>
      <diagonal/>
    </border>
    <border>
      <left/>
      <right style="thin">
        <color auto="1"/>
      </right>
      <top/>
      <bottom/>
      <diagonal/>
    </border>
    <border>
      <left/>
      <right/>
      <top style="thin">
        <color auto="1"/>
      </top>
      <bottom style="thin">
        <color auto="1"/>
      </bottom>
      <diagonal/>
    </border>
    <border>
      <left style="thin">
        <color auto="1"/>
      </left>
      <right/>
      <top/>
      <bottom/>
      <diagonal/>
    </border>
    <border>
      <left style="thin">
        <color rgb="FF000000"/>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top/>
      <bottom style="thin">
        <color rgb="FF000000"/>
      </bottom>
      <diagonal/>
    </border>
    <border>
      <left/>
      <right/>
      <top/>
      <bottom style="thin">
        <color auto="1"/>
      </bottom>
      <diagonal/>
    </border>
  </borders>
  <cellStyleXfs count="8">
    <xf numFmtId="0" fontId="0" fillId="0" borderId="0"/>
    <xf numFmtId="0" fontId="1" fillId="0" borderId="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0" fontId="4" fillId="0" borderId="0" applyNumberFormat="0" applyBorder="0" applyProtection="0"/>
    <xf numFmtId="9" fontId="44" fillId="0" borderId="0" applyFont="0" applyFill="0" applyBorder="0" applyAlignment="0" applyProtection="0"/>
  </cellStyleXfs>
  <cellXfs count="390">
    <xf numFmtId="0" fontId="0" fillId="0" borderId="0" xfId="0"/>
    <xf numFmtId="0" fontId="0" fillId="0" borderId="0" xfId="0" applyAlignment="1">
      <alignment wrapText="1"/>
    </xf>
    <xf numFmtId="164" fontId="7" fillId="2" borderId="2" xfId="2" applyFont="1" applyFill="1" applyBorder="1" applyAlignment="1">
      <alignment vertical="center" wrapText="1"/>
    </xf>
    <xf numFmtId="164" fontId="7" fillId="2" borderId="1" xfId="2" applyFont="1" applyFill="1" applyBorder="1" applyAlignment="1">
      <alignment vertical="center" wrapText="1"/>
    </xf>
    <xf numFmtId="0" fontId="13" fillId="0" borderId="0" xfId="1" applyFont="1" applyAlignment="1">
      <alignment wrapText="1"/>
    </xf>
    <xf numFmtId="0" fontId="0" fillId="0" borderId="4" xfId="0" applyBorder="1" applyAlignment="1">
      <alignment vertical="top" wrapText="1"/>
    </xf>
    <xf numFmtId="0" fontId="0" fillId="0" borderId="4" xfId="0" applyBorder="1" applyAlignment="1">
      <alignment wrapText="1"/>
    </xf>
    <xf numFmtId="0" fontId="14" fillId="0" borderId="4" xfId="0" applyFont="1" applyBorder="1" applyAlignment="1">
      <alignment vertical="top" wrapText="1"/>
    </xf>
    <xf numFmtId="164" fontId="9" fillId="0" borderId="5" xfId="2" applyFont="1" applyFill="1" applyBorder="1" applyAlignment="1">
      <alignment vertical="center" wrapText="1"/>
    </xf>
    <xf numFmtId="0" fontId="0" fillId="0" borderId="4" xfId="0" applyBorder="1"/>
    <xf numFmtId="164" fontId="9" fillId="0" borderId="6" xfId="2" applyFont="1" applyFill="1" applyBorder="1" applyAlignment="1">
      <alignment vertical="center" wrapText="1"/>
    </xf>
    <xf numFmtId="0" fontId="0" fillId="0" borderId="8" xfId="0" applyBorder="1" applyAlignment="1">
      <alignment vertical="top" wrapText="1"/>
    </xf>
    <xf numFmtId="0" fontId="0" fillId="0" borderId="8" xfId="0" applyBorder="1"/>
    <xf numFmtId="164" fontId="9" fillId="0" borderId="4" xfId="2" applyFont="1" applyFill="1" applyBorder="1" applyAlignment="1">
      <alignment vertical="center" wrapText="1"/>
    </xf>
    <xf numFmtId="0" fontId="0" fillId="0" borderId="4" xfId="0" applyFill="1" applyBorder="1" applyAlignment="1">
      <alignment vertical="top" wrapText="1"/>
    </xf>
    <xf numFmtId="164" fontId="9" fillId="5" borderId="5" xfId="2" applyFont="1" applyFill="1" applyBorder="1" applyAlignment="1">
      <alignment vertical="center" wrapText="1"/>
    </xf>
    <xf numFmtId="0" fontId="0" fillId="7" borderId="4" xfId="0" applyFill="1" applyBorder="1" applyAlignment="1">
      <alignment vertical="top" wrapText="1"/>
    </xf>
    <xf numFmtId="0" fontId="15" fillId="0" borderId="4" xfId="0" applyFont="1" applyBorder="1" applyAlignment="1">
      <alignment horizontal="left" vertical="top" wrapText="1"/>
    </xf>
    <xf numFmtId="0" fontId="0" fillId="0" borderId="4" xfId="0" applyBorder="1" applyAlignment="1">
      <alignment horizontal="left" vertical="top" wrapText="1"/>
    </xf>
    <xf numFmtId="164" fontId="9" fillId="6" borderId="5" xfId="2" applyFont="1" applyFill="1" applyBorder="1" applyAlignment="1">
      <alignment vertical="center" wrapText="1"/>
    </xf>
    <xf numFmtId="0" fontId="16" fillId="0" borderId="4" xfId="0" applyFont="1" applyFill="1" applyBorder="1" applyAlignment="1">
      <alignment horizontal="left" vertical="top" wrapText="1"/>
    </xf>
    <xf numFmtId="164" fontId="9" fillId="0" borderId="5" xfId="2" applyFont="1" applyFill="1" applyBorder="1" applyAlignment="1">
      <alignment horizontal="left" vertical="center" wrapText="1"/>
    </xf>
    <xf numFmtId="0" fontId="0" fillId="0" borderId="4" xfId="0" applyBorder="1" applyAlignment="1">
      <alignment horizontal="left" wrapText="1"/>
    </xf>
    <xf numFmtId="164" fontId="9" fillId="5" borderId="5" xfId="2" applyFont="1" applyFill="1" applyBorder="1" applyAlignment="1">
      <alignment horizontal="left" vertical="center" wrapText="1"/>
    </xf>
    <xf numFmtId="0" fontId="0" fillId="0" borderId="4" xfId="0" applyBorder="1" applyAlignment="1">
      <alignment horizontal="left"/>
    </xf>
    <xf numFmtId="164" fontId="9" fillId="7" borderId="5" xfId="2" applyFont="1" applyFill="1" applyBorder="1" applyAlignment="1">
      <alignment vertical="center" wrapText="1"/>
    </xf>
    <xf numFmtId="0" fontId="14" fillId="0" borderId="4" xfId="0" applyFont="1" applyBorder="1" applyAlignment="1">
      <alignment horizontal="left" vertical="top" wrapText="1"/>
    </xf>
    <xf numFmtId="0" fontId="17" fillId="0" borderId="4" xfId="0" applyFont="1" applyFill="1" applyBorder="1" applyAlignment="1">
      <alignment vertical="top" wrapText="1"/>
    </xf>
    <xf numFmtId="0" fontId="14" fillId="0" borderId="4" xfId="0" applyFont="1" applyFill="1" applyBorder="1" applyAlignment="1">
      <alignment vertical="top" wrapText="1"/>
    </xf>
    <xf numFmtId="0" fontId="14" fillId="7" borderId="4" xfId="0" applyFont="1" applyFill="1" applyBorder="1" applyAlignment="1">
      <alignment vertical="top" wrapText="1"/>
    </xf>
    <xf numFmtId="0" fontId="14" fillId="0" borderId="4" xfId="0" applyFont="1" applyBorder="1" applyAlignment="1">
      <alignment horizontal="center" vertical="top"/>
    </xf>
    <xf numFmtId="0" fontId="0" fillId="0" borderId="4" xfId="0" applyBorder="1" applyAlignment="1">
      <alignment horizontal="center" vertical="top"/>
    </xf>
    <xf numFmtId="0" fontId="14" fillId="0" borderId="8" xfId="0" applyFont="1" applyBorder="1" applyAlignment="1">
      <alignment horizontal="left" vertical="top" wrapText="1"/>
    </xf>
    <xf numFmtId="0" fontId="14" fillId="0" borderId="8" xfId="0" applyFont="1" applyBorder="1" applyAlignment="1">
      <alignment horizontal="center" vertical="top"/>
    </xf>
    <xf numFmtId="0" fontId="0" fillId="0" borderId="8" xfId="0" applyBorder="1" applyAlignment="1">
      <alignment horizontal="left" vertical="top" wrapText="1"/>
    </xf>
    <xf numFmtId="164" fontId="10" fillId="0" borderId="4" xfId="2" applyFont="1" applyFill="1" applyBorder="1" applyAlignment="1">
      <alignment horizontal="center" vertical="center" wrapText="1"/>
    </xf>
    <xf numFmtId="164" fontId="2" fillId="0" borderId="1" xfId="2" applyFont="1" applyFill="1" applyBorder="1" applyAlignment="1">
      <alignment horizontal="left" vertical="top" wrapText="1"/>
    </xf>
    <xf numFmtId="0" fontId="0" fillId="0" borderId="12" xfId="0" applyBorder="1" applyAlignment="1">
      <alignment vertical="top" wrapText="1"/>
    </xf>
    <xf numFmtId="164" fontId="2" fillId="0" borderId="4" xfId="2" applyFont="1" applyFill="1" applyBorder="1" applyAlignment="1">
      <alignment horizontal="left" wrapText="1"/>
    </xf>
    <xf numFmtId="0" fontId="0" fillId="0" borderId="4" xfId="0" applyBorder="1" applyAlignment="1">
      <alignment vertical="top"/>
    </xf>
    <xf numFmtId="0" fontId="16" fillId="0" borderId="4" xfId="0" applyFont="1" applyBorder="1" applyAlignment="1">
      <alignment horizontal="left" vertical="top" wrapText="1"/>
    </xf>
    <xf numFmtId="0" fontId="0" fillId="0" borderId="4" xfId="0" applyFill="1" applyBorder="1" applyAlignment="1">
      <alignment horizontal="left" vertical="top" wrapText="1"/>
    </xf>
    <xf numFmtId="0" fontId="0" fillId="0" borderId="13" xfId="0" applyFill="1" applyBorder="1" applyAlignment="1">
      <alignment vertical="top" wrapText="1"/>
    </xf>
    <xf numFmtId="0" fontId="14" fillId="0" borderId="4" xfId="0" applyFont="1" applyBorder="1" applyAlignment="1">
      <alignment wrapText="1"/>
    </xf>
    <xf numFmtId="164" fontId="9" fillId="0" borderId="14" xfId="2" applyFont="1" applyFill="1" applyBorder="1" applyAlignment="1">
      <alignment vertical="center" wrapText="1"/>
    </xf>
    <xf numFmtId="164" fontId="7" fillId="2" borderId="5" xfId="2" applyFont="1" applyFill="1" applyBorder="1" applyAlignment="1">
      <alignment vertical="center" wrapText="1"/>
    </xf>
    <xf numFmtId="164" fontId="9" fillId="0" borderId="0" xfId="2" applyFont="1" applyFill="1" applyBorder="1" applyAlignment="1">
      <alignment vertical="center" wrapText="1"/>
    </xf>
    <xf numFmtId="164" fontId="9" fillId="5" borderId="6" xfId="2" applyFont="1" applyFill="1" applyBorder="1" applyAlignment="1">
      <alignment vertical="center" wrapText="1"/>
    </xf>
    <xf numFmtId="164" fontId="9" fillId="5" borderId="4" xfId="2" applyFont="1" applyFill="1" applyBorder="1" applyAlignment="1">
      <alignment vertical="center" wrapText="1"/>
    </xf>
    <xf numFmtId="0" fontId="0" fillId="7" borderId="13" xfId="0" applyFill="1" applyBorder="1" applyAlignment="1">
      <alignment vertical="top" wrapText="1"/>
    </xf>
    <xf numFmtId="0" fontId="0" fillId="0" borderId="12" xfId="0" applyBorder="1" applyAlignment="1">
      <alignment horizontal="left" vertical="top" wrapText="1"/>
    </xf>
    <xf numFmtId="0" fontId="0" fillId="0" borderId="4" xfId="0" applyFont="1" applyFill="1" applyBorder="1" applyAlignment="1">
      <alignment vertical="top" wrapText="1"/>
    </xf>
    <xf numFmtId="0" fontId="19" fillId="0" borderId="4" xfId="0" applyFont="1" applyBorder="1" applyAlignment="1">
      <alignment vertical="top" wrapText="1"/>
    </xf>
    <xf numFmtId="164" fontId="9" fillId="6" borderId="14" xfId="2" applyFont="1" applyFill="1" applyBorder="1" applyAlignment="1">
      <alignment vertical="center" wrapText="1"/>
    </xf>
    <xf numFmtId="164" fontId="9" fillId="6" borderId="6" xfId="2" applyFont="1" applyFill="1" applyBorder="1" applyAlignment="1">
      <alignment vertical="center" wrapText="1"/>
    </xf>
    <xf numFmtId="164" fontId="9" fillId="6" borderId="4" xfId="2" applyFont="1" applyFill="1" applyBorder="1" applyAlignment="1">
      <alignment vertical="center" wrapText="1"/>
    </xf>
    <xf numFmtId="0" fontId="0" fillId="0" borderId="15" xfId="0" applyBorder="1"/>
    <xf numFmtId="0" fontId="0" fillId="0" borderId="15" xfId="0" applyBorder="1" applyAlignment="1">
      <alignment horizontal="left" wrapText="1"/>
    </xf>
    <xf numFmtId="0" fontId="14" fillId="0" borderId="4" xfId="0" applyFont="1" applyBorder="1"/>
    <xf numFmtId="0" fontId="14" fillId="0" borderId="13" xfId="0" applyFont="1" applyFill="1" applyBorder="1" applyAlignment="1">
      <alignment wrapText="1"/>
    </xf>
    <xf numFmtId="0" fontId="0" fillId="0" borderId="12" xfId="0" applyFill="1" applyBorder="1" applyAlignment="1">
      <alignment horizontal="left" wrapText="1"/>
    </xf>
    <xf numFmtId="0" fontId="14" fillId="7" borderId="4" xfId="0" applyFont="1" applyFill="1" applyBorder="1" applyAlignment="1">
      <alignment horizontal="left" vertical="top" wrapText="1"/>
    </xf>
    <xf numFmtId="0" fontId="15" fillId="7" borderId="12" xfId="0" applyFont="1" applyFill="1" applyBorder="1" applyAlignment="1">
      <alignment horizontal="left" vertical="top" wrapText="1"/>
    </xf>
    <xf numFmtId="0" fontId="15" fillId="7" borderId="12" xfId="0" applyFont="1" applyFill="1" applyBorder="1" applyAlignment="1">
      <alignment vertical="top" wrapText="1"/>
    </xf>
    <xf numFmtId="0" fontId="16" fillId="7" borderId="12" xfId="0" applyFont="1" applyFill="1" applyBorder="1" applyAlignment="1">
      <alignment vertical="top" wrapText="1"/>
    </xf>
    <xf numFmtId="0" fontId="0" fillId="0" borderId="4" xfId="0" applyFill="1" applyBorder="1" applyAlignment="1">
      <alignment wrapText="1"/>
    </xf>
    <xf numFmtId="0" fontId="0" fillId="0" borderId="4" xfId="0" applyFont="1" applyBorder="1" applyAlignment="1">
      <alignment vertical="top" wrapText="1"/>
    </xf>
    <xf numFmtId="0" fontId="14" fillId="0" borderId="12" xfId="0" applyFont="1" applyBorder="1" applyAlignment="1">
      <alignment horizontal="left" vertical="top" wrapText="1"/>
    </xf>
    <xf numFmtId="0" fontId="0" fillId="0" borderId="12" xfId="0" applyBorder="1" applyAlignment="1">
      <alignment wrapText="1"/>
    </xf>
    <xf numFmtId="0" fontId="0" fillId="0" borderId="15" xfId="0" applyBorder="1" applyAlignment="1">
      <alignment vertical="top" wrapText="1"/>
    </xf>
    <xf numFmtId="0" fontId="0" fillId="7" borderId="4" xfId="0" applyFont="1" applyFill="1" applyBorder="1" applyAlignment="1">
      <alignment vertical="top" wrapText="1"/>
    </xf>
    <xf numFmtId="0" fontId="0" fillId="7" borderId="12" xfId="0" applyFill="1" applyBorder="1" applyAlignment="1">
      <alignment vertical="top" wrapText="1"/>
    </xf>
    <xf numFmtId="0" fontId="15" fillId="7" borderId="4" xfId="0" applyFont="1" applyFill="1" applyBorder="1" applyAlignment="1">
      <alignment vertical="top" wrapText="1"/>
    </xf>
    <xf numFmtId="0" fontId="0" fillId="7" borderId="4" xfId="0" applyFill="1" applyBorder="1" applyAlignment="1">
      <alignment horizontal="left" vertical="top" wrapText="1"/>
    </xf>
    <xf numFmtId="0" fontId="0" fillId="7" borderId="4" xfId="0" applyFill="1" applyBorder="1"/>
    <xf numFmtId="164" fontId="9" fillId="5" borderId="14" xfId="2" applyFont="1" applyFill="1" applyBorder="1" applyAlignment="1">
      <alignment vertical="center" wrapText="1"/>
    </xf>
    <xf numFmtId="0" fontId="0" fillId="0" borderId="15" xfId="0" applyBorder="1" applyAlignment="1">
      <alignment wrapText="1"/>
    </xf>
    <xf numFmtId="164" fontId="9" fillId="0" borderId="1" xfId="2" applyFont="1" applyFill="1" applyBorder="1" applyAlignment="1">
      <alignment horizontal="left" vertical="top" wrapText="1"/>
    </xf>
    <xf numFmtId="164" fontId="9" fillId="0" borderId="0" xfId="2" applyFont="1" applyFill="1" applyBorder="1" applyAlignment="1">
      <alignment horizontal="left" vertical="top" wrapText="1"/>
    </xf>
    <xf numFmtId="164" fontId="6" fillId="0" borderId="2" xfId="2" applyFont="1" applyFill="1" applyBorder="1" applyAlignment="1">
      <alignment vertical="center" wrapText="1"/>
    </xf>
    <xf numFmtId="164" fontId="10" fillId="0" borderId="6" xfId="2" applyFont="1" applyFill="1" applyBorder="1" applyAlignment="1">
      <alignment horizontal="center" vertical="center" wrapText="1"/>
    </xf>
    <xf numFmtId="164" fontId="10" fillId="0" borderId="8" xfId="2" applyFont="1" applyFill="1" applyBorder="1" applyAlignment="1">
      <alignment horizontal="center" vertical="center" wrapText="1"/>
    </xf>
    <xf numFmtId="164" fontId="2" fillId="0" borderId="1" xfId="2" applyFont="1" applyFill="1" applyBorder="1" applyAlignment="1">
      <alignment horizontal="center" vertical="top"/>
    </xf>
    <xf numFmtId="0" fontId="0" fillId="0" borderId="0" xfId="0" applyAlignment="1">
      <alignment horizontal="left" vertical="top" wrapText="1"/>
    </xf>
    <xf numFmtId="164" fontId="9" fillId="5" borderId="1" xfId="2" applyFont="1" applyFill="1" applyBorder="1" applyAlignment="1">
      <alignment horizontal="left" vertical="top" wrapText="1"/>
    </xf>
    <xf numFmtId="164" fontId="2" fillId="0" borderId="1" xfId="2" applyFont="1" applyFill="1" applyBorder="1" applyAlignment="1">
      <alignment horizontal="left" vertical="top"/>
    </xf>
    <xf numFmtId="164" fontId="9" fillId="7" borderId="1" xfId="2" applyFont="1" applyFill="1" applyBorder="1" applyAlignment="1">
      <alignment horizontal="left" vertical="top" wrapText="1"/>
    </xf>
    <xf numFmtId="164" fontId="9" fillId="7" borderId="4" xfId="2" applyFont="1" applyFill="1" applyBorder="1" applyAlignment="1">
      <alignment horizontal="left" vertical="top" wrapText="1"/>
    </xf>
    <xf numFmtId="0" fontId="9" fillId="0" borderId="4" xfId="0" applyFont="1" applyBorder="1" applyAlignment="1">
      <alignment wrapText="1"/>
    </xf>
    <xf numFmtId="0" fontId="9" fillId="0" borderId="4" xfId="0" applyFont="1" applyBorder="1" applyAlignment="1">
      <alignment vertical="top" wrapText="1"/>
    </xf>
    <xf numFmtId="0" fontId="9" fillId="0" borderId="4" xfId="0" applyFont="1" applyBorder="1" applyAlignment="1">
      <alignment horizontal="left" vertical="top" wrapText="1"/>
    </xf>
    <xf numFmtId="0" fontId="19" fillId="0" borderId="4" xfId="0" applyFont="1" applyBorder="1" applyAlignment="1">
      <alignment horizontal="left" vertical="top" wrapText="1"/>
    </xf>
    <xf numFmtId="164" fontId="9" fillId="0" borderId="5" xfId="2" applyFont="1" applyFill="1" applyBorder="1" applyAlignment="1">
      <alignment horizontal="center" vertical="center" wrapText="1"/>
    </xf>
    <xf numFmtId="164" fontId="9" fillId="0" borderId="4" xfId="2" applyFont="1" applyFill="1" applyBorder="1" applyAlignment="1">
      <alignment horizontal="left" vertical="center" wrapText="1"/>
    </xf>
    <xf numFmtId="164" fontId="9" fillId="7" borderId="4" xfId="2" applyFont="1" applyFill="1" applyBorder="1" applyAlignment="1">
      <alignment vertical="center" wrapText="1"/>
    </xf>
    <xf numFmtId="164" fontId="5" fillId="0" borderId="4" xfId="2" applyFont="1" applyFill="1" applyBorder="1" applyAlignment="1">
      <alignment vertical="center" wrapText="1"/>
    </xf>
    <xf numFmtId="0" fontId="0" fillId="0" borderId="0" xfId="0" applyAlignment="1">
      <alignment vertical="top" wrapText="1"/>
    </xf>
    <xf numFmtId="0" fontId="0" fillId="7" borderId="12" xfId="0" applyFont="1" applyFill="1" applyBorder="1" applyAlignment="1">
      <alignment vertical="top" wrapText="1"/>
    </xf>
    <xf numFmtId="164" fontId="10" fillId="0" borderId="3" xfId="2" applyFont="1" applyFill="1" applyBorder="1" applyAlignment="1">
      <alignment horizontal="center" vertical="center" wrapText="1"/>
    </xf>
    <xf numFmtId="164" fontId="6" fillId="0" borderId="4" xfId="2" applyFont="1" applyFill="1" applyBorder="1" applyAlignment="1">
      <alignment vertical="center" wrapText="1"/>
    </xf>
    <xf numFmtId="164" fontId="7" fillId="2" borderId="4" xfId="2" applyFont="1" applyFill="1" applyBorder="1" applyAlignment="1">
      <alignment vertical="center" wrapText="1"/>
    </xf>
    <xf numFmtId="0" fontId="15" fillId="0" borderId="4" xfId="0" applyFont="1" applyBorder="1" applyAlignment="1">
      <alignment vertical="top" wrapText="1"/>
    </xf>
    <xf numFmtId="0" fontId="0" fillId="0" borderId="18" xfId="0" applyFill="1" applyBorder="1" applyAlignment="1">
      <alignment vertical="top" wrapText="1"/>
    </xf>
    <xf numFmtId="0" fontId="14" fillId="0" borderId="13" xfId="0" applyFont="1" applyFill="1" applyBorder="1" applyAlignment="1">
      <alignment horizontal="left" vertical="top" wrapText="1"/>
    </xf>
    <xf numFmtId="0" fontId="13" fillId="0" borderId="4" xfId="1" applyFont="1" applyBorder="1" applyAlignment="1">
      <alignment wrapText="1"/>
    </xf>
    <xf numFmtId="164" fontId="8" fillId="2" borderId="4" xfId="2" applyFont="1" applyFill="1" applyBorder="1" applyAlignment="1">
      <alignment vertical="center" wrapText="1"/>
    </xf>
    <xf numFmtId="164" fontId="2" fillId="0" borderId="4" xfId="2" applyFont="1" applyFill="1" applyBorder="1" applyAlignment="1">
      <alignment horizontal="left" vertical="top" wrapText="1"/>
    </xf>
    <xf numFmtId="164" fontId="5" fillId="0" borderId="11" xfId="2" applyFont="1" applyFill="1" applyBorder="1" applyAlignment="1">
      <alignment vertical="center" wrapText="1"/>
    </xf>
    <xf numFmtId="164" fontId="10" fillId="0" borderId="2" xfId="2" applyFont="1" applyFill="1" applyBorder="1" applyAlignment="1">
      <alignment horizontal="center" vertical="center" wrapText="1"/>
    </xf>
    <xf numFmtId="0" fontId="0" fillId="7" borderId="4" xfId="0" applyFill="1" applyBorder="1" applyAlignment="1">
      <alignment wrapText="1"/>
    </xf>
    <xf numFmtId="0" fontId="14" fillId="7" borderId="4" xfId="0" applyFont="1" applyFill="1" applyBorder="1" applyAlignment="1">
      <alignment wrapText="1"/>
    </xf>
    <xf numFmtId="164" fontId="24" fillId="2" borderId="1" xfId="2" applyFont="1" applyFill="1" applyBorder="1" applyAlignment="1">
      <alignment vertical="center" wrapText="1"/>
    </xf>
    <xf numFmtId="0" fontId="21" fillId="0" borderId="4" xfId="0" applyFont="1" applyBorder="1" applyAlignment="1">
      <alignment horizontal="center" wrapText="1"/>
    </xf>
    <xf numFmtId="164" fontId="7" fillId="9" borderId="5" xfId="2" applyFont="1" applyFill="1" applyBorder="1" applyAlignment="1">
      <alignment vertical="center"/>
    </xf>
    <xf numFmtId="164" fontId="7" fillId="9" borderId="1" xfId="2" applyFont="1" applyFill="1" applyBorder="1" applyAlignment="1">
      <alignment vertical="center"/>
    </xf>
    <xf numFmtId="164" fontId="7" fillId="9" borderId="1" xfId="2" applyFont="1" applyFill="1" applyBorder="1" applyAlignment="1">
      <alignment vertical="center" wrapText="1"/>
    </xf>
    <xf numFmtId="164" fontId="7" fillId="9" borderId="5" xfId="2" applyFont="1" applyFill="1" applyBorder="1" applyAlignment="1">
      <alignment vertical="center" wrapText="1"/>
    </xf>
    <xf numFmtId="164" fontId="7" fillId="9" borderId="4" xfId="2" applyFont="1" applyFill="1" applyBorder="1" applyAlignment="1">
      <alignment vertical="center" wrapText="1"/>
    </xf>
    <xf numFmtId="164" fontId="9" fillId="0" borderId="3" xfId="2" applyFont="1" applyFill="1" applyBorder="1" applyAlignment="1">
      <alignment vertical="top" wrapText="1"/>
    </xf>
    <xf numFmtId="164" fontId="9" fillId="0" borderId="4" xfId="2" applyFont="1" applyFill="1" applyBorder="1" applyAlignment="1">
      <alignment vertical="top" wrapText="1"/>
    </xf>
    <xf numFmtId="164" fontId="7" fillId="2" borderId="6" xfId="2" applyFont="1" applyFill="1" applyBorder="1" applyAlignment="1">
      <alignment vertical="center" wrapText="1"/>
    </xf>
    <xf numFmtId="0" fontId="0" fillId="0" borderId="8" xfId="0" applyBorder="1" applyAlignment="1">
      <alignment horizontal="center"/>
    </xf>
    <xf numFmtId="0" fontId="0" fillId="0" borderId="4" xfId="0" applyBorder="1" applyAlignment="1">
      <alignment horizontal="center"/>
    </xf>
    <xf numFmtId="0" fontId="14" fillId="0" borderId="4" xfId="0" applyFont="1" applyBorder="1" applyAlignment="1">
      <alignment horizontal="center" wrapText="1"/>
    </xf>
    <xf numFmtId="0" fontId="0" fillId="0" borderId="0" xfId="0" applyAlignment="1">
      <alignment horizontal="center"/>
    </xf>
    <xf numFmtId="0" fontId="0" fillId="7" borderId="4" xfId="0" applyFill="1" applyBorder="1" applyAlignment="1">
      <alignment horizontal="center"/>
    </xf>
    <xf numFmtId="164" fontId="2" fillId="0" borderId="4" xfId="2" applyFont="1" applyFill="1" applyBorder="1" applyAlignment="1">
      <alignment horizontal="center" wrapText="1"/>
    </xf>
    <xf numFmtId="164" fontId="10" fillId="0" borderId="8" xfId="2" applyFont="1" applyFill="1" applyBorder="1" applyAlignment="1">
      <alignment horizontal="center" wrapText="1"/>
    </xf>
    <xf numFmtId="0" fontId="14" fillId="0" borderId="4" xfId="0" applyFont="1" applyBorder="1" applyAlignment="1">
      <alignment horizontal="center"/>
    </xf>
    <xf numFmtId="0" fontId="0" fillId="0" borderId="15" xfId="0" applyBorder="1" applyAlignment="1">
      <alignment horizontal="center"/>
    </xf>
    <xf numFmtId="0" fontId="0" fillId="0" borderId="4" xfId="0" applyBorder="1" applyAlignment="1">
      <alignment horizontal="center" wrapText="1"/>
    </xf>
    <xf numFmtId="164" fontId="10" fillId="0" borderId="4" xfId="2" applyFont="1" applyFill="1" applyBorder="1" applyAlignment="1">
      <alignment horizontal="center" wrapText="1"/>
    </xf>
    <xf numFmtId="0" fontId="14" fillId="7" borderId="4" xfId="0" applyFont="1" applyFill="1" applyBorder="1" applyAlignment="1">
      <alignment horizontal="center" vertical="top"/>
    </xf>
    <xf numFmtId="0" fontId="14" fillId="7" borderId="4" xfId="0" applyFont="1" applyFill="1" applyBorder="1" applyAlignment="1">
      <alignment horizontal="center"/>
    </xf>
    <xf numFmtId="164" fontId="2" fillId="0" borderId="1" xfId="2" applyFont="1" applyFill="1" applyBorder="1" applyAlignment="1">
      <alignment horizontal="center"/>
    </xf>
    <xf numFmtId="164" fontId="2" fillId="0" borderId="5" xfId="2" applyFont="1" applyFill="1" applyBorder="1" applyAlignment="1">
      <alignment horizontal="center"/>
    </xf>
    <xf numFmtId="0" fontId="9" fillId="0" borderId="4" xfId="0" applyFont="1" applyBorder="1" applyAlignment="1">
      <alignment horizontal="center"/>
    </xf>
    <xf numFmtId="0" fontId="19" fillId="0" borderId="4" xfId="0" applyFont="1" applyBorder="1" applyAlignment="1">
      <alignment horizontal="center"/>
    </xf>
    <xf numFmtId="164" fontId="9" fillId="6" borderId="12" xfId="2" applyFont="1" applyFill="1" applyBorder="1" applyAlignment="1">
      <alignment vertical="center" wrapText="1"/>
    </xf>
    <xf numFmtId="164" fontId="9" fillId="0" borderId="11" xfId="2" applyFont="1" applyFill="1" applyBorder="1" applyAlignment="1">
      <alignment vertical="center" wrapText="1"/>
    </xf>
    <xf numFmtId="164" fontId="9" fillId="0" borderId="4" xfId="2" applyFont="1" applyFill="1" applyBorder="1" applyAlignment="1">
      <alignment horizontal="left" vertical="top" wrapText="1"/>
    </xf>
    <xf numFmtId="0" fontId="0" fillId="0" borderId="8" xfId="0" applyBorder="1" applyAlignment="1">
      <alignment wrapText="1"/>
    </xf>
    <xf numFmtId="164" fontId="12" fillId="4" borderId="11" xfId="2" applyFont="1" applyFill="1" applyBorder="1" applyAlignment="1">
      <alignment horizontal="left" vertical="center" wrapText="1"/>
    </xf>
    <xf numFmtId="0" fontId="0" fillId="0" borderId="0" xfId="0" applyBorder="1" applyAlignment="1">
      <alignment horizontal="center"/>
    </xf>
    <xf numFmtId="164" fontId="12" fillId="4" borderId="11" xfId="2" applyFont="1" applyFill="1" applyBorder="1" applyAlignment="1">
      <alignment horizontal="center" vertical="center" wrapText="1"/>
    </xf>
    <xf numFmtId="164" fontId="12" fillId="4" borderId="0" xfId="2" applyFont="1" applyFill="1" applyBorder="1" applyAlignment="1">
      <alignment horizontal="center" vertical="center" wrapText="1"/>
    </xf>
    <xf numFmtId="164" fontId="12" fillId="4" borderId="16" xfId="2" applyFont="1" applyFill="1" applyBorder="1" applyAlignment="1">
      <alignment horizontal="center" vertical="center" wrapText="1"/>
    </xf>
    <xf numFmtId="164" fontId="10" fillId="0" borderId="8" xfId="2" applyFont="1" applyFill="1" applyBorder="1" applyAlignment="1">
      <alignment horizontal="center" vertical="top" wrapText="1"/>
    </xf>
    <xf numFmtId="0" fontId="0" fillId="0" borderId="0" xfId="0" applyAlignment="1">
      <alignment vertical="top"/>
    </xf>
    <xf numFmtId="0" fontId="34" fillId="10" borderId="12" xfId="0" applyFont="1" applyFill="1" applyBorder="1" applyAlignment="1">
      <alignment vertical="top" wrapText="1"/>
    </xf>
    <xf numFmtId="0" fontId="35" fillId="0" borderId="12" xfId="0" applyFont="1" applyBorder="1" applyAlignment="1">
      <alignment vertical="top" wrapText="1"/>
    </xf>
    <xf numFmtId="0" fontId="36" fillId="8" borderId="4" xfId="0" applyFont="1" applyFill="1" applyBorder="1" applyAlignment="1">
      <alignment horizontal="center" vertical="center" wrapText="1"/>
    </xf>
    <xf numFmtId="0" fontId="37" fillId="10" borderId="12" xfId="0" applyFont="1" applyFill="1" applyBorder="1" applyAlignment="1">
      <alignment vertical="top" wrapText="1"/>
    </xf>
    <xf numFmtId="0" fontId="31" fillId="10" borderId="4" xfId="0" applyFont="1" applyFill="1" applyBorder="1" applyAlignment="1">
      <alignment horizontal="left" vertical="top" wrapText="1"/>
    </xf>
    <xf numFmtId="0" fontId="39" fillId="0" borderId="4" xfId="0" applyFont="1" applyBorder="1" applyAlignment="1">
      <alignment horizontal="left" vertical="top" wrapText="1"/>
    </xf>
    <xf numFmtId="0" fontId="32" fillId="0" borderId="0" xfId="0" applyFont="1" applyAlignment="1">
      <alignment wrapText="1"/>
    </xf>
    <xf numFmtId="0" fontId="32" fillId="0" borderId="0" xfId="0" applyFont="1"/>
    <xf numFmtId="164" fontId="32" fillId="0" borderId="0" xfId="0" applyNumberFormat="1" applyFont="1" applyAlignment="1">
      <alignment wrapText="1"/>
    </xf>
    <xf numFmtId="164" fontId="32" fillId="0" borderId="0" xfId="0" applyNumberFormat="1" applyFont="1"/>
    <xf numFmtId="0" fontId="14" fillId="7" borderId="4" xfId="0" applyFont="1" applyFill="1" applyBorder="1" applyAlignment="1">
      <alignment vertical="top"/>
    </xf>
    <xf numFmtId="0" fontId="14" fillId="0" borderId="4" xfId="0" applyFont="1" applyBorder="1" applyAlignment="1">
      <alignment vertical="top"/>
    </xf>
    <xf numFmtId="0" fontId="14" fillId="0" borderId="4" xfId="0" applyFont="1" applyBorder="1" applyAlignment="1">
      <alignment horizontal="center" vertical="center" wrapText="1"/>
    </xf>
    <xf numFmtId="164" fontId="18" fillId="0" borderId="0" xfId="2" applyFont="1" applyFill="1" applyBorder="1" applyAlignment="1">
      <alignment vertical="center" wrapText="1"/>
    </xf>
    <xf numFmtId="164" fontId="18" fillId="0" borderId="11" xfId="2" applyFont="1" applyFill="1" applyBorder="1" applyAlignment="1">
      <alignment vertical="center" wrapText="1"/>
    </xf>
    <xf numFmtId="0" fontId="14" fillId="7" borderId="4" xfId="0" applyFont="1" applyFill="1" applyBorder="1"/>
    <xf numFmtId="0" fontId="35" fillId="0" borderId="12" xfId="0" applyFont="1" applyBorder="1" applyAlignment="1">
      <alignment horizontal="center" vertical="top" wrapText="1"/>
    </xf>
    <xf numFmtId="0" fontId="32" fillId="0" borderId="0" xfId="0" applyFont="1" applyAlignment="1">
      <alignment horizontal="center"/>
    </xf>
    <xf numFmtId="164" fontId="18" fillId="0" borderId="4" xfId="2" applyFont="1" applyFill="1" applyBorder="1" applyAlignment="1">
      <alignment vertical="center" wrapText="1"/>
    </xf>
    <xf numFmtId="0" fontId="14" fillId="0" borderId="4" xfId="0" applyFont="1" applyBorder="1" applyAlignment="1">
      <alignment horizontal="left" wrapText="1"/>
    </xf>
    <xf numFmtId="164" fontId="9" fillId="0" borderId="1" xfId="2" applyFont="1" applyFill="1" applyBorder="1" applyAlignment="1">
      <alignment horizontal="center" vertical="top"/>
    </xf>
    <xf numFmtId="0" fontId="0" fillId="0" borderId="4" xfId="0" applyBorder="1" applyAlignment="1">
      <alignment horizontal="center" vertical="top" wrapText="1"/>
    </xf>
    <xf numFmtId="0" fontId="40" fillId="0" borderId="0" xfId="0" applyFont="1"/>
    <xf numFmtId="0" fontId="0" fillId="0" borderId="4" xfId="0" applyFont="1" applyBorder="1" applyAlignment="1">
      <alignment horizontal="left" vertical="top" wrapText="1"/>
    </xf>
    <xf numFmtId="0" fontId="32" fillId="0" borderId="0" xfId="0" applyFont="1" applyAlignment="1">
      <alignment vertical="top"/>
    </xf>
    <xf numFmtId="0" fontId="32" fillId="0" borderId="0" xfId="0" applyFont="1" applyBorder="1" applyAlignment="1">
      <alignment wrapText="1"/>
    </xf>
    <xf numFmtId="0" fontId="14" fillId="0" borderId="0" xfId="0" applyFont="1" applyAlignment="1">
      <alignment horizontal="left" vertical="top" wrapText="1"/>
    </xf>
    <xf numFmtId="0" fontId="38" fillId="12" borderId="4" xfId="0" applyFont="1" applyFill="1" applyBorder="1" applyAlignment="1">
      <alignment horizontal="center" vertical="center"/>
    </xf>
    <xf numFmtId="0" fontId="38" fillId="12" borderId="4" xfId="0" applyFont="1" applyFill="1" applyBorder="1" applyAlignment="1">
      <alignment horizontal="center" vertical="center" wrapText="1"/>
    </xf>
    <xf numFmtId="0" fontId="32" fillId="0" borderId="0" xfId="0" applyFont="1" applyBorder="1"/>
    <xf numFmtId="0" fontId="0" fillId="0" borderId="0" xfId="0" applyBorder="1"/>
    <xf numFmtId="0" fontId="32" fillId="7" borderId="0" xfId="0" applyFont="1" applyFill="1" applyBorder="1"/>
    <xf numFmtId="0" fontId="14" fillId="7" borderId="0" xfId="0" applyFont="1" applyFill="1" applyBorder="1"/>
    <xf numFmtId="164" fontId="43" fillId="0" borderId="4" xfId="2" applyFont="1" applyFill="1" applyBorder="1" applyAlignment="1">
      <alignment vertical="center" wrapText="1"/>
    </xf>
    <xf numFmtId="0" fontId="0" fillId="7" borderId="4" xfId="0" applyFill="1" applyBorder="1" applyAlignment="1">
      <alignment horizontal="center" vertical="top" wrapText="1"/>
    </xf>
    <xf numFmtId="0" fontId="0" fillId="0" borderId="0" xfId="0" applyAlignment="1">
      <alignment horizontal="center" wrapText="1"/>
    </xf>
    <xf numFmtId="0" fontId="0" fillId="0" borderId="4" xfId="0" applyBorder="1" applyAlignment="1" applyProtection="1">
      <alignment horizontal="center"/>
      <protection locked="0"/>
    </xf>
    <xf numFmtId="0" fontId="26" fillId="0" borderId="0" xfId="0" applyFont="1" applyAlignment="1">
      <alignment wrapText="1"/>
    </xf>
    <xf numFmtId="0" fontId="26" fillId="0" borderId="0" xfId="0" applyFont="1"/>
    <xf numFmtId="0" fontId="26" fillId="0" borderId="0" xfId="0" applyFont="1" applyAlignment="1">
      <alignment horizontal="center"/>
    </xf>
    <xf numFmtId="0" fontId="26" fillId="0" borderId="0" xfId="0" applyFont="1" applyAlignment="1">
      <alignment horizontal="center" wrapText="1"/>
    </xf>
    <xf numFmtId="0" fontId="26" fillId="0" borderId="0" xfId="0" applyFont="1" applyAlignment="1">
      <alignment vertical="top"/>
    </xf>
    <xf numFmtId="0" fontId="0" fillId="7" borderId="15" xfId="0" applyFill="1" applyBorder="1" applyAlignment="1">
      <alignment horizontal="center"/>
    </xf>
    <xf numFmtId="165" fontId="41" fillId="7" borderId="4" xfId="0" applyNumberFormat="1" applyFont="1" applyFill="1" applyBorder="1" applyAlignment="1">
      <alignment horizontal="center" vertical="center"/>
    </xf>
    <xf numFmtId="165" fontId="41" fillId="7" borderId="12" xfId="0" applyNumberFormat="1" applyFont="1" applyFill="1" applyBorder="1" applyAlignment="1">
      <alignment horizontal="center" vertical="center"/>
    </xf>
    <xf numFmtId="165" fontId="41" fillId="7" borderId="9" xfId="0" applyNumberFormat="1" applyFont="1" applyFill="1" applyBorder="1" applyAlignment="1">
      <alignment horizontal="center" vertical="center"/>
    </xf>
    <xf numFmtId="166" fontId="41" fillId="7" borderId="4" xfId="0" applyNumberFormat="1" applyFont="1" applyFill="1" applyBorder="1" applyAlignment="1">
      <alignment horizontal="center" vertical="center"/>
    </xf>
    <xf numFmtId="166" fontId="41" fillId="7" borderId="15" xfId="0" applyNumberFormat="1" applyFont="1" applyFill="1" applyBorder="1" applyAlignment="1">
      <alignment horizontal="center" vertical="center"/>
    </xf>
    <xf numFmtId="165" fontId="21" fillId="0" borderId="4" xfId="0" applyNumberFormat="1" applyFont="1" applyFill="1" applyBorder="1" applyAlignment="1">
      <alignment horizontal="center" vertical="center" wrapText="1"/>
    </xf>
    <xf numFmtId="165" fontId="36" fillId="8" borderId="4" xfId="0" applyNumberFormat="1" applyFont="1" applyFill="1" applyBorder="1" applyAlignment="1">
      <alignment horizontal="center" vertical="center" wrapText="1"/>
    </xf>
    <xf numFmtId="9" fontId="0" fillId="0" borderId="0" xfId="7" applyFont="1"/>
    <xf numFmtId="0" fontId="26" fillId="7" borderId="0" xfId="0" applyFont="1" applyFill="1" applyAlignment="1">
      <alignment wrapText="1"/>
    </xf>
    <xf numFmtId="0" fontId="26" fillId="7" borderId="0" xfId="0" applyFont="1" applyFill="1"/>
    <xf numFmtId="167" fontId="45" fillId="7" borderId="8" xfId="7" applyNumberFormat="1" applyFont="1" applyFill="1" applyBorder="1" applyAlignment="1">
      <alignment horizontal="center"/>
    </xf>
    <xf numFmtId="167" fontId="45" fillId="7" borderId="8" xfId="0" applyNumberFormat="1" applyFont="1" applyFill="1" applyBorder="1" applyAlignment="1">
      <alignment horizontal="center"/>
    </xf>
    <xf numFmtId="165" fontId="32" fillId="0" borderId="0" xfId="0" applyNumberFormat="1" applyFont="1" applyAlignment="1">
      <alignment horizontal="center"/>
    </xf>
    <xf numFmtId="0" fontId="32" fillId="7" borderId="0" xfId="0" applyFont="1" applyFill="1" applyAlignment="1">
      <alignment wrapText="1"/>
    </xf>
    <xf numFmtId="0" fontId="32" fillId="7" borderId="0" xfId="0" applyFont="1" applyFill="1"/>
    <xf numFmtId="164" fontId="32" fillId="7" borderId="0" xfId="0" applyNumberFormat="1" applyFont="1" applyFill="1" applyAlignment="1">
      <alignment wrapText="1"/>
    </xf>
    <xf numFmtId="164" fontId="32" fillId="7" borderId="0" xfId="0" applyNumberFormat="1" applyFont="1" applyFill="1"/>
    <xf numFmtId="0" fontId="32" fillId="7" borderId="0" xfId="0" applyFont="1" applyFill="1" applyAlignment="1">
      <alignment horizontal="center"/>
    </xf>
    <xf numFmtId="164" fontId="32" fillId="7" borderId="0" xfId="0" applyNumberFormat="1" applyFont="1" applyFill="1" applyAlignment="1">
      <alignment horizontal="center"/>
    </xf>
    <xf numFmtId="0" fontId="32" fillId="7" borderId="0" xfId="0" applyFont="1" applyFill="1" applyAlignment="1">
      <alignment horizontal="center" wrapText="1"/>
    </xf>
    <xf numFmtId="0" fontId="32" fillId="7" borderId="0" xfId="0" applyFont="1" applyFill="1" applyAlignment="1">
      <alignment vertical="top"/>
    </xf>
    <xf numFmtId="164" fontId="7" fillId="2" borderId="5" xfId="2" applyFont="1" applyFill="1" applyBorder="1" applyAlignment="1">
      <alignment vertical="center"/>
    </xf>
    <xf numFmtId="0" fontId="26" fillId="7" borderId="0" xfId="0" applyFont="1" applyFill="1" applyAlignment="1">
      <alignment horizontal="center"/>
    </xf>
    <xf numFmtId="0" fontId="47" fillId="7" borderId="0" xfId="0" applyFont="1" applyFill="1" applyBorder="1" applyAlignment="1">
      <alignment horizontal="left" vertical="top" wrapText="1"/>
    </xf>
    <xf numFmtId="164" fontId="12" fillId="4" borderId="0" xfId="2" applyFont="1" applyFill="1" applyBorder="1" applyAlignment="1">
      <alignment horizontal="center" vertical="center" wrapText="1"/>
    </xf>
    <xf numFmtId="164" fontId="5" fillId="0" borderId="4" xfId="2" applyFont="1" applyFill="1" applyBorder="1" applyAlignment="1">
      <alignment horizontal="center" vertical="center" wrapText="1"/>
    </xf>
    <xf numFmtId="164" fontId="12" fillId="4" borderId="12" xfId="2" applyFont="1" applyFill="1" applyBorder="1" applyAlignment="1">
      <alignment horizontal="center" vertical="center" wrapText="1"/>
    </xf>
    <xf numFmtId="164" fontId="12" fillId="4" borderId="17" xfId="2" applyFont="1" applyFill="1" applyBorder="1" applyAlignment="1">
      <alignment horizontal="center" vertical="center" wrapText="1"/>
    </xf>
    <xf numFmtId="164" fontId="12" fillId="4" borderId="9" xfId="2" applyFont="1" applyFill="1" applyBorder="1" applyAlignment="1">
      <alignment horizontal="center" vertical="center" wrapText="1"/>
    </xf>
    <xf numFmtId="164" fontId="12" fillId="4" borderId="4" xfId="2" applyFont="1" applyFill="1" applyBorder="1" applyAlignment="1">
      <alignment horizontal="center" vertical="center" wrapText="1"/>
    </xf>
    <xf numFmtId="164" fontId="12" fillId="4" borderId="4" xfId="2" applyFont="1" applyFill="1" applyBorder="1" applyAlignment="1">
      <alignment horizontal="center" wrapText="1"/>
    </xf>
    <xf numFmtId="0" fontId="42" fillId="14" borderId="22" xfId="0" applyFont="1" applyFill="1" applyBorder="1" applyAlignment="1">
      <alignment horizontal="center"/>
    </xf>
    <xf numFmtId="0" fontId="42" fillId="14" borderId="20" xfId="0" applyFont="1" applyFill="1" applyBorder="1" applyAlignment="1">
      <alignment horizontal="center"/>
    </xf>
    <xf numFmtId="0" fontId="42" fillId="14" borderId="21" xfId="0" applyFont="1" applyFill="1" applyBorder="1" applyAlignment="1">
      <alignment horizontal="center"/>
    </xf>
    <xf numFmtId="167" fontId="46" fillId="14" borderId="23" xfId="0" applyNumberFormat="1" applyFont="1" applyFill="1" applyBorder="1" applyAlignment="1">
      <alignment horizontal="center"/>
    </xf>
    <xf numFmtId="167" fontId="46" fillId="14" borderId="25" xfId="0" applyNumberFormat="1" applyFont="1" applyFill="1" applyBorder="1" applyAlignment="1">
      <alignment horizontal="center"/>
    </xf>
    <xf numFmtId="167" fontId="46" fillId="14" borderId="10" xfId="0" applyNumberFormat="1" applyFont="1" applyFill="1" applyBorder="1" applyAlignment="1">
      <alignment horizontal="center"/>
    </xf>
    <xf numFmtId="165" fontId="42" fillId="12" borderId="22" xfId="0" applyNumberFormat="1" applyFont="1" applyFill="1" applyBorder="1" applyAlignment="1">
      <alignment horizontal="center" vertical="center"/>
    </xf>
    <xf numFmtId="165" fontId="42" fillId="12" borderId="21" xfId="0" applyNumberFormat="1" applyFont="1" applyFill="1" applyBorder="1" applyAlignment="1">
      <alignment horizontal="center" vertical="center"/>
    </xf>
    <xf numFmtId="165" fontId="42" fillId="12" borderId="23" xfId="0" applyNumberFormat="1" applyFont="1" applyFill="1" applyBorder="1" applyAlignment="1">
      <alignment horizontal="center" vertical="center"/>
    </xf>
    <xf numFmtId="165" fontId="42" fillId="12" borderId="10" xfId="0" applyNumberFormat="1" applyFont="1" applyFill="1" applyBorder="1" applyAlignment="1">
      <alignment horizontal="center" vertical="center"/>
    </xf>
    <xf numFmtId="0" fontId="42" fillId="11" borderId="22" xfId="0" applyFont="1" applyFill="1" applyBorder="1" applyAlignment="1">
      <alignment horizontal="center" vertical="center"/>
    </xf>
    <xf numFmtId="0" fontId="42" fillId="11" borderId="21" xfId="0" applyFont="1" applyFill="1" applyBorder="1" applyAlignment="1">
      <alignment horizontal="center" vertical="center"/>
    </xf>
    <xf numFmtId="0" fontId="42" fillId="11" borderId="23" xfId="0" applyFont="1" applyFill="1" applyBorder="1" applyAlignment="1">
      <alignment horizontal="center" vertical="center"/>
    </xf>
    <xf numFmtId="0" fontId="42" fillId="11" borderId="10" xfId="0" applyFont="1" applyFill="1" applyBorder="1" applyAlignment="1">
      <alignment horizontal="center" vertical="center"/>
    </xf>
    <xf numFmtId="0" fontId="35" fillId="11" borderId="12" xfId="0" applyFont="1" applyFill="1" applyBorder="1" applyAlignment="1">
      <alignment horizontal="center" vertical="center"/>
    </xf>
    <xf numFmtId="0" fontId="21" fillId="11" borderId="17" xfId="0" applyFont="1" applyFill="1" applyBorder="1" applyAlignment="1">
      <alignment horizontal="center" vertical="center"/>
    </xf>
    <xf numFmtId="0" fontId="21" fillId="11" borderId="9" xfId="0" applyFont="1" applyFill="1" applyBorder="1" applyAlignment="1">
      <alignment horizontal="center" vertical="center"/>
    </xf>
    <xf numFmtId="0" fontId="39" fillId="13" borderId="4" xfId="0" applyFont="1" applyFill="1" applyBorder="1" applyAlignment="1">
      <alignment horizontal="center" vertical="center" wrapText="1"/>
    </xf>
    <xf numFmtId="0" fontId="39" fillId="13" borderId="4" xfId="0" applyFont="1" applyFill="1" applyBorder="1" applyAlignment="1">
      <alignment horizontal="center" vertical="center"/>
    </xf>
    <xf numFmtId="0" fontId="33" fillId="10" borderId="4" xfId="0" applyFont="1" applyFill="1" applyBorder="1" applyAlignment="1">
      <alignment horizontal="center" vertical="top" wrapText="1"/>
    </xf>
    <xf numFmtId="0" fontId="38" fillId="0" borderId="17" xfId="0" applyFont="1" applyBorder="1" applyAlignment="1">
      <alignment horizontal="center" vertical="top" wrapText="1"/>
    </xf>
    <xf numFmtId="0" fontId="38" fillId="0" borderId="9" xfId="0" applyFont="1" applyBorder="1" applyAlignment="1">
      <alignment horizontal="center" vertical="top" wrapText="1"/>
    </xf>
    <xf numFmtId="164" fontId="12" fillId="4" borderId="11" xfId="2" applyFont="1" applyFill="1" applyBorder="1" applyAlignment="1">
      <alignment horizontal="center" vertical="center" wrapText="1"/>
    </xf>
    <xf numFmtId="164" fontId="12" fillId="4" borderId="0" xfId="2" applyFont="1" applyFill="1" applyBorder="1" applyAlignment="1">
      <alignment horizontal="center" vertical="center" wrapText="1"/>
    </xf>
    <xf numFmtId="164" fontId="12" fillId="4" borderId="16" xfId="2" applyFont="1" applyFill="1" applyBorder="1" applyAlignment="1">
      <alignment horizontal="center" vertical="center" wrapText="1"/>
    </xf>
    <xf numFmtId="164" fontId="12" fillId="4" borderId="0" xfId="2" applyFont="1" applyFill="1" applyBorder="1" applyAlignment="1">
      <alignment horizontal="center" wrapText="1"/>
    </xf>
    <xf numFmtId="164" fontId="11" fillId="3" borderId="11" xfId="2" applyFont="1" applyFill="1" applyBorder="1" applyAlignment="1">
      <alignment horizontal="center" vertical="center" wrapText="1"/>
    </xf>
    <xf numFmtId="164" fontId="11" fillId="3" borderId="0" xfId="2" applyFont="1" applyFill="1" applyBorder="1" applyAlignment="1">
      <alignment horizontal="center" vertical="center" wrapText="1"/>
    </xf>
    <xf numFmtId="164" fontId="11" fillId="3" borderId="0" xfId="2" applyFont="1" applyFill="1" applyBorder="1" applyAlignment="1">
      <alignment horizontal="center" wrapText="1"/>
    </xf>
    <xf numFmtId="164" fontId="11" fillId="3" borderId="16" xfId="2" applyFont="1" applyFill="1" applyBorder="1" applyAlignment="1">
      <alignment horizontal="center" vertical="center" wrapText="1"/>
    </xf>
    <xf numFmtId="164" fontId="5" fillId="0" borderId="12" xfId="2" applyFont="1" applyFill="1" applyBorder="1" applyAlignment="1">
      <alignment horizontal="center" vertical="center" wrapText="1"/>
    </xf>
    <xf numFmtId="164" fontId="5" fillId="0" borderId="22" xfId="2" applyFont="1" applyFill="1" applyBorder="1" applyAlignment="1">
      <alignment horizontal="center" vertical="center" wrapText="1"/>
    </xf>
    <xf numFmtId="164" fontId="5" fillId="0" borderId="20" xfId="2" applyFont="1" applyFill="1" applyBorder="1" applyAlignment="1">
      <alignment horizontal="center" vertical="center" wrapText="1"/>
    </xf>
    <xf numFmtId="164" fontId="5" fillId="0" borderId="21" xfId="2" applyFont="1" applyFill="1" applyBorder="1" applyAlignment="1">
      <alignment horizontal="center" vertical="center" wrapText="1"/>
    </xf>
    <xf numFmtId="164" fontId="5" fillId="0" borderId="23" xfId="2" applyFont="1" applyFill="1" applyBorder="1" applyAlignment="1">
      <alignment horizontal="center" vertical="center" wrapText="1"/>
    </xf>
    <xf numFmtId="164" fontId="5" fillId="0" borderId="25" xfId="2" applyFont="1" applyFill="1" applyBorder="1" applyAlignment="1">
      <alignment horizontal="center" vertical="center" wrapText="1"/>
    </xf>
    <xf numFmtId="164" fontId="5" fillId="0" borderId="10" xfId="2" applyFont="1" applyFill="1" applyBorder="1" applyAlignment="1">
      <alignment horizontal="center" vertical="center" wrapText="1"/>
    </xf>
    <xf numFmtId="164" fontId="5" fillId="0" borderId="4" xfId="2" applyFont="1" applyFill="1" applyBorder="1" applyAlignment="1">
      <alignment horizontal="center" vertical="center" wrapText="1"/>
    </xf>
    <xf numFmtId="164" fontId="12" fillId="4" borderId="19" xfId="2" applyFont="1" applyFill="1" applyBorder="1" applyAlignment="1">
      <alignment horizontal="center" vertical="center" wrapText="1"/>
    </xf>
    <xf numFmtId="164" fontId="12" fillId="4" borderId="20" xfId="2" applyFont="1" applyFill="1" applyBorder="1" applyAlignment="1">
      <alignment horizontal="center" vertical="center" wrapText="1"/>
    </xf>
    <xf numFmtId="164" fontId="12" fillId="4" borderId="21" xfId="2" applyFont="1" applyFill="1" applyBorder="1" applyAlignment="1">
      <alignment horizontal="center" vertical="center" wrapText="1"/>
    </xf>
    <xf numFmtId="164" fontId="5" fillId="0" borderId="15" xfId="2" applyFont="1" applyFill="1" applyBorder="1" applyAlignment="1">
      <alignment horizontal="center" vertical="center" wrapText="1"/>
    </xf>
    <xf numFmtId="164" fontId="5" fillId="0" borderId="8" xfId="2" applyFont="1" applyFill="1" applyBorder="1" applyAlignment="1">
      <alignment horizontal="center" vertical="center" wrapText="1"/>
    </xf>
    <xf numFmtId="164" fontId="5" fillId="0" borderId="4" xfId="2" applyFont="1" applyFill="1" applyBorder="1" applyAlignment="1">
      <alignment horizontal="center" wrapText="1"/>
    </xf>
    <xf numFmtId="164" fontId="11" fillId="3" borderId="12" xfId="2" applyFont="1" applyFill="1" applyBorder="1" applyAlignment="1">
      <alignment horizontal="center" vertical="center" wrapText="1"/>
    </xf>
    <xf numFmtId="164" fontId="11" fillId="3" borderId="17" xfId="2" applyFont="1" applyFill="1" applyBorder="1" applyAlignment="1">
      <alignment horizontal="center" vertical="center" wrapText="1"/>
    </xf>
    <xf numFmtId="164" fontId="11" fillId="3" borderId="17" xfId="2" applyFont="1" applyFill="1" applyBorder="1" applyAlignment="1">
      <alignment horizontal="center" wrapText="1"/>
    </xf>
    <xf numFmtId="164" fontId="12" fillId="4" borderId="17" xfId="2" applyFont="1" applyFill="1" applyBorder="1" applyAlignment="1">
      <alignment horizontal="center" wrapText="1"/>
    </xf>
    <xf numFmtId="164" fontId="12" fillId="4" borderId="6" xfId="2" applyFont="1" applyFill="1" applyBorder="1" applyAlignment="1">
      <alignment horizontal="center" vertical="center" wrapText="1"/>
    </xf>
    <xf numFmtId="164" fontId="12" fillId="4" borderId="24" xfId="2" applyFont="1" applyFill="1" applyBorder="1" applyAlignment="1">
      <alignment horizontal="center" vertical="center" wrapText="1"/>
    </xf>
    <xf numFmtId="164" fontId="12" fillId="4" borderId="24" xfId="2" applyFont="1" applyFill="1" applyBorder="1" applyAlignment="1">
      <alignment horizontal="center" wrapText="1"/>
    </xf>
    <xf numFmtId="164" fontId="12" fillId="4" borderId="20" xfId="2" applyFont="1" applyFill="1" applyBorder="1" applyAlignment="1">
      <alignment horizontal="center" wrapText="1"/>
    </xf>
    <xf numFmtId="164" fontId="5" fillId="0" borderId="4" xfId="2" applyFont="1" applyFill="1" applyBorder="1" applyAlignment="1">
      <alignment horizontal="center" vertical="center"/>
    </xf>
    <xf numFmtId="164" fontId="18" fillId="3" borderId="12" xfId="2" applyFont="1" applyFill="1" applyBorder="1" applyAlignment="1">
      <alignment horizontal="center" vertical="center" wrapText="1"/>
    </xf>
    <xf numFmtId="164" fontId="18" fillId="3" borderId="17" xfId="2" applyFont="1" applyFill="1" applyBorder="1" applyAlignment="1">
      <alignment horizontal="center" vertical="center" wrapText="1"/>
    </xf>
    <xf numFmtId="164" fontId="18" fillId="3" borderId="11" xfId="2" applyFont="1" applyFill="1" applyBorder="1" applyAlignment="1">
      <alignment horizontal="center" vertical="center" wrapText="1"/>
    </xf>
    <xf numFmtId="164" fontId="18" fillId="3" borderId="0" xfId="2" applyFont="1" applyFill="1" applyBorder="1" applyAlignment="1">
      <alignment horizontal="center" vertical="center" wrapText="1"/>
    </xf>
    <xf numFmtId="164" fontId="12" fillId="4" borderId="0" xfId="2" applyFont="1" applyFill="1" applyBorder="1" applyAlignment="1">
      <alignment horizontal="center" vertical="top" wrapText="1"/>
    </xf>
    <xf numFmtId="164" fontId="5" fillId="0" borderId="4" xfId="2" applyFont="1" applyFill="1" applyBorder="1" applyAlignment="1">
      <alignment horizontal="center" vertical="top" wrapText="1"/>
    </xf>
    <xf numFmtId="164" fontId="11" fillId="3" borderId="0" xfId="2" applyFont="1" applyFill="1" applyBorder="1" applyAlignment="1">
      <alignment horizontal="center" vertical="top" wrapText="1"/>
    </xf>
    <xf numFmtId="164" fontId="12" fillId="4" borderId="23" xfId="2" applyFont="1" applyFill="1" applyBorder="1" applyAlignment="1">
      <alignment horizontal="center" vertical="center" wrapText="1"/>
    </xf>
    <xf numFmtId="164" fontId="12" fillId="4" borderId="25" xfId="2" applyFont="1" applyFill="1" applyBorder="1" applyAlignment="1">
      <alignment horizontal="center" vertical="center" wrapText="1"/>
    </xf>
    <xf numFmtId="164" fontId="12" fillId="4" borderId="25" xfId="2" applyFont="1" applyFill="1" applyBorder="1" applyAlignment="1">
      <alignment horizontal="center" wrapText="1"/>
    </xf>
    <xf numFmtId="164" fontId="12" fillId="4" borderId="22" xfId="2" applyFont="1" applyFill="1" applyBorder="1" applyAlignment="1">
      <alignment horizontal="center" vertical="center" wrapText="1"/>
    </xf>
    <xf numFmtId="0" fontId="0" fillId="0" borderId="0" xfId="0" applyBorder="1" applyAlignment="1">
      <alignment vertical="top" wrapText="1"/>
    </xf>
    <xf numFmtId="164" fontId="2" fillId="0" borderId="0" xfId="2" applyFont="1" applyFill="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wrapText="1"/>
    </xf>
    <xf numFmtId="0" fontId="14" fillId="0" borderId="0" xfId="0" applyFont="1" applyBorder="1" applyAlignment="1">
      <alignment vertical="top" wrapText="1"/>
    </xf>
    <xf numFmtId="0" fontId="0" fillId="7" borderId="0" xfId="0" applyFill="1" applyBorder="1" applyAlignment="1">
      <alignment vertical="top" wrapText="1"/>
    </xf>
    <xf numFmtId="164" fontId="7" fillId="9" borderId="7" xfId="2" applyFont="1" applyFill="1" applyBorder="1" applyAlignment="1">
      <alignment vertical="center" wrapText="1"/>
    </xf>
    <xf numFmtId="164" fontId="9" fillId="7" borderId="14" xfId="2" applyFont="1" applyFill="1" applyBorder="1" applyAlignment="1">
      <alignment vertical="center" wrapText="1"/>
    </xf>
    <xf numFmtId="164" fontId="7" fillId="9" borderId="3" xfId="2" applyFont="1" applyFill="1" applyBorder="1" applyAlignment="1">
      <alignment vertical="center" wrapText="1"/>
    </xf>
    <xf numFmtId="0" fontId="0" fillId="0" borderId="13" xfId="0" applyBorder="1"/>
    <xf numFmtId="164" fontId="7" fillId="9" borderId="2" xfId="2" applyFont="1" applyFill="1" applyBorder="1" applyAlignment="1">
      <alignment vertical="center" wrapText="1"/>
    </xf>
    <xf numFmtId="0" fontId="0" fillId="0" borderId="8" xfId="0" applyBorder="1" applyAlignment="1">
      <alignment horizontal="center" vertical="top"/>
    </xf>
    <xf numFmtId="0" fontId="0" fillId="0" borderId="8" xfId="0" applyBorder="1" applyAlignment="1">
      <alignment vertical="top"/>
    </xf>
    <xf numFmtId="0" fontId="0" fillId="0" borderId="13" xfId="0" applyBorder="1" applyAlignment="1">
      <alignment wrapText="1"/>
    </xf>
    <xf numFmtId="164" fontId="9" fillId="5" borderId="11" xfId="2" applyFont="1" applyFill="1" applyBorder="1" applyAlignment="1">
      <alignment vertical="center" wrapText="1"/>
    </xf>
    <xf numFmtId="0" fontId="0" fillId="0" borderId="13" xfId="0" applyBorder="1" applyAlignment="1">
      <alignment horizontal="center" vertical="top"/>
    </xf>
    <xf numFmtId="0" fontId="0" fillId="0" borderId="13" xfId="0" applyBorder="1" applyAlignment="1">
      <alignment vertical="top"/>
    </xf>
    <xf numFmtId="0" fontId="0" fillId="0" borderId="13" xfId="0" applyBorder="1" applyAlignment="1">
      <alignment horizontal="left" vertical="top" wrapText="1"/>
    </xf>
    <xf numFmtId="164" fontId="9" fillId="7" borderId="11" xfId="2" applyFont="1" applyFill="1" applyBorder="1" applyAlignment="1">
      <alignment vertical="center" wrapText="1"/>
    </xf>
    <xf numFmtId="164" fontId="11" fillId="3" borderId="4" xfId="2" applyFont="1" applyFill="1" applyBorder="1" applyAlignment="1">
      <alignment horizontal="center" vertical="center" wrapText="1"/>
    </xf>
    <xf numFmtId="164" fontId="11" fillId="3" borderId="4" xfId="2" applyFont="1" applyFill="1" applyBorder="1" applyAlignment="1">
      <alignment horizontal="center" wrapText="1"/>
    </xf>
    <xf numFmtId="164" fontId="7" fillId="2" borderId="4" xfId="2" applyFont="1" applyFill="1" applyBorder="1" applyAlignment="1">
      <alignment vertical="center"/>
    </xf>
    <xf numFmtId="164" fontId="17" fillId="0" borderId="4" xfId="2" applyFont="1" applyFill="1" applyBorder="1" applyAlignment="1">
      <alignment vertical="center" wrapText="1"/>
    </xf>
    <xf numFmtId="0" fontId="0" fillId="0" borderId="23" xfId="0" applyBorder="1" applyAlignment="1">
      <alignment wrapText="1"/>
    </xf>
    <xf numFmtId="164" fontId="9" fillId="0" borderId="23" xfId="2" applyFont="1" applyFill="1" applyBorder="1" applyAlignment="1">
      <alignment vertical="center" wrapText="1"/>
    </xf>
    <xf numFmtId="164" fontId="7" fillId="9" borderId="6" xfId="2" applyFont="1" applyFill="1" applyBorder="1" applyAlignment="1">
      <alignment vertical="center" wrapText="1"/>
    </xf>
    <xf numFmtId="164" fontId="9" fillId="7" borderId="6" xfId="2" applyFont="1" applyFill="1" applyBorder="1" applyAlignment="1">
      <alignment vertical="center" wrapText="1"/>
    </xf>
    <xf numFmtId="164" fontId="9" fillId="7" borderId="8" xfId="2" applyFont="1" applyFill="1" applyBorder="1" applyAlignment="1">
      <alignment vertical="center" wrapText="1"/>
    </xf>
    <xf numFmtId="164" fontId="7" fillId="9" borderId="8" xfId="2" applyFont="1" applyFill="1" applyBorder="1" applyAlignment="1">
      <alignment vertical="center" wrapText="1"/>
    </xf>
    <xf numFmtId="164" fontId="9" fillId="0" borderId="8" xfId="2" applyFont="1" applyFill="1" applyBorder="1" applyAlignment="1">
      <alignment vertical="center" wrapText="1"/>
    </xf>
    <xf numFmtId="164" fontId="9" fillId="5" borderId="8" xfId="2" applyFont="1" applyFill="1" applyBorder="1" applyAlignment="1">
      <alignment vertical="center" wrapText="1"/>
    </xf>
    <xf numFmtId="164" fontId="7" fillId="9" borderId="2" xfId="2" applyFont="1" applyFill="1" applyBorder="1" applyAlignment="1">
      <alignment vertical="center"/>
    </xf>
    <xf numFmtId="0" fontId="25" fillId="0" borderId="4" xfId="0" applyFont="1" applyBorder="1" applyAlignment="1">
      <alignment wrapText="1"/>
    </xf>
    <xf numFmtId="164" fontId="12" fillId="4" borderId="4" xfId="2" applyFont="1" applyFill="1" applyBorder="1" applyAlignment="1">
      <alignment vertical="center" wrapText="1"/>
    </xf>
    <xf numFmtId="164" fontId="12" fillId="4" borderId="4" xfId="2" applyFont="1" applyFill="1" applyBorder="1" applyAlignment="1">
      <alignment wrapText="1"/>
    </xf>
    <xf numFmtId="164" fontId="9" fillId="5" borderId="4" xfId="2" applyFont="1" applyFill="1" applyBorder="1" applyAlignment="1">
      <alignment vertical="top" wrapText="1"/>
    </xf>
    <xf numFmtId="164" fontId="9" fillId="0" borderId="2" xfId="2" applyFont="1" applyFill="1" applyBorder="1" applyAlignment="1">
      <alignment horizontal="left" vertical="top" wrapText="1"/>
    </xf>
    <xf numFmtId="0" fontId="16" fillId="7" borderId="4" xfId="0" applyFont="1" applyFill="1" applyBorder="1" applyAlignment="1">
      <alignment vertical="top" wrapText="1"/>
    </xf>
    <xf numFmtId="164" fontId="2" fillId="0" borderId="4" xfId="2" applyFont="1" applyFill="1" applyBorder="1" applyAlignment="1">
      <alignment vertical="top" wrapText="1"/>
    </xf>
    <xf numFmtId="164" fontId="2" fillId="0" borderId="4" xfId="2" applyFont="1" applyFill="1" applyBorder="1" applyAlignment="1">
      <alignment horizontal="center" vertical="top"/>
    </xf>
    <xf numFmtId="164" fontId="2" fillId="0" borderId="4" xfId="2" applyFont="1" applyFill="1" applyBorder="1" applyAlignment="1">
      <alignment horizontal="center"/>
    </xf>
    <xf numFmtId="164" fontId="18" fillId="0" borderId="9" xfId="2" applyFont="1" applyFill="1" applyBorder="1" applyAlignment="1">
      <alignment vertical="center" wrapText="1"/>
    </xf>
    <xf numFmtId="164" fontId="9" fillId="6" borderId="11" xfId="2" applyFont="1" applyFill="1" applyBorder="1" applyAlignment="1">
      <alignment vertical="center" wrapText="1"/>
    </xf>
    <xf numFmtId="164" fontId="9" fillId="0" borderId="13" xfId="2" applyFont="1" applyFill="1" applyBorder="1" applyAlignment="1">
      <alignment vertical="center" wrapText="1"/>
    </xf>
    <xf numFmtId="0" fontId="0" fillId="0" borderId="13" xfId="0" applyBorder="1" applyAlignment="1">
      <alignment horizontal="center"/>
    </xf>
    <xf numFmtId="164" fontId="9" fillId="7" borderId="13" xfId="2" applyFont="1" applyFill="1" applyBorder="1" applyAlignment="1">
      <alignment vertical="center" wrapText="1"/>
    </xf>
    <xf numFmtId="164" fontId="5" fillId="0" borderId="22" xfId="2" applyFont="1" applyFill="1" applyBorder="1" applyAlignment="1">
      <alignment horizontal="center" vertical="center"/>
    </xf>
    <xf numFmtId="164" fontId="5" fillId="0" borderId="23" xfId="2" applyFont="1" applyFill="1" applyBorder="1" applyAlignment="1">
      <alignment horizontal="center" vertical="center"/>
    </xf>
    <xf numFmtId="164" fontId="5" fillId="0" borderId="12" xfId="2" applyFont="1" applyFill="1" applyBorder="1" applyAlignment="1">
      <alignment horizontal="center" vertical="center"/>
    </xf>
    <xf numFmtId="164" fontId="10" fillId="0" borderId="11" xfId="2" applyFont="1" applyFill="1" applyBorder="1" applyAlignment="1">
      <alignment horizontal="center" vertical="center" wrapText="1"/>
    </xf>
    <xf numFmtId="0" fontId="0" fillId="0" borderId="23" xfId="0" applyBorder="1" applyAlignment="1">
      <alignment vertical="top" wrapText="1"/>
    </xf>
    <xf numFmtId="0" fontId="14" fillId="0" borderId="12" xfId="0" applyFont="1" applyBorder="1" applyAlignment="1">
      <alignment vertical="top" wrapText="1"/>
    </xf>
    <xf numFmtId="0" fontId="0" fillId="0" borderId="12" xfId="0" applyBorder="1"/>
    <xf numFmtId="0" fontId="0" fillId="7" borderId="12" xfId="0" applyFill="1" applyBorder="1" applyAlignment="1">
      <alignment wrapText="1"/>
    </xf>
    <xf numFmtId="0" fontId="0" fillId="0" borderId="12" xfId="0" applyFill="1" applyBorder="1" applyAlignment="1">
      <alignment vertical="top" wrapText="1"/>
    </xf>
    <xf numFmtId="0" fontId="14" fillId="0" borderId="12" xfId="0" applyFont="1" applyBorder="1" applyAlignment="1">
      <alignment wrapText="1"/>
    </xf>
    <xf numFmtId="0" fontId="14" fillId="0" borderId="17" xfId="0" applyFont="1" applyBorder="1" applyAlignment="1">
      <alignment horizontal="left" vertical="top" wrapText="1"/>
    </xf>
    <xf numFmtId="0" fontId="14" fillId="0" borderId="25" xfId="0" applyFont="1" applyBorder="1" applyAlignment="1">
      <alignment vertical="top" wrapText="1"/>
    </xf>
    <xf numFmtId="164" fontId="5" fillId="0" borderId="4" xfId="2" applyFont="1" applyFill="1" applyBorder="1" applyAlignment="1" applyProtection="1">
      <alignment horizontal="center" vertical="center"/>
      <protection locked="0"/>
    </xf>
    <xf numFmtId="164" fontId="10" fillId="0" borderId="4" xfId="2" applyFont="1" applyFill="1" applyBorder="1" applyAlignment="1" applyProtection="1">
      <alignment horizontal="center" vertical="center" wrapText="1"/>
      <protection locked="0"/>
    </xf>
    <xf numFmtId="164" fontId="18" fillId="3" borderId="4" xfId="2" applyFont="1" applyFill="1" applyBorder="1" applyAlignment="1" applyProtection="1">
      <alignment horizontal="center" vertical="center" wrapText="1"/>
      <protection locked="0"/>
    </xf>
    <xf numFmtId="164" fontId="12" fillId="4" borderId="4" xfId="2" applyFont="1" applyFill="1" applyBorder="1" applyAlignment="1" applyProtection="1">
      <alignment horizontal="center" vertical="center" wrapText="1"/>
      <protection locked="0"/>
    </xf>
    <xf numFmtId="0" fontId="0" fillId="0" borderId="4" xfId="0" applyBorder="1" applyAlignment="1" applyProtection="1">
      <alignment vertical="top" wrapText="1"/>
      <protection locked="0"/>
    </xf>
    <xf numFmtId="0" fontId="0" fillId="0" borderId="4" xfId="0" applyBorder="1" applyAlignment="1" applyProtection="1">
      <alignment wrapText="1"/>
      <protection locked="0"/>
    </xf>
    <xf numFmtId="0" fontId="14" fillId="0" borderId="4" xfId="0" applyFont="1" applyBorder="1" applyAlignment="1" applyProtection="1">
      <alignment vertical="top" wrapText="1"/>
      <protection locked="0"/>
    </xf>
    <xf numFmtId="0" fontId="0" fillId="0" borderId="4" xfId="0" applyBorder="1" applyProtection="1">
      <protection locked="0"/>
    </xf>
    <xf numFmtId="164" fontId="11" fillId="3" borderId="4" xfId="2" applyFont="1" applyFill="1" applyBorder="1" applyAlignment="1" applyProtection="1">
      <alignment horizontal="center" vertical="center" wrapText="1"/>
      <protection locked="0"/>
    </xf>
    <xf numFmtId="0" fontId="0" fillId="7" borderId="4" xfId="0" applyFill="1" applyBorder="1" applyAlignment="1" applyProtection="1">
      <alignment wrapText="1"/>
      <protection locked="0"/>
    </xf>
    <xf numFmtId="0" fontId="0" fillId="0" borderId="4" xfId="0" applyBorder="1" applyAlignment="1" applyProtection="1">
      <alignment horizontal="left" vertical="top" wrapText="1"/>
      <protection locked="0"/>
    </xf>
    <xf numFmtId="0" fontId="0" fillId="0" borderId="4" xfId="0" applyFill="1" applyBorder="1" applyAlignment="1" applyProtection="1">
      <alignment vertical="top" wrapText="1"/>
      <protection locked="0"/>
    </xf>
    <xf numFmtId="0" fontId="14" fillId="0" borderId="4" xfId="0" applyFont="1" applyBorder="1" applyAlignment="1" applyProtection="1">
      <alignment wrapText="1"/>
      <protection locked="0"/>
    </xf>
    <xf numFmtId="0" fontId="14" fillId="0" borderId="4" xfId="0" applyFont="1" applyBorder="1" applyAlignment="1" applyProtection="1">
      <alignment horizontal="left" vertical="top" wrapText="1"/>
      <protection locked="0"/>
    </xf>
    <xf numFmtId="164" fontId="10" fillId="0" borderId="23" xfId="2" applyFont="1" applyFill="1" applyBorder="1" applyAlignment="1">
      <alignment horizontal="center" vertical="center" wrapText="1"/>
    </xf>
    <xf numFmtId="164" fontId="9" fillId="0" borderId="5" xfId="2" applyFont="1" applyFill="1" applyBorder="1" applyAlignment="1">
      <alignment horizontal="left" vertical="top" wrapText="1"/>
    </xf>
    <xf numFmtId="164" fontId="2" fillId="0" borderId="5" xfId="2" applyFont="1" applyFill="1" applyBorder="1" applyAlignment="1">
      <alignment horizontal="left" vertical="top" wrapText="1"/>
    </xf>
    <xf numFmtId="0" fontId="9" fillId="0" borderId="12" xfId="0" applyFont="1" applyBorder="1" applyAlignment="1">
      <alignment wrapText="1"/>
    </xf>
    <xf numFmtId="0" fontId="0" fillId="7" borderId="12" xfId="0" applyFill="1" applyBorder="1"/>
    <xf numFmtId="0" fontId="9" fillId="0" borderId="12" xfId="0" applyFont="1" applyBorder="1" applyAlignment="1">
      <alignment vertical="top" wrapText="1"/>
    </xf>
    <xf numFmtId="0" fontId="19" fillId="0" borderId="12" xfId="0" applyFont="1" applyBorder="1" applyAlignment="1">
      <alignment vertical="top" wrapText="1"/>
    </xf>
    <xf numFmtId="164" fontId="5" fillId="0" borderId="4" xfId="2" applyFont="1" applyFill="1" applyBorder="1" applyAlignment="1" applyProtection="1">
      <alignment horizontal="center" vertical="center" wrapText="1"/>
      <protection locked="0"/>
    </xf>
    <xf numFmtId="164" fontId="9" fillId="0" borderId="4" xfId="2" applyFont="1" applyFill="1" applyBorder="1" applyAlignment="1" applyProtection="1">
      <alignment horizontal="left" vertical="top" wrapText="1"/>
      <protection locked="0"/>
    </xf>
    <xf numFmtId="164" fontId="2" fillId="0" borderId="4" xfId="2" applyFont="1" applyFill="1" applyBorder="1" applyAlignment="1" applyProtection="1">
      <alignment horizontal="left" vertical="top" wrapText="1"/>
      <protection locked="0"/>
    </xf>
    <xf numFmtId="0" fontId="9" fillId="0" borderId="4" xfId="0" applyFont="1" applyBorder="1" applyAlignment="1" applyProtection="1">
      <alignment wrapText="1"/>
      <protection locked="0"/>
    </xf>
    <xf numFmtId="0" fontId="0" fillId="7" borderId="4" xfId="0" applyFill="1" applyBorder="1" applyProtection="1">
      <protection locked="0"/>
    </xf>
    <xf numFmtId="0" fontId="9" fillId="0" borderId="4" xfId="0" applyFont="1" applyBorder="1" applyAlignment="1" applyProtection="1">
      <alignment vertical="top" wrapText="1"/>
      <protection locked="0"/>
    </xf>
    <xf numFmtId="0" fontId="19" fillId="0" borderId="4" xfId="0" applyFont="1" applyBorder="1" applyAlignment="1" applyProtection="1">
      <alignment vertical="top" wrapText="1"/>
      <protection locked="0"/>
    </xf>
    <xf numFmtId="0" fontId="0" fillId="7" borderId="4" xfId="0" applyFill="1" applyBorder="1" applyAlignment="1" applyProtection="1">
      <alignment vertical="top" wrapText="1"/>
      <protection locked="0"/>
    </xf>
    <xf numFmtId="0" fontId="14" fillId="7" borderId="4" xfId="0" applyFont="1" applyFill="1" applyBorder="1" applyAlignment="1" applyProtection="1">
      <alignment horizontal="left" vertical="top" wrapText="1"/>
      <protection locked="0"/>
    </xf>
    <xf numFmtId="0" fontId="0" fillId="0" borderId="4" xfId="0" applyFont="1" applyBorder="1" applyAlignment="1" applyProtection="1">
      <alignment vertical="top" wrapText="1"/>
      <protection locked="0"/>
    </xf>
    <xf numFmtId="0" fontId="0" fillId="0" borderId="4" xfId="0" applyFont="1" applyBorder="1" applyAlignment="1" applyProtection="1">
      <alignment horizontal="left" vertical="top" wrapText="1"/>
      <protection locked="0"/>
    </xf>
    <xf numFmtId="0" fontId="0" fillId="0" borderId="0" xfId="0" applyProtection="1">
      <protection locked="0"/>
    </xf>
    <xf numFmtId="0" fontId="21" fillId="0" borderId="12" xfId="0" applyFont="1" applyBorder="1" applyAlignment="1">
      <alignment horizontal="center" wrapText="1"/>
    </xf>
    <xf numFmtId="0" fontId="21" fillId="0" borderId="4" xfId="0" applyFont="1" applyBorder="1" applyAlignment="1" applyProtection="1">
      <alignment horizontal="center" wrapText="1"/>
      <protection locked="0"/>
    </xf>
    <xf numFmtId="164" fontId="2" fillId="0" borderId="4" xfId="2" applyFont="1" applyFill="1" applyBorder="1" applyAlignment="1" applyProtection="1">
      <alignment horizontal="left" wrapText="1"/>
      <protection locked="0"/>
    </xf>
    <xf numFmtId="0" fontId="14" fillId="0" borderId="4" xfId="0" applyFont="1" applyFill="1" applyBorder="1" applyAlignment="1" applyProtection="1">
      <alignment vertical="top" wrapText="1"/>
      <protection locked="0"/>
    </xf>
    <xf numFmtId="0" fontId="0" fillId="0" borderId="4" xfId="0" applyBorder="1" applyAlignment="1" applyProtection="1">
      <alignment vertical="top"/>
      <protection locked="0"/>
    </xf>
    <xf numFmtId="0" fontId="25" fillId="0" borderId="4" xfId="0" applyFont="1" applyBorder="1" applyAlignment="1" applyProtection="1">
      <alignment wrapText="1"/>
      <protection locked="0"/>
    </xf>
    <xf numFmtId="164" fontId="12" fillId="4" borderId="4" xfId="2" applyFont="1" applyFill="1" applyBorder="1" applyAlignment="1" applyProtection="1">
      <alignment vertical="center" wrapText="1"/>
      <protection locked="0"/>
    </xf>
    <xf numFmtId="0" fontId="14" fillId="7" borderId="4" xfId="0" applyFont="1" applyFill="1" applyBorder="1" applyAlignment="1" applyProtection="1">
      <alignment vertical="top" wrapText="1"/>
      <protection locked="0"/>
    </xf>
    <xf numFmtId="0" fontId="14" fillId="0" borderId="4" xfId="0" applyFont="1" applyBorder="1" applyAlignment="1" applyProtection="1">
      <alignment vertical="top"/>
      <protection locked="0"/>
    </xf>
    <xf numFmtId="164" fontId="2" fillId="0" borderId="4" xfId="2" applyFont="1" applyFill="1" applyBorder="1" applyAlignment="1" applyProtection="1">
      <alignment vertical="top" wrapText="1"/>
      <protection locked="0"/>
    </xf>
    <xf numFmtId="0" fontId="14" fillId="0" borderId="4" xfId="0" applyFont="1" applyBorder="1" applyProtection="1">
      <protection locked="0"/>
    </xf>
    <xf numFmtId="0" fontId="15" fillId="7" borderId="4" xfId="0" applyFont="1" applyFill="1" applyBorder="1" applyAlignment="1" applyProtection="1">
      <alignment vertical="top" wrapText="1"/>
      <protection locked="0"/>
    </xf>
  </cellXfs>
  <cellStyles count="8">
    <cellStyle name="Excel Built-in Normal" xfId="2"/>
    <cellStyle name="Heading" xfId="3"/>
    <cellStyle name="Heading1" xfId="4"/>
    <cellStyle name="Normal" xfId="0" builtinId="0"/>
    <cellStyle name="Normal 2" xfId="1"/>
    <cellStyle name="Percent" xfId="7" builtinId="5"/>
    <cellStyle name="Result" xfId="5"/>
    <cellStyle name="Result2" xfId="6"/>
  </cellStyles>
  <dxfs count="12">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
      <fill>
        <patternFill patternType="solid">
          <fgColor rgb="FF2F75B5"/>
          <bgColor rgb="FF2F75B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5" tint="0.39997558519241921"/>
  </sheetPr>
  <dimension ref="A2:G57"/>
  <sheetViews>
    <sheetView tabSelected="1" view="pageBreakPreview" zoomScale="60" zoomScaleNormal="70" workbookViewId="0">
      <selection activeCell="T5" sqref="T5"/>
    </sheetView>
  </sheetViews>
  <sheetFormatPr defaultRowHeight="15"/>
  <cols>
    <col min="1" max="1" width="18.5703125" customWidth="1"/>
    <col min="2" max="2" width="26.140625" customWidth="1"/>
    <col min="3" max="3" width="26" customWidth="1"/>
    <col min="4" max="4" width="26.140625" customWidth="1"/>
    <col min="5" max="5" width="26.5703125" customWidth="1"/>
  </cols>
  <sheetData>
    <row r="2" spans="2:5" ht="68.25" customHeight="1">
      <c r="B2" s="237" t="s">
        <v>1912</v>
      </c>
      <c r="C2" s="238"/>
      <c r="D2" s="238"/>
      <c r="E2" s="239"/>
    </row>
    <row r="3" spans="2:5" ht="78" customHeight="1">
      <c r="B3" s="177" t="s">
        <v>2454</v>
      </c>
      <c r="C3" s="177" t="s">
        <v>1270</v>
      </c>
      <c r="D3" s="177" t="s">
        <v>1271</v>
      </c>
      <c r="E3" s="177" t="s">
        <v>1272</v>
      </c>
    </row>
    <row r="4" spans="2:5" ht="67.5" customHeight="1">
      <c r="B4" s="195">
        <f>'Dressing Room &amp; Emergency '!C300</f>
        <v>50</v>
      </c>
      <c r="C4" s="196">
        <f>'General Clinic'!C302</f>
        <v>50</v>
      </c>
      <c r="D4" s="196">
        <f>'Maternity Health'!C322</f>
        <v>50</v>
      </c>
      <c r="E4" s="195">
        <f>'New Born &amp; Child Health'!C293</f>
        <v>50</v>
      </c>
    </row>
    <row r="5" spans="2:5" ht="67.5" customHeight="1">
      <c r="B5" s="177" t="s">
        <v>2453</v>
      </c>
      <c r="C5" s="233" t="s">
        <v>2458</v>
      </c>
      <c r="D5" s="234"/>
      <c r="E5" s="177" t="s">
        <v>1273</v>
      </c>
    </row>
    <row r="6" spans="2:5" ht="54.75" customHeight="1">
      <c r="B6" s="193">
        <f>' Immunization'!C300</f>
        <v>50</v>
      </c>
      <c r="C6" s="235"/>
      <c r="D6" s="236"/>
      <c r="E6" s="194">
        <f>' Family Planning'!C288</f>
        <v>50</v>
      </c>
    </row>
    <row r="7" spans="2:5" ht="78" customHeight="1">
      <c r="B7" s="177" t="s">
        <v>2459</v>
      </c>
      <c r="C7" s="229">
        <f>('General Clinic'!B322+'Maternity Health'!B342+'New Born &amp; Child Health'!B313+' Immunization'!B320+' Family Planning'!B308+' Communicable Disease'!B361+'NCD '!B318+'Dressing Room &amp; Emergency '!B320+'Pharmacy  '!B338+'Lab '!B355+'Outreach '!B342+'General Admin '!B452)*100/('General Clinic'!C322+'Maternity Health'!C342+'New Born &amp; Child Health'!C313+' Immunization'!C320+' Family Planning'!C308+' Communicable Disease'!C361+'NCD '!C318+'Dressing Room &amp; Emergency '!C320+'Pharmacy  '!C338+'Lab '!C355+'Outreach '!C342+'General Admin '!C452)</f>
        <v>50</v>
      </c>
      <c r="D7" s="230"/>
      <c r="E7" s="177" t="s">
        <v>2455</v>
      </c>
    </row>
    <row r="8" spans="2:5" ht="67.5" customHeight="1">
      <c r="B8" s="192">
        <f>' Communicable Disease'!C341</f>
        <v>50</v>
      </c>
      <c r="C8" s="231"/>
      <c r="D8" s="232"/>
      <c r="E8" s="192">
        <f>'NCD '!C298</f>
        <v>50</v>
      </c>
    </row>
    <row r="9" spans="2:5" ht="78" customHeight="1">
      <c r="B9" s="176" t="s">
        <v>1274</v>
      </c>
      <c r="C9" s="176" t="s">
        <v>2456</v>
      </c>
      <c r="D9" s="176" t="s">
        <v>1275</v>
      </c>
      <c r="E9" s="177" t="s">
        <v>2457</v>
      </c>
    </row>
    <row r="10" spans="2:5" ht="67.5" customHeight="1">
      <c r="B10" s="192">
        <f>'Outreach '!C322</f>
        <v>50</v>
      </c>
      <c r="C10" s="192">
        <f>'Pharmacy  '!C318</f>
        <v>50</v>
      </c>
      <c r="D10" s="192">
        <f>'Lab '!C335</f>
        <v>50</v>
      </c>
      <c r="E10" s="192">
        <f>'General Admin '!C431</f>
        <v>50</v>
      </c>
    </row>
    <row r="14" spans="2:5" ht="21">
      <c r="B14" s="240" t="str">
        <f>UPPER("Hospital Quality Score Card ")</f>
        <v xml:space="preserve">HOSPITAL QUALITY SCORE CARD </v>
      </c>
      <c r="C14" s="241"/>
      <c r="D14" s="241"/>
      <c r="E14" s="241"/>
    </row>
    <row r="15" spans="2:5" ht="21">
      <c r="B15" s="240" t="str">
        <f>UPPER(" Area of Concern wise")</f>
        <v xml:space="preserve"> AREA OF CONCERN WISE</v>
      </c>
      <c r="C15" s="241"/>
      <c r="D15" s="241"/>
      <c r="E15" s="241"/>
    </row>
    <row r="16" spans="2:5">
      <c r="B16" s="191" t="s">
        <v>2492</v>
      </c>
      <c r="C16" s="191" t="s">
        <v>2493</v>
      </c>
      <c r="D16" s="191" t="s">
        <v>2494</v>
      </c>
      <c r="E16" s="191" t="s">
        <v>2495</v>
      </c>
    </row>
    <row r="17" spans="1:7" ht="36">
      <c r="B17" s="202">
        <f>('General Clinic'!B314+'Maternity Health'!B334+'New Born &amp; Child Health'!B305+' Immunization'!B312+' Family Planning'!B300+' Communicable Disease'!B353+'NCD '!B310+'Dressing Room &amp; Emergency '!B312+'Pharmacy  '!B330+'Lab '!B347+'Outreach '!B334+'General Admin '!B444)/('General Clinic'!C314+'Maternity Health'!C334+'New Born &amp; Child Health'!C305+' Immunization'!C312+' Family Planning'!C300+' Communicable Disease'!C353+'NCD '!C310+'Dressing Room &amp; Emergency '!C312+'Pharmacy  '!C330+'Lab '!C347+'Outreach '!C334+'General Admin '!C444)</f>
        <v>0.5</v>
      </c>
      <c r="C17" s="203">
        <f>('General Clinic'!B315+'Maternity Health'!B335+'New Born &amp; Child Health'!B306+' Immunization'!B313+' Family Planning'!B301+' Communicable Disease'!B354+'NCD '!B311+'Dressing Room &amp; Emergency '!B313+'Pharmacy  '!B331+'Lab '!B348+'Outreach '!B335+'General Admin '!B445)/('General Clinic'!C315+'Maternity Health'!C335+'New Born &amp; Child Health'!C306+' Immunization'!C313+' Family Planning'!C301+' Communicable Disease'!C354+'NCD '!C311+'Dressing Room &amp; Emergency '!C313+'Pharmacy  '!C331+'Lab '!C348+'Outreach '!C335+'General Admin '!C445)</f>
        <v>0.5</v>
      </c>
      <c r="D17" s="203">
        <f>('General Clinic'!B316+'Maternity Health'!B336+'New Born &amp; Child Health'!B307+' Immunization'!B314+' Family Planning'!B302+' Communicable Disease'!B355+'NCD '!B312+'Dressing Room &amp; Emergency '!B314+'Pharmacy  '!B332+'Lab '!B349+'Outreach '!B336+'General Admin '!B446)/('General Clinic'!C316+'Maternity Health'!C336+'New Born &amp; Child Health'!C307+' Immunization'!C314+' Family Planning'!C302+' Communicable Disease'!C355+'NCD '!C312+'Dressing Room &amp; Emergency '!C314+'Pharmacy  '!C332+'Lab '!C349+'Outreach '!C336+'General Admin '!C446)</f>
        <v>0.5</v>
      </c>
      <c r="E17" s="203">
        <f>('General Clinic'!B317+'Maternity Health'!B337+'New Born &amp; Child Health'!B308+' Immunization'!B315+' Family Planning'!B303+' Communicable Disease'!B356+'NCD '!B313+'Dressing Room &amp; Emergency '!B315+'Pharmacy  '!B333+'Lab '!B350+'Outreach '!B337+'General Admin '!B447)/('General Clinic'!C317+'Maternity Health'!C337+'New Born &amp; Child Health'!C308+' Immunization'!C315+' Family Planning'!C303+' Communicable Disease'!C356+'NCD '!C313+'Dressing Room &amp; Emergency '!C315+'Pharmacy  '!C333+'Lab '!C350+'Outreach '!C337+'General Admin '!C447)</f>
        <v>0.5</v>
      </c>
    </row>
    <row r="18" spans="1:7" ht="36">
      <c r="B18" s="223" t="s">
        <v>2496</v>
      </c>
      <c r="C18" s="224"/>
      <c r="D18" s="224"/>
      <c r="E18" s="225"/>
    </row>
    <row r="19" spans="1:7" ht="61.5">
      <c r="B19" s="226">
        <f>('General Clinic'!B322+'Maternity Health'!B342+'New Born &amp; Child Health'!B313+' Immunization'!B320+' Family Planning'!B308+' Communicable Disease'!B361+'NCD '!B318+'Dressing Room &amp; Emergency '!B320+'Pharmacy  '!B338+'Lab '!B355+'Outreach '!B342+'General Admin '!B452)/('General Clinic'!C322+'Maternity Health'!C342+'New Born &amp; Child Health'!C313+' Immunization'!C320+' Family Planning'!C308+' Communicable Disease'!C361+'NCD '!C318+'Dressing Room &amp; Emergency '!C320+'Pharmacy  '!C338+'Lab '!C355+'Outreach '!C342+'General Admin '!C452)</f>
        <v>0.5</v>
      </c>
      <c r="C19" s="227"/>
      <c r="D19" s="227"/>
      <c r="E19" s="228"/>
    </row>
    <row r="20" spans="1:7">
      <c r="B20" s="191" t="s">
        <v>2497</v>
      </c>
      <c r="C20" s="191" t="s">
        <v>2354</v>
      </c>
      <c r="D20" s="191" t="s">
        <v>2498</v>
      </c>
      <c r="E20" s="191" t="s">
        <v>2499</v>
      </c>
      <c r="G20" s="199"/>
    </row>
    <row r="21" spans="1:7" ht="36">
      <c r="B21" s="203">
        <f>('General Clinic'!B318+'Maternity Health'!B338+'New Born &amp; Child Health'!B309+' Immunization'!B316+' Family Planning'!B304+' Communicable Disease'!B357+'NCD '!B314+'Dressing Room &amp; Emergency '!B316+'Pharmacy  '!B334+'Lab '!B351+'Outreach '!B338+'General Admin '!B448)/('General Clinic'!C318+'Maternity Health'!C338+'New Born &amp; Child Health'!C309+' Immunization'!C316+' Family Planning'!C304+' Communicable Disease'!C357+'NCD '!C314+'Dressing Room &amp; Emergency '!C316+'Pharmacy  '!C334+'Lab '!C351+'Outreach '!C338+'General Admin '!C448)</f>
        <v>0.5</v>
      </c>
      <c r="C21" s="203">
        <f>('General Clinic'!B319+'Maternity Health'!B339+'New Born &amp; Child Health'!B310+' Immunization'!B317+' Family Planning'!B305+' Communicable Disease'!B358+'NCD '!B315+'Dressing Room &amp; Emergency '!B317+'Pharmacy  '!B335+'Lab '!B352+'Outreach '!B339+'General Admin '!B449)/('General Clinic'!C319+'Maternity Health'!C339+'New Born &amp; Child Health'!C310+' Immunization'!C317+' Family Planning'!C305+' Communicable Disease'!C358+'NCD '!C315+'Dressing Room &amp; Emergency '!C317+'Pharmacy  '!C335+'Lab '!C352+'Outreach '!C339+'General Admin '!C449)</f>
        <v>0.5</v>
      </c>
      <c r="D21" s="203">
        <f>('General Clinic'!B320+'Maternity Health'!B340+'New Born &amp; Child Health'!B311+' Immunization'!B318+' Family Planning'!B306+' Communicable Disease'!B359+'NCD '!B316+'Dressing Room &amp; Emergency '!B318+'Pharmacy  '!B336+'Lab '!B353+'Outreach '!B340+'General Admin '!B450)/('General Clinic'!C320+'Maternity Health'!C340+'New Born &amp; Child Health'!C311+' Immunization'!C318+' Family Planning'!C306+' Communicable Disease'!C359+'NCD '!C316+'Dressing Room &amp; Emergency '!C318+'Pharmacy  '!C336+'Lab '!C353+'Outreach '!C340+'General Admin '!C450)</f>
        <v>0.5</v>
      </c>
      <c r="E21" s="203">
        <f>('General Clinic'!B321+'Maternity Health'!B341+'New Born &amp; Child Health'!B312+' Immunization'!B319+' Family Planning'!B307+' Communicable Disease'!B360+'NCD '!B317+'Dressing Room &amp; Emergency '!B319+'Pharmacy  '!B337+'Lab '!B354+'Outreach '!B341+'General Admin '!B451)/('General Clinic'!C321+'Maternity Health'!C341+'New Born &amp; Child Health'!C312+' Immunization'!C319+' Family Planning'!C307+' Communicable Disease'!C360+'NCD '!C317+'Dressing Room &amp; Emergency '!C319+'Pharmacy  '!C337+'Lab '!C354+'Outreach '!C341+'General Admin '!C451)</f>
        <v>0.5</v>
      </c>
    </row>
    <row r="23" spans="1:7" ht="20.25" customHeight="1">
      <c r="A23" s="213" t="s">
        <v>4</v>
      </c>
      <c r="B23" s="221" t="s">
        <v>5</v>
      </c>
      <c r="C23" s="221"/>
      <c r="D23" s="221"/>
      <c r="E23" s="222"/>
      <c r="F23" s="199">
        <f>('General Clinic'!H6+'Maternity Health'!H6+'New Born &amp; Child Health'!H6+' Immunization'!H6+' Family Planning'!H6+' Communicable Disease'!H6+'NCD '!H6+'Dressing Room &amp; Emergency '!H6+'Pharmacy  '!H6+'Lab '!H6+'Outreach '!H6+'General Admin '!H6)/('General Clinic'!I6+'Maternity Health'!I6+'New Born &amp; Child Health'!I6+' Immunization'!I6+' Family Planning'!I6+' Communicable Disease'!I6+'NCD '!I6+'Dressing Room &amp; Emergency '!I6+'Pharmacy  '!I6+'Lab '!I6+'Outreach '!I6+'General Admin '!I6)</f>
        <v>0.5</v>
      </c>
    </row>
    <row r="24" spans="1:7" ht="22.5" customHeight="1">
      <c r="A24" s="45" t="s">
        <v>13</v>
      </c>
      <c r="B24" s="218" t="s">
        <v>14</v>
      </c>
      <c r="C24" s="219"/>
      <c r="D24" s="219"/>
      <c r="E24" s="220"/>
      <c r="F24" s="199">
        <f>('General Clinic'!H11+'Maternity Health'!H11+'New Born &amp; Child Health'!H11+' Family Planning'!H11+'Lab '!H11+'Outreach '!H11)/('General Clinic'!I11+'Maternity Health'!I11+'New Born &amp; Child Health'!I11+' Family Planning'!I11+'Lab '!I11+'Outreach '!I11)</f>
        <v>0.5</v>
      </c>
    </row>
    <row r="25" spans="1:7" ht="30" customHeight="1">
      <c r="A25" s="45" t="s">
        <v>25</v>
      </c>
      <c r="B25" s="218" t="s">
        <v>26</v>
      </c>
      <c r="C25" s="219"/>
      <c r="D25" s="219"/>
      <c r="E25" s="220"/>
      <c r="F25" s="199">
        <f>('Dressing Room &amp; Emergency '!H22+'Pharmacy  '!H17+'Lab '!H18+'Outreach '!H22+'General Admin '!H18)/('Dressing Room &amp; Emergency '!I22+'Pharmacy  '!I17+'Lab '!I18+'Outreach '!I22+'General Admin '!I18)</f>
        <v>0.5</v>
      </c>
    </row>
    <row r="26" spans="1:7" ht="30" customHeight="1">
      <c r="A26" s="45" t="s">
        <v>34</v>
      </c>
      <c r="B26" s="218" t="s">
        <v>35</v>
      </c>
      <c r="C26" s="219"/>
      <c r="D26" s="219"/>
      <c r="E26" s="220"/>
      <c r="F26" s="199">
        <f>(' Immunization'!H22+' Communicable Disease'!H22+'NCD '!H22+'Pharmacy  '!H24+'Lab '!H27+'Outreach '!H27)/(' Immunization'!I22+' Communicable Disease'!I22+'NCD '!I22+'Pharmacy  '!I24+'Lab '!I27+'Outreach '!I27)</f>
        <v>0.5</v>
      </c>
    </row>
    <row r="27" spans="1:7" ht="30" customHeight="1">
      <c r="A27" s="45" t="s">
        <v>63</v>
      </c>
      <c r="B27" s="218" t="s">
        <v>64</v>
      </c>
      <c r="C27" s="219"/>
      <c r="D27" s="219"/>
      <c r="E27" s="220"/>
      <c r="F27" s="199">
        <f>('General Clinic'!H37+'Lab '!H42+'Outreach '!H49+'General Admin '!H42)/('General Clinic'!I37+'Lab '!I42+'Outreach '!I49+'General Admin '!I42)</f>
        <v>0.5</v>
      </c>
    </row>
    <row r="28" spans="1:7" ht="30" customHeight="1">
      <c r="A28" s="45" t="s">
        <v>70</v>
      </c>
      <c r="B28" s="218" t="s">
        <v>71</v>
      </c>
      <c r="C28" s="219"/>
      <c r="D28" s="219"/>
      <c r="E28" s="220"/>
      <c r="F28" s="199">
        <f>('General Clinic'!H41+'Maternity Health'!H45+'New Born &amp; Child Health'!H49+' Immunization'!H42+' Family Planning'!H45+' Communicable Disease'!H57+'NCD '!H52+'Dressing Room &amp; Emergency '!H46+'Pharmacy  '!H43+'Lab '!H46+'Outreach '!H58+'General Admin '!H46)/('General Clinic'!I41+'Maternity Health'!I45+'New Born &amp; Child Health'!I49+' Immunization'!I42+' Family Planning'!I45+' Communicable Disease'!I57+'NCD '!I52+'Dressing Room &amp; Emergency '!I46+'Pharmacy  '!I43+'Lab '!I46+'Outreach '!I58+'General Admin '!I46)</f>
        <v>0.5</v>
      </c>
    </row>
    <row r="29" spans="1:7" ht="30" customHeight="1">
      <c r="A29" s="45" t="s">
        <v>88</v>
      </c>
      <c r="B29" s="218" t="s">
        <v>89</v>
      </c>
      <c r="C29" s="219"/>
      <c r="D29" s="219"/>
      <c r="E29" s="220"/>
      <c r="F29" s="199">
        <f>('General Clinic'!H52+'Maternity Health'!H58+'New Born &amp; Child Health'!H61+' Immunization'!H57+' Family Planning'!H57+' Communicable Disease'!H69+'NCD '!H65+'Dressing Room &amp; Emergency '!H56+'Pharmacy  '!H52+'Lab '!H57+'Outreach '!H67+'General Admin '!H75)/('General Clinic'!I52+'Maternity Health'!I58+'New Born &amp; Child Health'!I61+' Immunization'!I57+' Family Planning'!I57+' Communicable Disease'!I69+'NCD '!I65+'Dressing Room &amp; Emergency '!I56+'Pharmacy  '!I52+'Lab '!I57+'Outreach '!I67+'General Admin '!I75)</f>
        <v>0.5</v>
      </c>
    </row>
    <row r="30" spans="1:7" ht="30" customHeight="1">
      <c r="A30" s="45" t="s">
        <v>100</v>
      </c>
      <c r="B30" s="218" t="s">
        <v>101</v>
      </c>
      <c r="C30" s="219"/>
      <c r="D30" s="219"/>
      <c r="E30" s="220"/>
      <c r="F30" s="199">
        <f>('General Clinic'!H61+'Maternity Health'!H66+'New Born &amp; Child Health'!H67+' Immunization'!H63+' Family Planning'!H64+'Pharmacy  '!H58+'Lab '!H63+'Outreach '!H73+'General Admin '!H82)/('General Clinic'!I61+'Maternity Health'!I66+'New Born &amp; Child Health'!I67+' Immunization'!I63+' Family Planning'!I64+'Pharmacy  '!I58+'Lab '!I63+'Outreach '!I73+'General Admin '!I82)</f>
        <v>0.5</v>
      </c>
    </row>
    <row r="31" spans="1:7" ht="30" customHeight="1">
      <c r="A31" s="45" t="s">
        <v>110</v>
      </c>
      <c r="B31" s="218" t="s">
        <v>444</v>
      </c>
      <c r="C31" s="219"/>
      <c r="D31" s="219"/>
      <c r="E31" s="220"/>
      <c r="F31" s="199">
        <f>('General Clinic'!H67+'Maternity Health'!H72+'New Born &amp; Child Health'!H73+' Immunization'!H69+' Family Planning'!H70+'Dressing Room &amp; Emergency '!H68+'Pharmacy  '!H64+'Lab '!H69+'General Admin '!H89)/('General Clinic'!I67+'Maternity Health'!I72+'New Born &amp; Child Health'!I73+' Immunization'!I69+' Family Planning'!I70+'Dressing Room &amp; Emergency '!I68+'Pharmacy  '!I64+'Lab '!I69+'General Admin '!I89)</f>
        <v>0.5</v>
      </c>
    </row>
    <row r="32" spans="1:7" ht="30" customHeight="1">
      <c r="A32" s="45" t="s">
        <v>124</v>
      </c>
      <c r="B32" s="218" t="s">
        <v>125</v>
      </c>
      <c r="C32" s="219"/>
      <c r="D32" s="219"/>
      <c r="E32" s="220"/>
      <c r="F32" s="199">
        <f>('General Clinic'!H82+'Maternity Health'!H83+'New Born &amp; Child Health'!H81+' Immunization'!H78+' Family Planning'!H78+' Communicable Disease'!H90+'NCD '!H85+'Dressing Room &amp; Emergency '!H78+'Pharmacy  '!H72+'Lab '!H81+'Outreach '!H87+'General Admin '!H123)/('General Clinic'!I82+'Maternity Health'!I83+'New Born &amp; Child Health'!I81+' Immunization'!I78+' Family Planning'!I78+' Communicable Disease'!I90+'NCD '!I85+'Dressing Room &amp; Emergency '!I78+'Pharmacy  '!I72+'Lab '!I81+'Outreach '!I87+'General Admin '!I123)</f>
        <v>0.5</v>
      </c>
    </row>
    <row r="33" spans="1:6" ht="30" customHeight="1">
      <c r="A33" s="45" t="s">
        <v>135</v>
      </c>
      <c r="B33" s="218" t="s">
        <v>136</v>
      </c>
      <c r="C33" s="219"/>
      <c r="D33" s="219"/>
      <c r="E33" s="220"/>
      <c r="F33" s="199">
        <f>('Maternity Health'!H91+'New Born &amp; Child Health'!H89+' Immunization'!H87+' Family Planning'!H87+' Communicable Disease'!H101+'Dressing Room &amp; Emergency '!H85+'Pharmacy  '!H79+'Lab '!H91+'Outreach '!H99+'General Admin '!H139)/('Maternity Health'!I91+'New Born &amp; Child Health'!I89+' Immunization'!I87+' Family Planning'!I87+' Communicable Disease'!I101+'Dressing Room &amp; Emergency '!I85+'Pharmacy  '!I79+'Lab '!I91+'Outreach '!I99+'General Admin '!I139)</f>
        <v>0.5</v>
      </c>
    </row>
    <row r="34" spans="1:6" ht="30" customHeight="1">
      <c r="A34" s="45" t="s">
        <v>140</v>
      </c>
      <c r="B34" s="218" t="s">
        <v>141</v>
      </c>
      <c r="C34" s="219"/>
      <c r="D34" s="219"/>
      <c r="E34" s="220"/>
      <c r="F34" s="199">
        <f>('General Clinic'!H91+'Maternity Health'!H94+'New Born &amp; Child Health'!H93+' Immunization'!H91+' Family Planning'!H94+'NCD '!H102+'Dressing Room &amp; Emergency '!H91+'Pharmacy  '!H106+'Lab '!H99+'Outreach '!H110+'General Admin '!H142)/('General Clinic'!I91+'Maternity Health'!I94+'New Born &amp; Child Health'!I93+' Immunization'!I91+' Family Planning'!I94+'NCD '!I102+'Dressing Room &amp; Emergency '!I91+'Pharmacy  '!I106+'Lab '!I99+'Outreach '!I110+'General Admin '!I142)</f>
        <v>0.5</v>
      </c>
    </row>
    <row r="35" spans="1:6" ht="30" customHeight="1">
      <c r="A35" s="45" t="s">
        <v>155</v>
      </c>
      <c r="B35" s="218" t="s">
        <v>156</v>
      </c>
      <c r="C35" s="219"/>
      <c r="D35" s="219"/>
      <c r="E35" s="220"/>
      <c r="F35" s="199">
        <f>('General Clinic'!H99+'Maternity Health'!H102+'New Born &amp; Child Health'!H101+' Immunization'!H99+' Family Planning'!H103+'Dressing Room &amp; Emergency '!H101+'Pharmacy  '!H115+'Lab '!H110+'General Admin '!H151)/('General Clinic'!I99+'Maternity Health'!I102+'New Born &amp; Child Health'!I101+' Immunization'!I99+' Family Planning'!I103+'Dressing Room &amp; Emergency '!I101+'Pharmacy  '!I115+'Lab '!I110+'General Admin '!I151)</f>
        <v>0.5</v>
      </c>
    </row>
    <row r="36" spans="1:6" ht="30" customHeight="1">
      <c r="A36" s="45" t="s">
        <v>177</v>
      </c>
      <c r="B36" s="218" t="s">
        <v>178</v>
      </c>
      <c r="C36" s="219"/>
      <c r="D36" s="219"/>
      <c r="E36" s="220"/>
      <c r="F36" s="199">
        <f>(' Immunization'!H111+' Family Planning'!H114+'Dressing Room &amp; Emergency '!H113+'Pharmacy  '!H126+'Lab '!H123+'Outreach '!H129)/(' Immunization'!I111+' Family Planning'!I114+'Dressing Room &amp; Emergency '!I113+'Pharmacy  '!I126+'Lab '!I123+'Outreach '!I129)</f>
        <v>0.5</v>
      </c>
    </row>
    <row r="37" spans="1:6" ht="30" customHeight="1">
      <c r="A37" s="45" t="s">
        <v>188</v>
      </c>
      <c r="B37" s="218" t="s">
        <v>189</v>
      </c>
      <c r="C37" s="219"/>
      <c r="D37" s="219"/>
      <c r="E37" s="220"/>
      <c r="F37" s="199">
        <f>('Outreach '!H136+'General Admin '!H199)/('Outreach '!I136+'General Admin '!I199)</f>
        <v>0.5</v>
      </c>
    </row>
    <row r="38" spans="1:6" ht="30" customHeight="1">
      <c r="A38" s="45" t="s">
        <v>198</v>
      </c>
      <c r="B38" s="218" t="s">
        <v>449</v>
      </c>
      <c r="C38" s="219"/>
      <c r="D38" s="219"/>
      <c r="E38" s="220"/>
      <c r="F38" s="199">
        <f>('General Clinic'!H124+' Family Planning'!H126+'General Admin '!H208)/('General Clinic'!I124+' Family Planning'!I126+'General Admin '!I208)</f>
        <v>0.5</v>
      </c>
    </row>
    <row r="39" spans="1:6" ht="30" customHeight="1">
      <c r="A39" s="45" t="s">
        <v>215</v>
      </c>
      <c r="B39" s="218" t="s">
        <v>216</v>
      </c>
      <c r="C39" s="219"/>
      <c r="D39" s="219"/>
      <c r="E39" s="220"/>
      <c r="F39" s="199">
        <f>(' Immunization'!H132+' Communicable Disease'!H146+'NCD '!H143+'Lab '!H145+'Outreach '!H156+'General Admin '!H252)/(' Immunization'!I132+' Communicable Disease'!I146+'Lab '!I145+'NCD '!I143+'Outreach '!I156+'General Admin '!I252)</f>
        <v>0.5</v>
      </c>
    </row>
    <row r="40" spans="1:6" ht="30" customHeight="1">
      <c r="A40" s="45" t="s">
        <v>248</v>
      </c>
      <c r="B40" s="218" t="s">
        <v>249</v>
      </c>
      <c r="C40" s="219"/>
      <c r="D40" s="219"/>
      <c r="E40" s="220"/>
      <c r="F40" s="199">
        <f>('General Clinic'!H150)/('General Clinic'!I150)</f>
        <v>0.5</v>
      </c>
    </row>
    <row r="41" spans="1:6" ht="30" customHeight="1">
      <c r="A41" s="45" t="s">
        <v>254</v>
      </c>
      <c r="B41" s="218" t="s">
        <v>255</v>
      </c>
      <c r="C41" s="219"/>
      <c r="D41" s="219"/>
      <c r="E41" s="220"/>
      <c r="F41" s="199">
        <f>('General Clinic'!H156+'Maternity Health'!H155+'New Born &amp; Child Health'!H154+' Family Planning'!H155+' Communicable Disease'!H175+'NCD '!H163+'Dressing Room &amp; Emergency '!H155+'Pharmacy  '!H202+'Lab '!H168+'Outreach '!H176+'General Admin '!H276)/('General Clinic'!I156+'Maternity Health'!I155+'New Born &amp; Child Health'!I154+' Family Planning'!I155+' Communicable Disease'!I175+'NCD '!I163+'Dressing Room &amp; Emergency '!I155+'Pharmacy  '!I202+'Lab '!I168+'Outreach '!I176+'General Admin '!I276)</f>
        <v>0.5</v>
      </c>
    </row>
    <row r="42" spans="1:6" ht="30" customHeight="1">
      <c r="A42" s="45" t="s">
        <v>271</v>
      </c>
      <c r="B42" s="218" t="s">
        <v>2340</v>
      </c>
      <c r="C42" s="219"/>
      <c r="D42" s="219"/>
      <c r="E42" s="220"/>
      <c r="F42" s="199">
        <f>('General Clinic'!H170+'Dressing Room &amp; Emergency '!H177+'Pharmacy  '!H212+'Outreach '!H190)/('General Clinic'!I170+'Dressing Room &amp; Emergency '!I177+'Pharmacy  '!I212+'Outreach '!I190)</f>
        <v>0.5</v>
      </c>
    </row>
    <row r="43" spans="1:6" ht="30" customHeight="1">
      <c r="A43" s="45" t="s">
        <v>282</v>
      </c>
      <c r="B43" s="218" t="s">
        <v>283</v>
      </c>
      <c r="C43" s="219"/>
      <c r="D43" s="219"/>
      <c r="E43" s="220"/>
      <c r="F43" s="199">
        <f>('Lab '!H187+'Outreach '!H197)/('Lab '!I187+'Outreach '!I197)</f>
        <v>0.5</v>
      </c>
    </row>
    <row r="44" spans="1:6" ht="30" customHeight="1">
      <c r="A44" s="45" t="s">
        <v>294</v>
      </c>
      <c r="B44" s="218" t="s">
        <v>295</v>
      </c>
      <c r="C44" s="219"/>
      <c r="D44" s="219"/>
      <c r="E44" s="220"/>
      <c r="F44" s="199">
        <f>('Maternity Health'!H178+'Outreach '!H204)/('Maternity Health'!I178+'Outreach '!I204)</f>
        <v>0.5</v>
      </c>
    </row>
    <row r="45" spans="1:6" ht="30" customHeight="1">
      <c r="A45" s="45" t="s">
        <v>310</v>
      </c>
      <c r="B45" s="218" t="s">
        <v>311</v>
      </c>
      <c r="C45" s="219"/>
      <c r="D45" s="219"/>
      <c r="E45" s="220"/>
      <c r="F45" s="199">
        <f>('New Born &amp; Child Health'!H188+'Outreach '!H226)/('New Born &amp; Child Health'!I188+'Outreach '!I226)</f>
        <v>0.5</v>
      </c>
    </row>
    <row r="46" spans="1:6" ht="30" customHeight="1">
      <c r="A46" s="45" t="s">
        <v>321</v>
      </c>
      <c r="B46" s="218" t="s">
        <v>322</v>
      </c>
      <c r="C46" s="219"/>
      <c r="D46" s="219"/>
      <c r="E46" s="220"/>
      <c r="F46" s="199">
        <f>(' Family Planning'!H193+'Outreach '!H236)/(' Family Planning'!I193+'Outreach '!I236)</f>
        <v>0.5</v>
      </c>
    </row>
    <row r="47" spans="1:6" ht="30" customHeight="1">
      <c r="A47" s="45" t="s">
        <v>333</v>
      </c>
      <c r="B47" s="218" t="s">
        <v>2211</v>
      </c>
      <c r="C47" s="219"/>
      <c r="D47" s="219"/>
      <c r="E47" s="220"/>
      <c r="F47" s="199">
        <f>('General Clinic'!H207+'Outreach '!H243)/('General Clinic'!I207+'Outreach '!I243)</f>
        <v>0.5</v>
      </c>
    </row>
    <row r="48" spans="1:6" ht="30" customHeight="1">
      <c r="A48" s="45" t="s">
        <v>343</v>
      </c>
      <c r="B48" s="218" t="s">
        <v>344</v>
      </c>
      <c r="C48" s="219"/>
      <c r="D48" s="219"/>
      <c r="E48" s="220"/>
      <c r="F48" s="199">
        <f>(' Immunization'!H204+' Communicable Disease'!H226+'NCD '!H212+'Outreach '!H248)/(' Immunization'!I204+' Communicable Disease'!I226+'NCD '!I212+'Outreach '!I248)</f>
        <v>0.5</v>
      </c>
    </row>
    <row r="49" spans="1:6" ht="30" customHeight="1">
      <c r="A49" s="45" t="s">
        <v>370</v>
      </c>
      <c r="B49" s="218" t="s">
        <v>1837</v>
      </c>
      <c r="C49" s="219"/>
      <c r="D49" s="219"/>
      <c r="E49" s="220"/>
      <c r="F49" s="199">
        <f>('General Clinic'!H239+'Maternity Health'!H259+'New Born &amp; Child Health'!H230+' Immunization'!H238+' Family Planning'!H232+' Communicable Disease'!H282+'NCD '!H241+'Dressing Room &amp; Emergency '!H233+'Lab '!H251+'Outreach '!H270)/('General Clinic'!I239+'Maternity Health'!I259+'New Born &amp; Child Health'!I230+' Immunization'!I238+' Family Planning'!I232+' Communicable Disease'!I282+'NCD '!I241+'Dressing Room &amp; Emergency '!I233+'Lab '!I251+'Outreach '!I270)</f>
        <v>0.5</v>
      </c>
    </row>
    <row r="50" spans="1:6" ht="30" customHeight="1">
      <c r="A50" s="45" t="s">
        <v>376</v>
      </c>
      <c r="B50" s="218" t="s">
        <v>458</v>
      </c>
      <c r="C50" s="219"/>
      <c r="D50" s="219"/>
      <c r="E50" s="220"/>
      <c r="F50" s="199">
        <f>('General Clinic'!H247+'Maternity Health'!H266+'New Born &amp; Child Health'!H237+' Immunization'!H245+' Family Planning'!H237+' Communicable Disease'!H289+'Dressing Room &amp; Emergency '!H241+'Lab '!H259+'Outreach '!H275+'General Admin '!H349)/('General Clinic'!I247+'Maternity Health'!I266+'New Born &amp; Child Health'!I237+' Immunization'!I245+' Family Planning'!I237+' Communicable Disease'!I289+'Dressing Room &amp; Emergency '!I241+'Lab '!I259+'Outreach '!I275+'General Admin '!I349)</f>
        <v>0.5</v>
      </c>
    </row>
    <row r="51" spans="1:6" ht="30" customHeight="1">
      <c r="A51" s="45" t="s">
        <v>381</v>
      </c>
      <c r="B51" s="218" t="s">
        <v>382</v>
      </c>
      <c r="C51" s="219"/>
      <c r="D51" s="219"/>
      <c r="E51" s="220"/>
      <c r="F51" s="199">
        <f>('General Clinic'!H251+'Maternity Health'!H269+'New Born &amp; Child Health'!H240+' Family Planning'!H240+' Communicable Disease'!H292+'Dressing Room &amp; Emergency '!H244+'Lab '!H264)/('General Clinic'!I251+'Maternity Health'!I269+'New Born &amp; Child Health'!I240+' Family Planning'!I240+' Communicable Disease'!I292+'Dressing Room &amp; Emergency '!I244+'Lab '!I264)</f>
        <v>0.5</v>
      </c>
    </row>
    <row r="52" spans="1:6" ht="30" customHeight="1">
      <c r="A52" s="45" t="s">
        <v>387</v>
      </c>
      <c r="B52" s="218" t="s">
        <v>2213</v>
      </c>
      <c r="C52" s="219"/>
      <c r="D52" s="219"/>
      <c r="E52" s="220"/>
      <c r="F52" s="199">
        <f>('General Clinic'!H255+'Maternity Health'!H273+'New Born &amp; Child Health'!H244+' Immunization'!H251+' Family Planning'!H246+' Communicable Disease'!H296+'NCD '!H251+'Dressing Room &amp; Emergency '!H251+'Pharmacy  '!H278+'Lab '!H271+'Outreach '!H281+'General Admin '!H355)/('General Clinic'!I255+'Maternity Health'!I273+'New Born &amp; Child Health'!I244+' Immunization'!I251+' Family Planning'!I246+' Communicable Disease'!I296+'NCD '!I251+'Dressing Room &amp; Emergency '!I251+'Pharmacy  '!I278+'Lab '!I271+'Outreach '!I281+'General Admin '!I355)</f>
        <v>0.5</v>
      </c>
    </row>
    <row r="53" spans="1:6" ht="30" customHeight="1">
      <c r="A53" s="45" t="s">
        <v>395</v>
      </c>
      <c r="B53" s="218" t="s">
        <v>1838</v>
      </c>
      <c r="C53" s="219"/>
      <c r="D53" s="219"/>
      <c r="E53" s="220"/>
      <c r="F53" s="199">
        <f>('General Clinic'!H264+'Maternity Health'!H284+'New Born &amp; Child Health'!H252+' Immunization'!H264+' Communicable Disease'!H302+'NCD '!H257+'Dressing Room &amp; Emergency '!H263+'Pharmacy  '!H283+'Lab '!H287+'Outreach '!H286+'General Admin '!H366)/('General Clinic'!I264+'Maternity Health'!I284+'New Born &amp; Child Health'!I252+' Immunization'!I264+' Communicable Disease'!I302+'NCD '!I257+'Dressing Room &amp; Emergency '!I263+'Pharmacy  '!I283+'Lab '!I287+'Outreach '!I286+'General Admin '!I366)</f>
        <v>0.5</v>
      </c>
    </row>
    <row r="54" spans="1:6" ht="30" customHeight="1">
      <c r="A54" s="45" t="s">
        <v>406</v>
      </c>
      <c r="B54" s="218" t="s">
        <v>407</v>
      </c>
      <c r="C54" s="219"/>
      <c r="D54" s="219"/>
      <c r="E54" s="220"/>
      <c r="F54" s="199">
        <f>(' Family Planning'!H263+'Outreach '!H297+'General Admin '!H394)/(' Family Planning'!I263+'Outreach '!I297+'General Admin '!I394)</f>
        <v>0.5</v>
      </c>
    </row>
    <row r="55" spans="1:6" ht="30" customHeight="1">
      <c r="A55" s="45" t="s">
        <v>412</v>
      </c>
      <c r="B55" s="218" t="s">
        <v>469</v>
      </c>
      <c r="C55" s="219"/>
      <c r="D55" s="219"/>
      <c r="E55" s="220"/>
      <c r="F55" s="199">
        <f>('General Clinic'!H279+'Maternity Health'!H299+'New Born &amp; Child Health'!H267+' Immunization'!H279+' Family Planning'!H267+' Communicable Disease'!H317+'NCD '!H272+'Dressing Room &amp; Emergency '!H278+'Pharmacy  '!H298+'Lab '!H311+'Outreach '!H301+'General Admin '!H408)/('General Clinic'!I279+'Maternity Health'!I299+'New Born &amp; Child Health'!I267+' Immunization'!I279+' Family Planning'!I267+' Communicable Disease'!I317+'NCD '!I272+'Dressing Room &amp; Emergency '!I278+'Pharmacy  '!I298+'Lab '!I311+'Outreach '!I301+'General Admin '!I408)</f>
        <v>0.5</v>
      </c>
    </row>
    <row r="56" spans="1:6" ht="30" customHeight="1">
      <c r="A56" s="45" t="s">
        <v>426</v>
      </c>
      <c r="B56" s="218" t="s">
        <v>427</v>
      </c>
      <c r="C56" s="219"/>
      <c r="D56" s="219"/>
      <c r="E56" s="220"/>
      <c r="F56" s="199">
        <f>('General Clinic'!H286+'Maternity Health'!H309+'New Born &amp; Child Health'!H279+' Immunization'!H288+' Family Planning'!H274+' Communicable Disease'!H326+'NCD '!H282+'Dressing Room &amp; Emergency '!H285+'Pharmacy  '!H306+'Lab '!H318+'Outreach '!H308+'General Admin '!H414)/('General Clinic'!I286+'Maternity Health'!I309+'New Born &amp; Child Health'!I279+' Immunization'!I288+' Family Planning'!I274+' Communicable Disease'!I326+'NCD '!I282+'Dressing Room &amp; Emergency '!I285+'Pharmacy  '!I306+'Lab '!I318+'Outreach '!I308+'General Admin '!I414)</f>
        <v>0.5</v>
      </c>
    </row>
    <row r="57" spans="1:6" ht="30" customHeight="1">
      <c r="A57" s="45" t="s">
        <v>436</v>
      </c>
      <c r="B57" s="218" t="s">
        <v>470</v>
      </c>
      <c r="C57" s="219"/>
      <c r="D57" s="219"/>
      <c r="E57" s="220"/>
      <c r="F57" s="199">
        <f>('General Clinic'!H295+'Maternity Health'!H316+'New Born &amp; Child Health'!H287+' Immunization'!H294+' Family Planning'!H282+' Communicable Disease'!H335+'NCD '!H292+'Dressing Room &amp; Emergency '!H294+'Pharmacy  '!H312+'Lab '!H329+'Outreach '!H316+'General Admin '!H422)/('General Clinic'!I295+'Maternity Health'!I316+'New Born &amp; Child Health'!I287+' Immunization'!I294+' Family Planning'!I282+' Communicable Disease'!I335+'NCD '!I292+'Dressing Room &amp; Emergency '!I294+'Pharmacy  '!I312+'Lab '!I329+'Outreach '!I316+'General Admin '!I422)</f>
        <v>0.5</v>
      </c>
    </row>
  </sheetData>
  <sheetProtection algorithmName="SHA-512" hashValue="XKXAtDawkl4cNmdlfhKqh/g8e3gyeW04ECI4qx55M6gvqfRiU7837DhFlPyNyzTBRej1LGNM9WQ9GluU/1gvtg==" saltValue="aOHhI5pKA3mhsVqxgDme7w==" spinCount="100000" sheet="1" objects="1" scenarios="1"/>
  <mergeCells count="42">
    <mergeCell ref="B18:E18"/>
    <mergeCell ref="B19:E19"/>
    <mergeCell ref="C7:D8"/>
    <mergeCell ref="C5:D6"/>
    <mergeCell ref="B2:E2"/>
    <mergeCell ref="B14:E14"/>
    <mergeCell ref="B15:E15"/>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B45:E45"/>
    <mergeCell ref="B46:E46"/>
    <mergeCell ref="B47:E47"/>
    <mergeCell ref="B48:E48"/>
    <mergeCell ref="B49:E49"/>
    <mergeCell ref="B50:E50"/>
    <mergeCell ref="B51:E51"/>
    <mergeCell ref="B52:E52"/>
    <mergeCell ref="B53:E53"/>
    <mergeCell ref="B54:E54"/>
    <mergeCell ref="B55:E55"/>
    <mergeCell ref="B56:E56"/>
    <mergeCell ref="B57:E57"/>
  </mergeCells>
  <dataValidations disablePrompts="1" count="1">
    <dataValidation type="list" showInputMessage="1" showErrorMessage="1" sqref="D25:D26 D23 D36:D37 D43:D46 D48 D57 D54">
      <formula1>$H$1:$J$1</formula1>
    </dataValidation>
  </dataValidations>
  <pageMargins left="0.7" right="0.7" top="0.75" bottom="0.75" header="0.3" footer="0.3"/>
  <pageSetup scale="68" orientation="portrait" r:id="rId1"/>
</worksheet>
</file>

<file path=xl/worksheets/sheet10.xml><?xml version="1.0" encoding="utf-8"?>
<worksheet xmlns="http://schemas.openxmlformats.org/spreadsheetml/2006/main" xmlns:r="http://schemas.openxmlformats.org/officeDocument/2006/relationships">
  <sheetPr filterMode="1">
    <tabColor rgb="FF00B050"/>
  </sheetPr>
  <dimension ref="A1:L342"/>
  <sheetViews>
    <sheetView view="pageBreakPreview" topLeftCell="A302" zoomScale="60" zoomScaleNormal="100" workbookViewId="0">
      <selection activeCell="G307" sqref="G307"/>
    </sheetView>
  </sheetViews>
  <sheetFormatPr defaultRowHeight="15"/>
  <cols>
    <col min="1" max="1" width="9.140625" style="1" customWidth="1"/>
    <col min="2" max="2" width="28.140625" style="1" customWidth="1"/>
    <col min="3" max="3" width="36.140625" customWidth="1"/>
    <col min="4" max="4" width="13.5703125" style="124" customWidth="1"/>
    <col min="5" max="5" width="12.140625" style="124" customWidth="1"/>
    <col min="6" max="6" width="27.42578125" customWidth="1"/>
    <col min="7" max="7" width="20.7109375" customWidth="1"/>
    <col min="8" max="8" width="12.85546875" style="156" customWidth="1"/>
    <col min="9" max="9" width="9.140625" style="156"/>
  </cols>
  <sheetData>
    <row r="1" spans="1:12" ht="15" customHeight="1">
      <c r="A1" s="254" t="s">
        <v>0</v>
      </c>
      <c r="B1" s="255"/>
      <c r="C1" s="255"/>
      <c r="D1" s="255"/>
      <c r="E1" s="256"/>
      <c r="F1" s="254">
        <v>9</v>
      </c>
      <c r="G1" s="366"/>
      <c r="J1" s="156">
        <v>0</v>
      </c>
      <c r="K1" s="156">
        <v>1</v>
      </c>
      <c r="L1" s="156">
        <v>2</v>
      </c>
    </row>
    <row r="2" spans="1:12" ht="15" customHeight="1">
      <c r="A2" s="257"/>
      <c r="B2" s="258"/>
      <c r="C2" s="258"/>
      <c r="D2" s="258"/>
      <c r="E2" s="259"/>
      <c r="F2" s="257"/>
      <c r="G2" s="366"/>
    </row>
    <row r="3" spans="1:12" ht="22.5" customHeight="1">
      <c r="A3" s="260" t="s">
        <v>1918</v>
      </c>
      <c r="B3" s="260"/>
      <c r="C3" s="260"/>
      <c r="D3" s="260"/>
      <c r="E3" s="266"/>
      <c r="F3" s="253"/>
      <c r="G3" s="366"/>
    </row>
    <row r="4" spans="1:12" ht="30">
      <c r="A4" s="79" t="s">
        <v>1</v>
      </c>
      <c r="B4" s="108" t="s">
        <v>2</v>
      </c>
      <c r="C4" s="81" t="s">
        <v>476</v>
      </c>
      <c r="D4" s="81" t="s">
        <v>477</v>
      </c>
      <c r="E4" s="127" t="s">
        <v>478</v>
      </c>
      <c r="F4" s="359" t="s">
        <v>479</v>
      </c>
      <c r="G4" s="346" t="s">
        <v>2500</v>
      </c>
    </row>
    <row r="5" spans="1:12" ht="18.75">
      <c r="A5" s="2"/>
      <c r="B5" s="249" t="s">
        <v>3</v>
      </c>
      <c r="C5" s="250"/>
      <c r="D5" s="250"/>
      <c r="E5" s="251"/>
      <c r="F5" s="250"/>
      <c r="G5" s="353"/>
      <c r="H5" s="158">
        <f>H6+H17+H24</f>
        <v>7</v>
      </c>
      <c r="I5" s="158">
        <f>I6+I17+I24</f>
        <v>14</v>
      </c>
    </row>
    <row r="6" spans="1:12" ht="30">
      <c r="A6" s="3" t="s">
        <v>4</v>
      </c>
      <c r="B6" s="245" t="s">
        <v>5</v>
      </c>
      <c r="C6" s="246"/>
      <c r="D6" s="246"/>
      <c r="E6" s="248"/>
      <c r="F6" s="246"/>
      <c r="G6" s="348"/>
      <c r="H6" s="156">
        <f>SUM(D10)</f>
        <v>1</v>
      </c>
      <c r="I6" s="156">
        <f>COUNT(D10)*2</f>
        <v>2</v>
      </c>
    </row>
    <row r="7" spans="1:12" hidden="1">
      <c r="A7" s="115" t="s">
        <v>6</v>
      </c>
      <c r="B7" s="8" t="s">
        <v>7</v>
      </c>
      <c r="C7" s="9"/>
      <c r="D7" s="9"/>
      <c r="E7" s="9"/>
      <c r="F7" s="9"/>
      <c r="G7" s="179"/>
      <c r="H7"/>
      <c r="I7"/>
    </row>
    <row r="8" spans="1:12" hidden="1">
      <c r="A8" s="115" t="s">
        <v>8</v>
      </c>
      <c r="B8" s="8" t="s">
        <v>9</v>
      </c>
      <c r="C8" s="9"/>
      <c r="D8" s="9"/>
      <c r="E8" s="9"/>
      <c r="F8" s="9"/>
      <c r="G8" s="179"/>
      <c r="H8"/>
      <c r="I8"/>
    </row>
    <row r="9" spans="1:12" hidden="1">
      <c r="A9" s="115" t="s">
        <v>10</v>
      </c>
      <c r="B9" s="8" t="s">
        <v>441</v>
      </c>
      <c r="C9" s="9"/>
      <c r="D9" s="9"/>
      <c r="E9" s="9"/>
      <c r="F9" s="9"/>
      <c r="G9" s="179"/>
      <c r="H9"/>
      <c r="I9"/>
    </row>
    <row r="10" spans="1:12" ht="62.25" customHeight="1">
      <c r="A10" s="3" t="s">
        <v>11</v>
      </c>
      <c r="B10" s="8" t="s">
        <v>12</v>
      </c>
      <c r="C10" s="36" t="s">
        <v>2140</v>
      </c>
      <c r="D10" s="122">
        <v>1</v>
      </c>
      <c r="E10" s="122" t="s">
        <v>1269</v>
      </c>
      <c r="F10" s="339"/>
      <c r="G10" s="352"/>
    </row>
    <row r="11" spans="1:12" ht="30" hidden="1">
      <c r="A11" s="115" t="s">
        <v>13</v>
      </c>
      <c r="B11" s="245" t="s">
        <v>14</v>
      </c>
      <c r="C11" s="246"/>
      <c r="D11" s="246"/>
      <c r="E11" s="246"/>
      <c r="F11" s="247"/>
      <c r="G11" s="216"/>
      <c r="H11"/>
      <c r="I11"/>
    </row>
    <row r="12" spans="1:12" hidden="1">
      <c r="A12" s="115" t="s">
        <v>15</v>
      </c>
      <c r="B12" s="8" t="s">
        <v>16</v>
      </c>
      <c r="C12" s="9"/>
      <c r="D12" s="9"/>
      <c r="E12" s="9"/>
      <c r="F12" s="9"/>
      <c r="G12" s="179"/>
      <c r="H12"/>
      <c r="I12"/>
    </row>
    <row r="13" spans="1:12" hidden="1">
      <c r="A13" s="115" t="s">
        <v>17</v>
      </c>
      <c r="B13" s="8" t="s">
        <v>18</v>
      </c>
      <c r="C13" s="9"/>
      <c r="D13" s="9"/>
      <c r="E13" s="9"/>
      <c r="F13" s="9"/>
      <c r="G13" s="179"/>
      <c r="H13"/>
      <c r="I13"/>
    </row>
    <row r="14" spans="1:12" hidden="1">
      <c r="A14" s="115" t="s">
        <v>19</v>
      </c>
      <c r="B14" s="15" t="s">
        <v>20</v>
      </c>
      <c r="C14" s="9"/>
      <c r="D14" s="9"/>
      <c r="E14" s="9"/>
      <c r="F14" s="9"/>
      <c r="G14" s="179"/>
      <c r="H14"/>
      <c r="I14"/>
    </row>
    <row r="15" spans="1:12" hidden="1">
      <c r="A15" s="115" t="s">
        <v>21</v>
      </c>
      <c r="B15" s="15" t="s">
        <v>22</v>
      </c>
      <c r="C15" s="9"/>
      <c r="D15" s="9"/>
      <c r="E15" s="9"/>
      <c r="F15" s="9"/>
      <c r="G15" s="179"/>
      <c r="H15"/>
      <c r="I15"/>
    </row>
    <row r="16" spans="1:12" hidden="1">
      <c r="A16" s="115" t="s">
        <v>23</v>
      </c>
      <c r="B16" s="15" t="s">
        <v>24</v>
      </c>
      <c r="C16" s="9"/>
      <c r="D16" s="9"/>
      <c r="E16" s="9"/>
      <c r="F16" s="9"/>
      <c r="G16" s="179"/>
      <c r="H16"/>
      <c r="I16"/>
    </row>
    <row r="17" spans="1:9" ht="31.5" customHeight="1">
      <c r="A17" s="3" t="s">
        <v>25</v>
      </c>
      <c r="B17" s="245" t="s">
        <v>26</v>
      </c>
      <c r="C17" s="246"/>
      <c r="D17" s="246"/>
      <c r="E17" s="248"/>
      <c r="F17" s="246"/>
      <c r="G17" s="348"/>
      <c r="H17" s="156">
        <f>SUM(D18:D20)</f>
        <v>3</v>
      </c>
      <c r="I17" s="156">
        <f>COUNT(D18:D20)*2</f>
        <v>6</v>
      </c>
    </row>
    <row r="18" spans="1:9" ht="60" customHeight="1">
      <c r="A18" s="3" t="s">
        <v>27</v>
      </c>
      <c r="B18" s="8" t="s">
        <v>442</v>
      </c>
      <c r="C18" s="5" t="s">
        <v>1345</v>
      </c>
      <c r="D18" s="31">
        <v>1</v>
      </c>
      <c r="E18" s="122" t="s">
        <v>1269</v>
      </c>
      <c r="F18" s="37" t="s">
        <v>1346</v>
      </c>
      <c r="G18" s="349"/>
    </row>
    <row r="19" spans="1:9" ht="30">
      <c r="A19" s="3"/>
      <c r="B19" s="8"/>
      <c r="C19" s="84" t="s">
        <v>1347</v>
      </c>
      <c r="D19" s="169">
        <v>1</v>
      </c>
      <c r="E19" s="122" t="s">
        <v>1269</v>
      </c>
      <c r="F19" s="360" t="s">
        <v>1348</v>
      </c>
      <c r="G19" s="367"/>
    </row>
    <row r="20" spans="1:9" ht="30">
      <c r="A20" s="3"/>
      <c r="B20" s="8"/>
      <c r="C20" s="84" t="s">
        <v>1349</v>
      </c>
      <c r="D20" s="169">
        <v>1</v>
      </c>
      <c r="E20" s="122" t="s">
        <v>1269</v>
      </c>
      <c r="F20" s="360" t="s">
        <v>1350</v>
      </c>
      <c r="G20" s="367"/>
    </row>
    <row r="21" spans="1:9" hidden="1">
      <c r="A21" s="115" t="s">
        <v>28</v>
      </c>
      <c r="B21" s="8" t="s">
        <v>29</v>
      </c>
      <c r="C21" s="9"/>
      <c r="D21" s="9"/>
      <c r="E21" s="9"/>
      <c r="F21" s="9"/>
      <c r="G21" s="179"/>
      <c r="H21"/>
      <c r="I21"/>
    </row>
    <row r="22" spans="1:9" ht="30" hidden="1">
      <c r="A22" s="115" t="s">
        <v>30</v>
      </c>
      <c r="B22" s="8" t="s">
        <v>31</v>
      </c>
      <c r="C22" s="9"/>
      <c r="D22" s="9"/>
      <c r="E22" s="9"/>
      <c r="F22" s="9"/>
      <c r="G22" s="179"/>
      <c r="H22"/>
      <c r="I22"/>
    </row>
    <row r="23" spans="1:9" hidden="1">
      <c r="A23" s="115" t="s">
        <v>32</v>
      </c>
      <c r="B23" s="8" t="s">
        <v>33</v>
      </c>
      <c r="C23" s="9"/>
      <c r="D23" s="9"/>
      <c r="E23" s="9"/>
      <c r="F23" s="9"/>
      <c r="G23" s="179"/>
      <c r="H23"/>
      <c r="I23"/>
    </row>
    <row r="24" spans="1:9" ht="31.5" customHeight="1">
      <c r="A24" s="3" t="s">
        <v>34</v>
      </c>
      <c r="B24" s="271" t="s">
        <v>2491</v>
      </c>
      <c r="C24" s="272"/>
      <c r="D24" s="272"/>
      <c r="E24" s="273"/>
      <c r="F24" s="272"/>
      <c r="G24" s="348"/>
      <c r="H24" s="158">
        <f>SUM(D25:D35)</f>
        <v>3</v>
      </c>
      <c r="I24" s="156">
        <f>COUNT(D25:D35)*2</f>
        <v>6</v>
      </c>
    </row>
    <row r="25" spans="1:9" ht="98.25" customHeight="1">
      <c r="A25" s="3" t="s">
        <v>36</v>
      </c>
      <c r="B25" s="8" t="s">
        <v>37</v>
      </c>
      <c r="C25" s="36" t="s">
        <v>1351</v>
      </c>
      <c r="D25" s="82">
        <v>1</v>
      </c>
      <c r="E25" s="122" t="s">
        <v>1269</v>
      </c>
      <c r="F25" s="361" t="s">
        <v>1352</v>
      </c>
      <c r="G25" s="368"/>
    </row>
    <row r="26" spans="1:9" ht="88.5" customHeight="1">
      <c r="A26" s="3" t="s">
        <v>38</v>
      </c>
      <c r="B26" s="8" t="s">
        <v>39</v>
      </c>
      <c r="C26" s="36" t="s">
        <v>1353</v>
      </c>
      <c r="D26" s="82">
        <v>1</v>
      </c>
      <c r="E26" s="122" t="s">
        <v>1269</v>
      </c>
      <c r="F26" s="361" t="s">
        <v>1354</v>
      </c>
      <c r="G26" s="368"/>
    </row>
    <row r="27" spans="1:9" ht="30" hidden="1">
      <c r="A27" s="115" t="s">
        <v>40</v>
      </c>
      <c r="B27" s="8" t="s">
        <v>41</v>
      </c>
      <c r="C27" s="36" t="s">
        <v>1355</v>
      </c>
      <c r="D27" s="85"/>
      <c r="E27" s="85"/>
      <c r="F27" s="36" t="s">
        <v>1356</v>
      </c>
      <c r="G27" s="288"/>
      <c r="H27"/>
      <c r="I27"/>
    </row>
    <row r="28" spans="1:9" ht="30" hidden="1">
      <c r="A28" s="115" t="s">
        <v>42</v>
      </c>
      <c r="B28" s="8" t="s">
        <v>43</v>
      </c>
      <c r="C28" s="9"/>
      <c r="D28" s="9"/>
      <c r="E28" s="9"/>
      <c r="F28" s="9"/>
      <c r="G28" s="179"/>
      <c r="H28"/>
      <c r="I28"/>
    </row>
    <row r="29" spans="1:9" ht="45" hidden="1">
      <c r="A29" s="115" t="s">
        <v>44</v>
      </c>
      <c r="B29" s="8" t="s">
        <v>45</v>
      </c>
      <c r="C29" s="9"/>
      <c r="D29" s="9"/>
      <c r="E29" s="9"/>
      <c r="F29" s="9"/>
      <c r="G29" s="179"/>
      <c r="H29"/>
      <c r="I29"/>
    </row>
    <row r="30" spans="1:9" ht="30" hidden="1">
      <c r="A30" s="115" t="s">
        <v>46</v>
      </c>
      <c r="B30" s="8" t="s">
        <v>47</v>
      </c>
      <c r="C30" s="9"/>
      <c r="D30" s="9"/>
      <c r="E30" s="9"/>
      <c r="F30" s="9"/>
      <c r="G30" s="179"/>
      <c r="H30"/>
      <c r="I30"/>
    </row>
    <row r="31" spans="1:9" ht="45" hidden="1">
      <c r="A31" s="115" t="s">
        <v>48</v>
      </c>
      <c r="B31" s="8" t="s">
        <v>49</v>
      </c>
      <c r="C31" s="9"/>
      <c r="D31" s="9"/>
      <c r="E31" s="9"/>
      <c r="F31" s="9"/>
      <c r="G31" s="179"/>
      <c r="H31"/>
      <c r="I31"/>
    </row>
    <row r="32" spans="1:9" ht="60" hidden="1">
      <c r="A32" s="115" t="s">
        <v>50</v>
      </c>
      <c r="B32" s="8" t="s">
        <v>51</v>
      </c>
      <c r="C32" s="9"/>
      <c r="D32" s="9"/>
      <c r="E32" s="9"/>
      <c r="F32" s="9"/>
      <c r="G32" s="179"/>
      <c r="H32"/>
      <c r="I32"/>
    </row>
    <row r="33" spans="1:9" ht="30" hidden="1">
      <c r="A33" s="115" t="s">
        <v>52</v>
      </c>
      <c r="B33" s="15" t="s">
        <v>53</v>
      </c>
      <c r="C33" s="9"/>
      <c r="D33" s="9"/>
      <c r="E33" s="9"/>
      <c r="F33" s="9"/>
      <c r="G33" s="179"/>
      <c r="H33"/>
      <c r="I33"/>
    </row>
    <row r="34" spans="1:9" ht="30" hidden="1">
      <c r="A34" s="115" t="s">
        <v>54</v>
      </c>
      <c r="B34" s="8" t="s">
        <v>55</v>
      </c>
      <c r="C34" s="9"/>
      <c r="D34" s="9"/>
      <c r="E34" s="9"/>
      <c r="F34" s="9"/>
      <c r="G34" s="179"/>
      <c r="H34"/>
      <c r="I34"/>
    </row>
    <row r="35" spans="1:9" ht="92.25" customHeight="1">
      <c r="A35" s="3" t="s">
        <v>56</v>
      </c>
      <c r="B35" s="15" t="s">
        <v>57</v>
      </c>
      <c r="C35" s="6" t="s">
        <v>1357</v>
      </c>
      <c r="D35" s="82">
        <v>1</v>
      </c>
      <c r="E35" s="122" t="s">
        <v>1269</v>
      </c>
      <c r="F35" s="342" t="s">
        <v>1358</v>
      </c>
      <c r="G35" s="357"/>
    </row>
    <row r="36" spans="1:9" ht="30" hidden="1">
      <c r="A36" s="115" t="s">
        <v>58</v>
      </c>
      <c r="B36" s="8" t="s">
        <v>59</v>
      </c>
      <c r="C36" s="9"/>
      <c r="D36" s="9"/>
      <c r="E36" s="9"/>
      <c r="F36" s="9"/>
      <c r="G36" s="179"/>
      <c r="H36"/>
      <c r="I36"/>
    </row>
    <row r="37" spans="1:9" ht="30" hidden="1">
      <c r="A37" s="115" t="s">
        <v>60</v>
      </c>
      <c r="B37" s="8" t="s">
        <v>61</v>
      </c>
      <c r="C37" s="9"/>
      <c r="D37" s="9"/>
      <c r="E37" s="9"/>
      <c r="F37" s="9"/>
      <c r="G37" s="179"/>
      <c r="H37"/>
      <c r="I37"/>
    </row>
    <row r="38" spans="1:9" ht="30" hidden="1">
      <c r="A38" s="115" t="s">
        <v>62</v>
      </c>
      <c r="B38" s="19" t="s">
        <v>662</v>
      </c>
      <c r="C38" s="9"/>
      <c r="D38" s="9"/>
      <c r="E38" s="9"/>
      <c r="F38" s="9"/>
      <c r="G38" s="179"/>
      <c r="H38"/>
      <c r="I38"/>
    </row>
    <row r="39" spans="1:9" ht="31.5" hidden="1" customHeight="1">
      <c r="A39" s="115" t="s">
        <v>63</v>
      </c>
      <c r="B39" s="245" t="s">
        <v>64</v>
      </c>
      <c r="C39" s="246"/>
      <c r="D39" s="246"/>
      <c r="E39" s="246"/>
      <c r="F39" s="247"/>
      <c r="G39" s="216"/>
      <c r="H39"/>
      <c r="I39"/>
    </row>
    <row r="40" spans="1:9" ht="30" hidden="1">
      <c r="A40" s="115" t="s">
        <v>65</v>
      </c>
      <c r="B40" s="8" t="s">
        <v>66</v>
      </c>
      <c r="C40" s="9"/>
      <c r="D40" s="9"/>
      <c r="E40" s="9"/>
      <c r="F40" s="9"/>
      <c r="G40" s="179"/>
      <c r="H40"/>
      <c r="I40"/>
    </row>
    <row r="41" spans="1:9" ht="30" hidden="1">
      <c r="A41" s="115" t="s">
        <v>67</v>
      </c>
      <c r="B41" s="8" t="s">
        <v>68</v>
      </c>
      <c r="C41" s="9"/>
      <c r="D41" s="9"/>
      <c r="E41" s="9"/>
      <c r="F41" s="9"/>
      <c r="G41" s="179"/>
      <c r="H41"/>
      <c r="I41"/>
    </row>
    <row r="42" spans="1:9" ht="18.75">
      <c r="A42" s="3"/>
      <c r="B42" s="249" t="s">
        <v>69</v>
      </c>
      <c r="C42" s="250"/>
      <c r="D42" s="250"/>
      <c r="E42" s="251"/>
      <c r="F42" s="250"/>
      <c r="G42" s="353"/>
      <c r="H42" s="158">
        <f>H43+H52+H58</f>
        <v>5</v>
      </c>
      <c r="I42" s="158">
        <f>I43+I52+I58</f>
        <v>10</v>
      </c>
    </row>
    <row r="43" spans="1:9" ht="30">
      <c r="A43" s="3" t="s">
        <v>70</v>
      </c>
      <c r="B43" s="245" t="s">
        <v>71</v>
      </c>
      <c r="C43" s="246"/>
      <c r="D43" s="246"/>
      <c r="E43" s="246"/>
      <c r="F43" s="246"/>
      <c r="G43" s="348"/>
      <c r="H43" s="158">
        <f>SUM(D45:D50)</f>
        <v>2</v>
      </c>
      <c r="I43" s="156">
        <f>COUNT(D45:D50)*2</f>
        <v>4</v>
      </c>
    </row>
    <row r="44" spans="1:9" ht="30" hidden="1">
      <c r="A44" s="115" t="s">
        <v>72</v>
      </c>
      <c r="B44" s="15" t="s">
        <v>73</v>
      </c>
      <c r="C44" s="9"/>
      <c r="D44" s="9"/>
      <c r="E44" s="9"/>
      <c r="F44" s="9"/>
      <c r="G44" s="179"/>
      <c r="H44"/>
      <c r="I44"/>
    </row>
    <row r="45" spans="1:9" ht="120">
      <c r="A45" s="3" t="s">
        <v>74</v>
      </c>
      <c r="B45" s="15" t="s">
        <v>75</v>
      </c>
      <c r="C45" s="36" t="s">
        <v>1359</v>
      </c>
      <c r="D45" s="82">
        <v>1</v>
      </c>
      <c r="E45" s="135" t="s">
        <v>1943</v>
      </c>
      <c r="F45" s="68" t="s">
        <v>1360</v>
      </c>
      <c r="G45" s="350"/>
    </row>
    <row r="46" spans="1:9" hidden="1">
      <c r="A46" s="115" t="s">
        <v>76</v>
      </c>
      <c r="B46" s="15" t="s">
        <v>77</v>
      </c>
      <c r="C46" s="9"/>
      <c r="D46" s="9"/>
      <c r="E46" s="9"/>
      <c r="F46" s="9"/>
      <c r="G46" s="179"/>
      <c r="H46"/>
      <c r="I46"/>
    </row>
    <row r="47" spans="1:9" ht="30" hidden="1">
      <c r="A47" s="115" t="s">
        <v>78</v>
      </c>
      <c r="B47" s="15" t="s">
        <v>79</v>
      </c>
      <c r="C47" s="9"/>
      <c r="D47" s="9"/>
      <c r="E47" s="9"/>
      <c r="F47" s="9"/>
      <c r="G47" s="179"/>
      <c r="H47"/>
      <c r="I47"/>
    </row>
    <row r="48" spans="1:9" ht="30" hidden="1">
      <c r="A48" s="115" t="s">
        <v>80</v>
      </c>
      <c r="B48" s="15" t="s">
        <v>81</v>
      </c>
      <c r="C48" s="9"/>
      <c r="D48" s="9"/>
      <c r="E48" s="9"/>
      <c r="F48" s="9"/>
      <c r="G48" s="179"/>
      <c r="H48"/>
      <c r="I48"/>
    </row>
    <row r="49" spans="1:9" ht="30" hidden="1">
      <c r="A49" s="115" t="s">
        <v>82</v>
      </c>
      <c r="B49" s="8" t="s">
        <v>83</v>
      </c>
      <c r="C49" s="9"/>
      <c r="D49" s="9"/>
      <c r="E49" s="9"/>
      <c r="F49" s="9"/>
      <c r="G49" s="179"/>
      <c r="H49"/>
      <c r="I49"/>
    </row>
    <row r="50" spans="1:9" ht="84.75" customHeight="1">
      <c r="A50" s="3" t="s">
        <v>84</v>
      </c>
      <c r="B50" s="8" t="s">
        <v>85</v>
      </c>
      <c r="C50" s="77" t="s">
        <v>1361</v>
      </c>
      <c r="D50" s="122">
        <v>1</v>
      </c>
      <c r="E50" s="122" t="s">
        <v>2003</v>
      </c>
      <c r="F50" s="68"/>
      <c r="G50" s="350"/>
    </row>
    <row r="51" spans="1:9" ht="30" hidden="1">
      <c r="A51" s="115" t="s">
        <v>86</v>
      </c>
      <c r="B51" s="8" t="s">
        <v>87</v>
      </c>
      <c r="C51" s="9"/>
      <c r="D51" s="9"/>
      <c r="E51" s="9"/>
      <c r="F51" s="9"/>
      <c r="G51" s="179"/>
      <c r="H51"/>
      <c r="I51"/>
    </row>
    <row r="52" spans="1:9" ht="30">
      <c r="A52" s="3" t="s">
        <v>88</v>
      </c>
      <c r="B52" s="271" t="s">
        <v>89</v>
      </c>
      <c r="C52" s="272"/>
      <c r="D52" s="272"/>
      <c r="E52" s="273"/>
      <c r="F52" s="272"/>
      <c r="G52" s="348"/>
      <c r="H52" s="158">
        <f>SUM(D53)</f>
        <v>1</v>
      </c>
      <c r="I52" s="156">
        <f>COUNT(D53)*2</f>
        <v>2</v>
      </c>
    </row>
    <row r="53" spans="1:9" ht="54" customHeight="1">
      <c r="A53" s="3" t="s">
        <v>90</v>
      </c>
      <c r="B53" s="8" t="s">
        <v>91</v>
      </c>
      <c r="C53" s="36" t="s">
        <v>1362</v>
      </c>
      <c r="D53" s="82">
        <v>1</v>
      </c>
      <c r="E53" s="134" t="s">
        <v>1943</v>
      </c>
      <c r="F53" s="361" t="s">
        <v>1363</v>
      </c>
      <c r="G53" s="368"/>
    </row>
    <row r="54" spans="1:9" ht="30" hidden="1">
      <c r="A54" s="115" t="s">
        <v>92</v>
      </c>
      <c r="B54" s="8" t="s">
        <v>93</v>
      </c>
      <c r="C54" s="9"/>
      <c r="D54" s="9"/>
      <c r="E54" s="9"/>
      <c r="F54" s="9"/>
      <c r="G54" s="179"/>
      <c r="H54"/>
      <c r="I54"/>
    </row>
    <row r="55" spans="1:9" ht="30" hidden="1">
      <c r="A55" s="115" t="s">
        <v>94</v>
      </c>
      <c r="B55" s="8" t="s">
        <v>95</v>
      </c>
      <c r="C55" s="9"/>
      <c r="D55" s="9"/>
      <c r="E55" s="9"/>
      <c r="F55" s="9"/>
      <c r="G55" s="179"/>
      <c r="H55"/>
      <c r="I55"/>
    </row>
    <row r="56" spans="1:9" ht="30" hidden="1">
      <c r="A56" s="115" t="s">
        <v>96</v>
      </c>
      <c r="B56" s="8" t="s">
        <v>97</v>
      </c>
      <c r="C56" s="9"/>
      <c r="D56" s="9"/>
      <c r="E56" s="9"/>
      <c r="F56" s="9"/>
      <c r="G56" s="179"/>
      <c r="H56"/>
      <c r="I56"/>
    </row>
    <row r="57" spans="1:9" ht="45" hidden="1">
      <c r="A57" s="115" t="s">
        <v>98</v>
      </c>
      <c r="B57" s="8" t="s">
        <v>99</v>
      </c>
      <c r="C57" s="9"/>
      <c r="D57" s="9"/>
      <c r="E57" s="9"/>
      <c r="F57" s="9"/>
      <c r="G57" s="179"/>
      <c r="H57"/>
      <c r="I57"/>
    </row>
    <row r="58" spans="1:9" ht="30">
      <c r="A58" s="3" t="s">
        <v>100</v>
      </c>
      <c r="B58" s="245" t="s">
        <v>101</v>
      </c>
      <c r="C58" s="246"/>
      <c r="D58" s="246"/>
      <c r="E58" s="248"/>
      <c r="F58" s="246"/>
      <c r="G58" s="348"/>
      <c r="H58" s="156">
        <f>SUM(D59:D61)</f>
        <v>2</v>
      </c>
      <c r="I58" s="156">
        <f>COUNT(D59:D61)*2</f>
        <v>4</v>
      </c>
    </row>
    <row r="59" spans="1:9" ht="108.75" customHeight="1">
      <c r="A59" s="3" t="s">
        <v>102</v>
      </c>
      <c r="B59" s="8" t="s">
        <v>103</v>
      </c>
      <c r="C59" s="86" t="s">
        <v>2004</v>
      </c>
      <c r="D59" s="122">
        <v>1</v>
      </c>
      <c r="E59" s="122" t="s">
        <v>1598</v>
      </c>
      <c r="F59" s="68" t="s">
        <v>1364</v>
      </c>
      <c r="G59" s="350"/>
    </row>
    <row r="60" spans="1:9" ht="30" hidden="1">
      <c r="A60" s="115" t="s">
        <v>104</v>
      </c>
      <c r="B60" s="8" t="s">
        <v>105</v>
      </c>
      <c r="C60" s="9"/>
      <c r="D60" s="9"/>
      <c r="E60" s="9"/>
      <c r="F60" s="6"/>
      <c r="G60" s="289"/>
      <c r="H60"/>
      <c r="I60"/>
    </row>
    <row r="61" spans="1:9" ht="76.5" customHeight="1">
      <c r="A61" s="3" t="s">
        <v>106</v>
      </c>
      <c r="B61" s="8" t="s">
        <v>107</v>
      </c>
      <c r="C61" s="87" t="s">
        <v>1366</v>
      </c>
      <c r="D61" s="122">
        <v>1</v>
      </c>
      <c r="E61" s="122" t="s">
        <v>1598</v>
      </c>
      <c r="F61" s="342" t="s">
        <v>1365</v>
      </c>
      <c r="G61" s="357"/>
    </row>
    <row r="62" spans="1:9" ht="30" hidden="1">
      <c r="A62" s="115" t="s">
        <v>108</v>
      </c>
      <c r="B62" s="8" t="s">
        <v>443</v>
      </c>
      <c r="C62" s="9"/>
      <c r="D62" s="9"/>
      <c r="E62" s="9"/>
      <c r="F62" s="9"/>
      <c r="G62" s="179"/>
      <c r="H62"/>
      <c r="I62"/>
    </row>
    <row r="63" spans="1:9" ht="18.75">
      <c r="A63" s="3"/>
      <c r="B63" s="249" t="s">
        <v>109</v>
      </c>
      <c r="C63" s="250"/>
      <c r="D63" s="250"/>
      <c r="E63" s="251"/>
      <c r="F63" s="250"/>
      <c r="G63" s="353"/>
      <c r="H63" s="156">
        <f>H64+H72+H79+H106</f>
        <v>34</v>
      </c>
      <c r="I63" s="156">
        <f>I64+I72+I79+I106</f>
        <v>68</v>
      </c>
    </row>
    <row r="64" spans="1:9" ht="31.5" customHeight="1">
      <c r="A64" s="3" t="s">
        <v>110</v>
      </c>
      <c r="B64" s="245" t="s">
        <v>444</v>
      </c>
      <c r="C64" s="246"/>
      <c r="D64" s="246"/>
      <c r="E64" s="248"/>
      <c r="F64" s="246"/>
      <c r="G64" s="348"/>
      <c r="H64" s="156">
        <f>SUM(D65:D71)</f>
        <v>3</v>
      </c>
      <c r="I64" s="156">
        <f>COUNT(D65:D71)*2</f>
        <v>6</v>
      </c>
    </row>
    <row r="65" spans="1:9" ht="69.75" customHeight="1">
      <c r="A65" s="3" t="s">
        <v>111</v>
      </c>
      <c r="B65" s="8" t="s">
        <v>445</v>
      </c>
      <c r="C65" s="6" t="s">
        <v>1367</v>
      </c>
      <c r="D65" s="130">
        <v>1</v>
      </c>
      <c r="E65" s="130" t="s">
        <v>1606</v>
      </c>
      <c r="F65" s="340"/>
      <c r="G65" s="354"/>
    </row>
    <row r="66" spans="1:9" ht="45.75" customHeight="1">
      <c r="A66" s="3" t="s">
        <v>112</v>
      </c>
      <c r="B66" s="15" t="s">
        <v>113</v>
      </c>
      <c r="C66" s="6" t="s">
        <v>1368</v>
      </c>
      <c r="D66" s="130">
        <v>1</v>
      </c>
      <c r="E66" s="122" t="s">
        <v>1943</v>
      </c>
      <c r="F66" s="68"/>
      <c r="G66" s="350"/>
    </row>
    <row r="67" spans="1:9" ht="30" hidden="1">
      <c r="A67" s="115" t="s">
        <v>114</v>
      </c>
      <c r="B67" s="8" t="s">
        <v>115</v>
      </c>
      <c r="C67" s="9"/>
      <c r="D67" s="9"/>
      <c r="E67" s="9"/>
      <c r="F67" s="9"/>
      <c r="G67" s="179"/>
      <c r="H67"/>
      <c r="I67"/>
    </row>
    <row r="68" spans="1:9" ht="30" hidden="1">
      <c r="A68" s="115" t="s">
        <v>116</v>
      </c>
      <c r="B68" s="8" t="s">
        <v>117</v>
      </c>
      <c r="C68" s="9"/>
      <c r="D68" s="9"/>
      <c r="E68" s="9"/>
      <c r="F68" s="9"/>
      <c r="G68" s="179"/>
      <c r="H68"/>
      <c r="I68"/>
    </row>
    <row r="69" spans="1:9" hidden="1">
      <c r="A69" s="115" t="s">
        <v>118</v>
      </c>
      <c r="B69" s="15" t="s">
        <v>119</v>
      </c>
      <c r="C69" s="9"/>
      <c r="D69" s="9"/>
      <c r="E69" s="9"/>
      <c r="F69" s="9"/>
      <c r="G69" s="179"/>
      <c r="H69"/>
      <c r="I69"/>
    </row>
    <row r="70" spans="1:9" ht="22.5" hidden="1" customHeight="1">
      <c r="A70" s="115" t="s">
        <v>120</v>
      </c>
      <c r="B70" s="15" t="s">
        <v>121</v>
      </c>
      <c r="C70" s="9"/>
      <c r="D70" s="9"/>
      <c r="E70" s="9"/>
      <c r="F70" s="9"/>
      <c r="G70" s="179"/>
      <c r="H70"/>
      <c r="I70"/>
    </row>
    <row r="71" spans="1:9" ht="120">
      <c r="A71" s="3" t="s">
        <v>122</v>
      </c>
      <c r="B71" s="15" t="s">
        <v>123</v>
      </c>
      <c r="C71" s="6" t="s">
        <v>1369</v>
      </c>
      <c r="D71" s="130">
        <v>1</v>
      </c>
      <c r="E71" s="130" t="s">
        <v>1943</v>
      </c>
      <c r="F71" s="362" t="s">
        <v>1370</v>
      </c>
      <c r="G71" s="369"/>
    </row>
    <row r="72" spans="1:9" ht="47.25" customHeight="1">
      <c r="A72" s="3" t="s">
        <v>124</v>
      </c>
      <c r="B72" s="245" t="s">
        <v>125</v>
      </c>
      <c r="C72" s="246"/>
      <c r="D72" s="246"/>
      <c r="E72" s="248"/>
      <c r="F72" s="246"/>
      <c r="G72" s="348"/>
      <c r="H72" s="156">
        <f>SUM(D74:D78)</f>
        <v>4</v>
      </c>
      <c r="I72" s="156">
        <f>COUNT(D74:D78)*2</f>
        <v>8</v>
      </c>
    </row>
    <row r="73" spans="1:9" ht="30" hidden="1">
      <c r="A73" s="115" t="s">
        <v>126</v>
      </c>
      <c r="B73" s="8" t="s">
        <v>127</v>
      </c>
      <c r="C73" s="9"/>
      <c r="D73" s="9"/>
      <c r="E73" s="9"/>
      <c r="F73" s="9"/>
      <c r="G73" s="179"/>
      <c r="H73"/>
      <c r="I73"/>
    </row>
    <row r="74" spans="1:9" ht="77.25" customHeight="1">
      <c r="A74" s="3" t="s">
        <v>128</v>
      </c>
      <c r="B74" s="8" t="s">
        <v>129</v>
      </c>
      <c r="C74" s="6" t="s">
        <v>1371</v>
      </c>
      <c r="D74" s="130">
        <v>1</v>
      </c>
      <c r="E74" s="130" t="s">
        <v>1316</v>
      </c>
      <c r="F74" s="68" t="s">
        <v>1372</v>
      </c>
      <c r="G74" s="350"/>
    </row>
    <row r="75" spans="1:9" ht="30" hidden="1">
      <c r="A75" s="115" t="s">
        <v>130</v>
      </c>
      <c r="B75" s="8" t="s">
        <v>131</v>
      </c>
      <c r="C75" s="9"/>
      <c r="D75" s="9"/>
      <c r="E75" s="122"/>
      <c r="F75" s="6"/>
      <c r="G75" s="289"/>
      <c r="H75"/>
      <c r="I75"/>
    </row>
    <row r="76" spans="1:9" ht="90" customHeight="1">
      <c r="A76" s="3" t="s">
        <v>132</v>
      </c>
      <c r="B76" s="8" t="s">
        <v>133</v>
      </c>
      <c r="C76" s="6" t="s">
        <v>1373</v>
      </c>
      <c r="D76" s="130">
        <v>1</v>
      </c>
      <c r="E76" s="122" t="s">
        <v>1269</v>
      </c>
      <c r="F76" s="68"/>
      <c r="G76" s="350"/>
    </row>
    <row r="77" spans="1:9" ht="58.5" customHeight="1">
      <c r="A77" s="3" t="s">
        <v>134</v>
      </c>
      <c r="B77" s="8" t="s">
        <v>446</v>
      </c>
      <c r="C77" s="110" t="s">
        <v>1919</v>
      </c>
      <c r="D77" s="130">
        <v>1</v>
      </c>
      <c r="E77" s="122" t="s">
        <v>1321</v>
      </c>
      <c r="F77" s="68" t="s">
        <v>1374</v>
      </c>
      <c r="G77" s="350"/>
    </row>
    <row r="78" spans="1:9" ht="30">
      <c r="A78" s="3"/>
      <c r="B78" s="8"/>
      <c r="C78" s="6" t="s">
        <v>1375</v>
      </c>
      <c r="D78" s="130">
        <v>1</v>
      </c>
      <c r="E78" s="122" t="s">
        <v>1321</v>
      </c>
      <c r="F78" s="68" t="s">
        <v>1374</v>
      </c>
      <c r="G78" s="350"/>
    </row>
    <row r="79" spans="1:9" ht="31.5" customHeight="1">
      <c r="A79" s="3" t="s">
        <v>135</v>
      </c>
      <c r="B79" s="245" t="s">
        <v>136</v>
      </c>
      <c r="C79" s="246"/>
      <c r="D79" s="246"/>
      <c r="E79" s="248"/>
      <c r="F79" s="246"/>
      <c r="G79" s="348"/>
      <c r="H79" s="156">
        <f>SUM(D80:D104)</f>
        <v>25</v>
      </c>
      <c r="I79" s="156">
        <f>COUNT(D80:D104)*2</f>
        <v>50</v>
      </c>
    </row>
    <row r="80" spans="1:9" ht="52.5" customHeight="1">
      <c r="A80" s="3" t="s">
        <v>137</v>
      </c>
      <c r="B80" s="8" t="s">
        <v>447</v>
      </c>
      <c r="C80" s="7" t="s">
        <v>1376</v>
      </c>
      <c r="D80" s="122">
        <v>1</v>
      </c>
      <c r="E80" s="122" t="s">
        <v>1944</v>
      </c>
      <c r="F80" s="363" t="s">
        <v>1401</v>
      </c>
      <c r="G80" s="370"/>
    </row>
    <row r="81" spans="1:7" ht="51" customHeight="1">
      <c r="A81" s="3"/>
      <c r="B81" s="8"/>
      <c r="C81" s="5" t="s">
        <v>1377</v>
      </c>
      <c r="D81" s="122">
        <v>1</v>
      </c>
      <c r="E81" s="122" t="s">
        <v>1944</v>
      </c>
      <c r="F81" s="363" t="s">
        <v>1401</v>
      </c>
      <c r="G81" s="370"/>
    </row>
    <row r="82" spans="1:7" ht="45" customHeight="1">
      <c r="A82" s="3"/>
      <c r="B82" s="8"/>
      <c r="C82" s="5" t="s">
        <v>1378</v>
      </c>
      <c r="D82" s="122">
        <v>1</v>
      </c>
      <c r="E82" s="122" t="s">
        <v>1944</v>
      </c>
      <c r="F82" s="363" t="s">
        <v>1401</v>
      </c>
      <c r="G82" s="370"/>
    </row>
    <row r="83" spans="1:7" ht="37.5" customHeight="1">
      <c r="A83" s="3"/>
      <c r="B83" s="8"/>
      <c r="C83" s="5" t="s">
        <v>1379</v>
      </c>
      <c r="D83" s="122">
        <v>1</v>
      </c>
      <c r="E83" s="122" t="s">
        <v>1944</v>
      </c>
      <c r="F83" s="363" t="s">
        <v>1401</v>
      </c>
      <c r="G83" s="370"/>
    </row>
    <row r="84" spans="1:7">
      <c r="A84" s="3"/>
      <c r="B84" s="8"/>
      <c r="C84" s="5" t="s">
        <v>1380</v>
      </c>
      <c r="D84" s="122">
        <v>1</v>
      </c>
      <c r="E84" s="122" t="s">
        <v>1944</v>
      </c>
      <c r="F84" s="363" t="s">
        <v>1401</v>
      </c>
      <c r="G84" s="370"/>
    </row>
    <row r="85" spans="1:7">
      <c r="A85" s="3"/>
      <c r="B85" s="8"/>
      <c r="C85" s="5" t="s">
        <v>1381</v>
      </c>
      <c r="D85" s="122">
        <v>1</v>
      </c>
      <c r="E85" s="122" t="s">
        <v>1944</v>
      </c>
      <c r="F85" s="363" t="s">
        <v>1401</v>
      </c>
      <c r="G85" s="370"/>
    </row>
    <row r="86" spans="1:7">
      <c r="A86" s="3"/>
      <c r="B86" s="8"/>
      <c r="C86" s="5" t="s">
        <v>1382</v>
      </c>
      <c r="D86" s="122">
        <v>1</v>
      </c>
      <c r="E86" s="122" t="s">
        <v>1944</v>
      </c>
      <c r="F86" s="363" t="s">
        <v>1401</v>
      </c>
      <c r="G86" s="370"/>
    </row>
    <row r="87" spans="1:7">
      <c r="A87" s="3"/>
      <c r="B87" s="8"/>
      <c r="C87" s="5" t="s">
        <v>1383</v>
      </c>
      <c r="D87" s="122">
        <v>1</v>
      </c>
      <c r="E87" s="122" t="s">
        <v>1944</v>
      </c>
      <c r="F87" s="363" t="s">
        <v>1401</v>
      </c>
      <c r="G87" s="370"/>
    </row>
    <row r="88" spans="1:7">
      <c r="A88" s="3"/>
      <c r="B88" s="8"/>
      <c r="C88" s="14" t="s">
        <v>1384</v>
      </c>
      <c r="D88" s="122">
        <v>1</v>
      </c>
      <c r="E88" s="122" t="s">
        <v>1944</v>
      </c>
      <c r="F88" s="363" t="s">
        <v>1401</v>
      </c>
      <c r="G88" s="370"/>
    </row>
    <row r="89" spans="1:7">
      <c r="A89" s="3"/>
      <c r="B89" s="8"/>
      <c r="C89" s="14" t="s">
        <v>1385</v>
      </c>
      <c r="D89" s="122">
        <v>1</v>
      </c>
      <c r="E89" s="122" t="s">
        <v>1944</v>
      </c>
      <c r="F89" s="363" t="s">
        <v>1401</v>
      </c>
      <c r="G89" s="370"/>
    </row>
    <row r="90" spans="1:7">
      <c r="A90" s="3"/>
      <c r="B90" s="8"/>
      <c r="C90" s="14" t="s">
        <v>1386</v>
      </c>
      <c r="D90" s="122">
        <v>1</v>
      </c>
      <c r="E90" s="122" t="s">
        <v>1944</v>
      </c>
      <c r="F90" s="363" t="s">
        <v>1401</v>
      </c>
      <c r="G90" s="370"/>
    </row>
    <row r="91" spans="1:7">
      <c r="A91" s="3"/>
      <c r="B91" s="8"/>
      <c r="C91" s="14" t="s">
        <v>1387</v>
      </c>
      <c r="D91" s="122">
        <v>1</v>
      </c>
      <c r="E91" s="122" t="s">
        <v>1944</v>
      </c>
      <c r="F91" s="363" t="s">
        <v>1401</v>
      </c>
      <c r="G91" s="370"/>
    </row>
    <row r="92" spans="1:7">
      <c r="A92" s="3"/>
      <c r="B92" s="8"/>
      <c r="C92" s="14" t="s">
        <v>1388</v>
      </c>
      <c r="D92" s="122">
        <v>1</v>
      </c>
      <c r="E92" s="122" t="s">
        <v>1944</v>
      </c>
      <c r="F92" s="363" t="s">
        <v>1401</v>
      </c>
      <c r="G92" s="370"/>
    </row>
    <row r="93" spans="1:7">
      <c r="A93" s="3"/>
      <c r="B93" s="8"/>
      <c r="C93" s="14" t="s">
        <v>1389</v>
      </c>
      <c r="D93" s="122">
        <v>1</v>
      </c>
      <c r="E93" s="122" t="s">
        <v>1944</v>
      </c>
      <c r="F93" s="363" t="s">
        <v>1401</v>
      </c>
      <c r="G93" s="370"/>
    </row>
    <row r="94" spans="1:7" ht="30">
      <c r="A94" s="3"/>
      <c r="B94" s="8"/>
      <c r="C94" s="14" t="s">
        <v>1390</v>
      </c>
      <c r="D94" s="122">
        <v>1</v>
      </c>
      <c r="E94" s="122" t="s">
        <v>1944</v>
      </c>
      <c r="F94" s="363" t="s">
        <v>1401</v>
      </c>
      <c r="G94" s="370"/>
    </row>
    <row r="95" spans="1:7" ht="45">
      <c r="A95" s="3"/>
      <c r="B95" s="8"/>
      <c r="C95" s="14" t="s">
        <v>1391</v>
      </c>
      <c r="D95" s="122">
        <v>1</v>
      </c>
      <c r="E95" s="122" t="s">
        <v>1944</v>
      </c>
      <c r="F95" s="363" t="s">
        <v>1401</v>
      </c>
      <c r="G95" s="370"/>
    </row>
    <row r="96" spans="1:7">
      <c r="A96" s="3"/>
      <c r="B96" s="8"/>
      <c r="C96" s="14" t="s">
        <v>1392</v>
      </c>
      <c r="D96" s="122">
        <v>1</v>
      </c>
      <c r="E96" s="122" t="s">
        <v>1944</v>
      </c>
      <c r="F96" s="363" t="s">
        <v>1401</v>
      </c>
      <c r="G96" s="370"/>
    </row>
    <row r="97" spans="1:9">
      <c r="A97" s="3"/>
      <c r="B97" s="8"/>
      <c r="C97" s="14" t="s">
        <v>1393</v>
      </c>
      <c r="D97" s="122">
        <v>1</v>
      </c>
      <c r="E97" s="122" t="s">
        <v>1944</v>
      </c>
      <c r="F97" s="363" t="s">
        <v>1401</v>
      </c>
      <c r="G97" s="370"/>
    </row>
    <row r="98" spans="1:9">
      <c r="A98" s="3"/>
      <c r="B98" s="8"/>
      <c r="C98" s="14" t="s">
        <v>1394</v>
      </c>
      <c r="D98" s="122">
        <v>1</v>
      </c>
      <c r="E98" s="122" t="s">
        <v>1944</v>
      </c>
      <c r="F98" s="363" t="s">
        <v>1401</v>
      </c>
      <c r="G98" s="370"/>
    </row>
    <row r="99" spans="1:9">
      <c r="A99" s="3"/>
      <c r="B99" s="8"/>
      <c r="C99" s="14" t="s">
        <v>1395</v>
      </c>
      <c r="D99" s="122">
        <v>1</v>
      </c>
      <c r="E99" s="122" t="s">
        <v>1944</v>
      </c>
      <c r="F99" s="363" t="s">
        <v>1401</v>
      </c>
      <c r="G99" s="370"/>
    </row>
    <row r="100" spans="1:9">
      <c r="A100" s="3"/>
      <c r="B100" s="8"/>
      <c r="C100" s="14" t="s">
        <v>1396</v>
      </c>
      <c r="D100" s="122">
        <v>1</v>
      </c>
      <c r="E100" s="122" t="s">
        <v>1944</v>
      </c>
      <c r="F100" s="363" t="s">
        <v>1401</v>
      </c>
      <c r="G100" s="370"/>
    </row>
    <row r="101" spans="1:9">
      <c r="A101" s="3"/>
      <c r="B101" s="8"/>
      <c r="C101" s="14" t="s">
        <v>1397</v>
      </c>
      <c r="D101" s="122">
        <v>1</v>
      </c>
      <c r="E101" s="122" t="s">
        <v>1944</v>
      </c>
      <c r="F101" s="363" t="s">
        <v>1401</v>
      </c>
      <c r="G101" s="370"/>
    </row>
    <row r="102" spans="1:9" ht="30">
      <c r="A102" s="3"/>
      <c r="B102" s="8"/>
      <c r="C102" s="14" t="s">
        <v>1398</v>
      </c>
      <c r="D102" s="122">
        <v>1</v>
      </c>
      <c r="E102" s="122" t="s">
        <v>1944</v>
      </c>
      <c r="F102" s="363" t="s">
        <v>1401</v>
      </c>
      <c r="G102" s="370"/>
    </row>
    <row r="103" spans="1:9">
      <c r="A103" s="3"/>
      <c r="B103" s="8"/>
      <c r="C103" s="14" t="s">
        <v>1399</v>
      </c>
      <c r="D103" s="122">
        <v>1</v>
      </c>
      <c r="E103" s="122" t="s">
        <v>1944</v>
      </c>
      <c r="F103" s="363" t="s">
        <v>1401</v>
      </c>
      <c r="G103" s="370"/>
    </row>
    <row r="104" spans="1:9">
      <c r="A104" s="3"/>
      <c r="B104" s="8"/>
      <c r="C104" s="39" t="s">
        <v>1400</v>
      </c>
      <c r="D104" s="122">
        <v>1</v>
      </c>
      <c r="E104" s="122" t="s">
        <v>1944</v>
      </c>
      <c r="F104" s="363" t="s">
        <v>1401</v>
      </c>
      <c r="G104" s="370"/>
    </row>
    <row r="105" spans="1:9" ht="30" hidden="1">
      <c r="A105" s="115" t="s">
        <v>138</v>
      </c>
      <c r="B105" s="15" t="s">
        <v>139</v>
      </c>
      <c r="C105" s="9"/>
      <c r="D105" s="9"/>
      <c r="E105" s="9"/>
      <c r="F105" s="9"/>
      <c r="G105" s="179"/>
      <c r="H105"/>
      <c r="I105"/>
    </row>
    <row r="106" spans="1:9" ht="31.5" customHeight="1">
      <c r="A106" s="3" t="s">
        <v>140</v>
      </c>
      <c r="B106" s="245" t="s">
        <v>141</v>
      </c>
      <c r="C106" s="246"/>
      <c r="D106" s="246"/>
      <c r="E106" s="248"/>
      <c r="F106" s="246"/>
      <c r="G106" s="348"/>
      <c r="H106" s="156">
        <f>SUM(D110:D111)</f>
        <v>2</v>
      </c>
      <c r="I106" s="156">
        <f>COUNT(D110:D111)*2</f>
        <v>4</v>
      </c>
    </row>
    <row r="107" spans="1:9" ht="30" hidden="1">
      <c r="A107" s="115" t="s">
        <v>142</v>
      </c>
      <c r="B107" s="8" t="s">
        <v>143</v>
      </c>
      <c r="C107" s="9"/>
      <c r="D107" s="9"/>
      <c r="E107" s="9"/>
      <c r="F107" s="9"/>
      <c r="G107" s="179"/>
      <c r="H107"/>
      <c r="I107"/>
    </row>
    <row r="108" spans="1:9" ht="30" hidden="1">
      <c r="A108" s="115" t="s">
        <v>144</v>
      </c>
      <c r="B108" s="8" t="s">
        <v>145</v>
      </c>
      <c r="C108" s="9"/>
      <c r="D108" s="9"/>
      <c r="E108" s="9"/>
      <c r="F108" s="9"/>
      <c r="G108" s="179"/>
      <c r="H108"/>
      <c r="I108"/>
    </row>
    <row r="109" spans="1:9" ht="30" hidden="1">
      <c r="A109" s="115" t="s">
        <v>146</v>
      </c>
      <c r="B109" s="8" t="s">
        <v>147</v>
      </c>
      <c r="C109" s="9"/>
      <c r="D109" s="9"/>
      <c r="E109" s="9"/>
      <c r="F109" s="9"/>
      <c r="G109" s="179"/>
      <c r="H109"/>
      <c r="I109"/>
    </row>
    <row r="110" spans="1:9" ht="52.5" customHeight="1">
      <c r="A110" s="3" t="s">
        <v>148</v>
      </c>
      <c r="B110" s="8" t="s">
        <v>149</v>
      </c>
      <c r="C110" s="5" t="s">
        <v>1402</v>
      </c>
      <c r="D110" s="122">
        <v>1</v>
      </c>
      <c r="E110" s="122" t="s">
        <v>1943</v>
      </c>
      <c r="F110" s="68"/>
      <c r="G110" s="350"/>
    </row>
    <row r="111" spans="1:9" ht="30">
      <c r="A111" s="3"/>
      <c r="B111" s="8"/>
      <c r="C111" s="5" t="s">
        <v>1403</v>
      </c>
      <c r="D111" s="122">
        <v>1</v>
      </c>
      <c r="E111" s="122" t="s">
        <v>1943</v>
      </c>
      <c r="F111" s="342" t="s">
        <v>1404</v>
      </c>
      <c r="G111" s="357"/>
    </row>
    <row r="112" spans="1:9" ht="30" hidden="1">
      <c r="A112" s="115" t="s">
        <v>150</v>
      </c>
      <c r="B112" s="8" t="s">
        <v>151</v>
      </c>
      <c r="C112" s="9"/>
      <c r="D112" s="9"/>
      <c r="E112" s="9"/>
      <c r="F112" s="9"/>
      <c r="G112" s="179"/>
      <c r="H112"/>
      <c r="I112"/>
    </row>
    <row r="113" spans="1:9" ht="30" hidden="1">
      <c r="A113" s="115" t="s">
        <v>152</v>
      </c>
      <c r="B113" s="8" t="s">
        <v>153</v>
      </c>
      <c r="C113" s="9"/>
      <c r="D113" s="9"/>
      <c r="E113" s="9"/>
      <c r="F113" s="9"/>
      <c r="G113" s="179"/>
      <c r="H113"/>
      <c r="I113"/>
    </row>
    <row r="114" spans="1:9" ht="18.75">
      <c r="A114" s="3"/>
      <c r="B114" s="249" t="s">
        <v>154</v>
      </c>
      <c r="C114" s="250"/>
      <c r="D114" s="250"/>
      <c r="E114" s="251"/>
      <c r="F114" s="250"/>
      <c r="G114" s="353"/>
      <c r="H114" s="156">
        <f>H115+H126</f>
        <v>46</v>
      </c>
      <c r="I114" s="156">
        <f>I115+I126</f>
        <v>92</v>
      </c>
    </row>
    <row r="115" spans="1:9" ht="47.25" customHeight="1">
      <c r="A115" s="3" t="s">
        <v>155</v>
      </c>
      <c r="B115" s="245" t="s">
        <v>156</v>
      </c>
      <c r="C115" s="246"/>
      <c r="D115" s="246"/>
      <c r="E115" s="248"/>
      <c r="F115" s="246"/>
      <c r="G115" s="348"/>
      <c r="H115" s="156">
        <f>SUM(D116:D125)</f>
        <v>5</v>
      </c>
      <c r="I115" s="156">
        <f>COUNT(D116:D125)*2</f>
        <v>10</v>
      </c>
    </row>
    <row r="116" spans="1:9" ht="80.25" customHeight="1">
      <c r="A116" s="3" t="s">
        <v>157</v>
      </c>
      <c r="B116" s="8" t="s">
        <v>158</v>
      </c>
      <c r="C116" s="88" t="s">
        <v>1405</v>
      </c>
      <c r="D116" s="130">
        <v>1</v>
      </c>
      <c r="E116" s="130" t="s">
        <v>1269</v>
      </c>
      <c r="F116" s="342" t="s">
        <v>1406</v>
      </c>
      <c r="G116" s="357"/>
    </row>
    <row r="117" spans="1:9" ht="105">
      <c r="A117" s="3" t="s">
        <v>159</v>
      </c>
      <c r="B117" s="8" t="s">
        <v>160</v>
      </c>
      <c r="C117" s="88" t="s">
        <v>1407</v>
      </c>
      <c r="D117" s="130">
        <v>1</v>
      </c>
      <c r="E117" s="122" t="s">
        <v>1945</v>
      </c>
      <c r="F117" s="362" t="s">
        <v>1408</v>
      </c>
      <c r="G117" s="369"/>
    </row>
    <row r="118" spans="1:9" ht="60">
      <c r="A118" s="3" t="s">
        <v>161</v>
      </c>
      <c r="B118" s="15" t="s">
        <v>162</v>
      </c>
      <c r="C118" s="6" t="s">
        <v>1409</v>
      </c>
      <c r="D118" s="130">
        <v>1</v>
      </c>
      <c r="E118" s="122" t="s">
        <v>1943</v>
      </c>
      <c r="F118" s="68" t="s">
        <v>1410</v>
      </c>
      <c r="G118" s="350"/>
    </row>
    <row r="119" spans="1:9" hidden="1">
      <c r="A119" s="115" t="s">
        <v>163</v>
      </c>
      <c r="B119" s="15" t="s">
        <v>164</v>
      </c>
      <c r="C119" s="9"/>
      <c r="D119" s="9"/>
      <c r="E119" s="9"/>
      <c r="F119" s="6"/>
      <c r="G119" s="289"/>
      <c r="H119"/>
      <c r="I119"/>
    </row>
    <row r="120" spans="1:9" ht="56.25" customHeight="1">
      <c r="A120" s="3" t="s">
        <v>165</v>
      </c>
      <c r="B120" s="8" t="s">
        <v>166</v>
      </c>
      <c r="C120" s="6" t="s">
        <v>1411</v>
      </c>
      <c r="D120" s="130">
        <v>1</v>
      </c>
      <c r="E120" s="122" t="s">
        <v>1943</v>
      </c>
      <c r="F120" s="68"/>
      <c r="G120" s="350"/>
    </row>
    <row r="121" spans="1:9" ht="30" hidden="1">
      <c r="A121" s="115" t="s">
        <v>167</v>
      </c>
      <c r="B121" s="8" t="s">
        <v>168</v>
      </c>
      <c r="C121" s="9"/>
      <c r="D121" s="9"/>
      <c r="E121" s="9"/>
      <c r="F121" s="9"/>
      <c r="G121" s="179"/>
      <c r="H121"/>
      <c r="I121"/>
    </row>
    <row r="122" spans="1:9" ht="30" hidden="1">
      <c r="A122" s="115" t="s">
        <v>169</v>
      </c>
      <c r="B122" s="8" t="s">
        <v>170</v>
      </c>
      <c r="C122" s="9"/>
      <c r="D122" s="9"/>
      <c r="E122" s="9"/>
      <c r="F122" s="9"/>
      <c r="G122" s="179"/>
      <c r="H122"/>
      <c r="I122"/>
    </row>
    <row r="123" spans="1:9" ht="30" hidden="1">
      <c r="A123" s="115" t="s">
        <v>171</v>
      </c>
      <c r="B123" s="8" t="s">
        <v>172</v>
      </c>
      <c r="C123" s="9"/>
      <c r="D123" s="9"/>
      <c r="E123" s="9"/>
      <c r="F123" s="9"/>
      <c r="G123" s="179"/>
      <c r="H123"/>
      <c r="I123"/>
    </row>
    <row r="124" spans="1:9" ht="30" hidden="1">
      <c r="A124" s="115" t="s">
        <v>173</v>
      </c>
      <c r="B124" s="8" t="s">
        <v>174</v>
      </c>
      <c r="C124" s="9"/>
      <c r="D124" s="9"/>
      <c r="E124" s="9"/>
      <c r="F124" s="9"/>
      <c r="G124" s="179"/>
      <c r="H124"/>
      <c r="I124"/>
    </row>
    <row r="125" spans="1:9" ht="60">
      <c r="A125" s="3" t="s">
        <v>175</v>
      </c>
      <c r="B125" s="8" t="s">
        <v>176</v>
      </c>
      <c r="C125" s="6" t="s">
        <v>1412</v>
      </c>
      <c r="D125" s="130">
        <v>1</v>
      </c>
      <c r="E125" s="122" t="s">
        <v>1948</v>
      </c>
      <c r="F125" s="342" t="s">
        <v>1413</v>
      </c>
      <c r="G125" s="357"/>
    </row>
    <row r="126" spans="1:9" ht="31.5" customHeight="1">
      <c r="A126" s="3" t="s">
        <v>177</v>
      </c>
      <c r="B126" s="245" t="s">
        <v>178</v>
      </c>
      <c r="C126" s="246"/>
      <c r="D126" s="246"/>
      <c r="E126" s="248"/>
      <c r="F126" s="246"/>
      <c r="G126" s="348"/>
      <c r="H126" s="156">
        <f>SUM(D127:D167)</f>
        <v>41</v>
      </c>
      <c r="I126" s="156">
        <f>COUNT(D127:D167)*2</f>
        <v>82</v>
      </c>
    </row>
    <row r="127" spans="1:9" ht="77.25" customHeight="1">
      <c r="A127" s="3" t="s">
        <v>179</v>
      </c>
      <c r="B127" s="8" t="s">
        <v>180</v>
      </c>
      <c r="C127" s="18" t="s">
        <v>1414</v>
      </c>
      <c r="D127" s="170">
        <v>1</v>
      </c>
      <c r="E127" s="130" t="s">
        <v>1269</v>
      </c>
      <c r="F127" s="68"/>
      <c r="G127" s="350"/>
    </row>
    <row r="128" spans="1:9" ht="60">
      <c r="A128" s="3"/>
      <c r="B128" s="8"/>
      <c r="C128" s="5" t="s">
        <v>1415</v>
      </c>
      <c r="D128" s="170">
        <v>1</v>
      </c>
      <c r="E128" s="130" t="s">
        <v>1269</v>
      </c>
      <c r="F128" s="342" t="s">
        <v>1416</v>
      </c>
      <c r="G128" s="357"/>
    </row>
    <row r="129" spans="1:7" ht="45">
      <c r="A129" s="3"/>
      <c r="B129" s="8"/>
      <c r="C129" s="18" t="s">
        <v>1417</v>
      </c>
      <c r="D129" s="170">
        <v>1</v>
      </c>
      <c r="E129" s="130" t="s">
        <v>1269</v>
      </c>
      <c r="F129" s="68"/>
      <c r="G129" s="350"/>
    </row>
    <row r="130" spans="1:7" ht="54.75" customHeight="1">
      <c r="A130" s="3"/>
      <c r="B130" s="8"/>
      <c r="C130" s="5" t="s">
        <v>1418</v>
      </c>
      <c r="D130" s="170">
        <v>1</v>
      </c>
      <c r="E130" s="130" t="s">
        <v>1269</v>
      </c>
      <c r="F130" s="68"/>
      <c r="G130" s="350"/>
    </row>
    <row r="131" spans="1:7" ht="75">
      <c r="A131" s="3" t="s">
        <v>181</v>
      </c>
      <c r="B131" s="8" t="s">
        <v>182</v>
      </c>
      <c r="C131" s="5" t="s">
        <v>2005</v>
      </c>
      <c r="D131" s="170">
        <v>1</v>
      </c>
      <c r="E131" s="130" t="s">
        <v>1943</v>
      </c>
      <c r="F131" s="68" t="s">
        <v>1419</v>
      </c>
      <c r="G131" s="350"/>
    </row>
    <row r="132" spans="1:7" ht="71.25" customHeight="1">
      <c r="A132" s="3"/>
      <c r="B132" s="8"/>
      <c r="C132" s="5" t="s">
        <v>1420</v>
      </c>
      <c r="D132" s="170">
        <v>1</v>
      </c>
      <c r="E132" s="130" t="s">
        <v>1943</v>
      </c>
      <c r="F132" s="37"/>
      <c r="G132" s="349"/>
    </row>
    <row r="133" spans="1:7" ht="60">
      <c r="A133" s="3"/>
      <c r="B133" s="8"/>
      <c r="C133" s="5" t="s">
        <v>1421</v>
      </c>
      <c r="D133" s="170">
        <v>1</v>
      </c>
      <c r="E133" s="130" t="s">
        <v>1943</v>
      </c>
      <c r="F133" s="68" t="s">
        <v>1422</v>
      </c>
      <c r="G133" s="350"/>
    </row>
    <row r="134" spans="1:7" ht="30">
      <c r="A134" s="3"/>
      <c r="B134" s="8"/>
      <c r="C134" s="5" t="s">
        <v>1423</v>
      </c>
      <c r="D134" s="170">
        <v>1</v>
      </c>
      <c r="E134" s="130" t="s">
        <v>1943</v>
      </c>
      <c r="F134" s="37"/>
      <c r="G134" s="349"/>
    </row>
    <row r="135" spans="1:7" ht="30">
      <c r="A135" s="3"/>
      <c r="B135" s="8"/>
      <c r="C135" s="5" t="s">
        <v>1424</v>
      </c>
      <c r="D135" s="170">
        <v>1</v>
      </c>
      <c r="E135" s="130" t="s">
        <v>1943</v>
      </c>
      <c r="F135" s="37"/>
      <c r="G135" s="349"/>
    </row>
    <row r="136" spans="1:7" ht="60">
      <c r="A136" s="3"/>
      <c r="B136" s="8"/>
      <c r="C136" s="5" t="s">
        <v>1425</v>
      </c>
      <c r="D136" s="170">
        <v>1</v>
      </c>
      <c r="E136" s="130" t="s">
        <v>1943</v>
      </c>
      <c r="F136" s="37" t="s">
        <v>1426</v>
      </c>
      <c r="G136" s="349"/>
    </row>
    <row r="137" spans="1:7" ht="45">
      <c r="A137" s="3"/>
      <c r="B137" s="8"/>
      <c r="C137" s="5" t="s">
        <v>1427</v>
      </c>
      <c r="D137" s="170">
        <v>1</v>
      </c>
      <c r="E137" s="130" t="s">
        <v>1943</v>
      </c>
      <c r="F137" s="68" t="s">
        <v>1428</v>
      </c>
      <c r="G137" s="350"/>
    </row>
    <row r="138" spans="1:7" ht="45">
      <c r="A138" s="3"/>
      <c r="B138" s="8"/>
      <c r="C138" s="89" t="s">
        <v>1429</v>
      </c>
      <c r="D138" s="170">
        <v>1</v>
      </c>
      <c r="E138" s="130" t="s">
        <v>1943</v>
      </c>
      <c r="F138" s="37"/>
      <c r="G138" s="349"/>
    </row>
    <row r="139" spans="1:7" ht="45">
      <c r="A139" s="3" t="s">
        <v>183</v>
      </c>
      <c r="B139" s="8" t="s">
        <v>184</v>
      </c>
      <c r="C139" s="6" t="s">
        <v>2006</v>
      </c>
      <c r="D139" s="170">
        <v>1</v>
      </c>
      <c r="E139" s="130" t="s">
        <v>1653</v>
      </c>
      <c r="F139" s="68"/>
      <c r="G139" s="350"/>
    </row>
    <row r="140" spans="1:7" ht="45">
      <c r="A140" s="3"/>
      <c r="B140" s="8"/>
      <c r="C140" s="89" t="s">
        <v>1430</v>
      </c>
      <c r="D140" s="170">
        <v>1</v>
      </c>
      <c r="E140" s="130" t="s">
        <v>1943</v>
      </c>
      <c r="F140" s="68"/>
      <c r="G140" s="350"/>
    </row>
    <row r="141" spans="1:7" ht="60">
      <c r="A141" s="3"/>
      <c r="B141" s="8"/>
      <c r="C141" s="5" t="s">
        <v>1431</v>
      </c>
      <c r="D141" s="170">
        <v>1</v>
      </c>
      <c r="E141" s="130" t="s">
        <v>1316</v>
      </c>
      <c r="F141" s="1" t="s">
        <v>1432</v>
      </c>
      <c r="G141" s="350"/>
    </row>
    <row r="142" spans="1:7" ht="75">
      <c r="A142" s="3"/>
      <c r="B142" s="8"/>
      <c r="C142" s="89" t="s">
        <v>1433</v>
      </c>
      <c r="D142" s="170">
        <v>1</v>
      </c>
      <c r="E142" s="130" t="s">
        <v>1316</v>
      </c>
      <c r="F142" s="68" t="s">
        <v>1434</v>
      </c>
      <c r="G142" s="350"/>
    </row>
    <row r="143" spans="1:7" ht="75">
      <c r="A143" s="3" t="s">
        <v>185</v>
      </c>
      <c r="B143" s="15" t="s">
        <v>186</v>
      </c>
      <c r="C143" s="90" t="s">
        <v>1435</v>
      </c>
      <c r="D143" s="170">
        <v>1</v>
      </c>
      <c r="E143" s="130" t="s">
        <v>1269</v>
      </c>
      <c r="F143" s="68" t="s">
        <v>1436</v>
      </c>
      <c r="G143" s="350"/>
    </row>
    <row r="144" spans="1:7" ht="75">
      <c r="A144" s="3"/>
      <c r="B144" s="15"/>
      <c r="C144" s="90" t="s">
        <v>1437</v>
      </c>
      <c r="D144" s="170">
        <v>1</v>
      </c>
      <c r="E144" s="130" t="s">
        <v>1943</v>
      </c>
      <c r="F144" s="68" t="s">
        <v>2007</v>
      </c>
      <c r="G144" s="350"/>
    </row>
    <row r="145" spans="1:7" ht="30">
      <c r="A145" s="3"/>
      <c r="B145" s="15"/>
      <c r="C145" s="90" t="s">
        <v>1438</v>
      </c>
      <c r="D145" s="170">
        <v>1</v>
      </c>
      <c r="E145" s="130" t="s">
        <v>1269</v>
      </c>
      <c r="F145" s="68"/>
      <c r="G145" s="350"/>
    </row>
    <row r="146" spans="1:7" ht="60">
      <c r="A146" s="3"/>
      <c r="B146" s="15"/>
      <c r="C146" s="89" t="s">
        <v>1439</v>
      </c>
      <c r="D146" s="170">
        <v>1</v>
      </c>
      <c r="E146" s="130" t="s">
        <v>1269</v>
      </c>
      <c r="F146" s="68" t="s">
        <v>1440</v>
      </c>
      <c r="G146" s="350"/>
    </row>
    <row r="147" spans="1:7" ht="30">
      <c r="A147" s="3"/>
      <c r="B147" s="15"/>
      <c r="C147" s="52" t="s">
        <v>1441</v>
      </c>
      <c r="D147" s="170">
        <v>1</v>
      </c>
      <c r="E147" s="130" t="s">
        <v>1269</v>
      </c>
      <c r="F147" s="342" t="s">
        <v>1442</v>
      </c>
      <c r="G147" s="357"/>
    </row>
    <row r="148" spans="1:7" ht="90">
      <c r="A148" s="3" t="s">
        <v>187</v>
      </c>
      <c r="B148" s="8" t="s">
        <v>448</v>
      </c>
      <c r="C148" s="89" t="s">
        <v>1443</v>
      </c>
      <c r="D148" s="170">
        <v>1</v>
      </c>
      <c r="E148" s="136" t="s">
        <v>1943</v>
      </c>
      <c r="F148" s="364" t="s">
        <v>1444</v>
      </c>
      <c r="G148" s="371"/>
    </row>
    <row r="149" spans="1:7" ht="30">
      <c r="A149" s="3"/>
      <c r="B149" s="8"/>
      <c r="C149" s="52" t="s">
        <v>1445</v>
      </c>
      <c r="D149" s="170">
        <v>1</v>
      </c>
      <c r="E149" s="137" t="s">
        <v>1943</v>
      </c>
      <c r="F149" s="365"/>
      <c r="G149" s="372"/>
    </row>
    <row r="150" spans="1:7" ht="30">
      <c r="A150" s="3"/>
      <c r="B150" s="8"/>
      <c r="C150" s="52" t="s">
        <v>1446</v>
      </c>
      <c r="D150" s="170">
        <v>1</v>
      </c>
      <c r="E150" s="137" t="s">
        <v>1944</v>
      </c>
      <c r="F150" s="365"/>
      <c r="G150" s="372"/>
    </row>
    <row r="151" spans="1:7" ht="120">
      <c r="A151" s="3"/>
      <c r="B151" s="8"/>
      <c r="C151" s="52" t="s">
        <v>1447</v>
      </c>
      <c r="D151" s="170">
        <v>1</v>
      </c>
      <c r="E151" s="137" t="s">
        <v>1944</v>
      </c>
      <c r="F151" s="364" t="s">
        <v>1448</v>
      </c>
      <c r="G151" s="371"/>
    </row>
    <row r="152" spans="1:7" ht="120">
      <c r="A152" s="3"/>
      <c r="B152" s="8"/>
      <c r="C152" s="52" t="s">
        <v>1449</v>
      </c>
      <c r="D152" s="170">
        <v>1</v>
      </c>
      <c r="E152" s="137" t="s">
        <v>1944</v>
      </c>
      <c r="F152" s="364" t="s">
        <v>2471</v>
      </c>
      <c r="G152" s="371"/>
    </row>
    <row r="153" spans="1:7" ht="30">
      <c r="A153" s="3"/>
      <c r="B153" s="8"/>
      <c r="C153" s="52" t="s">
        <v>1450</v>
      </c>
      <c r="D153" s="170">
        <v>1</v>
      </c>
      <c r="E153" s="137" t="s">
        <v>1943</v>
      </c>
      <c r="F153" s="365"/>
      <c r="G153" s="372"/>
    </row>
    <row r="154" spans="1:7" ht="30">
      <c r="A154" s="3"/>
      <c r="B154" s="8"/>
      <c r="C154" s="52" t="s">
        <v>1451</v>
      </c>
      <c r="D154" s="170">
        <v>1</v>
      </c>
      <c r="E154" s="137" t="s">
        <v>1321</v>
      </c>
      <c r="F154" s="365"/>
      <c r="G154" s="372"/>
    </row>
    <row r="155" spans="1:7" ht="75">
      <c r="A155" s="3"/>
      <c r="B155" s="8"/>
      <c r="C155" s="52" t="s">
        <v>1452</v>
      </c>
      <c r="D155" s="170">
        <v>1</v>
      </c>
      <c r="E155" s="137" t="s">
        <v>1321</v>
      </c>
      <c r="F155" s="365" t="s">
        <v>1453</v>
      </c>
      <c r="G155" s="372"/>
    </row>
    <row r="156" spans="1:7" ht="195">
      <c r="A156" s="3"/>
      <c r="B156" s="92"/>
      <c r="C156" s="91" t="s">
        <v>1454</v>
      </c>
      <c r="D156" s="170">
        <v>1</v>
      </c>
      <c r="E156" s="137" t="s">
        <v>1321</v>
      </c>
      <c r="F156" s="1" t="s">
        <v>1455</v>
      </c>
      <c r="G156" s="350"/>
    </row>
    <row r="157" spans="1:7" ht="30">
      <c r="A157" s="3" t="s">
        <v>1187</v>
      </c>
      <c r="B157" s="25" t="s">
        <v>1188</v>
      </c>
      <c r="C157" s="90" t="s">
        <v>1456</v>
      </c>
      <c r="D157" s="170">
        <v>1</v>
      </c>
      <c r="E157" s="137" t="s">
        <v>1943</v>
      </c>
      <c r="F157" s="365"/>
      <c r="G157" s="372"/>
    </row>
    <row r="158" spans="1:7" ht="60">
      <c r="A158" s="3"/>
      <c r="B158" s="25"/>
      <c r="C158" s="90" t="s">
        <v>1457</v>
      </c>
      <c r="D158" s="170">
        <v>1</v>
      </c>
      <c r="E158" s="137" t="s">
        <v>1943</v>
      </c>
      <c r="F158" s="365" t="s">
        <v>1458</v>
      </c>
      <c r="G158" s="372"/>
    </row>
    <row r="159" spans="1:7" ht="45">
      <c r="A159" s="3"/>
      <c r="B159" s="25"/>
      <c r="C159" s="90" t="s">
        <v>2413</v>
      </c>
      <c r="D159" s="170">
        <v>1</v>
      </c>
      <c r="E159" s="137" t="s">
        <v>1948</v>
      </c>
      <c r="F159" s="338" t="s">
        <v>1459</v>
      </c>
      <c r="G159" s="351"/>
    </row>
    <row r="160" spans="1:7">
      <c r="A160" s="3"/>
      <c r="B160" s="25"/>
      <c r="C160" s="90" t="s">
        <v>1460</v>
      </c>
      <c r="D160" s="170">
        <v>1</v>
      </c>
      <c r="E160" s="137" t="s">
        <v>1943</v>
      </c>
      <c r="F160" s="365"/>
      <c r="G160" s="372"/>
    </row>
    <row r="161" spans="1:9" ht="30">
      <c r="A161" s="3"/>
      <c r="B161" s="25"/>
      <c r="C161" s="90" t="s">
        <v>1461</v>
      </c>
      <c r="D161" s="170">
        <v>1</v>
      </c>
      <c r="E161" s="137" t="s">
        <v>1943</v>
      </c>
      <c r="F161" s="365"/>
      <c r="G161" s="372"/>
    </row>
    <row r="162" spans="1:9" ht="30">
      <c r="A162" s="3"/>
      <c r="B162" s="25"/>
      <c r="C162" s="90" t="s">
        <v>2414</v>
      </c>
      <c r="D162" s="170">
        <v>1</v>
      </c>
      <c r="E162" s="137" t="s">
        <v>1606</v>
      </c>
      <c r="F162" s="365"/>
      <c r="G162" s="372"/>
    </row>
    <row r="163" spans="1:9" ht="30">
      <c r="A163" s="3"/>
      <c r="B163" s="25"/>
      <c r="C163" s="90" t="s">
        <v>2415</v>
      </c>
      <c r="D163" s="170">
        <v>1</v>
      </c>
      <c r="E163" s="137" t="s">
        <v>1948</v>
      </c>
      <c r="F163" s="365"/>
      <c r="G163" s="372"/>
    </row>
    <row r="164" spans="1:9" ht="45">
      <c r="A164" s="3"/>
      <c r="B164" s="25"/>
      <c r="C164" s="90" t="s">
        <v>1462</v>
      </c>
      <c r="D164" s="170">
        <v>1</v>
      </c>
      <c r="E164" s="137" t="s">
        <v>1954</v>
      </c>
      <c r="F164" s="68" t="s">
        <v>1463</v>
      </c>
      <c r="G164" s="350"/>
    </row>
    <row r="165" spans="1:9" ht="38.25" customHeight="1">
      <c r="A165" s="3"/>
      <c r="B165" s="25"/>
      <c r="C165" s="90" t="s">
        <v>1464</v>
      </c>
      <c r="D165" s="170">
        <v>1</v>
      </c>
      <c r="E165" s="137" t="s">
        <v>1948</v>
      </c>
      <c r="F165" s="365"/>
      <c r="G165" s="372"/>
    </row>
    <row r="166" spans="1:9" ht="38.25" customHeight="1">
      <c r="A166" s="3"/>
      <c r="B166" s="25"/>
      <c r="C166" s="90" t="s">
        <v>1465</v>
      </c>
      <c r="D166" s="170">
        <v>1</v>
      </c>
      <c r="E166" s="137" t="s">
        <v>1954</v>
      </c>
      <c r="F166" s="365"/>
      <c r="G166" s="372"/>
    </row>
    <row r="167" spans="1:9" ht="92.25" customHeight="1">
      <c r="A167" s="3"/>
      <c r="B167" s="25"/>
      <c r="C167" s="90" t="s">
        <v>1466</v>
      </c>
      <c r="D167" s="170">
        <v>1</v>
      </c>
      <c r="E167" s="137" t="s">
        <v>1598</v>
      </c>
      <c r="F167" s="365" t="s">
        <v>1467</v>
      </c>
      <c r="G167" s="372"/>
    </row>
    <row r="168" spans="1:9" ht="31.5" hidden="1" customHeight="1">
      <c r="A168" s="115" t="s">
        <v>188</v>
      </c>
      <c r="B168" s="245" t="s">
        <v>189</v>
      </c>
      <c r="C168" s="246"/>
      <c r="D168" s="246"/>
      <c r="E168" s="246"/>
      <c r="F168" s="247"/>
      <c r="G168" s="216"/>
      <c r="H168"/>
      <c r="I168"/>
    </row>
    <row r="169" spans="1:9" ht="30" hidden="1">
      <c r="A169" s="115" t="s">
        <v>190</v>
      </c>
      <c r="B169" s="8" t="s">
        <v>191</v>
      </c>
      <c r="C169" s="9"/>
      <c r="D169" s="9"/>
      <c r="E169" s="9"/>
      <c r="F169" s="9"/>
      <c r="G169" s="179"/>
      <c r="H169"/>
      <c r="I169"/>
    </row>
    <row r="170" spans="1:9" ht="30" hidden="1">
      <c r="A170" s="115" t="s">
        <v>192</v>
      </c>
      <c r="B170" s="8" t="s">
        <v>193</v>
      </c>
      <c r="C170" s="9"/>
      <c r="D170" s="9"/>
      <c r="E170" s="9"/>
      <c r="F170" s="9"/>
      <c r="G170" s="179"/>
      <c r="H170"/>
      <c r="I170"/>
    </row>
    <row r="171" spans="1:9" ht="45" hidden="1">
      <c r="A171" s="115" t="s">
        <v>194</v>
      </c>
      <c r="B171" s="8" t="s">
        <v>195</v>
      </c>
      <c r="C171" s="9"/>
      <c r="D171" s="9"/>
      <c r="E171" s="9"/>
      <c r="F171" s="9"/>
      <c r="G171" s="179"/>
      <c r="H171"/>
      <c r="I171"/>
    </row>
    <row r="172" spans="1:9" ht="30" hidden="1">
      <c r="A172" s="115" t="s">
        <v>196</v>
      </c>
      <c r="B172" s="8" t="s">
        <v>197</v>
      </c>
      <c r="C172" s="9"/>
      <c r="D172" s="9"/>
      <c r="E172" s="9"/>
      <c r="F172" s="9"/>
      <c r="G172" s="179"/>
      <c r="H172"/>
      <c r="I172"/>
    </row>
    <row r="173" spans="1:9" ht="31.5" hidden="1" customHeight="1">
      <c r="A173" s="115" t="s">
        <v>198</v>
      </c>
      <c r="B173" s="245" t="s">
        <v>449</v>
      </c>
      <c r="C173" s="246"/>
      <c r="D173" s="246"/>
      <c r="E173" s="246"/>
      <c r="F173" s="247"/>
      <c r="G173" s="216"/>
      <c r="H173"/>
      <c r="I173"/>
    </row>
    <row r="174" spans="1:9" ht="30" hidden="1">
      <c r="A174" s="115" t="s">
        <v>199</v>
      </c>
      <c r="B174" s="8" t="s">
        <v>200</v>
      </c>
      <c r="C174" s="9"/>
      <c r="D174" s="9"/>
      <c r="E174" s="9"/>
      <c r="F174" s="9"/>
      <c r="G174" s="179"/>
      <c r="H174"/>
      <c r="I174"/>
    </row>
    <row r="175" spans="1:9" ht="30" hidden="1">
      <c r="A175" s="115" t="s">
        <v>201</v>
      </c>
      <c r="B175" s="8" t="s">
        <v>202</v>
      </c>
      <c r="C175" s="9"/>
      <c r="D175" s="9"/>
      <c r="E175" s="9"/>
      <c r="F175" s="9"/>
      <c r="G175" s="179"/>
      <c r="H175"/>
      <c r="I175"/>
    </row>
    <row r="176" spans="1:9" ht="30" hidden="1">
      <c r="A176" s="115" t="s">
        <v>203</v>
      </c>
      <c r="B176" s="8" t="s">
        <v>204</v>
      </c>
      <c r="C176" s="9"/>
      <c r="D176" s="9"/>
      <c r="E176" s="9"/>
      <c r="F176" s="9"/>
      <c r="G176" s="179"/>
      <c r="H176"/>
      <c r="I176"/>
    </row>
    <row r="177" spans="1:9" ht="30" hidden="1">
      <c r="A177" s="115" t="s">
        <v>205</v>
      </c>
      <c r="B177" s="8" t="s">
        <v>206</v>
      </c>
      <c r="C177" s="9"/>
      <c r="D177" s="9"/>
      <c r="E177" s="9"/>
      <c r="F177" s="9"/>
      <c r="G177" s="179"/>
      <c r="H177"/>
      <c r="I177"/>
    </row>
    <row r="178" spans="1:9" ht="30" hidden="1">
      <c r="A178" s="115" t="s">
        <v>207</v>
      </c>
      <c r="B178" s="8" t="s">
        <v>208</v>
      </c>
      <c r="C178" s="9"/>
      <c r="D178" s="9"/>
      <c r="E178" s="9"/>
      <c r="F178" s="9"/>
      <c r="G178" s="179"/>
      <c r="H178"/>
      <c r="I178"/>
    </row>
    <row r="179" spans="1:9" ht="30" hidden="1">
      <c r="A179" s="115" t="s">
        <v>209</v>
      </c>
      <c r="B179" s="8" t="s">
        <v>210</v>
      </c>
      <c r="C179" s="9"/>
      <c r="D179" s="9"/>
      <c r="E179" s="9"/>
      <c r="F179" s="9"/>
      <c r="G179" s="179"/>
      <c r="H179"/>
      <c r="I179"/>
    </row>
    <row r="180" spans="1:9" ht="30" hidden="1">
      <c r="A180" s="115" t="s">
        <v>211</v>
      </c>
      <c r="B180" s="8" t="s">
        <v>212</v>
      </c>
      <c r="C180" s="9"/>
      <c r="D180" s="9"/>
      <c r="E180" s="9"/>
      <c r="F180" s="9"/>
      <c r="G180" s="179"/>
      <c r="H180"/>
      <c r="I180"/>
    </row>
    <row r="181" spans="1:9" ht="30" hidden="1">
      <c r="A181" s="115" t="s">
        <v>213</v>
      </c>
      <c r="B181" s="8" t="s">
        <v>214</v>
      </c>
      <c r="C181" s="9"/>
      <c r="D181" s="9"/>
      <c r="E181" s="9"/>
      <c r="F181" s="9"/>
      <c r="G181" s="179"/>
      <c r="H181"/>
      <c r="I181"/>
    </row>
    <row r="182" spans="1:9" ht="31.5" hidden="1" customHeight="1">
      <c r="A182" s="115" t="s">
        <v>215</v>
      </c>
      <c r="B182" s="245" t="s">
        <v>216</v>
      </c>
      <c r="C182" s="246"/>
      <c r="D182" s="246"/>
      <c r="E182" s="246"/>
      <c r="F182" s="247"/>
      <c r="G182" s="216"/>
      <c r="H182"/>
      <c r="I182"/>
    </row>
    <row r="183" spans="1:9" ht="45" hidden="1">
      <c r="A183" s="115" t="s">
        <v>217</v>
      </c>
      <c r="B183" s="19" t="s">
        <v>218</v>
      </c>
      <c r="C183" s="9"/>
      <c r="D183" s="9"/>
      <c r="E183" s="9"/>
      <c r="F183" s="9"/>
      <c r="G183" s="179"/>
      <c r="H183"/>
      <c r="I183"/>
    </row>
    <row r="184" spans="1:9" ht="45" hidden="1">
      <c r="A184" s="115" t="s">
        <v>219</v>
      </c>
      <c r="B184" s="19" t="s">
        <v>220</v>
      </c>
      <c r="C184" s="9"/>
      <c r="D184" s="9"/>
      <c r="E184" s="9"/>
      <c r="F184" s="9"/>
      <c r="G184" s="179"/>
      <c r="H184"/>
      <c r="I184"/>
    </row>
    <row r="185" spans="1:9" ht="45" hidden="1">
      <c r="A185" s="115" t="s">
        <v>221</v>
      </c>
      <c r="B185" s="19" t="s">
        <v>222</v>
      </c>
      <c r="C185" s="9"/>
      <c r="D185" s="9"/>
      <c r="E185" s="9"/>
      <c r="F185" s="9"/>
      <c r="G185" s="179"/>
      <c r="H185"/>
      <c r="I185"/>
    </row>
    <row r="186" spans="1:9" ht="30" hidden="1">
      <c r="A186" s="115" t="s">
        <v>223</v>
      </c>
      <c r="B186" s="19" t="s">
        <v>224</v>
      </c>
      <c r="C186" s="9"/>
      <c r="D186" s="9"/>
      <c r="E186" s="9"/>
      <c r="F186" s="9"/>
      <c r="G186" s="179"/>
      <c r="H186"/>
      <c r="I186"/>
    </row>
    <row r="187" spans="1:9" ht="45" hidden="1">
      <c r="A187" s="115" t="s">
        <v>225</v>
      </c>
      <c r="B187" s="19" t="s">
        <v>226</v>
      </c>
      <c r="C187" s="9"/>
      <c r="D187" s="9"/>
      <c r="E187" s="9"/>
      <c r="F187" s="9"/>
      <c r="G187" s="179"/>
      <c r="H187"/>
      <c r="I187"/>
    </row>
    <row r="188" spans="1:9" ht="30" hidden="1">
      <c r="A188" s="115" t="s">
        <v>227</v>
      </c>
      <c r="B188" s="19" t="s">
        <v>228</v>
      </c>
      <c r="C188" s="9"/>
      <c r="D188" s="9"/>
      <c r="E188" s="9"/>
      <c r="F188" s="9"/>
      <c r="G188" s="179"/>
      <c r="H188"/>
      <c r="I188"/>
    </row>
    <row r="189" spans="1:9" ht="45" hidden="1">
      <c r="A189" s="115" t="s">
        <v>229</v>
      </c>
      <c r="B189" s="19" t="s">
        <v>230</v>
      </c>
      <c r="C189" s="9"/>
      <c r="D189" s="9"/>
      <c r="E189" s="9"/>
      <c r="F189" s="9"/>
      <c r="G189" s="179"/>
      <c r="H189"/>
      <c r="I189"/>
    </row>
    <row r="190" spans="1:9" ht="45" hidden="1">
      <c r="A190" s="115" t="s">
        <v>231</v>
      </c>
      <c r="B190" s="19" t="s">
        <v>232</v>
      </c>
      <c r="C190" s="9"/>
      <c r="D190" s="9"/>
      <c r="E190" s="9"/>
      <c r="F190" s="9"/>
      <c r="G190" s="179"/>
      <c r="H190"/>
      <c r="I190"/>
    </row>
    <row r="191" spans="1:9" ht="45" hidden="1">
      <c r="A191" s="115" t="s">
        <v>233</v>
      </c>
      <c r="B191" s="19" t="s">
        <v>234</v>
      </c>
      <c r="C191" s="9"/>
      <c r="D191" s="9"/>
      <c r="E191" s="9"/>
      <c r="F191" s="9"/>
      <c r="G191" s="179"/>
      <c r="H191"/>
      <c r="I191"/>
    </row>
    <row r="192" spans="1:9" ht="45" hidden="1">
      <c r="A192" s="115" t="s">
        <v>235</v>
      </c>
      <c r="B192" s="8" t="s">
        <v>236</v>
      </c>
      <c r="C192" s="9"/>
      <c r="D192" s="9"/>
      <c r="E192" s="9"/>
      <c r="F192" s="9"/>
      <c r="G192" s="179"/>
      <c r="H192"/>
      <c r="I192"/>
    </row>
    <row r="193" spans="1:9" ht="45" hidden="1">
      <c r="A193" s="115" t="s">
        <v>237</v>
      </c>
      <c r="B193" s="19" t="s">
        <v>238</v>
      </c>
      <c r="C193" s="9"/>
      <c r="D193" s="9"/>
      <c r="E193" s="9"/>
      <c r="F193" s="9"/>
      <c r="G193" s="179"/>
      <c r="H193"/>
      <c r="I193"/>
    </row>
    <row r="194" spans="1:9" ht="45" hidden="1">
      <c r="A194" s="115" t="s">
        <v>239</v>
      </c>
      <c r="B194" s="19" t="s">
        <v>240</v>
      </c>
      <c r="C194" s="9"/>
      <c r="D194" s="9"/>
      <c r="E194" s="9"/>
      <c r="F194" s="9"/>
      <c r="G194" s="179"/>
      <c r="H194"/>
      <c r="I194"/>
    </row>
    <row r="195" spans="1:9" ht="45" hidden="1">
      <c r="A195" s="115" t="s">
        <v>241</v>
      </c>
      <c r="B195" s="19" t="s">
        <v>242</v>
      </c>
      <c r="C195" s="9"/>
      <c r="D195" s="9"/>
      <c r="E195" s="9"/>
      <c r="F195" s="9"/>
      <c r="G195" s="179"/>
      <c r="H195"/>
      <c r="I195"/>
    </row>
    <row r="196" spans="1:9" ht="30" hidden="1">
      <c r="A196" s="115" t="s">
        <v>243</v>
      </c>
      <c r="B196" s="8" t="s">
        <v>244</v>
      </c>
      <c r="C196" s="9"/>
      <c r="D196" s="9"/>
      <c r="E196" s="9"/>
      <c r="F196" s="9"/>
      <c r="G196" s="179"/>
      <c r="H196"/>
      <c r="I196"/>
    </row>
    <row r="197" spans="1:9" hidden="1">
      <c r="A197" s="115" t="s">
        <v>245</v>
      </c>
      <c r="B197" s="8" t="s">
        <v>246</v>
      </c>
      <c r="C197" s="9"/>
      <c r="D197" s="9"/>
      <c r="E197" s="9"/>
      <c r="F197" s="9"/>
      <c r="G197" s="179"/>
      <c r="H197"/>
      <c r="I197"/>
    </row>
    <row r="198" spans="1:9" ht="18.75">
      <c r="A198" s="3"/>
      <c r="B198" s="249" t="s">
        <v>247</v>
      </c>
      <c r="C198" s="250"/>
      <c r="D198" s="250"/>
      <c r="E198" s="251"/>
      <c r="F198" s="250"/>
      <c r="G198" s="353"/>
      <c r="H198" s="156">
        <f>H202+H212</f>
        <v>4</v>
      </c>
      <c r="I198" s="156">
        <f>I202+I212</f>
        <v>8</v>
      </c>
    </row>
    <row r="199" spans="1:9" ht="31.5" hidden="1" customHeight="1">
      <c r="A199" s="115" t="s">
        <v>248</v>
      </c>
      <c r="B199" s="245" t="s">
        <v>249</v>
      </c>
      <c r="C199" s="246"/>
      <c r="D199" s="246"/>
      <c r="E199" s="246"/>
      <c r="F199" s="247"/>
      <c r="G199" s="216"/>
      <c r="H199"/>
      <c r="I199"/>
    </row>
    <row r="200" spans="1:9" ht="30" hidden="1">
      <c r="A200" s="115" t="s">
        <v>250</v>
      </c>
      <c r="B200" s="8" t="s">
        <v>251</v>
      </c>
      <c r="C200" s="9"/>
      <c r="D200" s="9"/>
      <c r="E200" s="9"/>
      <c r="F200" s="9"/>
      <c r="G200" s="179"/>
      <c r="H200"/>
      <c r="I200"/>
    </row>
    <row r="201" spans="1:9" ht="30" hidden="1">
      <c r="A201" s="115" t="s">
        <v>252</v>
      </c>
      <c r="B201" s="8" t="s">
        <v>253</v>
      </c>
      <c r="C201" s="9"/>
      <c r="D201" s="9"/>
      <c r="E201" s="9"/>
      <c r="F201" s="9"/>
      <c r="G201" s="179"/>
      <c r="H201"/>
      <c r="I201"/>
    </row>
    <row r="202" spans="1:9" ht="31.5" customHeight="1">
      <c r="A202" s="3" t="s">
        <v>254</v>
      </c>
      <c r="B202" s="245" t="s">
        <v>255</v>
      </c>
      <c r="C202" s="246"/>
      <c r="D202" s="246"/>
      <c r="E202" s="248"/>
      <c r="F202" s="246"/>
      <c r="G202" s="348"/>
      <c r="H202" s="156">
        <f>SUM(D210)</f>
        <v>1</v>
      </c>
      <c r="I202" s="156">
        <f>COUNT(D210)*2</f>
        <v>2</v>
      </c>
    </row>
    <row r="203" spans="1:9" ht="30" hidden="1">
      <c r="A203" s="115" t="s">
        <v>256</v>
      </c>
      <c r="B203" s="8" t="s">
        <v>257</v>
      </c>
      <c r="C203" s="9"/>
      <c r="D203" s="9"/>
      <c r="E203" s="9"/>
      <c r="F203" s="9"/>
      <c r="G203" s="179"/>
      <c r="H203"/>
      <c r="I203"/>
    </row>
    <row r="204" spans="1:9" ht="45" hidden="1">
      <c r="A204" s="115" t="s">
        <v>258</v>
      </c>
      <c r="B204" s="15" t="s">
        <v>259</v>
      </c>
      <c r="C204" s="9"/>
      <c r="D204" s="9"/>
      <c r="E204" s="9"/>
      <c r="F204" s="9"/>
      <c r="G204" s="179"/>
      <c r="H204"/>
      <c r="I204"/>
    </row>
    <row r="205" spans="1:9" hidden="1">
      <c r="A205" s="115" t="s">
        <v>260</v>
      </c>
      <c r="B205" s="8" t="s">
        <v>261</v>
      </c>
      <c r="C205" s="9"/>
      <c r="D205" s="9"/>
      <c r="E205" s="9"/>
      <c r="F205" s="9"/>
      <c r="G205" s="179"/>
      <c r="H205"/>
      <c r="I205"/>
    </row>
    <row r="206" spans="1:9" ht="30" hidden="1">
      <c r="A206" s="115" t="s">
        <v>262</v>
      </c>
      <c r="B206" s="15" t="s">
        <v>450</v>
      </c>
      <c r="C206" s="9"/>
      <c r="D206" s="9"/>
      <c r="E206" s="9"/>
      <c r="F206" s="9"/>
      <c r="G206" s="179"/>
      <c r="H206"/>
      <c r="I206"/>
    </row>
    <row r="207" spans="1:9" hidden="1">
      <c r="A207" s="115" t="s">
        <v>263</v>
      </c>
      <c r="B207" s="8" t="s">
        <v>264</v>
      </c>
      <c r="C207" s="9"/>
      <c r="D207" s="9"/>
      <c r="E207" s="9"/>
      <c r="F207" s="9"/>
      <c r="G207" s="179"/>
      <c r="H207"/>
      <c r="I207"/>
    </row>
    <row r="208" spans="1:9" ht="30" hidden="1">
      <c r="A208" s="115" t="s">
        <v>265</v>
      </c>
      <c r="B208" s="8" t="s">
        <v>266</v>
      </c>
      <c r="C208" s="9"/>
      <c r="D208" s="9"/>
      <c r="E208" s="9"/>
      <c r="F208" s="9"/>
      <c r="G208" s="179"/>
      <c r="H208"/>
      <c r="I208"/>
    </row>
    <row r="209" spans="1:9" hidden="1">
      <c r="A209" s="115" t="s">
        <v>267</v>
      </c>
      <c r="B209" s="8" t="s">
        <v>617</v>
      </c>
      <c r="C209" s="9"/>
      <c r="D209" s="9"/>
      <c r="E209" s="9"/>
      <c r="F209" s="9"/>
      <c r="G209" s="179"/>
      <c r="H209"/>
      <c r="I209"/>
    </row>
    <row r="210" spans="1:9" ht="45">
      <c r="A210" s="3" t="s">
        <v>269</v>
      </c>
      <c r="B210" s="8" t="s">
        <v>268</v>
      </c>
      <c r="C210" s="6" t="s">
        <v>1468</v>
      </c>
      <c r="D210" s="122">
        <v>1</v>
      </c>
      <c r="E210" s="122" t="s">
        <v>1945</v>
      </c>
      <c r="F210" s="68" t="s">
        <v>1469</v>
      </c>
      <c r="G210" s="350"/>
    </row>
    <row r="211" spans="1:9" ht="30" hidden="1">
      <c r="A211" s="115" t="s">
        <v>618</v>
      </c>
      <c r="B211" s="8" t="s">
        <v>270</v>
      </c>
      <c r="C211" s="9"/>
      <c r="D211" s="9"/>
      <c r="E211" s="9"/>
      <c r="F211" s="9"/>
      <c r="G211" s="179"/>
      <c r="H211"/>
      <c r="I211"/>
    </row>
    <row r="212" spans="1:9" ht="47.25" customHeight="1">
      <c r="A212" s="3" t="s">
        <v>271</v>
      </c>
      <c r="B212" s="245" t="s">
        <v>451</v>
      </c>
      <c r="C212" s="246"/>
      <c r="D212" s="246"/>
      <c r="E212" s="248"/>
      <c r="F212" s="246"/>
      <c r="G212" s="348"/>
      <c r="H212" s="156">
        <f>SUM(D215:D217)</f>
        <v>3</v>
      </c>
      <c r="I212" s="156">
        <f>COUNT(D215:D217)*2</f>
        <v>6</v>
      </c>
    </row>
    <row r="213" spans="1:9" hidden="1">
      <c r="A213" s="115" t="s">
        <v>272</v>
      </c>
      <c r="B213" s="8" t="s">
        <v>273</v>
      </c>
      <c r="C213" s="9"/>
      <c r="D213" s="9"/>
      <c r="E213" s="9"/>
      <c r="F213" s="9"/>
      <c r="G213" s="179"/>
      <c r="H213"/>
      <c r="I213"/>
    </row>
    <row r="214" spans="1:9" ht="30" hidden="1">
      <c r="A214" s="115" t="s">
        <v>274</v>
      </c>
      <c r="B214" s="8" t="s">
        <v>452</v>
      </c>
      <c r="C214" s="9"/>
      <c r="D214" s="9"/>
      <c r="E214" s="9"/>
      <c r="F214" s="9"/>
      <c r="G214" s="179"/>
      <c r="H214"/>
      <c r="I214"/>
    </row>
    <row r="215" spans="1:9" ht="45">
      <c r="A215" s="3" t="s">
        <v>275</v>
      </c>
      <c r="B215" s="8" t="s">
        <v>276</v>
      </c>
      <c r="C215" s="43" t="s">
        <v>2412</v>
      </c>
      <c r="D215" s="122">
        <v>1</v>
      </c>
      <c r="E215" s="122" t="s">
        <v>1313</v>
      </c>
      <c r="F215" s="339"/>
      <c r="G215" s="352"/>
    </row>
    <row r="216" spans="1:9" ht="30">
      <c r="A216" s="3" t="s">
        <v>277</v>
      </c>
      <c r="B216" s="8" t="s">
        <v>278</v>
      </c>
      <c r="C216" s="6" t="s">
        <v>1470</v>
      </c>
      <c r="D216" s="122">
        <v>1</v>
      </c>
      <c r="E216" s="122" t="s">
        <v>1945</v>
      </c>
      <c r="F216" s="339"/>
      <c r="G216" s="352"/>
    </row>
    <row r="217" spans="1:9" ht="30">
      <c r="A217" s="3"/>
      <c r="B217" s="8"/>
      <c r="C217" s="6" t="s">
        <v>1471</v>
      </c>
      <c r="D217" s="122">
        <v>1</v>
      </c>
      <c r="E217" s="122" t="s">
        <v>1269</v>
      </c>
      <c r="F217" s="339"/>
      <c r="G217" s="352"/>
    </row>
    <row r="218" spans="1:9" hidden="1">
      <c r="A218" s="115" t="s">
        <v>453</v>
      </c>
      <c r="B218" s="8" t="s">
        <v>279</v>
      </c>
      <c r="C218" s="9"/>
      <c r="D218" s="9"/>
      <c r="E218" s="9"/>
      <c r="F218" s="9"/>
      <c r="G218" s="179"/>
      <c r="H218"/>
      <c r="I218"/>
    </row>
    <row r="219" spans="1:9" ht="30" hidden="1">
      <c r="A219" s="115" t="s">
        <v>280</v>
      </c>
      <c r="B219" s="8" t="s">
        <v>281</v>
      </c>
      <c r="C219" s="9"/>
      <c r="D219" s="9"/>
      <c r="E219" s="9"/>
      <c r="F219" s="9"/>
      <c r="G219" s="179"/>
      <c r="H219"/>
      <c r="I219"/>
    </row>
    <row r="220" spans="1:9" ht="31.5" hidden="1" customHeight="1">
      <c r="A220" s="115" t="s">
        <v>282</v>
      </c>
      <c r="B220" s="245" t="s">
        <v>283</v>
      </c>
      <c r="C220" s="246"/>
      <c r="D220" s="246"/>
      <c r="E220" s="246"/>
      <c r="F220" s="247"/>
      <c r="G220" s="216"/>
      <c r="H220"/>
      <c r="I220"/>
    </row>
    <row r="221" spans="1:9" ht="30" hidden="1">
      <c r="A221" s="115" t="s">
        <v>284</v>
      </c>
      <c r="B221" s="8" t="s">
        <v>285</v>
      </c>
      <c r="C221" s="9"/>
      <c r="D221" s="9"/>
      <c r="E221" s="9"/>
      <c r="F221" s="9"/>
      <c r="G221" s="179"/>
      <c r="H221"/>
      <c r="I221"/>
    </row>
    <row r="222" spans="1:9" hidden="1">
      <c r="A222" s="115" t="s">
        <v>286</v>
      </c>
      <c r="B222" s="8" t="s">
        <v>287</v>
      </c>
      <c r="C222" s="9"/>
      <c r="D222" s="9"/>
      <c r="E222" s="9"/>
      <c r="F222" s="9"/>
      <c r="G222" s="179"/>
      <c r="H222"/>
      <c r="I222"/>
    </row>
    <row r="223" spans="1:9" ht="30" hidden="1">
      <c r="A223" s="115" t="s">
        <v>288</v>
      </c>
      <c r="B223" s="8" t="s">
        <v>289</v>
      </c>
      <c r="C223" s="9"/>
      <c r="D223" s="9"/>
      <c r="E223" s="9"/>
      <c r="F223" s="9"/>
      <c r="G223" s="179"/>
      <c r="H223"/>
      <c r="I223"/>
    </row>
    <row r="224" spans="1:9" ht="30" hidden="1">
      <c r="A224" s="115" t="s">
        <v>290</v>
      </c>
      <c r="B224" s="8" t="s">
        <v>291</v>
      </c>
      <c r="C224" s="9"/>
      <c r="D224" s="9"/>
      <c r="E224" s="9"/>
      <c r="F224" s="9"/>
      <c r="G224" s="179"/>
      <c r="H224"/>
      <c r="I224"/>
    </row>
    <row r="225" spans="1:9" ht="30" hidden="1">
      <c r="A225" s="115" t="s">
        <v>292</v>
      </c>
      <c r="B225" s="8" t="s">
        <v>293</v>
      </c>
      <c r="C225" s="9"/>
      <c r="D225" s="9"/>
      <c r="E225" s="9"/>
      <c r="F225" s="9"/>
      <c r="G225" s="179"/>
      <c r="H225"/>
      <c r="I225"/>
    </row>
    <row r="226" spans="1:9" ht="31.5" hidden="1" customHeight="1">
      <c r="A226" s="115" t="s">
        <v>294</v>
      </c>
      <c r="B226" s="245" t="s">
        <v>295</v>
      </c>
      <c r="C226" s="246"/>
      <c r="D226" s="246"/>
      <c r="E226" s="246"/>
      <c r="F226" s="247"/>
      <c r="G226" s="216"/>
      <c r="H226"/>
      <c r="I226"/>
    </row>
    <row r="227" spans="1:9" ht="30" hidden="1">
      <c r="A227" s="115" t="s">
        <v>296</v>
      </c>
      <c r="B227" s="8" t="s">
        <v>297</v>
      </c>
      <c r="C227" s="9"/>
      <c r="D227" s="9"/>
      <c r="E227" s="9"/>
      <c r="F227" s="9"/>
      <c r="G227" s="179"/>
      <c r="H227"/>
      <c r="I227"/>
    </row>
    <row r="228" spans="1:9" ht="45" hidden="1">
      <c r="A228" s="115" t="s">
        <v>298</v>
      </c>
      <c r="B228" s="8" t="s">
        <v>299</v>
      </c>
      <c r="C228" s="9"/>
      <c r="D228" s="9"/>
      <c r="E228" s="9"/>
      <c r="F228" s="9"/>
      <c r="G228" s="179"/>
      <c r="H228"/>
      <c r="I228"/>
    </row>
    <row r="229" spans="1:9" ht="30" hidden="1">
      <c r="A229" s="115" t="s">
        <v>300</v>
      </c>
      <c r="B229" s="8" t="s">
        <v>301</v>
      </c>
      <c r="C229" s="9"/>
      <c r="D229" s="9"/>
      <c r="E229" s="9"/>
      <c r="F229" s="9"/>
      <c r="G229" s="179"/>
      <c r="H229"/>
      <c r="I229"/>
    </row>
    <row r="230" spans="1:9" ht="30" hidden="1">
      <c r="A230" s="115" t="s">
        <v>302</v>
      </c>
      <c r="B230" s="8" t="s">
        <v>303</v>
      </c>
      <c r="C230" s="9"/>
      <c r="D230" s="9"/>
      <c r="E230" s="9"/>
      <c r="F230" s="9"/>
      <c r="G230" s="179"/>
      <c r="H230"/>
      <c r="I230"/>
    </row>
    <row r="231" spans="1:9" ht="30" hidden="1">
      <c r="A231" s="115" t="s">
        <v>304</v>
      </c>
      <c r="B231" s="8" t="s">
        <v>305</v>
      </c>
      <c r="C231" s="9"/>
      <c r="D231" s="9"/>
      <c r="E231" s="9"/>
      <c r="F231" s="9"/>
      <c r="G231" s="179"/>
      <c r="H231"/>
      <c r="I231"/>
    </row>
    <row r="232" spans="1:9" ht="30" hidden="1">
      <c r="A232" s="115" t="s">
        <v>306</v>
      </c>
      <c r="B232" s="8" t="s">
        <v>307</v>
      </c>
      <c r="C232" s="9"/>
      <c r="D232" s="9"/>
      <c r="E232" s="9"/>
      <c r="F232" s="9"/>
      <c r="G232" s="179"/>
      <c r="H232"/>
      <c r="I232"/>
    </row>
    <row r="233" spans="1:9" ht="30" hidden="1">
      <c r="A233" s="115" t="s">
        <v>308</v>
      </c>
      <c r="B233" s="15" t="s">
        <v>309</v>
      </c>
      <c r="C233" s="9"/>
      <c r="D233" s="9"/>
      <c r="E233" s="9"/>
      <c r="F233" s="9"/>
      <c r="G233" s="179"/>
      <c r="H233"/>
      <c r="I233"/>
    </row>
    <row r="234" spans="1:9" ht="31.5" hidden="1" customHeight="1">
      <c r="A234" s="115" t="s">
        <v>310</v>
      </c>
      <c r="B234" s="245" t="s">
        <v>311</v>
      </c>
      <c r="C234" s="246"/>
      <c r="D234" s="246"/>
      <c r="E234" s="246"/>
      <c r="F234" s="247"/>
      <c r="G234" s="216"/>
      <c r="H234"/>
      <c r="I234"/>
    </row>
    <row r="235" spans="1:9" ht="30" hidden="1">
      <c r="A235" s="114" t="s">
        <v>1513</v>
      </c>
      <c r="B235" s="19" t="s">
        <v>1512</v>
      </c>
      <c r="C235" s="9"/>
      <c r="D235" s="9"/>
      <c r="E235" s="9"/>
      <c r="F235" s="9"/>
      <c r="G235" s="179"/>
      <c r="H235"/>
      <c r="I235"/>
    </row>
    <row r="236" spans="1:9" ht="30" hidden="1">
      <c r="A236" s="114" t="s">
        <v>1514</v>
      </c>
      <c r="B236" s="15" t="s">
        <v>314</v>
      </c>
      <c r="C236" s="9"/>
      <c r="D236" s="9"/>
      <c r="E236" s="9"/>
      <c r="F236" s="9"/>
      <c r="G236" s="179"/>
      <c r="H236"/>
      <c r="I236"/>
    </row>
    <row r="237" spans="1:9" ht="30" hidden="1">
      <c r="A237" s="114" t="s">
        <v>1516</v>
      </c>
      <c r="B237" s="8" t="s">
        <v>316</v>
      </c>
      <c r="C237" s="9"/>
      <c r="D237" s="9"/>
      <c r="E237" s="9"/>
      <c r="F237" s="9"/>
      <c r="G237" s="179"/>
      <c r="H237"/>
      <c r="I237"/>
    </row>
    <row r="238" spans="1:9" ht="30" hidden="1">
      <c r="A238" s="114" t="s">
        <v>1517</v>
      </c>
      <c r="B238" s="8" t="s">
        <v>318</v>
      </c>
      <c r="C238" s="9"/>
      <c r="D238" s="9"/>
      <c r="E238" s="9"/>
      <c r="F238" s="9"/>
      <c r="G238" s="179"/>
      <c r="H238"/>
      <c r="I238"/>
    </row>
    <row r="239" spans="1:9" ht="30" hidden="1">
      <c r="A239" s="114" t="s">
        <v>1518</v>
      </c>
      <c r="B239" s="8" t="s">
        <v>320</v>
      </c>
      <c r="C239" s="9"/>
      <c r="D239" s="9"/>
      <c r="E239" s="9"/>
      <c r="F239" s="9"/>
      <c r="G239" s="179"/>
      <c r="H239"/>
      <c r="I239"/>
    </row>
    <row r="240" spans="1:9" ht="30" hidden="1">
      <c r="A240" s="114" t="s">
        <v>1519</v>
      </c>
      <c r="B240" s="8" t="s">
        <v>454</v>
      </c>
      <c r="C240" s="9"/>
      <c r="D240" s="9"/>
      <c r="E240" s="9"/>
      <c r="F240" s="9"/>
      <c r="G240" s="179"/>
      <c r="H240"/>
      <c r="I240"/>
    </row>
    <row r="241" spans="1:9" ht="31.5" hidden="1" customHeight="1">
      <c r="A241" s="115" t="s">
        <v>321</v>
      </c>
      <c r="B241" s="245" t="s">
        <v>322</v>
      </c>
      <c r="C241" s="246"/>
      <c r="D241" s="246"/>
      <c r="E241" s="246"/>
      <c r="F241" s="247"/>
      <c r="G241" s="216"/>
      <c r="H241"/>
      <c r="I241"/>
    </row>
    <row r="242" spans="1:9" ht="30" hidden="1">
      <c r="A242" s="115" t="s">
        <v>323</v>
      </c>
      <c r="B242" s="8" t="s">
        <v>324</v>
      </c>
      <c r="C242" s="9"/>
      <c r="D242" s="9"/>
      <c r="E242" s="9"/>
      <c r="F242" s="9"/>
      <c r="G242" s="179"/>
      <c r="H242"/>
      <c r="I242"/>
    </row>
    <row r="243" spans="1:9" ht="30" hidden="1">
      <c r="A243" s="115" t="s">
        <v>325</v>
      </c>
      <c r="B243" s="8" t="s">
        <v>326</v>
      </c>
      <c r="C243" s="9"/>
      <c r="D243" s="9"/>
      <c r="E243" s="9"/>
      <c r="F243" s="9"/>
      <c r="G243" s="179"/>
      <c r="H243"/>
      <c r="I243"/>
    </row>
    <row r="244" spans="1:9" ht="30" hidden="1">
      <c r="A244" s="115" t="s">
        <v>327</v>
      </c>
      <c r="B244" s="8" t="s">
        <v>328</v>
      </c>
      <c r="C244" s="9"/>
      <c r="D244" s="9"/>
      <c r="E244" s="9"/>
      <c r="F244" s="9"/>
      <c r="G244" s="179"/>
      <c r="H244"/>
      <c r="I244"/>
    </row>
    <row r="245" spans="1:9" ht="30" hidden="1">
      <c r="A245" s="115" t="s">
        <v>329</v>
      </c>
      <c r="B245" s="8" t="s">
        <v>330</v>
      </c>
      <c r="C245" s="9"/>
      <c r="D245" s="9"/>
      <c r="E245" s="9"/>
      <c r="F245" s="9"/>
      <c r="G245" s="179"/>
      <c r="H245"/>
      <c r="I245"/>
    </row>
    <row r="246" spans="1:9" ht="30" hidden="1">
      <c r="A246" s="115" t="s">
        <v>331</v>
      </c>
      <c r="B246" s="8" t="s">
        <v>332</v>
      </c>
      <c r="C246" s="9"/>
      <c r="D246" s="9"/>
      <c r="E246" s="9"/>
      <c r="F246" s="9"/>
      <c r="G246" s="179"/>
      <c r="H246"/>
      <c r="I246"/>
    </row>
    <row r="247" spans="1:9" ht="31.5" hidden="1" customHeight="1">
      <c r="A247" s="115" t="s">
        <v>333</v>
      </c>
      <c r="B247" s="245" t="s">
        <v>334</v>
      </c>
      <c r="C247" s="246"/>
      <c r="D247" s="246"/>
      <c r="E247" s="246"/>
      <c r="F247" s="247"/>
      <c r="G247" s="216"/>
      <c r="H247"/>
      <c r="I247"/>
    </row>
    <row r="248" spans="1:9" hidden="1">
      <c r="A248" s="115" t="s">
        <v>335</v>
      </c>
      <c r="B248" s="8" t="s">
        <v>336</v>
      </c>
      <c r="C248" s="9"/>
      <c r="D248" s="9"/>
      <c r="E248" s="9"/>
      <c r="F248" s="9"/>
      <c r="G248" s="179"/>
      <c r="H248"/>
      <c r="I248"/>
    </row>
    <row r="249" spans="1:9" hidden="1">
      <c r="A249" s="115" t="s">
        <v>337</v>
      </c>
      <c r="B249" s="8" t="s">
        <v>338</v>
      </c>
      <c r="C249" s="9"/>
      <c r="D249" s="9"/>
      <c r="E249" s="9"/>
      <c r="F249" s="9"/>
      <c r="G249" s="179"/>
      <c r="H249"/>
      <c r="I249"/>
    </row>
    <row r="250" spans="1:9" hidden="1">
      <c r="A250" s="115" t="s">
        <v>339</v>
      </c>
      <c r="B250" s="8" t="s">
        <v>340</v>
      </c>
      <c r="C250" s="9"/>
      <c r="D250" s="9"/>
      <c r="E250" s="9"/>
      <c r="F250" s="9"/>
      <c r="G250" s="179"/>
      <c r="H250"/>
      <c r="I250"/>
    </row>
    <row r="251" spans="1:9" hidden="1">
      <c r="A251" s="115" t="s">
        <v>341</v>
      </c>
      <c r="B251" s="8" t="s">
        <v>342</v>
      </c>
      <c r="C251" s="9"/>
      <c r="D251" s="9"/>
      <c r="E251" s="9"/>
      <c r="F251" s="9"/>
      <c r="G251" s="179"/>
      <c r="H251"/>
      <c r="I251"/>
    </row>
    <row r="252" spans="1:9" ht="31.5" hidden="1" customHeight="1">
      <c r="A252" s="115" t="s">
        <v>343</v>
      </c>
      <c r="B252" s="245" t="s">
        <v>344</v>
      </c>
      <c r="C252" s="246"/>
      <c r="D252" s="246"/>
      <c r="E252" s="246"/>
      <c r="F252" s="247"/>
      <c r="G252" s="216"/>
      <c r="H252"/>
      <c r="I252"/>
    </row>
    <row r="253" spans="1:9" ht="30" hidden="1">
      <c r="A253" s="115" t="s">
        <v>345</v>
      </c>
      <c r="B253" s="8" t="s">
        <v>346</v>
      </c>
      <c r="C253" s="9"/>
      <c r="D253" s="9"/>
      <c r="E253" s="9"/>
      <c r="F253" s="9"/>
      <c r="G253" s="179"/>
      <c r="H253"/>
      <c r="I253"/>
    </row>
    <row r="254" spans="1:9" ht="30" hidden="1">
      <c r="A254" s="115" t="s">
        <v>347</v>
      </c>
      <c r="B254" s="8" t="s">
        <v>348</v>
      </c>
      <c r="C254" s="9"/>
      <c r="D254" s="9"/>
      <c r="E254" s="9"/>
      <c r="F254" s="9"/>
      <c r="G254" s="179"/>
      <c r="H254"/>
      <c r="I254"/>
    </row>
    <row r="255" spans="1:9" ht="30" hidden="1">
      <c r="A255" s="115" t="s">
        <v>349</v>
      </c>
      <c r="B255" s="25" t="s">
        <v>350</v>
      </c>
      <c r="C255" s="9"/>
      <c r="D255" s="9"/>
      <c r="E255" s="9"/>
      <c r="F255" s="9"/>
      <c r="G255" s="179"/>
      <c r="H255"/>
      <c r="I255"/>
    </row>
    <row r="256" spans="1:9" ht="30" hidden="1">
      <c r="A256" s="115" t="s">
        <v>351</v>
      </c>
      <c r="B256" s="25" t="s">
        <v>352</v>
      </c>
      <c r="C256" s="9"/>
      <c r="D256" s="9"/>
      <c r="E256" s="9"/>
      <c r="F256" s="9"/>
      <c r="G256" s="179"/>
      <c r="H256"/>
      <c r="I256"/>
    </row>
    <row r="257" spans="1:9" ht="30" hidden="1">
      <c r="A257" s="115" t="s">
        <v>353</v>
      </c>
      <c r="B257" s="8" t="s">
        <v>354</v>
      </c>
      <c r="C257" s="9"/>
      <c r="D257" s="9"/>
      <c r="E257" s="9"/>
      <c r="F257" s="9"/>
      <c r="G257" s="179"/>
      <c r="H257"/>
      <c r="I257"/>
    </row>
    <row r="258" spans="1:9" ht="30" hidden="1">
      <c r="A258" s="115" t="s">
        <v>355</v>
      </c>
      <c r="B258" s="8" t="s">
        <v>356</v>
      </c>
      <c r="C258" s="9"/>
      <c r="D258" s="9"/>
      <c r="E258" s="9"/>
      <c r="F258" s="9"/>
      <c r="G258" s="179"/>
      <c r="H258"/>
      <c r="I258"/>
    </row>
    <row r="259" spans="1:9" ht="30" hidden="1">
      <c r="A259" s="115" t="s">
        <v>357</v>
      </c>
      <c r="B259" s="8" t="s">
        <v>358</v>
      </c>
      <c r="C259" s="9"/>
      <c r="D259" s="9"/>
      <c r="E259" s="9"/>
      <c r="F259" s="9"/>
      <c r="G259" s="179"/>
      <c r="H259"/>
      <c r="I259"/>
    </row>
    <row r="260" spans="1:9" ht="60" hidden="1">
      <c r="A260" s="115" t="s">
        <v>359</v>
      </c>
      <c r="B260" s="8" t="s">
        <v>360</v>
      </c>
      <c r="C260" s="9"/>
      <c r="D260" s="9"/>
      <c r="E260" s="9"/>
      <c r="F260" s="9"/>
      <c r="G260" s="179"/>
      <c r="H260"/>
      <c r="I260"/>
    </row>
    <row r="261" spans="1:9" ht="30" hidden="1">
      <c r="A261" s="115" t="s">
        <v>361</v>
      </c>
      <c r="B261" s="8" t="s">
        <v>362</v>
      </c>
      <c r="C261" s="9"/>
      <c r="D261" s="9"/>
      <c r="E261" s="9"/>
      <c r="F261" s="9"/>
      <c r="G261" s="179"/>
      <c r="H261"/>
      <c r="I261"/>
    </row>
    <row r="262" spans="1:9" ht="30" hidden="1">
      <c r="A262" s="115" t="s">
        <v>363</v>
      </c>
      <c r="B262" s="8" t="s">
        <v>364</v>
      </c>
      <c r="C262" s="9"/>
      <c r="D262" s="9"/>
      <c r="E262" s="9"/>
      <c r="F262" s="9"/>
      <c r="G262" s="179"/>
      <c r="H262"/>
      <c r="I262"/>
    </row>
    <row r="263" spans="1:9" ht="30" hidden="1">
      <c r="A263" s="115" t="s">
        <v>455</v>
      </c>
      <c r="B263" s="8" t="s">
        <v>366</v>
      </c>
      <c r="C263" s="9"/>
      <c r="D263" s="9"/>
      <c r="E263" s="9"/>
      <c r="F263" s="9"/>
      <c r="G263" s="179"/>
      <c r="H263"/>
      <c r="I263"/>
    </row>
    <row r="264" spans="1:9" ht="30" hidden="1">
      <c r="A264" s="115" t="s">
        <v>365</v>
      </c>
      <c r="B264" s="8" t="s">
        <v>59</v>
      </c>
      <c r="C264" s="9"/>
      <c r="D264" s="9"/>
      <c r="E264" s="9"/>
      <c r="F264" s="9"/>
      <c r="G264" s="179"/>
      <c r="H264"/>
      <c r="I264"/>
    </row>
    <row r="265" spans="1:9" ht="30" hidden="1">
      <c r="A265" s="115" t="s">
        <v>367</v>
      </c>
      <c r="B265" s="44" t="s">
        <v>61</v>
      </c>
      <c r="C265" s="9"/>
      <c r="D265" s="9"/>
      <c r="E265" s="9"/>
      <c r="F265" s="9"/>
      <c r="G265" s="179"/>
      <c r="H265"/>
      <c r="I265"/>
    </row>
    <row r="266" spans="1:9" ht="30" hidden="1">
      <c r="A266" s="116" t="s">
        <v>368</v>
      </c>
      <c r="B266" s="44" t="s">
        <v>456</v>
      </c>
      <c r="C266" s="9"/>
      <c r="D266" s="9"/>
      <c r="E266" s="9"/>
      <c r="F266" s="9"/>
      <c r="G266" s="179"/>
      <c r="H266"/>
      <c r="I266"/>
    </row>
    <row r="267" spans="1:9" ht="18.75">
      <c r="A267" s="3"/>
      <c r="B267" s="249" t="s">
        <v>369</v>
      </c>
      <c r="C267" s="250"/>
      <c r="D267" s="250"/>
      <c r="E267" s="251"/>
      <c r="F267" s="250"/>
      <c r="G267" s="353"/>
      <c r="H267" s="156">
        <f>SUM(D281)</f>
        <v>1</v>
      </c>
      <c r="I267" s="156">
        <f>SUM(I278)</f>
        <v>2</v>
      </c>
    </row>
    <row r="268" spans="1:9" ht="31.5" hidden="1" customHeight="1">
      <c r="A268" s="115" t="s">
        <v>370</v>
      </c>
      <c r="B268" s="245" t="s">
        <v>457</v>
      </c>
      <c r="C268" s="246"/>
      <c r="D268" s="246"/>
      <c r="E268" s="246"/>
      <c r="F268" s="247"/>
      <c r="G268" s="216"/>
      <c r="H268"/>
      <c r="I268"/>
    </row>
    <row r="269" spans="1:9" hidden="1">
      <c r="A269" s="115" t="s">
        <v>371</v>
      </c>
      <c r="B269" s="8" t="s">
        <v>373</v>
      </c>
      <c r="C269" s="9"/>
      <c r="D269" s="9"/>
      <c r="E269" s="9"/>
      <c r="F269" s="9"/>
      <c r="G269" s="179"/>
      <c r="H269"/>
      <c r="I269"/>
    </row>
    <row r="270" spans="1:9" ht="30" hidden="1">
      <c r="A270" s="115" t="s">
        <v>372</v>
      </c>
      <c r="B270" s="8" t="s">
        <v>375</v>
      </c>
      <c r="C270" s="9"/>
      <c r="D270" s="9"/>
      <c r="E270" s="9"/>
      <c r="F270" s="9"/>
      <c r="G270" s="179"/>
      <c r="H270"/>
      <c r="I270"/>
    </row>
    <row r="271" spans="1:9" ht="30" hidden="1">
      <c r="A271" s="115" t="s">
        <v>374</v>
      </c>
      <c r="B271" s="8" t="s">
        <v>608</v>
      </c>
      <c r="C271" s="9"/>
      <c r="D271" s="9"/>
      <c r="E271" s="9"/>
      <c r="F271" s="9"/>
      <c r="G271" s="179"/>
      <c r="H271"/>
      <c r="I271"/>
    </row>
    <row r="272" spans="1:9" ht="31.5" hidden="1" customHeight="1">
      <c r="A272" s="115" t="s">
        <v>376</v>
      </c>
      <c r="B272" s="245" t="s">
        <v>458</v>
      </c>
      <c r="C272" s="246"/>
      <c r="D272" s="246"/>
      <c r="E272" s="246"/>
      <c r="F272" s="247"/>
      <c r="G272" s="216"/>
      <c r="H272"/>
      <c r="I272"/>
    </row>
    <row r="273" spans="1:9" ht="30" hidden="1">
      <c r="A273" s="115" t="s">
        <v>377</v>
      </c>
      <c r="B273" s="8" t="s">
        <v>378</v>
      </c>
      <c r="C273" s="9"/>
      <c r="D273" s="9"/>
      <c r="E273" s="9"/>
      <c r="F273" s="9"/>
      <c r="G273" s="179"/>
      <c r="H273"/>
      <c r="I273"/>
    </row>
    <row r="274" spans="1:9" hidden="1">
      <c r="A274" s="115" t="s">
        <v>379</v>
      </c>
      <c r="B274" s="8" t="s">
        <v>380</v>
      </c>
      <c r="C274" s="94"/>
      <c r="D274" s="9"/>
      <c r="E274" s="9"/>
      <c r="F274" s="9"/>
      <c r="G274" s="179"/>
      <c r="H274"/>
      <c r="I274"/>
    </row>
    <row r="275" spans="1:9" ht="31.5" hidden="1" customHeight="1">
      <c r="A275" s="115" t="s">
        <v>381</v>
      </c>
      <c r="B275" s="245" t="s">
        <v>382</v>
      </c>
      <c r="C275" s="246"/>
      <c r="D275" s="246"/>
      <c r="E275" s="246"/>
      <c r="F275" s="247"/>
      <c r="G275" s="216"/>
      <c r="H275"/>
      <c r="I275"/>
    </row>
    <row r="276" spans="1:9" ht="45" hidden="1">
      <c r="A276" s="115" t="s">
        <v>383</v>
      </c>
      <c r="B276" s="8" t="s">
        <v>384</v>
      </c>
      <c r="C276" s="9"/>
      <c r="D276" s="9"/>
      <c r="E276" s="9"/>
      <c r="F276" s="9"/>
      <c r="G276" s="179"/>
      <c r="H276"/>
      <c r="I276"/>
    </row>
    <row r="277" spans="1:9" ht="45" hidden="1">
      <c r="A277" s="115" t="s">
        <v>385</v>
      </c>
      <c r="B277" s="8" t="s">
        <v>386</v>
      </c>
      <c r="C277" s="9"/>
      <c r="D277" s="9"/>
      <c r="E277" s="9"/>
      <c r="F277" s="9"/>
      <c r="G277" s="179"/>
      <c r="H277"/>
      <c r="I277"/>
    </row>
    <row r="278" spans="1:9" ht="47.25" customHeight="1">
      <c r="A278" s="3" t="s">
        <v>387</v>
      </c>
      <c r="B278" s="245" t="s">
        <v>388</v>
      </c>
      <c r="C278" s="246"/>
      <c r="D278" s="246"/>
      <c r="E278" s="246"/>
      <c r="F278" s="246"/>
      <c r="G278" s="348"/>
      <c r="H278" s="156">
        <f>SUM(D281)</f>
        <v>1</v>
      </c>
      <c r="I278" s="156">
        <f>COUNT(D281)*2</f>
        <v>2</v>
      </c>
    </row>
    <row r="279" spans="1:9" ht="30" hidden="1">
      <c r="A279" s="115" t="s">
        <v>389</v>
      </c>
      <c r="B279" s="8" t="s">
        <v>459</v>
      </c>
      <c r="C279" s="9"/>
      <c r="D279" s="9"/>
      <c r="E279" s="9"/>
      <c r="F279" s="9"/>
      <c r="G279" s="179"/>
      <c r="H279"/>
      <c r="I279"/>
    </row>
    <row r="280" spans="1:9" ht="30" hidden="1">
      <c r="A280" s="115" t="s">
        <v>390</v>
      </c>
      <c r="B280" s="8" t="s">
        <v>391</v>
      </c>
      <c r="C280" s="9"/>
      <c r="D280" s="9"/>
      <c r="E280" s="9"/>
      <c r="F280" s="9"/>
      <c r="G280" s="179"/>
      <c r="H280"/>
      <c r="I280"/>
    </row>
    <row r="281" spans="1:9" ht="72.75" customHeight="1">
      <c r="A281" s="3" t="s">
        <v>392</v>
      </c>
      <c r="B281" s="8" t="s">
        <v>393</v>
      </c>
      <c r="C281" s="6" t="s">
        <v>2008</v>
      </c>
      <c r="D281" s="122">
        <v>1</v>
      </c>
      <c r="E281" s="122" t="s">
        <v>1943</v>
      </c>
      <c r="F281" s="339"/>
      <c r="G281" s="352"/>
      <c r="H281" s="171"/>
    </row>
    <row r="282" spans="1:9" ht="18.75">
      <c r="A282" s="3"/>
      <c r="B282" s="249" t="s">
        <v>394</v>
      </c>
      <c r="C282" s="250"/>
      <c r="D282" s="250"/>
      <c r="E282" s="251"/>
      <c r="F282" s="250"/>
      <c r="G282" s="353"/>
      <c r="H282" s="156">
        <f>H283+H298</f>
        <v>7</v>
      </c>
      <c r="I282" s="156">
        <f>I283+I298</f>
        <v>14</v>
      </c>
    </row>
    <row r="283" spans="1:9" ht="31.5" customHeight="1">
      <c r="A283" s="3" t="s">
        <v>395</v>
      </c>
      <c r="B283" s="245" t="s">
        <v>460</v>
      </c>
      <c r="C283" s="246"/>
      <c r="D283" s="246"/>
      <c r="E283" s="248"/>
      <c r="F283" s="246"/>
      <c r="G283" s="348"/>
      <c r="H283" s="156">
        <f>SUM(D288:D290)</f>
        <v>3</v>
      </c>
      <c r="I283" s="156">
        <f>COUNT(D288:D290)*2</f>
        <v>6</v>
      </c>
    </row>
    <row r="284" spans="1:9" hidden="1">
      <c r="A284" s="115" t="s">
        <v>396</v>
      </c>
      <c r="B284" s="8" t="s">
        <v>397</v>
      </c>
      <c r="C284" s="9"/>
      <c r="D284" s="9"/>
      <c r="E284" s="9"/>
      <c r="F284" s="9"/>
      <c r="G284" s="179"/>
      <c r="H284"/>
      <c r="I284"/>
    </row>
    <row r="285" spans="1:9" ht="30" hidden="1">
      <c r="A285" s="115" t="s">
        <v>398</v>
      </c>
      <c r="B285" s="8" t="s">
        <v>399</v>
      </c>
      <c r="C285" s="9"/>
      <c r="D285" s="9"/>
      <c r="E285" s="9"/>
      <c r="F285" s="9"/>
      <c r="G285" s="179"/>
      <c r="H285"/>
      <c r="I285"/>
    </row>
    <row r="286" spans="1:9" ht="30" hidden="1">
      <c r="A286" s="115" t="s">
        <v>400</v>
      </c>
      <c r="B286" s="8" t="s">
        <v>401</v>
      </c>
      <c r="C286" s="9"/>
      <c r="D286" s="9"/>
      <c r="E286" s="9"/>
      <c r="F286" s="9"/>
      <c r="G286" s="179"/>
      <c r="H286"/>
      <c r="I286"/>
    </row>
    <row r="287" spans="1:9" ht="30" hidden="1">
      <c r="A287" s="115" t="s">
        <v>402</v>
      </c>
      <c r="B287" s="8" t="s">
        <v>403</v>
      </c>
      <c r="C287" s="9"/>
      <c r="D287" s="9"/>
      <c r="E287" s="9"/>
      <c r="F287" s="9"/>
      <c r="G287" s="179"/>
      <c r="H287"/>
      <c r="I287"/>
    </row>
    <row r="288" spans="1:9" ht="69" customHeight="1">
      <c r="A288" s="3" t="s">
        <v>461</v>
      </c>
      <c r="B288" s="8" t="s">
        <v>404</v>
      </c>
      <c r="C288" s="43" t="s">
        <v>2411</v>
      </c>
      <c r="D288" s="122">
        <v>1</v>
      </c>
      <c r="E288" s="122" t="s">
        <v>1269</v>
      </c>
      <c r="F288" s="339"/>
      <c r="G288" s="352"/>
    </row>
    <row r="289" spans="1:9" ht="60" customHeight="1">
      <c r="A289" s="3" t="s">
        <v>462</v>
      </c>
      <c r="B289" s="8" t="s">
        <v>420</v>
      </c>
      <c r="C289" s="6" t="s">
        <v>1472</v>
      </c>
      <c r="D289" s="122">
        <v>1</v>
      </c>
      <c r="E289" s="122" t="s">
        <v>1269</v>
      </c>
      <c r="F289" s="339"/>
      <c r="G289" s="352"/>
    </row>
    <row r="290" spans="1:9" ht="50.25" customHeight="1">
      <c r="A290" s="3" t="s">
        <v>463</v>
      </c>
      <c r="B290" s="8" t="s">
        <v>424</v>
      </c>
      <c r="C290" s="6" t="s">
        <v>2009</v>
      </c>
      <c r="D290" s="122">
        <v>1</v>
      </c>
      <c r="E290" s="122" t="s">
        <v>1269</v>
      </c>
      <c r="F290" s="339"/>
      <c r="G290" s="352"/>
    </row>
    <row r="291" spans="1:9" ht="30" hidden="1">
      <c r="A291" s="115" t="s">
        <v>464</v>
      </c>
      <c r="B291" s="8" t="s">
        <v>421</v>
      </c>
      <c r="C291" s="9"/>
      <c r="D291" s="9"/>
      <c r="E291" s="9"/>
      <c r="F291" s="9"/>
      <c r="G291" s="179"/>
      <c r="H291"/>
      <c r="I291"/>
    </row>
    <row r="292" spans="1:9" ht="30" hidden="1">
      <c r="A292" s="115" t="s">
        <v>465</v>
      </c>
      <c r="B292" s="8" t="s">
        <v>405</v>
      </c>
      <c r="C292" s="9"/>
      <c r="D292" s="9"/>
      <c r="E292" s="9"/>
      <c r="F292" s="9"/>
      <c r="G292" s="179"/>
      <c r="H292"/>
      <c r="I292"/>
    </row>
    <row r="293" spans="1:9" ht="30" hidden="1">
      <c r="A293" s="115" t="s">
        <v>466</v>
      </c>
      <c r="B293" s="8" t="s">
        <v>422</v>
      </c>
      <c r="C293" s="9"/>
      <c r="D293" s="9"/>
      <c r="E293" s="9"/>
      <c r="F293" s="9"/>
      <c r="G293" s="179"/>
      <c r="H293"/>
      <c r="I293"/>
    </row>
    <row r="294" spans="1:9" ht="31.5" hidden="1" customHeight="1">
      <c r="A294" s="115" t="s">
        <v>406</v>
      </c>
      <c r="B294" s="245" t="s">
        <v>407</v>
      </c>
      <c r="C294" s="246"/>
      <c r="D294" s="246"/>
      <c r="E294" s="246"/>
      <c r="F294" s="247"/>
      <c r="G294" s="216"/>
      <c r="H294"/>
      <c r="I294"/>
    </row>
    <row r="295" spans="1:9" ht="30" hidden="1">
      <c r="A295" s="115" t="s">
        <v>408</v>
      </c>
      <c r="B295" s="8" t="s">
        <v>409</v>
      </c>
      <c r="C295" s="9"/>
      <c r="D295" s="9"/>
      <c r="E295" s="9"/>
      <c r="F295" s="9"/>
      <c r="G295" s="179"/>
      <c r="H295"/>
      <c r="I295"/>
    </row>
    <row r="296" spans="1:9" ht="30" hidden="1">
      <c r="A296" s="115" t="s">
        <v>410</v>
      </c>
      <c r="B296" s="8" t="s">
        <v>467</v>
      </c>
      <c r="C296" s="9"/>
      <c r="D296" s="9"/>
      <c r="E296" s="9"/>
      <c r="F296" s="9"/>
      <c r="G296" s="179"/>
      <c r="H296"/>
      <c r="I296"/>
    </row>
    <row r="297" spans="1:9" ht="30" hidden="1">
      <c r="A297" s="115" t="s">
        <v>411</v>
      </c>
      <c r="B297" s="8" t="s">
        <v>468</v>
      </c>
      <c r="C297" s="9"/>
      <c r="D297" s="9"/>
      <c r="E297" s="9"/>
      <c r="F297" s="9"/>
      <c r="G297" s="179"/>
      <c r="H297"/>
      <c r="I297"/>
    </row>
    <row r="298" spans="1:9" ht="31.5" customHeight="1">
      <c r="A298" s="3" t="s">
        <v>412</v>
      </c>
      <c r="B298" s="245" t="s">
        <v>469</v>
      </c>
      <c r="C298" s="246"/>
      <c r="D298" s="246"/>
      <c r="E298" s="248"/>
      <c r="F298" s="246"/>
      <c r="G298" s="348"/>
      <c r="H298" s="156">
        <f>SUM(D299:D303)</f>
        <v>4</v>
      </c>
      <c r="I298" s="156">
        <f>COUNT(D299:D303)*2</f>
        <v>8</v>
      </c>
    </row>
    <row r="299" spans="1:9" ht="45">
      <c r="A299" s="3" t="s">
        <v>413</v>
      </c>
      <c r="B299" s="8" t="s">
        <v>414</v>
      </c>
      <c r="C299" s="6" t="s">
        <v>1473</v>
      </c>
      <c r="D299" s="122">
        <v>1</v>
      </c>
      <c r="E299" s="122" t="s">
        <v>1269</v>
      </c>
      <c r="F299" s="339"/>
      <c r="G299" s="352"/>
    </row>
    <row r="300" spans="1:9" ht="30">
      <c r="A300" s="3"/>
      <c r="B300" s="8"/>
      <c r="C300" s="43" t="s">
        <v>2410</v>
      </c>
      <c r="D300" s="122">
        <v>1</v>
      </c>
      <c r="E300" s="122" t="s">
        <v>1269</v>
      </c>
      <c r="F300" s="339"/>
      <c r="G300" s="352"/>
    </row>
    <row r="301" spans="1:9" hidden="1">
      <c r="A301" s="115" t="s">
        <v>415</v>
      </c>
      <c r="B301" s="8" t="s">
        <v>416</v>
      </c>
      <c r="C301" s="9"/>
      <c r="D301" s="9"/>
      <c r="E301" s="9"/>
      <c r="F301" s="9"/>
      <c r="G301" s="179"/>
      <c r="H301"/>
      <c r="I301"/>
    </row>
    <row r="302" spans="1:9" ht="30">
      <c r="A302" s="3" t="s">
        <v>417</v>
      </c>
      <c r="B302" s="8" t="s">
        <v>418</v>
      </c>
      <c r="C302" s="6" t="s">
        <v>1474</v>
      </c>
      <c r="D302" s="122">
        <v>1</v>
      </c>
      <c r="E302" s="122" t="s">
        <v>1943</v>
      </c>
      <c r="F302" s="339"/>
      <c r="G302" s="352"/>
    </row>
    <row r="303" spans="1:9" ht="30">
      <c r="A303" s="3"/>
      <c r="B303" s="8"/>
      <c r="C303" s="6" t="s">
        <v>1475</v>
      </c>
      <c r="D303" s="122">
        <v>1</v>
      </c>
      <c r="E303" s="122" t="s">
        <v>1943</v>
      </c>
      <c r="F303" s="339"/>
      <c r="G303" s="352"/>
    </row>
    <row r="304" spans="1:9" ht="30" hidden="1">
      <c r="A304" s="115" t="s">
        <v>419</v>
      </c>
      <c r="B304" s="8" t="s">
        <v>423</v>
      </c>
      <c r="C304" s="9"/>
      <c r="D304" s="9"/>
      <c r="E304" s="9"/>
      <c r="F304" s="9"/>
      <c r="G304" s="179"/>
      <c r="H304"/>
      <c r="I304"/>
    </row>
    <row r="305" spans="1:9" ht="18.75">
      <c r="A305" s="3"/>
      <c r="B305" s="249" t="s">
        <v>425</v>
      </c>
      <c r="C305" s="250"/>
      <c r="D305" s="250"/>
      <c r="E305" s="251"/>
      <c r="F305" s="250"/>
      <c r="G305" s="353"/>
      <c r="H305" s="156">
        <f>H306+H312</f>
        <v>5</v>
      </c>
      <c r="I305" s="156">
        <f>I306+I312</f>
        <v>10</v>
      </c>
    </row>
    <row r="306" spans="1:9" ht="31.5" customHeight="1">
      <c r="A306" s="3" t="s">
        <v>426</v>
      </c>
      <c r="B306" s="245" t="s">
        <v>427</v>
      </c>
      <c r="C306" s="246"/>
      <c r="D306" s="246"/>
      <c r="E306" s="248"/>
      <c r="F306" s="246"/>
      <c r="G306" s="348"/>
      <c r="H306" s="156">
        <f>SUM(D307:D310)</f>
        <v>4</v>
      </c>
      <c r="I306" s="156">
        <f>COUNT(D307:D310)*2</f>
        <v>8</v>
      </c>
    </row>
    <row r="307" spans="1:9" ht="56.25" customHeight="1">
      <c r="A307" s="3" t="s">
        <v>428</v>
      </c>
      <c r="B307" s="8" t="s">
        <v>429</v>
      </c>
      <c r="C307" s="6" t="s">
        <v>1936</v>
      </c>
      <c r="D307" s="122">
        <v>1</v>
      </c>
      <c r="E307" s="122" t="s">
        <v>1945</v>
      </c>
      <c r="F307" s="339"/>
      <c r="G307" s="352"/>
    </row>
    <row r="308" spans="1:9" ht="46.5" customHeight="1">
      <c r="A308" s="3" t="s">
        <v>430</v>
      </c>
      <c r="B308" s="8" t="s">
        <v>431</v>
      </c>
      <c r="C308" s="9" t="s">
        <v>1937</v>
      </c>
      <c r="D308" s="122">
        <v>1</v>
      </c>
      <c r="E308" s="122" t="s">
        <v>1945</v>
      </c>
      <c r="F308" s="339"/>
      <c r="G308" s="352"/>
    </row>
    <row r="309" spans="1:9" ht="51" customHeight="1">
      <c r="A309" s="3"/>
      <c r="B309" s="8"/>
      <c r="C309" s="6" t="s">
        <v>1938</v>
      </c>
      <c r="D309" s="122">
        <v>1</v>
      </c>
      <c r="E309" s="122" t="s">
        <v>1945</v>
      </c>
      <c r="F309" s="339"/>
      <c r="G309" s="352"/>
    </row>
    <row r="310" spans="1:9" ht="47.25" customHeight="1">
      <c r="A310" s="3" t="s">
        <v>432</v>
      </c>
      <c r="B310" s="8" t="s">
        <v>433</v>
      </c>
      <c r="C310" s="9" t="s">
        <v>2194</v>
      </c>
      <c r="D310" s="122">
        <v>1</v>
      </c>
      <c r="E310" s="122" t="s">
        <v>1945</v>
      </c>
      <c r="F310" s="339"/>
      <c r="G310" s="352"/>
    </row>
    <row r="311" spans="1:9" ht="30" hidden="1">
      <c r="A311" s="115" t="s">
        <v>434</v>
      </c>
      <c r="B311" s="8" t="s">
        <v>435</v>
      </c>
      <c r="C311" s="9"/>
      <c r="D311" s="9"/>
      <c r="E311" s="9"/>
      <c r="F311" s="9"/>
      <c r="G311" s="179"/>
      <c r="H311"/>
      <c r="I311"/>
    </row>
    <row r="312" spans="1:9" ht="31.5" customHeight="1">
      <c r="A312" s="3" t="s">
        <v>436</v>
      </c>
      <c r="B312" s="245" t="s">
        <v>470</v>
      </c>
      <c r="C312" s="246"/>
      <c r="D312" s="246"/>
      <c r="E312" s="246"/>
      <c r="F312" s="246"/>
      <c r="G312" s="348"/>
      <c r="H312" s="156">
        <f>SUM(D314)</f>
        <v>1</v>
      </c>
      <c r="I312" s="156">
        <f>COUNT(D314)*2</f>
        <v>2</v>
      </c>
    </row>
    <row r="313" spans="1:9" ht="30" hidden="1">
      <c r="A313" s="115" t="s">
        <v>437</v>
      </c>
      <c r="B313" s="25" t="s">
        <v>440</v>
      </c>
      <c r="C313" s="94"/>
      <c r="D313" s="9"/>
      <c r="E313" s="9"/>
      <c r="F313" s="9"/>
      <c r="G313" s="179"/>
      <c r="H313"/>
      <c r="I313"/>
    </row>
    <row r="314" spans="1:9" ht="61.5" customHeight="1">
      <c r="A314" s="3" t="s">
        <v>438</v>
      </c>
      <c r="B314" s="8" t="s">
        <v>439</v>
      </c>
      <c r="C314" s="6" t="s">
        <v>2188</v>
      </c>
      <c r="D314" s="122">
        <v>1</v>
      </c>
      <c r="E314" s="122" t="s">
        <v>1945</v>
      </c>
      <c r="F314" s="339"/>
      <c r="G314" s="352"/>
    </row>
    <row r="317" spans="1:9" ht="46.5">
      <c r="A317" s="242" t="s">
        <v>2417</v>
      </c>
      <c r="B317" s="242"/>
      <c r="C317" s="242"/>
    </row>
    <row r="318" spans="1:9" ht="46.5">
      <c r="A318" s="149"/>
      <c r="B318" s="165" t="s">
        <v>2416</v>
      </c>
      <c r="C318" s="198">
        <f>D338</f>
        <v>50</v>
      </c>
    </row>
    <row r="319" spans="1:9" ht="26.25">
      <c r="A319" s="152"/>
      <c r="B319" s="243" t="s">
        <v>2342</v>
      </c>
      <c r="C319" s="244"/>
    </row>
    <row r="320" spans="1:9" ht="21">
      <c r="A320" s="153" t="s">
        <v>2343</v>
      </c>
      <c r="B320" s="154" t="s">
        <v>2344</v>
      </c>
      <c r="C320" s="197">
        <f>D330</f>
        <v>50</v>
      </c>
    </row>
    <row r="321" spans="1:4" ht="21">
      <c r="A321" s="153" t="s">
        <v>2345</v>
      </c>
      <c r="B321" s="154" t="s">
        <v>2346</v>
      </c>
      <c r="C321" s="197">
        <f t="shared" ref="C321:C326" si="0">D331</f>
        <v>50</v>
      </c>
    </row>
    <row r="322" spans="1:4" ht="21">
      <c r="A322" s="153" t="s">
        <v>2347</v>
      </c>
      <c r="B322" s="154" t="s">
        <v>2348</v>
      </c>
      <c r="C322" s="197">
        <f t="shared" si="0"/>
        <v>50</v>
      </c>
    </row>
    <row r="323" spans="1:4" ht="21">
      <c r="A323" s="153" t="s">
        <v>2349</v>
      </c>
      <c r="B323" s="154" t="s">
        <v>2350</v>
      </c>
      <c r="C323" s="197">
        <f t="shared" si="0"/>
        <v>50</v>
      </c>
    </row>
    <row r="324" spans="1:4" ht="21">
      <c r="A324" s="153" t="s">
        <v>2351</v>
      </c>
      <c r="B324" s="154" t="s">
        <v>2352</v>
      </c>
      <c r="C324" s="197">
        <f t="shared" si="0"/>
        <v>50</v>
      </c>
    </row>
    <row r="325" spans="1:4" ht="21">
      <c r="A325" s="153" t="s">
        <v>2353</v>
      </c>
      <c r="B325" s="154" t="s">
        <v>2354</v>
      </c>
      <c r="C325" s="197">
        <f t="shared" si="0"/>
        <v>50</v>
      </c>
    </row>
    <row r="326" spans="1:4" ht="21">
      <c r="A326" s="153" t="s">
        <v>2355</v>
      </c>
      <c r="B326" s="154" t="s">
        <v>2356</v>
      </c>
      <c r="C326" s="197">
        <f t="shared" si="0"/>
        <v>50</v>
      </c>
    </row>
    <row r="327" spans="1:4" ht="21">
      <c r="A327" s="153" t="s">
        <v>2357</v>
      </c>
      <c r="B327" s="154" t="s">
        <v>2358</v>
      </c>
      <c r="C327" s="197">
        <f>D337</f>
        <v>50</v>
      </c>
    </row>
    <row r="329" spans="1:4">
      <c r="A329" s="205"/>
      <c r="B329" s="205" t="s">
        <v>2378</v>
      </c>
      <c r="C329" s="206" t="s">
        <v>2367</v>
      </c>
      <c r="D329" s="209" t="s">
        <v>2361</v>
      </c>
    </row>
    <row r="330" spans="1:4">
      <c r="A330" s="205" t="s">
        <v>2343</v>
      </c>
      <c r="B330" s="207">
        <f>H5</f>
        <v>7</v>
      </c>
      <c r="C330" s="207">
        <f>I5</f>
        <v>14</v>
      </c>
      <c r="D330" s="210">
        <f>B330*100/C330</f>
        <v>50</v>
      </c>
    </row>
    <row r="331" spans="1:4">
      <c r="A331" s="205" t="s">
        <v>2345</v>
      </c>
      <c r="B331" s="207">
        <f>H42</f>
        <v>5</v>
      </c>
      <c r="C331" s="207">
        <f>I42</f>
        <v>10</v>
      </c>
      <c r="D331" s="210">
        <f t="shared" ref="D331:D337" si="1">B331*100/C331</f>
        <v>50</v>
      </c>
    </row>
    <row r="332" spans="1:4">
      <c r="A332" s="205" t="s">
        <v>2347</v>
      </c>
      <c r="B332" s="205">
        <f>H63</f>
        <v>34</v>
      </c>
      <c r="C332" s="205">
        <f>I63</f>
        <v>68</v>
      </c>
      <c r="D332" s="210">
        <f t="shared" si="1"/>
        <v>50</v>
      </c>
    </row>
    <row r="333" spans="1:4">
      <c r="A333" s="205" t="s">
        <v>2349</v>
      </c>
      <c r="B333" s="205">
        <f>H114</f>
        <v>46</v>
      </c>
      <c r="C333" s="205">
        <f>I114</f>
        <v>92</v>
      </c>
      <c r="D333" s="210">
        <f t="shared" si="1"/>
        <v>50</v>
      </c>
    </row>
    <row r="334" spans="1:4">
      <c r="A334" s="205" t="s">
        <v>2351</v>
      </c>
      <c r="B334" s="205">
        <f>H198</f>
        <v>4</v>
      </c>
      <c r="C334" s="205">
        <f>I198</f>
        <v>8</v>
      </c>
      <c r="D334" s="210">
        <f t="shared" si="1"/>
        <v>50</v>
      </c>
    </row>
    <row r="335" spans="1:4">
      <c r="A335" s="205" t="s">
        <v>2353</v>
      </c>
      <c r="B335" s="205">
        <f>H267</f>
        <v>1</v>
      </c>
      <c r="C335" s="205">
        <f>I267</f>
        <v>2</v>
      </c>
      <c r="D335" s="210">
        <f t="shared" si="1"/>
        <v>50</v>
      </c>
    </row>
    <row r="336" spans="1:4">
      <c r="A336" s="205" t="s">
        <v>2355</v>
      </c>
      <c r="B336" s="205">
        <f>H282</f>
        <v>7</v>
      </c>
      <c r="C336" s="205">
        <f>I282</f>
        <v>14</v>
      </c>
      <c r="D336" s="210">
        <f t="shared" si="1"/>
        <v>50</v>
      </c>
    </row>
    <row r="337" spans="1:4">
      <c r="A337" s="205" t="s">
        <v>2357</v>
      </c>
      <c r="B337" s="205">
        <f>H305</f>
        <v>5</v>
      </c>
      <c r="C337" s="205">
        <f>I305</f>
        <v>10</v>
      </c>
      <c r="D337" s="210">
        <f t="shared" si="1"/>
        <v>50</v>
      </c>
    </row>
    <row r="338" spans="1:4">
      <c r="A338" s="205"/>
      <c r="B338" s="207">
        <f>SUM(B330:B337)</f>
        <v>109</v>
      </c>
      <c r="C338" s="207">
        <f>SUM(C330:C337)</f>
        <v>218</v>
      </c>
      <c r="D338" s="210">
        <f>B338*100/C338</f>
        <v>50</v>
      </c>
    </row>
    <row r="339" spans="1:4">
      <c r="A339" s="186"/>
      <c r="B339" s="186"/>
      <c r="C339" s="187"/>
      <c r="D339" s="188"/>
    </row>
    <row r="340" spans="1:4">
      <c r="A340" s="186"/>
      <c r="B340" s="186"/>
      <c r="C340" s="187"/>
      <c r="D340" s="188"/>
    </row>
    <row r="341" spans="1:4">
      <c r="A341" s="155"/>
      <c r="B341" s="155"/>
      <c r="C341" s="156"/>
    </row>
    <row r="342" spans="1:4">
      <c r="A342" s="155"/>
      <c r="B342" s="155"/>
      <c r="C342" s="156"/>
    </row>
  </sheetData>
  <sheetProtection password="E1A7" sheet="1" objects="1" scenarios="1"/>
  <protectedRanges>
    <protectedRange sqref="D1:D1048576" name="Range1"/>
  </protectedRanges>
  <autoFilter ref="A4:F314">
    <filterColumn colId="0">
      <colorFilter dxfId="3"/>
    </filterColumn>
  </autoFilter>
  <mergeCells count="48">
    <mergeCell ref="F1:F2"/>
    <mergeCell ref="A1:E2"/>
    <mergeCell ref="B305:F305"/>
    <mergeCell ref="B306:F306"/>
    <mergeCell ref="B312:F312"/>
    <mergeCell ref="B275:F275"/>
    <mergeCell ref="B278:F278"/>
    <mergeCell ref="B282:F282"/>
    <mergeCell ref="B283:F283"/>
    <mergeCell ref="B294:F294"/>
    <mergeCell ref="B298:F298"/>
    <mergeCell ref="B272:F272"/>
    <mergeCell ref="B199:F199"/>
    <mergeCell ref="B202:F202"/>
    <mergeCell ref="B212:F212"/>
    <mergeCell ref="B220:F220"/>
    <mergeCell ref="B268:F268"/>
    <mergeCell ref="B115:F115"/>
    <mergeCell ref="B126:F126"/>
    <mergeCell ref="B168:F168"/>
    <mergeCell ref="B173:F173"/>
    <mergeCell ref="B182:F182"/>
    <mergeCell ref="B226:F226"/>
    <mergeCell ref="B234:F234"/>
    <mergeCell ref="B241:F241"/>
    <mergeCell ref="B247:F247"/>
    <mergeCell ref="B252:F252"/>
    <mergeCell ref="B72:F72"/>
    <mergeCell ref="B79:F79"/>
    <mergeCell ref="B106:F106"/>
    <mergeCell ref="B114:F114"/>
    <mergeCell ref="B267:F267"/>
    <mergeCell ref="A317:C317"/>
    <mergeCell ref="B319:C319"/>
    <mergeCell ref="B58:F58"/>
    <mergeCell ref="A3:F3"/>
    <mergeCell ref="B5:F5"/>
    <mergeCell ref="B6:F6"/>
    <mergeCell ref="B11:F11"/>
    <mergeCell ref="B17:F17"/>
    <mergeCell ref="B24:F24"/>
    <mergeCell ref="B39:F39"/>
    <mergeCell ref="B42:F42"/>
    <mergeCell ref="B43:F43"/>
    <mergeCell ref="B52:F52"/>
    <mergeCell ref="B198:F198"/>
    <mergeCell ref="B63:F63"/>
    <mergeCell ref="B64:F64"/>
  </mergeCells>
  <dataValidations count="1">
    <dataValidation type="list" allowBlank="1" showInputMessage="1" showErrorMessage="1" sqref="D339:D1048576 D3:D328">
      <formula1>$J$1:$L$1</formula1>
    </dataValidation>
  </dataValidations>
  <pageMargins left="0.7" right="0.7" top="0.75" bottom="0.75" header="0.3" footer="0.3"/>
  <pageSetup scale="60" orientation="portrait" r:id="rId1"/>
</worksheet>
</file>

<file path=xl/worksheets/sheet11.xml><?xml version="1.0" encoding="utf-8"?>
<worksheet xmlns="http://schemas.openxmlformats.org/spreadsheetml/2006/main" xmlns:r="http://schemas.openxmlformats.org/officeDocument/2006/relationships">
  <sheetPr filterMode="1">
    <tabColor rgb="FF00B050"/>
  </sheetPr>
  <dimension ref="A1:L360"/>
  <sheetViews>
    <sheetView view="pageBreakPreview" topLeftCell="A324" zoomScale="60" zoomScaleNormal="100" workbookViewId="0">
      <selection activeCell="G328" sqref="G328"/>
    </sheetView>
  </sheetViews>
  <sheetFormatPr defaultColWidth="8.85546875" defaultRowHeight="15"/>
  <cols>
    <col min="1" max="1" width="10.42578125" style="1" customWidth="1"/>
    <col min="2" max="2" width="30.7109375" style="1" customWidth="1"/>
    <col min="3" max="3" width="25.140625" customWidth="1"/>
    <col min="4" max="4" width="11.85546875" style="184" customWidth="1"/>
    <col min="5" max="5" width="11.42578125" style="124" customWidth="1"/>
    <col min="6" max="6" width="25.7109375" customWidth="1"/>
    <col min="7" max="7" width="20.28515625" style="377" customWidth="1"/>
    <col min="8" max="9" width="8.85546875" style="156"/>
  </cols>
  <sheetData>
    <row r="1" spans="1:12" ht="15" customHeight="1">
      <c r="A1" s="254" t="s">
        <v>0</v>
      </c>
      <c r="B1" s="255"/>
      <c r="C1" s="255"/>
      <c r="D1" s="255"/>
      <c r="E1" s="256"/>
      <c r="F1" s="264">
        <v>10</v>
      </c>
      <c r="G1" s="366"/>
      <c r="J1" s="156">
        <v>0</v>
      </c>
      <c r="K1" s="156">
        <v>1</v>
      </c>
      <c r="L1" s="156">
        <v>2</v>
      </c>
    </row>
    <row r="2" spans="1:12" ht="15" customHeight="1">
      <c r="A2" s="257"/>
      <c r="B2" s="258"/>
      <c r="C2" s="258"/>
      <c r="D2" s="258"/>
      <c r="E2" s="259"/>
      <c r="F2" s="265"/>
      <c r="G2" s="366"/>
    </row>
    <row r="3" spans="1:12" ht="25.5" customHeight="1">
      <c r="A3" s="260" t="s">
        <v>1920</v>
      </c>
      <c r="B3" s="260"/>
      <c r="C3" s="260"/>
      <c r="D3" s="260"/>
      <c r="E3" s="266"/>
      <c r="F3" s="260"/>
      <c r="G3" s="366"/>
    </row>
    <row r="4" spans="1:12" ht="30">
      <c r="A4" s="79" t="s">
        <v>1</v>
      </c>
      <c r="B4" s="80" t="s">
        <v>2</v>
      </c>
      <c r="C4" s="81" t="s">
        <v>476</v>
      </c>
      <c r="D4" s="81" t="s">
        <v>477</v>
      </c>
      <c r="E4" s="127" t="s">
        <v>478</v>
      </c>
      <c r="F4" s="81" t="s">
        <v>479</v>
      </c>
      <c r="G4" s="346" t="s">
        <v>2500</v>
      </c>
    </row>
    <row r="5" spans="1:12" ht="18.75">
      <c r="A5" s="2"/>
      <c r="B5" s="249" t="s">
        <v>3</v>
      </c>
      <c r="C5" s="250"/>
      <c r="D5" s="250"/>
      <c r="E5" s="251"/>
      <c r="F5" s="252"/>
      <c r="G5" s="353"/>
      <c r="H5" s="156">
        <f>H6+H11+H18+H27+H42</f>
        <v>14</v>
      </c>
      <c r="I5" s="156">
        <f>I6+I11+I18+I27+I42</f>
        <v>28</v>
      </c>
    </row>
    <row r="6" spans="1:12" ht="30">
      <c r="A6" s="3" t="s">
        <v>4</v>
      </c>
      <c r="B6" s="245" t="s">
        <v>5</v>
      </c>
      <c r="C6" s="246"/>
      <c r="D6" s="246"/>
      <c r="E6" s="248"/>
      <c r="F6" s="247"/>
      <c r="G6" s="348"/>
      <c r="H6" s="156">
        <f>SUM(D10)</f>
        <v>1</v>
      </c>
      <c r="I6" s="156">
        <f>COUNT(D10)*2</f>
        <v>2</v>
      </c>
    </row>
    <row r="7" spans="1:12" ht="30" hidden="1">
      <c r="A7" s="115" t="s">
        <v>6</v>
      </c>
      <c r="B7" s="8" t="s">
        <v>7</v>
      </c>
      <c r="C7" s="9"/>
      <c r="D7" s="9"/>
      <c r="E7" s="9"/>
      <c r="F7" s="9"/>
      <c r="G7" s="179"/>
      <c r="H7"/>
      <c r="I7"/>
    </row>
    <row r="8" spans="1:12" ht="30" hidden="1">
      <c r="A8" s="115" t="s">
        <v>8</v>
      </c>
      <c r="B8" s="8" t="s">
        <v>9</v>
      </c>
      <c r="C8" s="9"/>
      <c r="D8" s="9"/>
      <c r="E8" s="9"/>
      <c r="F8" s="9"/>
      <c r="G8" s="179"/>
      <c r="H8"/>
      <c r="I8"/>
    </row>
    <row r="9" spans="1:12" hidden="1">
      <c r="A9" s="115" t="s">
        <v>10</v>
      </c>
      <c r="B9" s="8" t="s">
        <v>441</v>
      </c>
      <c r="C9" s="9"/>
      <c r="D9" s="9"/>
      <c r="E9" s="9"/>
      <c r="F9" s="9"/>
      <c r="G9" s="179"/>
      <c r="H9"/>
      <c r="I9"/>
    </row>
    <row r="10" spans="1:12" ht="105">
      <c r="A10" s="3" t="s">
        <v>11</v>
      </c>
      <c r="B10" s="8" t="s">
        <v>12</v>
      </c>
      <c r="C10" s="5" t="s">
        <v>2075</v>
      </c>
      <c r="D10" s="130">
        <v>1</v>
      </c>
      <c r="E10" s="122" t="s">
        <v>1269</v>
      </c>
      <c r="F10" s="6" t="s">
        <v>2210</v>
      </c>
      <c r="G10" s="350"/>
    </row>
    <row r="11" spans="1:12" ht="30">
      <c r="A11" s="3" t="s">
        <v>13</v>
      </c>
      <c r="B11" s="245" t="s">
        <v>14</v>
      </c>
      <c r="C11" s="246"/>
      <c r="D11" s="246"/>
      <c r="E11" s="248"/>
      <c r="F11" s="247"/>
      <c r="G11" s="348"/>
      <c r="H11" s="156">
        <f>SUM(D13:D14)</f>
        <v>2</v>
      </c>
      <c r="I11" s="156">
        <f>COUNT(D13:D14)*2</f>
        <v>4</v>
      </c>
    </row>
    <row r="12" spans="1:12" hidden="1">
      <c r="A12" s="115" t="s">
        <v>15</v>
      </c>
      <c r="B12" s="8" t="s">
        <v>16</v>
      </c>
      <c r="C12" s="9"/>
      <c r="D12" s="9"/>
      <c r="E12" s="9"/>
      <c r="F12" s="9"/>
      <c r="G12" s="179"/>
      <c r="H12"/>
      <c r="I12"/>
    </row>
    <row r="13" spans="1:12" ht="58.5" customHeight="1">
      <c r="A13" s="3" t="s">
        <v>17</v>
      </c>
      <c r="B13" s="8" t="s">
        <v>18</v>
      </c>
      <c r="C13" s="5" t="s">
        <v>651</v>
      </c>
      <c r="D13" s="130">
        <v>1</v>
      </c>
      <c r="E13" s="122" t="s">
        <v>1269</v>
      </c>
      <c r="F13" s="5" t="s">
        <v>653</v>
      </c>
      <c r="G13" s="349"/>
    </row>
    <row r="14" spans="1:12" ht="75">
      <c r="A14" s="3"/>
      <c r="B14" s="44"/>
      <c r="C14" s="5" t="s">
        <v>652</v>
      </c>
      <c r="D14" s="130">
        <v>1</v>
      </c>
      <c r="E14" s="122" t="s">
        <v>1269</v>
      </c>
      <c r="F14" s="5" t="s">
        <v>654</v>
      </c>
      <c r="G14" s="349"/>
    </row>
    <row r="15" spans="1:12" hidden="1">
      <c r="A15" s="116" t="s">
        <v>19</v>
      </c>
      <c r="B15" s="48" t="s">
        <v>20</v>
      </c>
      <c r="D15" s="9"/>
      <c r="E15" s="9"/>
      <c r="F15" s="9"/>
      <c r="G15" s="179"/>
      <c r="H15"/>
      <c r="I15"/>
    </row>
    <row r="16" spans="1:12" hidden="1">
      <c r="A16" s="115" t="s">
        <v>21</v>
      </c>
      <c r="B16" s="47" t="s">
        <v>22</v>
      </c>
      <c r="C16" s="9"/>
      <c r="D16" s="9"/>
      <c r="E16" s="9"/>
      <c r="F16" s="9"/>
      <c r="G16" s="179"/>
      <c r="H16"/>
      <c r="I16"/>
    </row>
    <row r="17" spans="1:9" hidden="1">
      <c r="A17" s="115" t="s">
        <v>23</v>
      </c>
      <c r="B17" s="15" t="s">
        <v>24</v>
      </c>
      <c r="C17" s="9"/>
      <c r="D17" s="9"/>
      <c r="E17" s="9"/>
      <c r="F17" s="9"/>
      <c r="G17" s="179"/>
      <c r="H17"/>
      <c r="I17"/>
    </row>
    <row r="18" spans="1:9" ht="52.5" customHeight="1">
      <c r="A18" s="3" t="s">
        <v>25</v>
      </c>
      <c r="B18" s="245" t="s">
        <v>26</v>
      </c>
      <c r="C18" s="246"/>
      <c r="D18" s="246"/>
      <c r="E18" s="248"/>
      <c r="F18" s="247"/>
      <c r="G18" s="348"/>
      <c r="H18" s="156">
        <f>SUM(D20:D24)</f>
        <v>5</v>
      </c>
      <c r="I18" s="156">
        <f>COUNT(D20:D24)*2</f>
        <v>10</v>
      </c>
    </row>
    <row r="19" spans="1:9" hidden="1">
      <c r="A19" s="115" t="s">
        <v>27</v>
      </c>
      <c r="B19" s="8" t="s">
        <v>442</v>
      </c>
      <c r="C19" s="9"/>
      <c r="D19" s="9"/>
      <c r="E19" s="9"/>
      <c r="F19" s="9"/>
      <c r="G19" s="179"/>
      <c r="H19"/>
      <c r="I19"/>
    </row>
    <row r="20" spans="1:9" ht="52.5" customHeight="1">
      <c r="A20" s="3" t="s">
        <v>28</v>
      </c>
      <c r="B20" s="8" t="s">
        <v>29</v>
      </c>
      <c r="C20" s="43" t="s">
        <v>655</v>
      </c>
      <c r="D20" s="130">
        <v>1</v>
      </c>
      <c r="E20" s="122" t="s">
        <v>1269</v>
      </c>
      <c r="F20" s="5" t="s">
        <v>658</v>
      </c>
      <c r="G20" s="349"/>
    </row>
    <row r="21" spans="1:9" ht="75">
      <c r="A21" s="3"/>
      <c r="B21" s="8"/>
      <c r="C21" s="5" t="s">
        <v>656</v>
      </c>
      <c r="D21" s="130">
        <v>1</v>
      </c>
      <c r="E21" s="122" t="s">
        <v>1269</v>
      </c>
      <c r="F21" s="5" t="s">
        <v>659</v>
      </c>
      <c r="G21" s="349"/>
    </row>
    <row r="22" spans="1:9">
      <c r="A22" s="3"/>
      <c r="B22" s="8"/>
      <c r="C22" s="5" t="s">
        <v>2472</v>
      </c>
      <c r="D22" s="130">
        <v>1</v>
      </c>
      <c r="E22" s="122" t="s">
        <v>1269</v>
      </c>
      <c r="F22" s="5"/>
      <c r="G22" s="349"/>
    </row>
    <row r="23" spans="1:9" ht="60">
      <c r="A23" s="3"/>
      <c r="B23" s="8"/>
      <c r="C23" s="5" t="s">
        <v>657</v>
      </c>
      <c r="D23" s="130">
        <v>1</v>
      </c>
      <c r="E23" s="122" t="s">
        <v>1269</v>
      </c>
      <c r="F23" s="5" t="s">
        <v>669</v>
      </c>
      <c r="G23" s="349"/>
    </row>
    <row r="24" spans="1:9" ht="90">
      <c r="A24" s="3"/>
      <c r="B24" s="8"/>
      <c r="C24" s="5" t="s">
        <v>663</v>
      </c>
      <c r="D24" s="130">
        <v>1</v>
      </c>
      <c r="E24" s="122" t="s">
        <v>1269</v>
      </c>
      <c r="F24" s="5" t="s">
        <v>664</v>
      </c>
      <c r="G24" s="349"/>
    </row>
    <row r="25" spans="1:9" ht="30" hidden="1">
      <c r="A25" s="115" t="s">
        <v>30</v>
      </c>
      <c r="B25" s="8" t="s">
        <v>31</v>
      </c>
      <c r="C25" s="9"/>
      <c r="D25" s="9"/>
      <c r="E25" s="9"/>
      <c r="F25" s="9"/>
      <c r="G25" s="179"/>
      <c r="H25"/>
      <c r="I25"/>
    </row>
    <row r="26" spans="1:9" hidden="1">
      <c r="A26" s="115" t="s">
        <v>32</v>
      </c>
      <c r="B26" s="8" t="s">
        <v>33</v>
      </c>
      <c r="C26" s="9"/>
      <c r="D26" s="9"/>
      <c r="E26" s="9"/>
      <c r="F26" s="9"/>
      <c r="G26" s="179"/>
      <c r="H26"/>
      <c r="I26"/>
    </row>
    <row r="27" spans="1:9" ht="31.5" customHeight="1">
      <c r="A27" s="3" t="s">
        <v>34</v>
      </c>
      <c r="B27" s="245" t="s">
        <v>2491</v>
      </c>
      <c r="C27" s="246"/>
      <c r="D27" s="246"/>
      <c r="E27" s="248"/>
      <c r="F27" s="247"/>
      <c r="G27" s="348"/>
      <c r="H27" s="156">
        <f>SUM(D28:D36)</f>
        <v>5</v>
      </c>
      <c r="I27" s="156">
        <f>COUNT(D28:D36)*2</f>
        <v>10</v>
      </c>
    </row>
    <row r="28" spans="1:9" ht="67.5" customHeight="1">
      <c r="A28" s="3" t="s">
        <v>36</v>
      </c>
      <c r="B28" s="8" t="s">
        <v>37</v>
      </c>
      <c r="C28" s="6" t="s">
        <v>665</v>
      </c>
      <c r="D28" s="130">
        <v>1</v>
      </c>
      <c r="E28" s="122" t="s">
        <v>1269</v>
      </c>
      <c r="F28" s="9" t="s">
        <v>666</v>
      </c>
      <c r="G28" s="352"/>
    </row>
    <row r="29" spans="1:9" ht="75" customHeight="1">
      <c r="A29" s="3" t="s">
        <v>38</v>
      </c>
      <c r="B29" s="8" t="s">
        <v>39</v>
      </c>
      <c r="C29" s="6" t="s">
        <v>667</v>
      </c>
      <c r="D29" s="130">
        <v>1</v>
      </c>
      <c r="E29" s="122" t="s">
        <v>1269</v>
      </c>
      <c r="F29" s="9"/>
      <c r="G29" s="352"/>
    </row>
    <row r="30" spans="1:9" ht="30" hidden="1">
      <c r="A30" s="115" t="s">
        <v>40</v>
      </c>
      <c r="B30" s="8" t="s">
        <v>41</v>
      </c>
      <c r="C30" s="9"/>
      <c r="D30" s="9"/>
      <c r="E30" s="9"/>
      <c r="F30" s="9"/>
      <c r="G30" s="179"/>
      <c r="H30"/>
      <c r="I30"/>
    </row>
    <row r="31" spans="1:9" ht="56.25" customHeight="1">
      <c r="A31" s="3" t="s">
        <v>42</v>
      </c>
      <c r="B31" s="8" t="s">
        <v>43</v>
      </c>
      <c r="C31" s="9" t="s">
        <v>668</v>
      </c>
      <c r="D31" s="130">
        <v>1</v>
      </c>
      <c r="E31" s="122" t="s">
        <v>1269</v>
      </c>
      <c r="F31" s="9" t="s">
        <v>670</v>
      </c>
      <c r="G31" s="352"/>
    </row>
    <row r="32" spans="1:9" ht="45" hidden="1">
      <c r="A32" s="115" t="s">
        <v>44</v>
      </c>
      <c r="B32" s="8" t="s">
        <v>45</v>
      </c>
      <c r="C32" s="9"/>
      <c r="D32" s="9"/>
      <c r="E32" s="9"/>
      <c r="F32" s="9"/>
      <c r="G32" s="179"/>
      <c r="H32"/>
      <c r="I32"/>
    </row>
    <row r="33" spans="1:9" ht="30" hidden="1">
      <c r="A33" s="115" t="s">
        <v>46</v>
      </c>
      <c r="B33" s="8" t="s">
        <v>47</v>
      </c>
      <c r="C33" s="9"/>
      <c r="D33" s="9"/>
      <c r="E33" s="9"/>
      <c r="F33" s="9"/>
      <c r="G33" s="179"/>
      <c r="H33"/>
      <c r="I33"/>
    </row>
    <row r="34" spans="1:9" ht="45" hidden="1">
      <c r="A34" s="115" t="s">
        <v>48</v>
      </c>
      <c r="B34" s="8" t="s">
        <v>49</v>
      </c>
      <c r="C34" s="9"/>
      <c r="D34" s="9"/>
      <c r="E34" s="9"/>
      <c r="F34" s="9"/>
      <c r="G34" s="179"/>
      <c r="H34"/>
      <c r="I34"/>
    </row>
    <row r="35" spans="1:9" ht="87.75" customHeight="1">
      <c r="A35" s="3" t="s">
        <v>50</v>
      </c>
      <c r="B35" s="8" t="s">
        <v>51</v>
      </c>
      <c r="C35" s="9" t="s">
        <v>671</v>
      </c>
      <c r="D35" s="130">
        <v>1</v>
      </c>
      <c r="E35" s="122" t="s">
        <v>1269</v>
      </c>
      <c r="F35" s="6" t="s">
        <v>672</v>
      </c>
      <c r="G35" s="350"/>
    </row>
    <row r="36" spans="1:9" ht="97.5" customHeight="1">
      <c r="A36" s="3" t="s">
        <v>52</v>
      </c>
      <c r="B36" s="15" t="s">
        <v>53</v>
      </c>
      <c r="C36" s="49" t="s">
        <v>660</v>
      </c>
      <c r="D36" s="183">
        <v>1</v>
      </c>
      <c r="E36" s="122" t="s">
        <v>1269</v>
      </c>
      <c r="F36" s="16" t="s">
        <v>661</v>
      </c>
      <c r="G36" s="373"/>
    </row>
    <row r="37" spans="1:9" ht="30" hidden="1">
      <c r="A37" s="115" t="s">
        <v>54</v>
      </c>
      <c r="B37" s="8" t="s">
        <v>55</v>
      </c>
      <c r="C37" s="9"/>
      <c r="D37" s="9"/>
      <c r="E37" s="9"/>
      <c r="F37" s="9"/>
      <c r="G37" s="179"/>
      <c r="H37"/>
      <c r="I37"/>
    </row>
    <row r="38" spans="1:9" ht="30" hidden="1">
      <c r="A38" s="115" t="s">
        <v>56</v>
      </c>
      <c r="B38" s="15" t="s">
        <v>57</v>
      </c>
      <c r="C38" s="9"/>
      <c r="D38" s="9"/>
      <c r="E38" s="9"/>
      <c r="F38" s="9"/>
      <c r="G38" s="179"/>
      <c r="H38"/>
      <c r="I38"/>
    </row>
    <row r="39" spans="1:9" ht="30" hidden="1">
      <c r="A39" s="115" t="s">
        <v>58</v>
      </c>
      <c r="B39" s="25" t="s">
        <v>1267</v>
      </c>
      <c r="C39" s="9"/>
      <c r="D39" s="9"/>
      <c r="E39" s="9"/>
      <c r="F39" s="9"/>
      <c r="G39" s="179"/>
      <c r="H39"/>
      <c r="I39"/>
    </row>
    <row r="40" spans="1:9" ht="30" hidden="1">
      <c r="A40" s="115" t="s">
        <v>60</v>
      </c>
      <c r="B40" s="8" t="s">
        <v>61</v>
      </c>
      <c r="C40" s="9"/>
      <c r="D40" s="9"/>
      <c r="E40" s="9"/>
      <c r="F40" s="9"/>
      <c r="G40" s="179"/>
      <c r="H40"/>
      <c r="I40"/>
    </row>
    <row r="41" spans="1:9" ht="30" hidden="1">
      <c r="A41" s="115" t="s">
        <v>62</v>
      </c>
      <c r="B41" s="53" t="s">
        <v>662</v>
      </c>
      <c r="C41" s="56"/>
      <c r="D41" s="56"/>
      <c r="E41" s="56"/>
      <c r="F41" s="56"/>
      <c r="G41" s="179"/>
      <c r="H41"/>
      <c r="I41"/>
    </row>
    <row r="42" spans="1:9" ht="31.5" customHeight="1">
      <c r="A42" s="45" t="s">
        <v>63</v>
      </c>
      <c r="B42" s="221" t="s">
        <v>64</v>
      </c>
      <c r="C42" s="221"/>
      <c r="D42" s="221"/>
      <c r="E42" s="222"/>
      <c r="F42" s="221"/>
      <c r="G42" s="348"/>
      <c r="H42" s="156">
        <f>SUM(D44)</f>
        <v>1</v>
      </c>
      <c r="I42" s="156">
        <f>COUNT(D44)*2</f>
        <v>2</v>
      </c>
    </row>
    <row r="43" spans="1:9" ht="30" hidden="1">
      <c r="A43" s="115" t="s">
        <v>65</v>
      </c>
      <c r="B43" s="10" t="s">
        <v>66</v>
      </c>
      <c r="C43" s="12"/>
      <c r="D43" s="12"/>
      <c r="E43" s="12"/>
      <c r="F43" s="12"/>
      <c r="G43" s="179"/>
      <c r="H43"/>
      <c r="I43"/>
    </row>
    <row r="44" spans="1:9" ht="73.5" customHeight="1">
      <c r="A44" s="3" t="s">
        <v>67</v>
      </c>
      <c r="B44" s="8" t="s">
        <v>68</v>
      </c>
      <c r="C44" s="6" t="s">
        <v>673</v>
      </c>
      <c r="D44" s="130">
        <v>1</v>
      </c>
      <c r="E44" s="122" t="s">
        <v>1269</v>
      </c>
      <c r="F44" s="9"/>
      <c r="G44" s="352"/>
    </row>
    <row r="45" spans="1:9" ht="18.75">
      <c r="A45" s="3"/>
      <c r="B45" s="249" t="s">
        <v>69</v>
      </c>
      <c r="C45" s="250"/>
      <c r="D45" s="250"/>
      <c r="E45" s="251"/>
      <c r="F45" s="252"/>
      <c r="G45" s="353"/>
      <c r="H45" s="156">
        <f>H46+H57+H63</f>
        <v>8</v>
      </c>
      <c r="I45" s="156">
        <f>I46+I57+I63</f>
        <v>16</v>
      </c>
    </row>
    <row r="46" spans="1:9" ht="30">
      <c r="A46" s="3" t="s">
        <v>70</v>
      </c>
      <c r="B46" s="245" t="s">
        <v>71</v>
      </c>
      <c r="C46" s="246"/>
      <c r="D46" s="246"/>
      <c r="E46" s="248"/>
      <c r="F46" s="247"/>
      <c r="G46" s="348"/>
      <c r="H46" s="156">
        <f>SUM(D48:D55)</f>
        <v>4</v>
      </c>
      <c r="I46" s="156">
        <f>COUNT(D48:D55)*2</f>
        <v>8</v>
      </c>
    </row>
    <row r="47" spans="1:9" ht="30" hidden="1">
      <c r="A47" s="115" t="s">
        <v>72</v>
      </c>
      <c r="B47" s="15" t="s">
        <v>73</v>
      </c>
      <c r="C47" s="9"/>
      <c r="D47" s="9"/>
      <c r="E47" s="9"/>
      <c r="F47" s="9"/>
      <c r="G47" s="179"/>
      <c r="H47"/>
      <c r="I47"/>
    </row>
    <row r="48" spans="1:9" ht="45">
      <c r="A48" s="3" t="s">
        <v>74</v>
      </c>
      <c r="B48" s="15" t="s">
        <v>75</v>
      </c>
      <c r="C48" s="5" t="s">
        <v>679</v>
      </c>
      <c r="D48" s="130">
        <v>1</v>
      </c>
      <c r="E48" s="122" t="s">
        <v>1943</v>
      </c>
      <c r="F48" s="9"/>
      <c r="G48" s="352"/>
    </row>
    <row r="49" spans="1:9" ht="60">
      <c r="A49" s="3"/>
      <c r="B49" s="15"/>
      <c r="C49" s="18" t="s">
        <v>680</v>
      </c>
      <c r="D49" s="130">
        <v>1</v>
      </c>
      <c r="E49" s="122" t="s">
        <v>1943</v>
      </c>
      <c r="F49" s="14" t="s">
        <v>989</v>
      </c>
      <c r="G49" s="356"/>
    </row>
    <row r="50" spans="1:9" hidden="1">
      <c r="A50" s="115" t="s">
        <v>76</v>
      </c>
      <c r="B50" s="15" t="s">
        <v>77</v>
      </c>
      <c r="C50" s="9"/>
      <c r="D50" s="9"/>
      <c r="E50" s="9"/>
      <c r="F50" s="9"/>
      <c r="G50" s="179"/>
      <c r="H50"/>
      <c r="I50"/>
    </row>
    <row r="51" spans="1:9" ht="30" hidden="1">
      <c r="A51" s="115" t="s">
        <v>78</v>
      </c>
      <c r="B51" s="15" t="s">
        <v>79</v>
      </c>
      <c r="C51" s="9"/>
      <c r="D51" s="9"/>
      <c r="E51" s="9"/>
      <c r="F51" s="9"/>
      <c r="G51" s="179"/>
      <c r="H51"/>
      <c r="I51"/>
    </row>
    <row r="52" spans="1:9" ht="30" hidden="1">
      <c r="A52" s="115" t="s">
        <v>80</v>
      </c>
      <c r="B52" s="15" t="s">
        <v>81</v>
      </c>
      <c r="C52" s="9"/>
      <c r="D52" s="9"/>
      <c r="E52" s="9"/>
      <c r="F52" s="9"/>
      <c r="G52" s="179"/>
      <c r="H52"/>
      <c r="I52"/>
    </row>
    <row r="53" spans="1:9" ht="30" hidden="1">
      <c r="A53" s="115" t="s">
        <v>82</v>
      </c>
      <c r="B53" s="44" t="s">
        <v>83</v>
      </c>
      <c r="C53" s="56"/>
      <c r="D53" s="9"/>
      <c r="E53" s="9"/>
      <c r="F53" s="9"/>
      <c r="G53" s="179"/>
      <c r="H53"/>
      <c r="I53"/>
    </row>
    <row r="54" spans="1:9" ht="63.75" customHeight="1">
      <c r="A54" s="45" t="s">
        <v>84</v>
      </c>
      <c r="B54" s="13" t="s">
        <v>85</v>
      </c>
      <c r="C54" s="50" t="s">
        <v>733</v>
      </c>
      <c r="D54" s="130">
        <v>1</v>
      </c>
      <c r="E54" s="122" t="s">
        <v>1960</v>
      </c>
      <c r="F54" s="9"/>
      <c r="G54" s="352"/>
    </row>
    <row r="55" spans="1:9" ht="45" customHeight="1">
      <c r="A55" s="45"/>
      <c r="B55" s="46"/>
      <c r="C55" s="11" t="s">
        <v>674</v>
      </c>
      <c r="D55" s="130">
        <v>1</v>
      </c>
      <c r="E55" s="122" t="s">
        <v>1316</v>
      </c>
      <c r="F55" s="9"/>
      <c r="G55" s="352"/>
    </row>
    <row r="56" spans="1:9" ht="30" hidden="1">
      <c r="A56" s="116" t="s">
        <v>86</v>
      </c>
      <c r="B56" s="13" t="s">
        <v>87</v>
      </c>
      <c r="D56" s="9"/>
      <c r="E56" s="9"/>
      <c r="F56" s="9"/>
      <c r="G56" s="179"/>
      <c r="H56"/>
      <c r="I56"/>
    </row>
    <row r="57" spans="1:9" ht="30">
      <c r="A57" s="3" t="s">
        <v>88</v>
      </c>
      <c r="B57" s="261" t="s">
        <v>89</v>
      </c>
      <c r="C57" s="262"/>
      <c r="D57" s="262"/>
      <c r="E57" s="274"/>
      <c r="F57" s="263"/>
      <c r="G57" s="348"/>
      <c r="H57" s="156">
        <f>SUM(D60)</f>
        <v>1</v>
      </c>
      <c r="I57" s="156">
        <f>COUNT(D60)*2</f>
        <v>2</v>
      </c>
    </row>
    <row r="58" spans="1:9" ht="30" hidden="1">
      <c r="A58" s="115" t="s">
        <v>90</v>
      </c>
      <c r="B58" s="8" t="s">
        <v>91</v>
      </c>
      <c r="C58" s="9"/>
      <c r="D58" s="9"/>
      <c r="E58" s="9"/>
      <c r="F58" s="9"/>
      <c r="G58" s="179"/>
      <c r="H58"/>
      <c r="I58"/>
    </row>
    <row r="59" spans="1:9" ht="30" hidden="1">
      <c r="A59" s="115" t="s">
        <v>92</v>
      </c>
      <c r="B59" s="8" t="s">
        <v>93</v>
      </c>
      <c r="C59" s="9"/>
      <c r="D59" s="9"/>
      <c r="E59" s="9"/>
      <c r="F59" s="9"/>
      <c r="G59" s="179"/>
      <c r="H59"/>
      <c r="I59"/>
    </row>
    <row r="60" spans="1:9" ht="45">
      <c r="A60" s="3" t="s">
        <v>94</v>
      </c>
      <c r="B60" s="8" t="s">
        <v>95</v>
      </c>
      <c r="C60" s="5" t="s">
        <v>675</v>
      </c>
      <c r="D60" s="130">
        <v>1</v>
      </c>
      <c r="E60" s="122" t="s">
        <v>1948</v>
      </c>
      <c r="F60" s="5" t="s">
        <v>676</v>
      </c>
      <c r="G60" s="349"/>
    </row>
    <row r="61" spans="1:9" ht="45" hidden="1">
      <c r="A61" s="115" t="s">
        <v>96</v>
      </c>
      <c r="B61" s="8" t="s">
        <v>97</v>
      </c>
      <c r="C61" s="9"/>
      <c r="D61" s="9"/>
      <c r="E61" s="9"/>
      <c r="F61" s="9"/>
      <c r="G61" s="179"/>
      <c r="H61"/>
      <c r="I61"/>
    </row>
    <row r="62" spans="1:9" ht="45" hidden="1">
      <c r="A62" s="115" t="s">
        <v>98</v>
      </c>
      <c r="B62" s="8" t="s">
        <v>99</v>
      </c>
      <c r="C62" s="9"/>
      <c r="D62" s="9"/>
      <c r="E62" s="9"/>
      <c r="F62" s="9"/>
      <c r="G62" s="179"/>
      <c r="H62"/>
      <c r="I62"/>
    </row>
    <row r="63" spans="1:9" ht="30">
      <c r="A63" s="3" t="s">
        <v>100</v>
      </c>
      <c r="B63" s="245" t="s">
        <v>101</v>
      </c>
      <c r="C63" s="246"/>
      <c r="D63" s="246"/>
      <c r="E63" s="248"/>
      <c r="F63" s="247"/>
      <c r="G63" s="348"/>
      <c r="H63" s="156">
        <f>SUM(D64:D67)</f>
        <v>3</v>
      </c>
      <c r="I63" s="156">
        <f>COUNT(D64:D67)*2</f>
        <v>6</v>
      </c>
    </row>
    <row r="64" spans="1:9" ht="106.5" customHeight="1">
      <c r="A64" s="3" t="s">
        <v>102</v>
      </c>
      <c r="B64" s="8" t="s">
        <v>103</v>
      </c>
      <c r="C64" s="5" t="s">
        <v>732</v>
      </c>
      <c r="D64" s="130">
        <v>1</v>
      </c>
      <c r="E64" s="122" t="s">
        <v>1313</v>
      </c>
      <c r="F64" s="9"/>
      <c r="G64" s="352"/>
    </row>
    <row r="65" spans="1:9" ht="84.75" customHeight="1">
      <c r="A65" s="3" t="s">
        <v>104</v>
      </c>
      <c r="B65" s="8" t="s">
        <v>105</v>
      </c>
      <c r="C65" s="5" t="s">
        <v>677</v>
      </c>
      <c r="D65" s="130">
        <v>1</v>
      </c>
      <c r="E65" s="122" t="s">
        <v>1313</v>
      </c>
      <c r="F65" s="9"/>
      <c r="G65" s="352"/>
    </row>
    <row r="66" spans="1:9" ht="30" hidden="1">
      <c r="A66" s="115" t="s">
        <v>106</v>
      </c>
      <c r="B66" s="8" t="s">
        <v>107</v>
      </c>
      <c r="C66" s="9"/>
      <c r="D66" s="9"/>
      <c r="E66" s="9"/>
      <c r="F66" s="9"/>
      <c r="G66" s="179"/>
      <c r="H66"/>
      <c r="I66"/>
    </row>
    <row r="67" spans="1:9" ht="73.5" customHeight="1">
      <c r="A67" s="3" t="s">
        <v>108</v>
      </c>
      <c r="B67" s="8" t="s">
        <v>443</v>
      </c>
      <c r="C67" s="6" t="s">
        <v>678</v>
      </c>
      <c r="D67" s="130">
        <v>1</v>
      </c>
      <c r="E67" s="122" t="s">
        <v>1313</v>
      </c>
      <c r="F67" s="9"/>
      <c r="G67" s="352"/>
    </row>
    <row r="68" spans="1:9" ht="18.75">
      <c r="A68" s="3"/>
      <c r="B68" s="249" t="s">
        <v>109</v>
      </c>
      <c r="C68" s="250"/>
      <c r="D68" s="250"/>
      <c r="E68" s="251"/>
      <c r="F68" s="252"/>
      <c r="G68" s="353"/>
      <c r="H68" s="156">
        <f>H69+H81+H91+H99</f>
        <v>26</v>
      </c>
      <c r="I68" s="156">
        <f>I69+I81+I91+I99</f>
        <v>52</v>
      </c>
    </row>
    <row r="69" spans="1:9" ht="31.5" customHeight="1">
      <c r="A69" s="3" t="s">
        <v>110</v>
      </c>
      <c r="B69" s="245" t="s">
        <v>444</v>
      </c>
      <c r="C69" s="246"/>
      <c r="D69" s="246"/>
      <c r="E69" s="248"/>
      <c r="F69" s="247"/>
      <c r="G69" s="348"/>
      <c r="H69" s="156">
        <f>SUM(D70:D80)</f>
        <v>9</v>
      </c>
      <c r="I69" s="156">
        <f>COUNT(D70:D80)*2</f>
        <v>18</v>
      </c>
    </row>
    <row r="70" spans="1:9" ht="103.5" customHeight="1">
      <c r="A70" s="3" t="s">
        <v>111</v>
      </c>
      <c r="B70" s="8" t="s">
        <v>445</v>
      </c>
      <c r="C70" s="5" t="s">
        <v>681</v>
      </c>
      <c r="D70" s="130">
        <v>1</v>
      </c>
      <c r="E70" s="122" t="s">
        <v>1606</v>
      </c>
      <c r="F70" s="18" t="s">
        <v>682</v>
      </c>
      <c r="G70" s="355"/>
    </row>
    <row r="71" spans="1:9" ht="30" hidden="1">
      <c r="A71" s="115" t="s">
        <v>112</v>
      </c>
      <c r="B71" s="15" t="s">
        <v>113</v>
      </c>
      <c r="C71" s="9"/>
      <c r="D71" s="9"/>
      <c r="E71" s="9"/>
      <c r="F71" s="9"/>
      <c r="G71" s="179"/>
      <c r="H71"/>
      <c r="I71"/>
    </row>
    <row r="72" spans="1:9" ht="54.75" customHeight="1">
      <c r="A72" s="3" t="s">
        <v>114</v>
      </c>
      <c r="B72" s="8" t="s">
        <v>115</v>
      </c>
      <c r="C72" s="14" t="s">
        <v>683</v>
      </c>
      <c r="D72" s="130">
        <v>1</v>
      </c>
      <c r="E72" s="122" t="s">
        <v>1606</v>
      </c>
      <c r="F72" s="9"/>
      <c r="G72" s="352"/>
    </row>
    <row r="73" spans="1:9" ht="43.5" customHeight="1">
      <c r="A73" s="3"/>
      <c r="B73" s="8"/>
      <c r="C73" s="5" t="s">
        <v>684</v>
      </c>
      <c r="D73" s="130">
        <v>1</v>
      </c>
      <c r="E73" s="122" t="s">
        <v>1606</v>
      </c>
      <c r="F73" s="9"/>
      <c r="G73" s="352"/>
    </row>
    <row r="74" spans="1:9" ht="46.5" customHeight="1">
      <c r="A74" s="3"/>
      <c r="B74" s="8"/>
      <c r="C74" s="5" t="s">
        <v>685</v>
      </c>
      <c r="D74" s="130">
        <v>1</v>
      </c>
      <c r="E74" s="122" t="s">
        <v>1606</v>
      </c>
      <c r="F74" s="9"/>
      <c r="G74" s="352"/>
    </row>
    <row r="75" spans="1:9">
      <c r="A75" s="3"/>
      <c r="B75" s="8"/>
      <c r="C75" s="18" t="s">
        <v>686</v>
      </c>
      <c r="D75" s="130">
        <v>1</v>
      </c>
      <c r="E75" s="122" t="s">
        <v>1606</v>
      </c>
      <c r="F75" s="9"/>
      <c r="G75" s="352"/>
    </row>
    <row r="76" spans="1:9" ht="15" hidden="1" customHeight="1">
      <c r="A76" s="115" t="s">
        <v>116</v>
      </c>
      <c r="B76" s="8" t="s">
        <v>117</v>
      </c>
      <c r="C76" s="9"/>
      <c r="D76" s="9"/>
      <c r="E76" s="9"/>
      <c r="F76" s="9"/>
      <c r="G76" s="179"/>
      <c r="H76"/>
      <c r="I76"/>
    </row>
    <row r="77" spans="1:9" ht="45">
      <c r="A77" s="3" t="s">
        <v>118</v>
      </c>
      <c r="B77" s="15" t="s">
        <v>119</v>
      </c>
      <c r="C77" s="50" t="s">
        <v>687</v>
      </c>
      <c r="D77" s="130">
        <v>1</v>
      </c>
      <c r="E77" s="122" t="s">
        <v>1943</v>
      </c>
      <c r="F77" s="9"/>
      <c r="G77" s="352"/>
    </row>
    <row r="78" spans="1:9" ht="60">
      <c r="A78" s="3"/>
      <c r="B78" s="15"/>
      <c r="C78" s="57" t="s">
        <v>734</v>
      </c>
      <c r="D78" s="130">
        <v>1</v>
      </c>
      <c r="E78" s="122" t="s">
        <v>1943</v>
      </c>
      <c r="F78" s="6" t="s">
        <v>2114</v>
      </c>
      <c r="G78" s="350"/>
    </row>
    <row r="79" spans="1:9" ht="30">
      <c r="A79" s="3" t="s">
        <v>120</v>
      </c>
      <c r="B79" s="15" t="s">
        <v>121</v>
      </c>
      <c r="C79" s="18" t="s">
        <v>688</v>
      </c>
      <c r="D79" s="130">
        <v>1</v>
      </c>
      <c r="E79" s="122" t="s">
        <v>1943</v>
      </c>
      <c r="F79" s="9"/>
      <c r="G79" s="352"/>
    </row>
    <row r="80" spans="1:9" ht="45">
      <c r="A80" s="3" t="s">
        <v>122</v>
      </c>
      <c r="B80" s="15" t="s">
        <v>123</v>
      </c>
      <c r="C80" s="51" t="s">
        <v>689</v>
      </c>
      <c r="D80" s="130">
        <v>1</v>
      </c>
      <c r="E80" s="122" t="s">
        <v>1943</v>
      </c>
      <c r="F80" s="6" t="s">
        <v>2076</v>
      </c>
      <c r="G80" s="350"/>
    </row>
    <row r="81" spans="1:9" ht="47.25" customHeight="1">
      <c r="A81" s="3" t="s">
        <v>124</v>
      </c>
      <c r="B81" s="245" t="s">
        <v>125</v>
      </c>
      <c r="C81" s="246"/>
      <c r="D81" s="246"/>
      <c r="E81" s="248"/>
      <c r="F81" s="247"/>
      <c r="G81" s="348"/>
      <c r="H81" s="156">
        <f>SUM(D82:D89)</f>
        <v>6</v>
      </c>
      <c r="I81" s="156">
        <f>COUNT(D82:D89)*2</f>
        <v>12</v>
      </c>
    </row>
    <row r="82" spans="1:9" ht="30">
      <c r="A82" s="3" t="s">
        <v>126</v>
      </c>
      <c r="B82" s="8" t="s">
        <v>127</v>
      </c>
      <c r="C82" s="5" t="s">
        <v>692</v>
      </c>
      <c r="D82" s="130">
        <v>1</v>
      </c>
      <c r="E82" s="122" t="s">
        <v>1606</v>
      </c>
      <c r="F82" s="9"/>
      <c r="G82" s="352"/>
    </row>
    <row r="83" spans="1:9" ht="30" hidden="1">
      <c r="A83" s="115" t="s">
        <v>128</v>
      </c>
      <c r="B83" s="8" t="s">
        <v>129</v>
      </c>
      <c r="C83" s="9"/>
      <c r="D83" s="9"/>
      <c r="E83" s="9"/>
      <c r="F83" s="9"/>
      <c r="G83" s="179"/>
      <c r="H83"/>
      <c r="I83"/>
    </row>
    <row r="84" spans="1:9" ht="30" hidden="1">
      <c r="A84" s="115" t="s">
        <v>130</v>
      </c>
      <c r="B84" s="8" t="s">
        <v>131</v>
      </c>
      <c r="C84" s="9"/>
      <c r="D84" s="9"/>
      <c r="E84" s="9"/>
      <c r="F84" s="9"/>
      <c r="G84" s="179"/>
      <c r="H84"/>
      <c r="I84"/>
    </row>
    <row r="85" spans="1:9" ht="45">
      <c r="A85" s="3" t="s">
        <v>132</v>
      </c>
      <c r="B85" s="8" t="s">
        <v>133</v>
      </c>
      <c r="C85" s="5" t="s">
        <v>690</v>
      </c>
      <c r="D85" s="130">
        <v>1</v>
      </c>
      <c r="E85" s="122" t="s">
        <v>1945</v>
      </c>
      <c r="F85" s="9"/>
      <c r="G85" s="352"/>
    </row>
    <row r="86" spans="1:9" ht="42.75" customHeight="1">
      <c r="A86" s="3"/>
      <c r="B86" s="8"/>
      <c r="C86" s="5" t="s">
        <v>691</v>
      </c>
      <c r="D86" s="130">
        <v>1</v>
      </c>
      <c r="E86" s="122" t="s">
        <v>1945</v>
      </c>
      <c r="F86" s="9" t="s">
        <v>695</v>
      </c>
      <c r="G86" s="352"/>
    </row>
    <row r="87" spans="1:9" ht="48.75" customHeight="1">
      <c r="A87" s="3"/>
      <c r="B87" s="8"/>
      <c r="C87" s="5" t="s">
        <v>693</v>
      </c>
      <c r="D87" s="130">
        <v>1</v>
      </c>
      <c r="E87" s="122" t="s">
        <v>1945</v>
      </c>
      <c r="F87" s="9"/>
      <c r="G87" s="352"/>
    </row>
    <row r="88" spans="1:9" ht="50.25" customHeight="1">
      <c r="A88" s="3"/>
      <c r="B88" s="8"/>
      <c r="C88" s="5" t="s">
        <v>694</v>
      </c>
      <c r="D88" s="130">
        <v>1</v>
      </c>
      <c r="E88" s="122" t="s">
        <v>1945</v>
      </c>
      <c r="F88" s="9"/>
      <c r="G88" s="352"/>
    </row>
    <row r="89" spans="1:9" ht="58.5" customHeight="1">
      <c r="A89" s="3"/>
      <c r="B89" s="8"/>
      <c r="C89" s="5" t="s">
        <v>696</v>
      </c>
      <c r="D89" s="130">
        <v>1</v>
      </c>
      <c r="E89" s="122" t="s">
        <v>1945</v>
      </c>
      <c r="F89" s="9"/>
      <c r="G89" s="352"/>
    </row>
    <row r="90" spans="1:9" ht="30" hidden="1">
      <c r="A90" s="115" t="s">
        <v>134</v>
      </c>
      <c r="B90" s="8" t="s">
        <v>446</v>
      </c>
      <c r="C90" s="6"/>
      <c r="D90" s="9"/>
      <c r="E90" s="9"/>
      <c r="F90" s="9"/>
      <c r="G90" s="179"/>
      <c r="H90"/>
      <c r="I90"/>
    </row>
    <row r="91" spans="1:9" ht="31.5" customHeight="1">
      <c r="A91" s="3" t="s">
        <v>135</v>
      </c>
      <c r="B91" s="245" t="s">
        <v>136</v>
      </c>
      <c r="C91" s="246"/>
      <c r="D91" s="246"/>
      <c r="E91" s="248"/>
      <c r="F91" s="247"/>
      <c r="G91" s="348"/>
      <c r="H91" s="156">
        <f>SUM(D93:D98)</f>
        <v>6</v>
      </c>
      <c r="I91" s="156">
        <f>COUNT(D93:D98)*2</f>
        <v>12</v>
      </c>
    </row>
    <row r="92" spans="1:9" ht="30" hidden="1">
      <c r="A92" s="115" t="s">
        <v>137</v>
      </c>
      <c r="B92" s="8" t="s">
        <v>447</v>
      </c>
      <c r="C92" s="9"/>
      <c r="D92" s="9"/>
      <c r="E92" s="9"/>
      <c r="F92" s="9"/>
      <c r="G92" s="179"/>
      <c r="H92"/>
      <c r="I92"/>
    </row>
    <row r="93" spans="1:9" ht="45">
      <c r="A93" s="3" t="s">
        <v>138</v>
      </c>
      <c r="B93" s="15" t="s">
        <v>139</v>
      </c>
      <c r="C93" s="6" t="s">
        <v>697</v>
      </c>
      <c r="D93" s="170">
        <v>1</v>
      </c>
      <c r="E93" s="122" t="s">
        <v>1954</v>
      </c>
      <c r="F93" s="5" t="s">
        <v>698</v>
      </c>
      <c r="G93" s="349"/>
    </row>
    <row r="94" spans="1:9" ht="60">
      <c r="A94" s="3"/>
      <c r="B94" s="15"/>
      <c r="C94" s="6" t="s">
        <v>699</v>
      </c>
      <c r="D94" s="170">
        <v>1</v>
      </c>
      <c r="E94" s="122" t="s">
        <v>1954</v>
      </c>
      <c r="F94" s="6" t="s">
        <v>700</v>
      </c>
      <c r="G94" s="350"/>
    </row>
    <row r="95" spans="1:9" ht="60">
      <c r="A95" s="3"/>
      <c r="B95" s="15"/>
      <c r="C95" s="6" t="s">
        <v>701</v>
      </c>
      <c r="D95" s="170">
        <v>1</v>
      </c>
      <c r="E95" s="122" t="s">
        <v>1954</v>
      </c>
      <c r="F95" s="6" t="s">
        <v>702</v>
      </c>
      <c r="G95" s="350"/>
    </row>
    <row r="96" spans="1:9" ht="75">
      <c r="A96" s="3"/>
      <c r="B96" s="15"/>
      <c r="C96" s="6" t="s">
        <v>703</v>
      </c>
      <c r="D96" s="170">
        <v>1</v>
      </c>
      <c r="E96" s="122" t="s">
        <v>1954</v>
      </c>
      <c r="F96" s="5" t="s">
        <v>704</v>
      </c>
      <c r="G96" s="349"/>
    </row>
    <row r="97" spans="1:9" ht="165">
      <c r="A97" s="3"/>
      <c r="B97" s="15"/>
      <c r="C97" s="6" t="s">
        <v>705</v>
      </c>
      <c r="D97" s="170">
        <v>1</v>
      </c>
      <c r="E97" s="122" t="s">
        <v>1954</v>
      </c>
      <c r="F97" s="5" t="s">
        <v>706</v>
      </c>
      <c r="G97" s="349"/>
    </row>
    <row r="98" spans="1:9" ht="120">
      <c r="A98" s="3"/>
      <c r="B98" s="15"/>
      <c r="C98" s="6" t="s">
        <v>2311</v>
      </c>
      <c r="D98" s="170">
        <v>1</v>
      </c>
      <c r="E98" s="122" t="s">
        <v>1954</v>
      </c>
      <c r="F98" s="7" t="s">
        <v>707</v>
      </c>
      <c r="G98" s="351"/>
    </row>
    <row r="99" spans="1:9" ht="31.5" customHeight="1">
      <c r="A99" s="3" t="s">
        <v>140</v>
      </c>
      <c r="B99" s="245" t="s">
        <v>141</v>
      </c>
      <c r="C99" s="246"/>
      <c r="D99" s="246"/>
      <c r="E99" s="248"/>
      <c r="F99" s="247"/>
      <c r="G99" s="348"/>
      <c r="H99" s="156">
        <f>SUM(D102:D106)</f>
        <v>5</v>
      </c>
      <c r="I99" s="156">
        <f>COUNT(D102:D106)*2</f>
        <v>10</v>
      </c>
    </row>
    <row r="100" spans="1:9" ht="30" hidden="1">
      <c r="A100" s="115" t="s">
        <v>142</v>
      </c>
      <c r="B100" s="8" t="s">
        <v>143</v>
      </c>
      <c r="C100" s="9"/>
      <c r="D100" s="9"/>
      <c r="E100" s="9"/>
      <c r="F100" s="9"/>
      <c r="G100" s="179"/>
      <c r="H100"/>
      <c r="I100"/>
    </row>
    <row r="101" spans="1:9" ht="45" hidden="1">
      <c r="A101" s="115" t="s">
        <v>144</v>
      </c>
      <c r="B101" s="8" t="s">
        <v>145</v>
      </c>
      <c r="C101" s="9"/>
      <c r="D101" s="9"/>
      <c r="E101" s="9"/>
      <c r="F101" s="9"/>
      <c r="G101" s="179"/>
      <c r="H101"/>
      <c r="I101"/>
    </row>
    <row r="102" spans="1:9" ht="90">
      <c r="A102" s="3" t="s">
        <v>146</v>
      </c>
      <c r="B102" s="8" t="s">
        <v>147</v>
      </c>
      <c r="C102" s="6" t="s">
        <v>708</v>
      </c>
      <c r="D102" s="130">
        <v>1</v>
      </c>
      <c r="E102" s="122" t="s">
        <v>1948</v>
      </c>
      <c r="F102" s="7" t="s">
        <v>712</v>
      </c>
      <c r="G102" s="351"/>
    </row>
    <row r="103" spans="1:9">
      <c r="A103" s="3"/>
      <c r="B103" s="8"/>
      <c r="C103" s="6" t="s">
        <v>709</v>
      </c>
      <c r="D103" s="130">
        <v>1</v>
      </c>
      <c r="E103" s="122" t="s">
        <v>1948</v>
      </c>
      <c r="F103" s="5" t="s">
        <v>713</v>
      </c>
      <c r="G103" s="349"/>
    </row>
    <row r="104" spans="1:9" ht="75">
      <c r="A104" s="3"/>
      <c r="B104" s="8"/>
      <c r="C104" s="6" t="s">
        <v>710</v>
      </c>
      <c r="D104" s="130">
        <v>1</v>
      </c>
      <c r="E104" s="122" t="s">
        <v>1948</v>
      </c>
      <c r="F104" s="5" t="s">
        <v>2312</v>
      </c>
      <c r="G104" s="349"/>
    </row>
    <row r="105" spans="1:9">
      <c r="A105" s="3"/>
      <c r="B105" s="8"/>
      <c r="C105" s="6" t="s">
        <v>711</v>
      </c>
      <c r="D105" s="130">
        <v>1</v>
      </c>
      <c r="E105" s="122" t="s">
        <v>1948</v>
      </c>
      <c r="F105" s="9"/>
      <c r="G105" s="352"/>
    </row>
    <row r="106" spans="1:9" ht="30">
      <c r="A106" s="3" t="s">
        <v>148</v>
      </c>
      <c r="B106" s="8" t="s">
        <v>149</v>
      </c>
      <c r="C106" s="18" t="s">
        <v>735</v>
      </c>
      <c r="D106" s="130">
        <v>1</v>
      </c>
      <c r="E106" s="122" t="s">
        <v>1948</v>
      </c>
      <c r="F106" s="9" t="s">
        <v>736</v>
      </c>
      <c r="G106" s="352"/>
    </row>
    <row r="107" spans="1:9" ht="30" hidden="1">
      <c r="A107" s="115" t="s">
        <v>150</v>
      </c>
      <c r="B107" s="8" t="s">
        <v>151</v>
      </c>
      <c r="C107" s="9"/>
      <c r="D107" s="9"/>
      <c r="E107" s="9"/>
      <c r="F107" s="9"/>
      <c r="G107" s="179"/>
      <c r="H107"/>
      <c r="I107"/>
    </row>
    <row r="108" spans="1:9" ht="30" hidden="1">
      <c r="A108" s="115" t="s">
        <v>152</v>
      </c>
      <c r="B108" s="8" t="s">
        <v>153</v>
      </c>
      <c r="C108" s="9"/>
      <c r="D108" s="9"/>
      <c r="E108" s="9"/>
      <c r="F108" s="9"/>
      <c r="G108" s="179"/>
      <c r="H108"/>
      <c r="I108"/>
    </row>
    <row r="109" spans="1:9" ht="18.75">
      <c r="A109" s="3"/>
      <c r="B109" s="249" t="s">
        <v>154</v>
      </c>
      <c r="C109" s="250"/>
      <c r="D109" s="250"/>
      <c r="E109" s="251"/>
      <c r="F109" s="252"/>
      <c r="G109" s="353"/>
      <c r="H109" s="156">
        <f>H110+H123+H145</f>
        <v>17</v>
      </c>
      <c r="I109" s="156">
        <f>I110+I123+I145</f>
        <v>34</v>
      </c>
    </row>
    <row r="110" spans="1:9" ht="47.25" customHeight="1">
      <c r="A110" s="3" t="s">
        <v>155</v>
      </c>
      <c r="B110" s="245" t="s">
        <v>156</v>
      </c>
      <c r="C110" s="246"/>
      <c r="D110" s="246"/>
      <c r="E110" s="248"/>
      <c r="F110" s="247"/>
      <c r="G110" s="348"/>
      <c r="H110" s="156">
        <f>SUM(D111:D119)</f>
        <v>8</v>
      </c>
      <c r="I110" s="156">
        <f>COUNT(D111:D119)*2</f>
        <v>16</v>
      </c>
    </row>
    <row r="111" spans="1:9" ht="92.25" customHeight="1">
      <c r="A111" s="3" t="s">
        <v>157</v>
      </c>
      <c r="B111" s="15" t="s">
        <v>158</v>
      </c>
      <c r="C111" s="7" t="s">
        <v>714</v>
      </c>
      <c r="D111" s="130">
        <v>1</v>
      </c>
      <c r="E111" s="122" t="s">
        <v>1316</v>
      </c>
      <c r="F111" s="5" t="s">
        <v>715</v>
      </c>
      <c r="G111" s="349"/>
    </row>
    <row r="112" spans="1:9" ht="62.25" customHeight="1">
      <c r="A112" s="3" t="s">
        <v>159</v>
      </c>
      <c r="B112" s="8" t="s">
        <v>160</v>
      </c>
      <c r="C112" s="52" t="s">
        <v>716</v>
      </c>
      <c r="D112" s="130">
        <v>1</v>
      </c>
      <c r="E112" s="122" t="s">
        <v>1943</v>
      </c>
      <c r="F112" s="9"/>
      <c r="G112" s="352"/>
    </row>
    <row r="113" spans="1:9" ht="69.75" customHeight="1">
      <c r="A113" s="3" t="s">
        <v>161</v>
      </c>
      <c r="B113" s="15" t="s">
        <v>162</v>
      </c>
      <c r="C113" s="14" t="s">
        <v>718</v>
      </c>
      <c r="D113" s="130">
        <v>1</v>
      </c>
      <c r="E113" s="122" t="s">
        <v>1943</v>
      </c>
      <c r="F113" s="14" t="s">
        <v>509</v>
      </c>
      <c r="G113" s="356"/>
    </row>
    <row r="114" spans="1:9" ht="52.5" customHeight="1">
      <c r="A114" s="3"/>
      <c r="B114" s="15"/>
      <c r="C114" s="26" t="s">
        <v>719</v>
      </c>
      <c r="D114" s="130">
        <v>1</v>
      </c>
      <c r="E114" s="122" t="s">
        <v>1943</v>
      </c>
      <c r="F114" s="14"/>
      <c r="G114" s="356"/>
    </row>
    <row r="115" spans="1:9" ht="76.5" customHeight="1">
      <c r="A115" s="3" t="s">
        <v>163</v>
      </c>
      <c r="B115" s="15" t="s">
        <v>164</v>
      </c>
      <c r="C115" s="14" t="s">
        <v>2077</v>
      </c>
      <c r="D115" s="130">
        <v>1</v>
      </c>
      <c r="E115" s="122" t="s">
        <v>1943</v>
      </c>
      <c r="F115" s="9"/>
      <c r="G115" s="352"/>
    </row>
    <row r="116" spans="1:9" ht="58.5" customHeight="1">
      <c r="A116" s="3" t="s">
        <v>165</v>
      </c>
      <c r="B116" s="8" t="s">
        <v>166</v>
      </c>
      <c r="C116" s="52" t="s">
        <v>717</v>
      </c>
      <c r="D116" s="130">
        <v>1</v>
      </c>
      <c r="E116" s="122" t="s">
        <v>1943</v>
      </c>
      <c r="F116" s="9"/>
      <c r="G116" s="352"/>
    </row>
    <row r="117" spans="1:9" ht="30" hidden="1">
      <c r="A117" s="115" t="s">
        <v>167</v>
      </c>
      <c r="B117" s="8" t="s">
        <v>168</v>
      </c>
      <c r="C117" s="9"/>
      <c r="D117" s="9"/>
      <c r="E117" s="9"/>
      <c r="F117" s="9"/>
      <c r="G117" s="179"/>
      <c r="H117"/>
      <c r="I117"/>
    </row>
    <row r="118" spans="1:9" ht="66" customHeight="1">
      <c r="A118" s="3" t="s">
        <v>169</v>
      </c>
      <c r="B118" s="8" t="s">
        <v>170</v>
      </c>
      <c r="C118" s="60" t="s">
        <v>742</v>
      </c>
      <c r="D118" s="130">
        <v>1</v>
      </c>
      <c r="E118" s="122" t="s">
        <v>1943</v>
      </c>
      <c r="F118" s="9"/>
      <c r="G118" s="352"/>
    </row>
    <row r="119" spans="1:9" ht="30">
      <c r="A119" s="3"/>
      <c r="B119" s="8"/>
      <c r="C119" s="60" t="s">
        <v>743</v>
      </c>
      <c r="D119" s="130">
        <v>1</v>
      </c>
      <c r="E119" s="122" t="s">
        <v>2010</v>
      </c>
      <c r="F119" s="9"/>
      <c r="G119" s="352"/>
    </row>
    <row r="120" spans="1:9" ht="30" hidden="1">
      <c r="A120" s="115" t="s">
        <v>171</v>
      </c>
      <c r="B120" s="8" t="s">
        <v>172</v>
      </c>
      <c r="C120" s="9"/>
      <c r="D120" s="9"/>
      <c r="E120" s="9"/>
      <c r="F120" s="9"/>
      <c r="G120" s="179"/>
      <c r="H120"/>
      <c r="I120"/>
    </row>
    <row r="121" spans="1:9" ht="30" hidden="1">
      <c r="A121" s="115" t="s">
        <v>173</v>
      </c>
      <c r="B121" s="8" t="s">
        <v>174</v>
      </c>
      <c r="C121" s="9"/>
      <c r="D121" s="9"/>
      <c r="E121" s="9"/>
      <c r="F121" s="9"/>
      <c r="G121" s="179"/>
      <c r="H121"/>
      <c r="I121"/>
    </row>
    <row r="122" spans="1:9" hidden="1">
      <c r="A122" s="115" t="s">
        <v>175</v>
      </c>
      <c r="B122" s="8" t="s">
        <v>176</v>
      </c>
      <c r="C122" s="9"/>
      <c r="D122" s="9"/>
      <c r="E122" s="9"/>
      <c r="F122" s="9"/>
      <c r="G122" s="179"/>
      <c r="H122"/>
      <c r="I122"/>
    </row>
    <row r="123" spans="1:9" ht="31.5" customHeight="1">
      <c r="A123" s="3" t="s">
        <v>177</v>
      </c>
      <c r="B123" s="245" t="s">
        <v>178</v>
      </c>
      <c r="C123" s="246"/>
      <c r="D123" s="246"/>
      <c r="E123" s="248"/>
      <c r="F123" s="247"/>
      <c r="G123" s="348"/>
      <c r="H123" s="156">
        <f>SUM(D124:D128)</f>
        <v>5</v>
      </c>
      <c r="I123" s="156">
        <f>COUNT(D124:D128)*2</f>
        <v>10</v>
      </c>
    </row>
    <row r="124" spans="1:9" ht="45">
      <c r="A124" s="3" t="s">
        <v>179</v>
      </c>
      <c r="B124" s="8" t="s">
        <v>180</v>
      </c>
      <c r="C124" s="6" t="s">
        <v>737</v>
      </c>
      <c r="D124" s="130">
        <v>1</v>
      </c>
      <c r="E124" s="122" t="s">
        <v>1945</v>
      </c>
      <c r="F124" s="9"/>
      <c r="G124" s="352"/>
    </row>
    <row r="125" spans="1:9" ht="75">
      <c r="A125" s="3" t="s">
        <v>181</v>
      </c>
      <c r="B125" s="8" t="s">
        <v>182</v>
      </c>
      <c r="C125" s="18" t="s">
        <v>738</v>
      </c>
      <c r="D125" s="130">
        <v>1</v>
      </c>
      <c r="E125" s="122" t="s">
        <v>1949</v>
      </c>
      <c r="F125" s="18" t="s">
        <v>739</v>
      </c>
      <c r="G125" s="355"/>
    </row>
    <row r="126" spans="1:9" ht="30">
      <c r="A126" s="3" t="s">
        <v>183</v>
      </c>
      <c r="B126" s="8" t="s">
        <v>184</v>
      </c>
      <c r="C126" s="58" t="s">
        <v>740</v>
      </c>
      <c r="D126" s="130">
        <v>1</v>
      </c>
      <c r="E126" s="122" t="s">
        <v>1943</v>
      </c>
      <c r="F126" s="9"/>
      <c r="G126" s="352"/>
    </row>
    <row r="127" spans="1:9" ht="30">
      <c r="A127" s="3"/>
      <c r="B127" s="8"/>
      <c r="C127" s="59" t="s">
        <v>741</v>
      </c>
      <c r="D127" s="130">
        <v>1</v>
      </c>
      <c r="E127" s="122" t="s">
        <v>1945</v>
      </c>
      <c r="F127" s="9"/>
      <c r="G127" s="352"/>
    </row>
    <row r="128" spans="1:9" ht="45">
      <c r="A128" s="3" t="s">
        <v>185</v>
      </c>
      <c r="B128" s="15" t="s">
        <v>186</v>
      </c>
      <c r="C128" s="5" t="s">
        <v>744</v>
      </c>
      <c r="D128" s="130">
        <v>1</v>
      </c>
      <c r="E128" s="122" t="s">
        <v>1945</v>
      </c>
      <c r="F128" s="9"/>
      <c r="G128" s="352"/>
    </row>
    <row r="129" spans="1:9" ht="45" hidden="1">
      <c r="A129" s="115" t="s">
        <v>187</v>
      </c>
      <c r="B129" s="8" t="s">
        <v>448</v>
      </c>
      <c r="C129" s="9"/>
      <c r="D129" s="9"/>
      <c r="E129" s="9"/>
      <c r="F129" s="9"/>
      <c r="G129" s="179"/>
      <c r="H129"/>
      <c r="I129"/>
    </row>
    <row r="130" spans="1:9" ht="30" hidden="1">
      <c r="A130" s="114" t="s">
        <v>1187</v>
      </c>
      <c r="B130" s="25" t="s">
        <v>1188</v>
      </c>
      <c r="C130" s="9"/>
      <c r="D130" s="9"/>
      <c r="E130" s="9"/>
      <c r="F130" s="9"/>
      <c r="G130" s="179"/>
      <c r="H130"/>
      <c r="I130"/>
    </row>
    <row r="131" spans="1:9" ht="31.5" hidden="1" customHeight="1">
      <c r="A131" s="115" t="s">
        <v>188</v>
      </c>
      <c r="B131" s="245" t="s">
        <v>189</v>
      </c>
      <c r="C131" s="246"/>
      <c r="D131" s="246"/>
      <c r="E131" s="246"/>
      <c r="F131" s="247"/>
      <c r="G131" s="216"/>
      <c r="H131"/>
      <c r="I131"/>
    </row>
    <row r="132" spans="1:9" ht="30" hidden="1">
      <c r="A132" s="115" t="s">
        <v>190</v>
      </c>
      <c r="B132" s="8" t="s">
        <v>191</v>
      </c>
      <c r="C132" s="9"/>
      <c r="D132" s="9"/>
      <c r="E132" s="9"/>
      <c r="F132" s="9"/>
      <c r="G132" s="179"/>
      <c r="H132"/>
      <c r="I132"/>
    </row>
    <row r="133" spans="1:9" ht="30" hidden="1">
      <c r="A133" s="115" t="s">
        <v>192</v>
      </c>
      <c r="B133" s="8" t="s">
        <v>193</v>
      </c>
      <c r="C133" s="9"/>
      <c r="D133" s="9"/>
      <c r="E133" s="9"/>
      <c r="F133" s="9"/>
      <c r="G133" s="179"/>
      <c r="H133"/>
      <c r="I133"/>
    </row>
    <row r="134" spans="1:9" ht="45" hidden="1">
      <c r="A134" s="115" t="s">
        <v>194</v>
      </c>
      <c r="B134" s="8" t="s">
        <v>195</v>
      </c>
      <c r="C134" s="9"/>
      <c r="D134" s="9"/>
      <c r="E134" s="9"/>
      <c r="F134" s="9"/>
      <c r="G134" s="179"/>
      <c r="H134"/>
      <c r="I134"/>
    </row>
    <row r="135" spans="1:9" ht="45" hidden="1">
      <c r="A135" s="115" t="s">
        <v>196</v>
      </c>
      <c r="B135" s="8" t="s">
        <v>197</v>
      </c>
      <c r="C135" s="9"/>
      <c r="D135" s="9"/>
      <c r="E135" s="9"/>
      <c r="F135" s="9"/>
      <c r="G135" s="179"/>
      <c r="H135"/>
      <c r="I135"/>
    </row>
    <row r="136" spans="1:9" ht="31.5" hidden="1" customHeight="1">
      <c r="A136" s="115" t="s">
        <v>198</v>
      </c>
      <c r="B136" s="245" t="s">
        <v>449</v>
      </c>
      <c r="C136" s="246"/>
      <c r="D136" s="246"/>
      <c r="E136" s="246"/>
      <c r="F136" s="247"/>
      <c r="G136" s="216"/>
      <c r="H136"/>
      <c r="I136"/>
    </row>
    <row r="137" spans="1:9" ht="30" hidden="1">
      <c r="A137" s="115" t="s">
        <v>199</v>
      </c>
      <c r="B137" s="8" t="s">
        <v>200</v>
      </c>
      <c r="C137" s="9"/>
      <c r="D137" s="9"/>
      <c r="E137" s="9"/>
      <c r="F137" s="9"/>
      <c r="G137" s="179"/>
      <c r="H137"/>
      <c r="I137"/>
    </row>
    <row r="138" spans="1:9" ht="30" hidden="1">
      <c r="A138" s="115" t="s">
        <v>201</v>
      </c>
      <c r="B138" s="8" t="s">
        <v>202</v>
      </c>
      <c r="C138" s="9"/>
      <c r="D138" s="9"/>
      <c r="E138" s="9"/>
      <c r="F138" s="9"/>
      <c r="G138" s="179"/>
      <c r="H138"/>
      <c r="I138"/>
    </row>
    <row r="139" spans="1:9" ht="30" hidden="1">
      <c r="A139" s="115" t="s">
        <v>203</v>
      </c>
      <c r="B139" s="8" t="s">
        <v>204</v>
      </c>
      <c r="C139" s="9"/>
      <c r="D139" s="9"/>
      <c r="E139" s="9"/>
      <c r="F139" s="9"/>
      <c r="G139" s="179"/>
      <c r="H139"/>
      <c r="I139"/>
    </row>
    <row r="140" spans="1:9" ht="30" hidden="1">
      <c r="A140" s="115" t="s">
        <v>205</v>
      </c>
      <c r="B140" s="8" t="s">
        <v>206</v>
      </c>
      <c r="C140" s="9"/>
      <c r="D140" s="9"/>
      <c r="E140" s="9"/>
      <c r="F140" s="9"/>
      <c r="G140" s="179"/>
      <c r="H140"/>
      <c r="I140"/>
    </row>
    <row r="141" spans="1:9" ht="30" hidden="1">
      <c r="A141" s="115" t="s">
        <v>207</v>
      </c>
      <c r="B141" s="8" t="s">
        <v>208</v>
      </c>
      <c r="C141" s="9"/>
      <c r="D141" s="9"/>
      <c r="E141" s="9"/>
      <c r="F141" s="9"/>
      <c r="G141" s="179"/>
      <c r="H141"/>
      <c r="I141"/>
    </row>
    <row r="142" spans="1:9" ht="30" hidden="1">
      <c r="A142" s="115" t="s">
        <v>209</v>
      </c>
      <c r="B142" s="8" t="s">
        <v>210</v>
      </c>
      <c r="C142" s="9"/>
      <c r="D142" s="9"/>
      <c r="E142" s="9"/>
      <c r="F142" s="9"/>
      <c r="G142" s="179"/>
      <c r="H142"/>
      <c r="I142"/>
    </row>
    <row r="143" spans="1:9" ht="30" hidden="1">
      <c r="A143" s="115" t="s">
        <v>211</v>
      </c>
      <c r="B143" s="8" t="s">
        <v>212</v>
      </c>
      <c r="C143" s="9"/>
      <c r="D143" s="9"/>
      <c r="E143" s="9"/>
      <c r="F143" s="9"/>
      <c r="G143" s="179"/>
      <c r="H143"/>
      <c r="I143"/>
    </row>
    <row r="144" spans="1:9" ht="30" hidden="1">
      <c r="A144" s="115" t="s">
        <v>213</v>
      </c>
      <c r="B144" s="8" t="s">
        <v>214</v>
      </c>
      <c r="C144" s="9"/>
      <c r="D144" s="9"/>
      <c r="E144" s="9"/>
      <c r="F144" s="9"/>
      <c r="G144" s="179"/>
      <c r="H144"/>
      <c r="I144"/>
    </row>
    <row r="145" spans="1:9" ht="31.5" customHeight="1">
      <c r="A145" s="3" t="s">
        <v>215</v>
      </c>
      <c r="B145" s="245" t="s">
        <v>216</v>
      </c>
      <c r="C145" s="246"/>
      <c r="D145" s="246"/>
      <c r="E145" s="248"/>
      <c r="F145" s="247"/>
      <c r="G145" s="348"/>
      <c r="H145" s="156">
        <f>SUM(D154:D157)</f>
        <v>4</v>
      </c>
      <c r="I145" s="156">
        <f>COUNT(D154:D157)*2</f>
        <v>8</v>
      </c>
    </row>
    <row r="146" spans="1:9" ht="45" hidden="1">
      <c r="A146" s="115" t="s">
        <v>217</v>
      </c>
      <c r="B146" s="19" t="s">
        <v>218</v>
      </c>
      <c r="C146" s="9"/>
      <c r="D146" s="9"/>
      <c r="E146" s="9"/>
      <c r="F146" s="9"/>
      <c r="G146" s="179"/>
      <c r="H146"/>
      <c r="I146"/>
    </row>
    <row r="147" spans="1:9" ht="45" hidden="1">
      <c r="A147" s="115" t="s">
        <v>219</v>
      </c>
      <c r="B147" s="19" t="s">
        <v>220</v>
      </c>
      <c r="C147" s="9"/>
      <c r="D147" s="9"/>
      <c r="E147" s="9"/>
      <c r="F147" s="9"/>
      <c r="G147" s="179"/>
      <c r="H147"/>
      <c r="I147"/>
    </row>
    <row r="148" spans="1:9" ht="45" hidden="1">
      <c r="A148" s="115" t="s">
        <v>221</v>
      </c>
      <c r="B148" s="19" t="s">
        <v>222</v>
      </c>
      <c r="C148" s="9"/>
      <c r="D148" s="9"/>
      <c r="E148" s="9"/>
      <c r="F148" s="9"/>
      <c r="G148" s="179"/>
      <c r="H148"/>
      <c r="I148"/>
    </row>
    <row r="149" spans="1:9" ht="30" hidden="1">
      <c r="A149" s="115" t="s">
        <v>223</v>
      </c>
      <c r="B149" s="19" t="s">
        <v>224</v>
      </c>
      <c r="C149" s="9"/>
      <c r="D149" s="9"/>
      <c r="E149" s="9"/>
      <c r="F149" s="9"/>
      <c r="G149" s="179"/>
      <c r="H149"/>
      <c r="I149"/>
    </row>
    <row r="150" spans="1:9" ht="45" hidden="1">
      <c r="A150" s="115" t="s">
        <v>225</v>
      </c>
      <c r="B150" s="19" t="s">
        <v>226</v>
      </c>
      <c r="C150" s="9"/>
      <c r="D150" s="9"/>
      <c r="E150" s="9"/>
      <c r="F150" s="9"/>
      <c r="G150" s="179"/>
      <c r="H150"/>
      <c r="I150"/>
    </row>
    <row r="151" spans="1:9" ht="45" hidden="1">
      <c r="A151" s="115" t="s">
        <v>227</v>
      </c>
      <c r="B151" s="19" t="s">
        <v>228</v>
      </c>
      <c r="C151" s="9"/>
      <c r="D151" s="9"/>
      <c r="E151" s="9"/>
      <c r="F151" s="9"/>
      <c r="G151" s="179"/>
      <c r="H151"/>
      <c r="I151"/>
    </row>
    <row r="152" spans="1:9" ht="45" hidden="1">
      <c r="A152" s="115" t="s">
        <v>229</v>
      </c>
      <c r="B152" s="19" t="s">
        <v>230</v>
      </c>
      <c r="C152" s="9"/>
      <c r="D152" s="9"/>
      <c r="E152" s="9"/>
      <c r="F152" s="9"/>
      <c r="G152" s="179"/>
      <c r="H152"/>
      <c r="I152"/>
    </row>
    <row r="153" spans="1:9" ht="60" hidden="1">
      <c r="A153" s="115" t="s">
        <v>231</v>
      </c>
      <c r="B153" s="19" t="s">
        <v>232</v>
      </c>
      <c r="C153" s="9"/>
      <c r="D153" s="9"/>
      <c r="E153" s="9"/>
      <c r="F153" s="9"/>
      <c r="G153" s="179"/>
      <c r="H153"/>
      <c r="I153"/>
    </row>
    <row r="154" spans="1:9" ht="210">
      <c r="A154" s="3" t="s">
        <v>233</v>
      </c>
      <c r="B154" s="19" t="s">
        <v>234</v>
      </c>
      <c r="C154" s="16" t="s">
        <v>720</v>
      </c>
      <c r="D154" s="130">
        <v>1</v>
      </c>
      <c r="E154" s="122" t="s">
        <v>1945</v>
      </c>
      <c r="F154" s="5" t="s">
        <v>724</v>
      </c>
      <c r="G154" s="349"/>
    </row>
    <row r="155" spans="1:9" ht="60">
      <c r="A155" s="3"/>
      <c r="B155" s="19"/>
      <c r="C155" s="16" t="s">
        <v>721</v>
      </c>
      <c r="D155" s="130">
        <v>1</v>
      </c>
      <c r="E155" s="122" t="s">
        <v>1945</v>
      </c>
      <c r="F155" s="5" t="s">
        <v>725</v>
      </c>
      <c r="G155" s="349"/>
    </row>
    <row r="156" spans="1:9" ht="125.25" customHeight="1">
      <c r="A156" s="3"/>
      <c r="B156" s="19"/>
      <c r="C156" s="16" t="s">
        <v>722</v>
      </c>
      <c r="D156" s="130">
        <v>1</v>
      </c>
      <c r="E156" s="122" t="s">
        <v>1945</v>
      </c>
      <c r="F156" s="5" t="s">
        <v>726</v>
      </c>
      <c r="G156" s="349"/>
    </row>
    <row r="157" spans="1:9" ht="110.25" customHeight="1">
      <c r="A157" s="3"/>
      <c r="B157" s="19"/>
      <c r="C157" s="16" t="s">
        <v>723</v>
      </c>
      <c r="D157" s="130">
        <v>1</v>
      </c>
      <c r="E157" s="122" t="s">
        <v>1945</v>
      </c>
      <c r="F157" s="5" t="s">
        <v>727</v>
      </c>
      <c r="G157" s="349"/>
    </row>
    <row r="158" spans="1:9" ht="45" hidden="1">
      <c r="A158" s="115" t="s">
        <v>235</v>
      </c>
      <c r="B158" s="8" t="s">
        <v>236</v>
      </c>
      <c r="C158" s="9"/>
      <c r="D158" s="9"/>
      <c r="E158" s="9"/>
      <c r="F158" s="9"/>
      <c r="G158" s="179"/>
      <c r="H158"/>
      <c r="I158"/>
    </row>
    <row r="159" spans="1:9" ht="45" hidden="1">
      <c r="A159" s="115" t="s">
        <v>237</v>
      </c>
      <c r="B159" s="19" t="s">
        <v>238</v>
      </c>
      <c r="C159" s="9"/>
      <c r="D159" s="9"/>
      <c r="E159" s="9"/>
      <c r="F159" s="9"/>
      <c r="G159" s="179"/>
      <c r="H159"/>
      <c r="I159"/>
    </row>
    <row r="160" spans="1:9" ht="45" hidden="1">
      <c r="A160" s="115" t="s">
        <v>239</v>
      </c>
      <c r="B160" s="19" t="s">
        <v>240</v>
      </c>
      <c r="C160" s="9"/>
      <c r="D160" s="9"/>
      <c r="E160" s="9"/>
      <c r="F160" s="9"/>
      <c r="G160" s="179"/>
      <c r="H160"/>
      <c r="I160"/>
    </row>
    <row r="161" spans="1:9" ht="45" hidden="1">
      <c r="A161" s="115" t="s">
        <v>241</v>
      </c>
      <c r="B161" s="19" t="s">
        <v>242</v>
      </c>
      <c r="C161" s="9"/>
      <c r="D161" s="9"/>
      <c r="E161" s="9"/>
      <c r="F161" s="9"/>
      <c r="G161" s="179"/>
      <c r="H161"/>
      <c r="I161"/>
    </row>
    <row r="162" spans="1:9" ht="30" hidden="1">
      <c r="A162" s="115" t="s">
        <v>243</v>
      </c>
      <c r="B162" s="8" t="s">
        <v>244</v>
      </c>
      <c r="C162" s="9"/>
      <c r="D162" s="9"/>
      <c r="E162" s="9"/>
      <c r="F162" s="9"/>
      <c r="G162" s="179"/>
      <c r="H162"/>
      <c r="I162"/>
    </row>
    <row r="163" spans="1:9" ht="30" hidden="1">
      <c r="A163" s="115" t="s">
        <v>245</v>
      </c>
      <c r="B163" s="8" t="s">
        <v>246</v>
      </c>
      <c r="C163" s="9"/>
      <c r="D163" s="9"/>
      <c r="E163" s="9"/>
      <c r="F163" s="9"/>
      <c r="G163" s="179"/>
      <c r="H163"/>
      <c r="I163"/>
    </row>
    <row r="164" spans="1:9" ht="18.75">
      <c r="A164" s="3"/>
      <c r="B164" s="249" t="s">
        <v>247</v>
      </c>
      <c r="C164" s="250"/>
      <c r="D164" s="250"/>
      <c r="E164" s="251"/>
      <c r="F164" s="252"/>
      <c r="G164" s="353"/>
      <c r="H164" s="156">
        <f>H168+H187</f>
        <v>26</v>
      </c>
      <c r="I164" s="156">
        <f>I168+I187</f>
        <v>52</v>
      </c>
    </row>
    <row r="165" spans="1:9" ht="31.5" hidden="1" customHeight="1">
      <c r="A165" s="115" t="s">
        <v>248</v>
      </c>
      <c r="B165" s="245" t="s">
        <v>249</v>
      </c>
      <c r="C165" s="246"/>
      <c r="D165" s="246"/>
      <c r="E165" s="246"/>
      <c r="F165" s="247"/>
      <c r="G165" s="216"/>
      <c r="H165"/>
      <c r="I165"/>
    </row>
    <row r="166" spans="1:9" ht="45" hidden="1">
      <c r="A166" s="115" t="s">
        <v>250</v>
      </c>
      <c r="B166" s="8" t="s">
        <v>251</v>
      </c>
      <c r="C166" s="26" t="s">
        <v>745</v>
      </c>
      <c r="D166" s="9"/>
      <c r="E166" s="9"/>
      <c r="F166" s="9"/>
      <c r="G166" s="179"/>
      <c r="H166"/>
      <c r="I166"/>
    </row>
    <row r="167" spans="1:9" ht="30" hidden="1">
      <c r="A167" s="115" t="s">
        <v>252</v>
      </c>
      <c r="B167" s="8" t="s">
        <v>253</v>
      </c>
      <c r="C167" s="9"/>
      <c r="D167" s="9"/>
      <c r="E167" s="9"/>
      <c r="F167" s="9"/>
      <c r="G167" s="179"/>
      <c r="H167"/>
      <c r="I167"/>
    </row>
    <row r="168" spans="1:9" ht="31.5" customHeight="1">
      <c r="A168" s="3" t="s">
        <v>254</v>
      </c>
      <c r="B168" s="245" t="s">
        <v>255</v>
      </c>
      <c r="C168" s="246"/>
      <c r="D168" s="246"/>
      <c r="E168" s="248"/>
      <c r="F168" s="247"/>
      <c r="G168" s="348"/>
      <c r="H168" s="156">
        <f>SUM(D170:D179)</f>
        <v>5</v>
      </c>
      <c r="I168" s="156">
        <f>COUNT(D170:D179)*2</f>
        <v>10</v>
      </c>
    </row>
    <row r="169" spans="1:9" ht="30" hidden="1">
      <c r="A169" s="115" t="s">
        <v>256</v>
      </c>
      <c r="B169" s="8" t="s">
        <v>257</v>
      </c>
      <c r="C169" s="9"/>
      <c r="D169" s="9"/>
      <c r="E169" s="9"/>
      <c r="F169" s="9"/>
      <c r="G169" s="179"/>
      <c r="H169"/>
      <c r="I169"/>
    </row>
    <row r="170" spans="1:9" ht="91.5" customHeight="1">
      <c r="A170" s="3" t="s">
        <v>258</v>
      </c>
      <c r="B170" s="15" t="s">
        <v>259</v>
      </c>
      <c r="C170" s="18" t="s">
        <v>746</v>
      </c>
      <c r="D170" s="130">
        <v>1</v>
      </c>
      <c r="E170" s="122" t="s">
        <v>1269</v>
      </c>
      <c r="F170" s="9"/>
      <c r="G170" s="352"/>
    </row>
    <row r="171" spans="1:9" hidden="1">
      <c r="A171" s="115" t="s">
        <v>260</v>
      </c>
      <c r="B171" s="8" t="s">
        <v>261</v>
      </c>
      <c r="C171" s="9"/>
      <c r="D171" s="9"/>
      <c r="E171" s="9"/>
      <c r="F171" s="9"/>
      <c r="G171" s="179"/>
      <c r="H171"/>
      <c r="I171"/>
    </row>
    <row r="172" spans="1:9" ht="30" hidden="1">
      <c r="A172" s="115" t="s">
        <v>262</v>
      </c>
      <c r="B172" s="15" t="s">
        <v>450</v>
      </c>
      <c r="C172" s="9"/>
      <c r="D172" s="9"/>
      <c r="E172" s="9"/>
      <c r="F172" s="9"/>
      <c r="G172" s="179"/>
      <c r="H172"/>
      <c r="I172"/>
    </row>
    <row r="173" spans="1:9" hidden="1">
      <c r="A173" s="115" t="s">
        <v>263</v>
      </c>
      <c r="B173" s="8" t="s">
        <v>264</v>
      </c>
      <c r="C173" s="9"/>
      <c r="D173" s="9"/>
      <c r="E173" s="9"/>
      <c r="F173" s="9"/>
      <c r="G173" s="179"/>
      <c r="H173"/>
      <c r="I173"/>
    </row>
    <row r="174" spans="1:9" ht="30" hidden="1">
      <c r="A174" s="115" t="s">
        <v>265</v>
      </c>
      <c r="B174" s="8" t="s">
        <v>266</v>
      </c>
      <c r="C174" s="9"/>
      <c r="D174" s="9"/>
      <c r="E174" s="9"/>
      <c r="F174" s="9"/>
      <c r="G174" s="179"/>
      <c r="H174"/>
      <c r="I174"/>
    </row>
    <row r="175" spans="1:9" hidden="1">
      <c r="A175" s="115" t="s">
        <v>267</v>
      </c>
      <c r="B175" s="8" t="s">
        <v>617</v>
      </c>
      <c r="C175" s="9"/>
      <c r="D175" s="9"/>
      <c r="E175" s="9"/>
      <c r="F175" s="9"/>
      <c r="G175" s="179"/>
      <c r="H175"/>
      <c r="I175"/>
    </row>
    <row r="176" spans="1:9" ht="89.25" customHeight="1">
      <c r="A176" s="3" t="s">
        <v>269</v>
      </c>
      <c r="B176" s="8" t="s">
        <v>268</v>
      </c>
      <c r="C176" s="5" t="s">
        <v>747</v>
      </c>
      <c r="D176" s="130">
        <v>1</v>
      </c>
      <c r="E176" s="122" t="s">
        <v>1945</v>
      </c>
      <c r="F176" s="18" t="s">
        <v>749</v>
      </c>
      <c r="G176" s="355"/>
    </row>
    <row r="177" spans="1:9" ht="30">
      <c r="A177" s="3"/>
      <c r="B177" s="8"/>
      <c r="C177" s="18" t="s">
        <v>766</v>
      </c>
      <c r="D177" s="130">
        <v>1</v>
      </c>
      <c r="E177" s="122" t="s">
        <v>1945</v>
      </c>
      <c r="F177" s="18"/>
      <c r="G177" s="355"/>
    </row>
    <row r="178" spans="1:9" ht="45">
      <c r="A178" s="3"/>
      <c r="B178" s="8"/>
      <c r="C178" s="18" t="s">
        <v>748</v>
      </c>
      <c r="D178" s="130">
        <v>1</v>
      </c>
      <c r="E178" s="122" t="s">
        <v>1945</v>
      </c>
      <c r="F178" s="18" t="s">
        <v>750</v>
      </c>
      <c r="G178" s="355"/>
    </row>
    <row r="179" spans="1:9" ht="30">
      <c r="A179" s="3" t="s">
        <v>618</v>
      </c>
      <c r="B179" s="8" t="s">
        <v>270</v>
      </c>
      <c r="C179" s="18" t="s">
        <v>767</v>
      </c>
      <c r="D179" s="130">
        <v>1</v>
      </c>
      <c r="E179" s="122" t="s">
        <v>1606</v>
      </c>
      <c r="F179" s="9"/>
      <c r="G179" s="352"/>
    </row>
    <row r="180" spans="1:9" ht="47.25" hidden="1" customHeight="1">
      <c r="A180" s="115" t="s">
        <v>271</v>
      </c>
      <c r="B180" s="245" t="s">
        <v>451</v>
      </c>
      <c r="C180" s="246"/>
      <c r="D180" s="246"/>
      <c r="E180" s="246"/>
      <c r="F180" s="247"/>
      <c r="G180" s="216"/>
      <c r="H180"/>
      <c r="I180"/>
    </row>
    <row r="181" spans="1:9" ht="30" hidden="1">
      <c r="A181" s="115" t="s">
        <v>272</v>
      </c>
      <c r="B181" s="8" t="s">
        <v>273</v>
      </c>
      <c r="C181" s="9"/>
      <c r="D181" s="9"/>
      <c r="E181" s="9"/>
      <c r="F181" s="9"/>
      <c r="G181" s="179"/>
      <c r="H181"/>
      <c r="I181"/>
    </row>
    <row r="182" spans="1:9" ht="30" hidden="1">
      <c r="A182" s="115" t="s">
        <v>274</v>
      </c>
      <c r="B182" s="8" t="s">
        <v>452</v>
      </c>
      <c r="C182" s="9"/>
      <c r="D182" s="9"/>
      <c r="E182" s="9"/>
      <c r="F182" s="9"/>
      <c r="G182" s="179"/>
      <c r="H182"/>
      <c r="I182"/>
    </row>
    <row r="183" spans="1:9" hidden="1">
      <c r="A183" s="115" t="s">
        <v>275</v>
      </c>
      <c r="B183" s="8" t="s">
        <v>276</v>
      </c>
      <c r="C183" s="9"/>
      <c r="D183" s="9"/>
      <c r="E183" s="9"/>
      <c r="F183" s="9"/>
      <c r="G183" s="179"/>
      <c r="H183"/>
      <c r="I183"/>
    </row>
    <row r="184" spans="1:9" ht="30" hidden="1">
      <c r="A184" s="115" t="s">
        <v>277</v>
      </c>
      <c r="B184" s="8" t="s">
        <v>278</v>
      </c>
      <c r="C184" s="9"/>
      <c r="D184" s="9"/>
      <c r="E184" s="9"/>
      <c r="F184" s="9"/>
      <c r="G184" s="179"/>
      <c r="H184"/>
      <c r="I184"/>
    </row>
    <row r="185" spans="1:9" hidden="1">
      <c r="A185" s="115" t="s">
        <v>453</v>
      </c>
      <c r="B185" s="8" t="s">
        <v>279</v>
      </c>
      <c r="C185" s="9"/>
      <c r="D185" s="9"/>
      <c r="E185" s="9"/>
      <c r="F185" s="9"/>
      <c r="G185" s="179"/>
      <c r="H185"/>
      <c r="I185"/>
    </row>
    <row r="186" spans="1:9" ht="30" hidden="1">
      <c r="A186" s="115" t="s">
        <v>280</v>
      </c>
      <c r="B186" s="8" t="s">
        <v>281</v>
      </c>
      <c r="C186" s="9"/>
      <c r="D186" s="9"/>
      <c r="E186" s="9"/>
      <c r="F186" s="9"/>
      <c r="G186" s="179"/>
      <c r="H186"/>
      <c r="I186"/>
    </row>
    <row r="187" spans="1:9" ht="31.5" customHeight="1">
      <c r="A187" s="3" t="s">
        <v>282</v>
      </c>
      <c r="B187" s="245" t="s">
        <v>283</v>
      </c>
      <c r="C187" s="246"/>
      <c r="D187" s="246"/>
      <c r="E187" s="248"/>
      <c r="F187" s="247"/>
      <c r="G187" s="348"/>
      <c r="H187" s="156">
        <f>SUM(D188:D208)</f>
        <v>21</v>
      </c>
      <c r="I187" s="156">
        <f>COUNT(D188:D208)*2</f>
        <v>42</v>
      </c>
    </row>
    <row r="188" spans="1:9" ht="165">
      <c r="A188" s="3" t="s">
        <v>284</v>
      </c>
      <c r="B188" s="8" t="s">
        <v>285</v>
      </c>
      <c r="C188" s="18" t="s">
        <v>751</v>
      </c>
      <c r="D188" s="130">
        <v>1</v>
      </c>
      <c r="E188" s="122" t="s">
        <v>1949</v>
      </c>
      <c r="F188" s="18" t="s">
        <v>755</v>
      </c>
      <c r="G188" s="355"/>
    </row>
    <row r="189" spans="1:9" ht="75">
      <c r="A189" s="3"/>
      <c r="B189" s="8"/>
      <c r="C189" s="18" t="s">
        <v>752</v>
      </c>
      <c r="D189" s="130">
        <v>1</v>
      </c>
      <c r="E189" s="122" t="s">
        <v>1269</v>
      </c>
      <c r="F189" s="61" t="s">
        <v>2313</v>
      </c>
      <c r="G189" s="374"/>
    </row>
    <row r="190" spans="1:9" ht="60">
      <c r="A190" s="3"/>
      <c r="B190" s="8"/>
      <c r="C190" s="18" t="s">
        <v>753</v>
      </c>
      <c r="D190" s="130">
        <v>1</v>
      </c>
      <c r="E190" s="122" t="s">
        <v>1269</v>
      </c>
      <c r="F190" s="26" t="s">
        <v>756</v>
      </c>
      <c r="G190" s="358"/>
    </row>
    <row r="191" spans="1:9" ht="45">
      <c r="A191" s="3"/>
      <c r="B191" s="8"/>
      <c r="C191" s="18" t="s">
        <v>754</v>
      </c>
      <c r="D191" s="130">
        <v>1</v>
      </c>
      <c r="E191" s="122" t="s">
        <v>1269</v>
      </c>
      <c r="F191" s="18"/>
      <c r="G191" s="355"/>
    </row>
    <row r="192" spans="1:9" ht="60">
      <c r="A192" s="3"/>
      <c r="B192" s="8"/>
      <c r="C192" s="18" t="s">
        <v>758</v>
      </c>
      <c r="D192" s="130">
        <v>1</v>
      </c>
      <c r="E192" s="122" t="s">
        <v>1269</v>
      </c>
      <c r="F192" s="18" t="s">
        <v>757</v>
      </c>
      <c r="G192" s="355"/>
    </row>
    <row r="193" spans="1:7" ht="45">
      <c r="A193" s="3" t="s">
        <v>286</v>
      </c>
      <c r="B193" s="8" t="s">
        <v>287</v>
      </c>
      <c r="C193" s="18" t="s">
        <v>759</v>
      </c>
      <c r="D193" s="130">
        <v>1</v>
      </c>
      <c r="E193" s="122" t="s">
        <v>1943</v>
      </c>
      <c r="F193" s="9"/>
      <c r="G193" s="352"/>
    </row>
    <row r="194" spans="1:7" ht="45">
      <c r="A194" s="3"/>
      <c r="B194" s="8"/>
      <c r="C194" s="18" t="s">
        <v>760</v>
      </c>
      <c r="D194" s="130">
        <v>1</v>
      </c>
      <c r="E194" s="122" t="s">
        <v>1269</v>
      </c>
      <c r="F194" s="9"/>
      <c r="G194" s="352"/>
    </row>
    <row r="195" spans="1:7" ht="45">
      <c r="A195" s="3"/>
      <c r="B195" s="8"/>
      <c r="C195" s="26" t="s">
        <v>761</v>
      </c>
      <c r="D195" s="130">
        <v>1</v>
      </c>
      <c r="E195" s="122" t="s">
        <v>1269</v>
      </c>
      <c r="F195" s="5" t="s">
        <v>765</v>
      </c>
      <c r="G195" s="349"/>
    </row>
    <row r="196" spans="1:7" ht="30">
      <c r="A196" s="3" t="s">
        <v>288</v>
      </c>
      <c r="B196" s="8" t="s">
        <v>289</v>
      </c>
      <c r="C196" s="18" t="s">
        <v>762</v>
      </c>
      <c r="D196" s="130">
        <v>1</v>
      </c>
      <c r="E196" s="122" t="s">
        <v>1945</v>
      </c>
      <c r="F196" s="9"/>
      <c r="G196" s="352"/>
    </row>
    <row r="197" spans="1:7" ht="45">
      <c r="A197" s="3"/>
      <c r="B197" s="8"/>
      <c r="C197" s="18" t="s">
        <v>763</v>
      </c>
      <c r="D197" s="130">
        <v>1</v>
      </c>
      <c r="E197" s="122" t="s">
        <v>1269</v>
      </c>
      <c r="F197" s="9"/>
      <c r="G197" s="352"/>
    </row>
    <row r="198" spans="1:7" ht="45">
      <c r="A198" s="3"/>
      <c r="B198" s="8"/>
      <c r="C198" s="18" t="s">
        <v>764</v>
      </c>
      <c r="D198" s="130">
        <v>1</v>
      </c>
      <c r="E198" s="122" t="s">
        <v>1269</v>
      </c>
      <c r="F198" s="9"/>
      <c r="G198" s="352"/>
    </row>
    <row r="199" spans="1:7" ht="60">
      <c r="A199" s="3"/>
      <c r="B199" s="8"/>
      <c r="C199" s="172" t="s">
        <v>2473</v>
      </c>
      <c r="D199" s="130">
        <v>1</v>
      </c>
      <c r="E199" s="122" t="s">
        <v>1269</v>
      </c>
      <c r="F199" s="9"/>
      <c r="G199" s="352"/>
    </row>
    <row r="200" spans="1:7" ht="47.25">
      <c r="A200" s="3" t="s">
        <v>290</v>
      </c>
      <c r="B200" s="8" t="s">
        <v>291</v>
      </c>
      <c r="C200" s="62" t="s">
        <v>770</v>
      </c>
      <c r="D200" s="130">
        <v>1</v>
      </c>
      <c r="E200" s="122" t="s">
        <v>1945</v>
      </c>
      <c r="F200" s="5"/>
      <c r="G200" s="349"/>
    </row>
    <row r="201" spans="1:7" ht="45">
      <c r="A201" s="3"/>
      <c r="B201" s="8"/>
      <c r="C201" s="29" t="s">
        <v>771</v>
      </c>
      <c r="D201" s="130">
        <v>1</v>
      </c>
      <c r="E201" s="122" t="s">
        <v>1951</v>
      </c>
      <c r="F201" s="7" t="s">
        <v>772</v>
      </c>
      <c r="G201" s="351"/>
    </row>
    <row r="202" spans="1:7" ht="47.25">
      <c r="A202" s="3"/>
      <c r="B202" s="8"/>
      <c r="C202" s="63" t="s">
        <v>2011</v>
      </c>
      <c r="D202" s="130">
        <v>1</v>
      </c>
      <c r="E202" s="122" t="s">
        <v>1269</v>
      </c>
      <c r="F202" s="66" t="s">
        <v>2314</v>
      </c>
      <c r="G202" s="375"/>
    </row>
    <row r="203" spans="1:7" ht="90">
      <c r="A203" s="3"/>
      <c r="B203" s="8"/>
      <c r="C203" s="63" t="s">
        <v>773</v>
      </c>
      <c r="D203" s="130">
        <v>1</v>
      </c>
      <c r="E203" s="122" t="s">
        <v>1269</v>
      </c>
      <c r="F203" s="5" t="s">
        <v>774</v>
      </c>
      <c r="G203" s="349"/>
    </row>
    <row r="204" spans="1:7" ht="47.25">
      <c r="A204" s="3"/>
      <c r="B204" s="8"/>
      <c r="C204" s="63" t="s">
        <v>2474</v>
      </c>
      <c r="D204" s="130">
        <v>1</v>
      </c>
      <c r="E204" s="122" t="s">
        <v>1269</v>
      </c>
      <c r="F204" s="5" t="s">
        <v>775</v>
      </c>
      <c r="G204" s="349"/>
    </row>
    <row r="205" spans="1:7" ht="63">
      <c r="A205" s="3"/>
      <c r="B205" s="8"/>
      <c r="C205" s="64" t="s">
        <v>2078</v>
      </c>
      <c r="D205" s="130">
        <v>1</v>
      </c>
      <c r="E205" s="122" t="s">
        <v>1269</v>
      </c>
      <c r="F205" s="5" t="s">
        <v>775</v>
      </c>
      <c r="G205" s="349"/>
    </row>
    <row r="206" spans="1:7" ht="287.25">
      <c r="A206" s="3" t="s">
        <v>292</v>
      </c>
      <c r="B206" s="8" t="s">
        <v>293</v>
      </c>
      <c r="C206" s="14" t="s">
        <v>776</v>
      </c>
      <c r="D206" s="130">
        <v>1</v>
      </c>
      <c r="E206" s="122" t="s">
        <v>1316</v>
      </c>
      <c r="F206" s="6" t="s">
        <v>777</v>
      </c>
      <c r="G206" s="350"/>
    </row>
    <row r="207" spans="1:7" ht="30">
      <c r="A207" s="3"/>
      <c r="B207" s="8"/>
      <c r="C207" s="65" t="s">
        <v>778</v>
      </c>
      <c r="D207" s="130">
        <v>1</v>
      </c>
      <c r="E207" s="122" t="s">
        <v>1316</v>
      </c>
      <c r="F207" s="9"/>
      <c r="G207" s="352"/>
    </row>
    <row r="208" spans="1:7" ht="45">
      <c r="A208" s="3"/>
      <c r="B208" s="8"/>
      <c r="C208" s="65" t="s">
        <v>779</v>
      </c>
      <c r="D208" s="130">
        <v>1</v>
      </c>
      <c r="E208" s="122" t="s">
        <v>1316</v>
      </c>
      <c r="F208" s="6" t="s">
        <v>780</v>
      </c>
      <c r="G208" s="350"/>
    </row>
    <row r="209" spans="1:9" ht="31.5" hidden="1" customHeight="1">
      <c r="A209" s="115" t="s">
        <v>294</v>
      </c>
      <c r="B209" s="245" t="s">
        <v>295</v>
      </c>
      <c r="C209" s="246"/>
      <c r="D209" s="246"/>
      <c r="E209" s="246"/>
      <c r="F209" s="247"/>
      <c r="G209" s="216"/>
      <c r="H209"/>
      <c r="I209"/>
    </row>
    <row r="210" spans="1:9" ht="30" hidden="1">
      <c r="A210" s="115" t="s">
        <v>296</v>
      </c>
      <c r="B210" s="8" t="s">
        <v>297</v>
      </c>
      <c r="C210" s="9"/>
      <c r="D210" s="9"/>
      <c r="E210" s="9"/>
      <c r="F210" s="9"/>
      <c r="G210" s="179"/>
      <c r="H210"/>
      <c r="I210"/>
    </row>
    <row r="211" spans="1:9" ht="45" hidden="1">
      <c r="A211" s="115" t="s">
        <v>298</v>
      </c>
      <c r="B211" s="8" t="s">
        <v>299</v>
      </c>
      <c r="C211" s="9"/>
      <c r="D211" s="9"/>
      <c r="E211" s="9"/>
      <c r="F211" s="9"/>
      <c r="G211" s="179"/>
      <c r="H211"/>
      <c r="I211"/>
    </row>
    <row r="212" spans="1:9" ht="30" hidden="1">
      <c r="A212" s="115" t="s">
        <v>300</v>
      </c>
      <c r="B212" s="8" t="s">
        <v>301</v>
      </c>
      <c r="C212" s="9"/>
      <c r="D212" s="9"/>
      <c r="E212" s="9"/>
      <c r="F212" s="9"/>
      <c r="G212" s="179"/>
      <c r="H212"/>
      <c r="I212"/>
    </row>
    <row r="213" spans="1:9" ht="45" hidden="1">
      <c r="A213" s="115" t="s">
        <v>302</v>
      </c>
      <c r="B213" s="8" t="s">
        <v>303</v>
      </c>
      <c r="C213" s="9"/>
      <c r="D213" s="9"/>
      <c r="E213" s="9"/>
      <c r="F213" s="9"/>
      <c r="G213" s="179"/>
      <c r="H213"/>
      <c r="I213"/>
    </row>
    <row r="214" spans="1:9" ht="30" hidden="1">
      <c r="A214" s="115" t="s">
        <v>304</v>
      </c>
      <c r="B214" s="8" t="s">
        <v>305</v>
      </c>
      <c r="C214" s="9"/>
      <c r="D214" s="9"/>
      <c r="E214" s="9"/>
      <c r="F214" s="9"/>
      <c r="G214" s="179"/>
      <c r="H214"/>
      <c r="I214"/>
    </row>
    <row r="215" spans="1:9" ht="30" hidden="1">
      <c r="A215" s="115" t="s">
        <v>306</v>
      </c>
      <c r="B215" s="8" t="s">
        <v>307</v>
      </c>
      <c r="C215" s="9"/>
      <c r="D215" s="9"/>
      <c r="E215" s="9"/>
      <c r="F215" s="9"/>
      <c r="G215" s="179"/>
      <c r="H215"/>
      <c r="I215"/>
    </row>
    <row r="216" spans="1:9" ht="30" hidden="1">
      <c r="A216" s="115" t="s">
        <v>308</v>
      </c>
      <c r="B216" s="15" t="s">
        <v>309</v>
      </c>
      <c r="C216" s="9"/>
      <c r="D216" s="9"/>
      <c r="E216" s="9"/>
      <c r="F216" s="9"/>
      <c r="G216" s="179"/>
      <c r="H216"/>
      <c r="I216"/>
    </row>
    <row r="217" spans="1:9" ht="31.5" hidden="1" customHeight="1">
      <c r="A217" s="115" t="s">
        <v>310</v>
      </c>
      <c r="B217" s="245" t="s">
        <v>311</v>
      </c>
      <c r="C217" s="246"/>
      <c r="D217" s="246"/>
      <c r="E217" s="246"/>
      <c r="F217" s="247"/>
      <c r="G217" s="216"/>
      <c r="H217"/>
      <c r="I217"/>
    </row>
    <row r="218" spans="1:9" ht="30" hidden="1">
      <c r="A218" s="114" t="s">
        <v>1513</v>
      </c>
      <c r="B218" s="19" t="s">
        <v>1512</v>
      </c>
      <c r="C218" s="9"/>
      <c r="D218" s="9"/>
      <c r="E218" s="9"/>
      <c r="F218" s="9"/>
      <c r="G218" s="179"/>
      <c r="H218"/>
      <c r="I218"/>
    </row>
    <row r="219" spans="1:9" ht="30" hidden="1">
      <c r="A219" s="114" t="s">
        <v>1514</v>
      </c>
      <c r="B219" s="15" t="s">
        <v>314</v>
      </c>
      <c r="C219" s="9"/>
      <c r="D219" s="9"/>
      <c r="E219" s="9"/>
      <c r="F219" s="9"/>
      <c r="G219" s="179"/>
      <c r="H219"/>
      <c r="I219"/>
    </row>
    <row r="220" spans="1:9" ht="30" hidden="1">
      <c r="A220" s="114" t="s">
        <v>1516</v>
      </c>
      <c r="B220" s="8" t="s">
        <v>316</v>
      </c>
      <c r="C220" s="9"/>
      <c r="D220" s="9"/>
      <c r="E220" s="9"/>
      <c r="F220" s="9"/>
      <c r="G220" s="179"/>
      <c r="H220"/>
      <c r="I220"/>
    </row>
    <row r="221" spans="1:9" ht="30" hidden="1">
      <c r="A221" s="114" t="s">
        <v>1517</v>
      </c>
      <c r="B221" s="8" t="s">
        <v>318</v>
      </c>
      <c r="C221" s="9"/>
      <c r="D221" s="9"/>
      <c r="E221" s="9"/>
      <c r="F221" s="9"/>
      <c r="G221" s="179"/>
      <c r="H221"/>
      <c r="I221"/>
    </row>
    <row r="222" spans="1:9" ht="30" hidden="1">
      <c r="A222" s="114" t="s">
        <v>1518</v>
      </c>
      <c r="B222" s="8" t="s">
        <v>320</v>
      </c>
      <c r="C222" s="9"/>
      <c r="D222" s="9"/>
      <c r="E222" s="9"/>
      <c r="F222" s="9"/>
      <c r="G222" s="179"/>
      <c r="H222"/>
      <c r="I222"/>
    </row>
    <row r="223" spans="1:9" ht="30" hidden="1">
      <c r="A223" s="114" t="s">
        <v>1519</v>
      </c>
      <c r="B223" s="25" t="s">
        <v>781</v>
      </c>
      <c r="C223" s="9"/>
      <c r="D223" s="9"/>
      <c r="E223" s="9"/>
      <c r="F223" s="9"/>
      <c r="G223" s="179"/>
      <c r="H223"/>
      <c r="I223"/>
    </row>
    <row r="224" spans="1:9" ht="31.5" hidden="1" customHeight="1">
      <c r="A224" s="115" t="s">
        <v>321</v>
      </c>
      <c r="B224" s="245" t="s">
        <v>322</v>
      </c>
      <c r="C224" s="246"/>
      <c r="D224" s="246"/>
      <c r="E224" s="246"/>
      <c r="F224" s="247"/>
      <c r="G224" s="216"/>
      <c r="H224"/>
      <c r="I224"/>
    </row>
    <row r="225" spans="1:9" ht="30" hidden="1">
      <c r="A225" s="115" t="s">
        <v>323</v>
      </c>
      <c r="B225" s="8" t="s">
        <v>324</v>
      </c>
      <c r="C225" s="9"/>
      <c r="D225" s="9"/>
      <c r="E225" s="9"/>
      <c r="F225" s="9"/>
      <c r="G225" s="179"/>
      <c r="H225"/>
      <c r="I225"/>
    </row>
    <row r="226" spans="1:9" ht="30" hidden="1">
      <c r="A226" s="115" t="s">
        <v>325</v>
      </c>
      <c r="B226" s="8" t="s">
        <v>326</v>
      </c>
      <c r="C226" s="9"/>
      <c r="D226" s="9"/>
      <c r="E226" s="9"/>
      <c r="F226" s="9"/>
      <c r="G226" s="179"/>
      <c r="H226"/>
      <c r="I226"/>
    </row>
    <row r="227" spans="1:9" ht="30" hidden="1">
      <c r="A227" s="115" t="s">
        <v>327</v>
      </c>
      <c r="B227" s="8" t="s">
        <v>328</v>
      </c>
      <c r="C227" s="9"/>
      <c r="D227" s="9"/>
      <c r="E227" s="9"/>
      <c r="F227" s="9"/>
      <c r="G227" s="179"/>
      <c r="H227"/>
      <c r="I227"/>
    </row>
    <row r="228" spans="1:9" ht="30" hidden="1">
      <c r="A228" s="115" t="s">
        <v>329</v>
      </c>
      <c r="B228" s="8" t="s">
        <v>330</v>
      </c>
      <c r="C228" s="9"/>
      <c r="D228" s="9"/>
      <c r="E228" s="9"/>
      <c r="F228" s="9"/>
      <c r="G228" s="179"/>
      <c r="H228"/>
      <c r="I228"/>
    </row>
    <row r="229" spans="1:9" ht="30" hidden="1">
      <c r="A229" s="115" t="s">
        <v>331</v>
      </c>
      <c r="B229" s="8" t="s">
        <v>332</v>
      </c>
      <c r="C229" s="9"/>
      <c r="D229" s="9"/>
      <c r="E229" s="9"/>
      <c r="F229" s="9"/>
      <c r="G229" s="179"/>
      <c r="H229"/>
      <c r="I229"/>
    </row>
    <row r="230" spans="1:9" ht="31.5" hidden="1" customHeight="1">
      <c r="A230" s="115" t="s">
        <v>333</v>
      </c>
      <c r="B230" s="245" t="s">
        <v>334</v>
      </c>
      <c r="C230" s="246"/>
      <c r="D230" s="246"/>
      <c r="E230" s="246"/>
      <c r="F230" s="247"/>
      <c r="G230" s="216"/>
      <c r="H230"/>
      <c r="I230"/>
    </row>
    <row r="231" spans="1:9" hidden="1">
      <c r="A231" s="115" t="s">
        <v>335</v>
      </c>
      <c r="B231" s="8" t="s">
        <v>336</v>
      </c>
      <c r="C231" s="9"/>
      <c r="D231" s="9"/>
      <c r="E231" s="9"/>
      <c r="F231" s="9"/>
      <c r="G231" s="179"/>
      <c r="H231"/>
      <c r="I231"/>
    </row>
    <row r="232" spans="1:9" hidden="1">
      <c r="A232" s="115" t="s">
        <v>337</v>
      </c>
      <c r="B232" s="8" t="s">
        <v>338</v>
      </c>
      <c r="C232" s="9"/>
      <c r="D232" s="9"/>
      <c r="E232" s="9"/>
      <c r="F232" s="9"/>
      <c r="G232" s="179"/>
      <c r="H232"/>
      <c r="I232"/>
    </row>
    <row r="233" spans="1:9" hidden="1">
      <c r="A233" s="115" t="s">
        <v>339</v>
      </c>
      <c r="B233" s="8" t="s">
        <v>340</v>
      </c>
      <c r="C233" s="9"/>
      <c r="D233" s="9"/>
      <c r="E233" s="9"/>
      <c r="F233" s="9"/>
      <c r="G233" s="179"/>
      <c r="H233"/>
      <c r="I233"/>
    </row>
    <row r="234" spans="1:9" hidden="1">
      <c r="A234" s="115" t="s">
        <v>341</v>
      </c>
      <c r="B234" s="8" t="s">
        <v>342</v>
      </c>
      <c r="C234" s="9"/>
      <c r="D234" s="9"/>
      <c r="E234" s="9"/>
      <c r="F234" s="9"/>
      <c r="G234" s="179"/>
      <c r="H234"/>
      <c r="I234"/>
    </row>
    <row r="235" spans="1:9" ht="31.5" hidden="1" customHeight="1">
      <c r="A235" s="115" t="s">
        <v>343</v>
      </c>
      <c r="B235" s="245" t="s">
        <v>344</v>
      </c>
      <c r="C235" s="246"/>
      <c r="D235" s="246"/>
      <c r="E235" s="246"/>
      <c r="F235" s="247"/>
      <c r="G235" s="216"/>
      <c r="H235"/>
      <c r="I235"/>
    </row>
    <row r="236" spans="1:9" ht="30" hidden="1">
      <c r="A236" s="115" t="s">
        <v>345</v>
      </c>
      <c r="B236" s="8" t="s">
        <v>346</v>
      </c>
      <c r="C236" s="9"/>
      <c r="D236" s="9"/>
      <c r="E236" s="9"/>
      <c r="F236" s="9"/>
      <c r="G236" s="179"/>
      <c r="H236"/>
      <c r="I236"/>
    </row>
    <row r="237" spans="1:9" ht="30" hidden="1">
      <c r="A237" s="115" t="s">
        <v>347</v>
      </c>
      <c r="B237" s="8" t="s">
        <v>348</v>
      </c>
      <c r="C237" s="9"/>
      <c r="D237" s="9"/>
      <c r="E237" s="9"/>
      <c r="F237" s="9"/>
      <c r="G237" s="179"/>
      <c r="H237"/>
      <c r="I237"/>
    </row>
    <row r="238" spans="1:9" ht="30" hidden="1">
      <c r="A238" s="115" t="s">
        <v>349</v>
      </c>
      <c r="B238" s="25" t="s">
        <v>350</v>
      </c>
      <c r="C238" s="9"/>
      <c r="D238" s="9"/>
      <c r="E238" s="9"/>
      <c r="F238" s="9"/>
      <c r="G238" s="179"/>
      <c r="H238"/>
      <c r="I238"/>
    </row>
    <row r="239" spans="1:9" ht="30" hidden="1">
      <c r="A239" s="115" t="s">
        <v>351</v>
      </c>
      <c r="B239" s="25" t="s">
        <v>352</v>
      </c>
      <c r="C239" s="9"/>
      <c r="D239" s="9"/>
      <c r="E239" s="9"/>
      <c r="F239" s="9"/>
      <c r="G239" s="179"/>
      <c r="H239"/>
      <c r="I239"/>
    </row>
    <row r="240" spans="1:9" ht="45" hidden="1">
      <c r="A240" s="115" t="s">
        <v>353</v>
      </c>
      <c r="B240" s="8" t="s">
        <v>354</v>
      </c>
      <c r="C240" s="9"/>
      <c r="D240" s="9"/>
      <c r="E240" s="9"/>
      <c r="F240" s="9"/>
      <c r="G240" s="179"/>
      <c r="H240"/>
      <c r="I240"/>
    </row>
    <row r="241" spans="1:9" ht="30" hidden="1">
      <c r="A241" s="115" t="s">
        <v>355</v>
      </c>
      <c r="B241" s="8" t="s">
        <v>356</v>
      </c>
      <c r="C241" s="9"/>
      <c r="D241" s="9"/>
      <c r="E241" s="9"/>
      <c r="F241" s="9"/>
      <c r="G241" s="179"/>
      <c r="H241"/>
      <c r="I241"/>
    </row>
    <row r="242" spans="1:9" ht="45" hidden="1">
      <c r="A242" s="115" t="s">
        <v>357</v>
      </c>
      <c r="B242" s="8" t="s">
        <v>358</v>
      </c>
      <c r="C242" s="9"/>
      <c r="D242" s="9"/>
      <c r="E242" s="9"/>
      <c r="F242" s="9"/>
      <c r="G242" s="179"/>
      <c r="H242"/>
      <c r="I242"/>
    </row>
    <row r="243" spans="1:9" ht="60" hidden="1">
      <c r="A243" s="115" t="s">
        <v>359</v>
      </c>
      <c r="B243" s="8" t="s">
        <v>360</v>
      </c>
      <c r="C243" s="9"/>
      <c r="D243" s="9"/>
      <c r="E243" s="9"/>
      <c r="F243" s="9"/>
      <c r="G243" s="179"/>
      <c r="H243"/>
      <c r="I243"/>
    </row>
    <row r="244" spans="1:9" ht="30" hidden="1">
      <c r="A244" s="115" t="s">
        <v>361</v>
      </c>
      <c r="B244" s="8" t="s">
        <v>362</v>
      </c>
      <c r="C244" s="9"/>
      <c r="D244" s="9"/>
      <c r="E244" s="9"/>
      <c r="F244" s="9"/>
      <c r="G244" s="179"/>
      <c r="H244"/>
      <c r="I244"/>
    </row>
    <row r="245" spans="1:9" ht="30" hidden="1">
      <c r="A245" s="115" t="s">
        <v>363</v>
      </c>
      <c r="B245" s="8" t="s">
        <v>364</v>
      </c>
      <c r="C245" s="9"/>
      <c r="D245" s="9"/>
      <c r="E245" s="9"/>
      <c r="F245" s="9"/>
      <c r="G245" s="179"/>
      <c r="H245"/>
      <c r="I245"/>
    </row>
    <row r="246" spans="1:9" ht="30" hidden="1">
      <c r="A246" s="115" t="s">
        <v>455</v>
      </c>
      <c r="B246" s="8" t="s">
        <v>366</v>
      </c>
      <c r="C246" s="9"/>
      <c r="D246" s="9"/>
      <c r="E246" s="9"/>
      <c r="F246" s="9"/>
      <c r="G246" s="179"/>
      <c r="H246"/>
      <c r="I246"/>
    </row>
    <row r="247" spans="1:9" ht="30" hidden="1">
      <c r="A247" s="115" t="s">
        <v>365</v>
      </c>
      <c r="B247" s="8" t="s">
        <v>59</v>
      </c>
      <c r="C247" s="9"/>
      <c r="D247" s="9"/>
      <c r="E247" s="9"/>
      <c r="F247" s="9"/>
      <c r="G247" s="179"/>
      <c r="H247"/>
      <c r="I247"/>
    </row>
    <row r="248" spans="1:9" ht="30" hidden="1">
      <c r="A248" s="115" t="s">
        <v>367</v>
      </c>
      <c r="B248" s="8" t="s">
        <v>61</v>
      </c>
      <c r="C248" s="9"/>
      <c r="D248" s="9"/>
      <c r="E248" s="9"/>
      <c r="F248" s="9"/>
      <c r="G248" s="179"/>
      <c r="H248"/>
      <c r="I248"/>
    </row>
    <row r="249" spans="1:9" ht="29.25" hidden="1">
      <c r="A249" s="115" t="s">
        <v>368</v>
      </c>
      <c r="B249" s="4" t="s">
        <v>456</v>
      </c>
      <c r="C249" s="9"/>
      <c r="D249" s="9"/>
      <c r="E249" s="9"/>
      <c r="F249" s="9"/>
      <c r="G249" s="179"/>
      <c r="H249"/>
      <c r="I249"/>
    </row>
    <row r="250" spans="1:9" ht="18.75">
      <c r="A250" s="3"/>
      <c r="B250" s="249" t="s">
        <v>369</v>
      </c>
      <c r="C250" s="250"/>
      <c r="D250" s="250"/>
      <c r="E250" s="251"/>
      <c r="F250" s="252"/>
      <c r="G250" s="353"/>
      <c r="H250" s="156">
        <f>H251+H259+H264+H271</f>
        <v>31</v>
      </c>
      <c r="I250" s="156">
        <f>I251+I259+I264+I271</f>
        <v>62</v>
      </c>
    </row>
    <row r="251" spans="1:9" ht="31.5" customHeight="1">
      <c r="A251" s="3" t="s">
        <v>370</v>
      </c>
      <c r="B251" s="245" t="s">
        <v>457</v>
      </c>
      <c r="C251" s="246"/>
      <c r="D251" s="246"/>
      <c r="E251" s="248"/>
      <c r="F251" s="247"/>
      <c r="G251" s="348"/>
      <c r="H251" s="156">
        <f>SUM(D252:D258)</f>
        <v>7</v>
      </c>
      <c r="I251" s="156">
        <f>COUNT(D252:D258)*2</f>
        <v>14</v>
      </c>
    </row>
    <row r="252" spans="1:9" ht="45">
      <c r="A252" s="3" t="s">
        <v>371</v>
      </c>
      <c r="B252" s="8" t="s">
        <v>373</v>
      </c>
      <c r="C252" s="26" t="s">
        <v>528</v>
      </c>
      <c r="D252" s="130">
        <v>1</v>
      </c>
      <c r="E252" s="122" t="s">
        <v>1943</v>
      </c>
      <c r="F252" s="5" t="s">
        <v>533</v>
      </c>
      <c r="G252" s="349"/>
    </row>
    <row r="253" spans="1:9" ht="45">
      <c r="A253" s="3"/>
      <c r="B253" s="8"/>
      <c r="C253" s="26" t="s">
        <v>529</v>
      </c>
      <c r="D253" s="130">
        <v>1</v>
      </c>
      <c r="E253" s="122" t="s">
        <v>1943</v>
      </c>
      <c r="F253" s="5" t="s">
        <v>534</v>
      </c>
      <c r="G253" s="349"/>
    </row>
    <row r="254" spans="1:9" ht="60">
      <c r="A254" s="3"/>
      <c r="B254" s="8"/>
      <c r="C254" s="26" t="s">
        <v>530</v>
      </c>
      <c r="D254" s="130">
        <v>1</v>
      </c>
      <c r="E254" s="122" t="s">
        <v>1943</v>
      </c>
      <c r="F254" s="5" t="s">
        <v>535</v>
      </c>
      <c r="G254" s="349"/>
    </row>
    <row r="255" spans="1:9" ht="60">
      <c r="A255" s="3"/>
      <c r="B255" s="8"/>
      <c r="C255" s="26" t="s">
        <v>531</v>
      </c>
      <c r="D255" s="130">
        <v>1</v>
      </c>
      <c r="E255" s="122" t="s">
        <v>1943</v>
      </c>
      <c r="F255" s="5" t="s">
        <v>536</v>
      </c>
      <c r="G255" s="349"/>
    </row>
    <row r="256" spans="1:9" ht="30">
      <c r="A256" s="3" t="s">
        <v>372</v>
      </c>
      <c r="B256" s="8" t="s">
        <v>375</v>
      </c>
      <c r="C256" s="8" t="s">
        <v>644</v>
      </c>
      <c r="D256" s="130">
        <v>1</v>
      </c>
      <c r="E256" s="122" t="s">
        <v>1606</v>
      </c>
      <c r="F256" s="9"/>
      <c r="G256" s="352"/>
    </row>
    <row r="257" spans="1:9" ht="30">
      <c r="A257" s="3"/>
      <c r="B257" s="8"/>
      <c r="C257" s="26" t="s">
        <v>782</v>
      </c>
      <c r="D257" s="130">
        <v>1</v>
      </c>
      <c r="E257" s="122" t="s">
        <v>1606</v>
      </c>
      <c r="F257" s="9"/>
      <c r="G257" s="352"/>
    </row>
    <row r="258" spans="1:9" ht="57.75" customHeight="1">
      <c r="A258" s="3" t="s">
        <v>374</v>
      </c>
      <c r="B258" s="8" t="s">
        <v>608</v>
      </c>
      <c r="C258" s="18" t="s">
        <v>783</v>
      </c>
      <c r="D258" s="130">
        <v>1</v>
      </c>
      <c r="E258" s="122" t="s">
        <v>1606</v>
      </c>
      <c r="F258" s="66" t="s">
        <v>784</v>
      </c>
      <c r="G258" s="375"/>
    </row>
    <row r="259" spans="1:9" ht="31.5" customHeight="1">
      <c r="A259" s="3" t="s">
        <v>376</v>
      </c>
      <c r="B259" s="245" t="s">
        <v>458</v>
      </c>
      <c r="C259" s="246"/>
      <c r="D259" s="246"/>
      <c r="E259" s="248"/>
      <c r="F259" s="247"/>
      <c r="G259" s="348"/>
      <c r="H259" s="156">
        <f>SUM(D260:D263)</f>
        <v>4</v>
      </c>
      <c r="I259" s="156">
        <f>COUNT(D260:D263)*2</f>
        <v>8</v>
      </c>
    </row>
    <row r="260" spans="1:9" ht="76.5" customHeight="1">
      <c r="A260" s="3" t="s">
        <v>377</v>
      </c>
      <c r="B260" s="8" t="s">
        <v>378</v>
      </c>
      <c r="C260" s="18" t="s">
        <v>2079</v>
      </c>
      <c r="D260" s="130">
        <v>1</v>
      </c>
      <c r="E260" s="122" t="s">
        <v>1943</v>
      </c>
      <c r="F260" s="9"/>
      <c r="G260" s="352"/>
    </row>
    <row r="261" spans="1:9">
      <c r="A261" s="3"/>
      <c r="B261" s="8"/>
      <c r="C261" s="18" t="s">
        <v>785</v>
      </c>
      <c r="D261" s="130">
        <v>1</v>
      </c>
      <c r="E261" s="122" t="s">
        <v>1943</v>
      </c>
      <c r="F261" s="9"/>
      <c r="G261" s="352"/>
    </row>
    <row r="262" spans="1:9" ht="47.25" customHeight="1">
      <c r="A262" s="3" t="s">
        <v>379</v>
      </c>
      <c r="B262" s="8" t="s">
        <v>380</v>
      </c>
      <c r="C262" s="18" t="s">
        <v>786</v>
      </c>
      <c r="D262" s="130">
        <v>1</v>
      </c>
      <c r="E262" s="122" t="s">
        <v>1606</v>
      </c>
      <c r="F262" s="9"/>
      <c r="G262" s="352"/>
    </row>
    <row r="263" spans="1:9" ht="30">
      <c r="A263" s="3"/>
      <c r="B263" s="8"/>
      <c r="C263" s="18" t="s">
        <v>2418</v>
      </c>
      <c r="D263" s="130">
        <v>1</v>
      </c>
      <c r="E263" s="122" t="s">
        <v>1606</v>
      </c>
      <c r="F263" s="6" t="s">
        <v>2080</v>
      </c>
      <c r="G263" s="350"/>
    </row>
    <row r="264" spans="1:9" ht="47.25" customHeight="1">
      <c r="A264" s="3" t="s">
        <v>381</v>
      </c>
      <c r="B264" s="245" t="s">
        <v>382</v>
      </c>
      <c r="C264" s="246"/>
      <c r="D264" s="246"/>
      <c r="E264" s="246"/>
      <c r="F264" s="247"/>
      <c r="G264" s="348"/>
      <c r="H264" s="156">
        <f>SUM(D265:D270)</f>
        <v>6</v>
      </c>
      <c r="I264" s="156">
        <f>COUNT(D265:D270)*2</f>
        <v>12</v>
      </c>
    </row>
    <row r="265" spans="1:9" ht="114" customHeight="1">
      <c r="A265" s="3" t="s">
        <v>383</v>
      </c>
      <c r="B265" s="8" t="s">
        <v>384</v>
      </c>
      <c r="C265" s="7" t="s">
        <v>787</v>
      </c>
      <c r="D265" s="170">
        <v>1</v>
      </c>
      <c r="E265" s="122" t="s">
        <v>1321</v>
      </c>
      <c r="F265" s="66" t="s">
        <v>2475</v>
      </c>
      <c r="G265" s="375"/>
    </row>
    <row r="266" spans="1:9" ht="90">
      <c r="A266" s="3"/>
      <c r="B266" s="8"/>
      <c r="C266" s="18" t="s">
        <v>788</v>
      </c>
      <c r="D266" s="170">
        <v>1</v>
      </c>
      <c r="E266" s="122" t="s">
        <v>1321</v>
      </c>
      <c r="F266" s="18" t="s">
        <v>789</v>
      </c>
      <c r="G266" s="355"/>
    </row>
    <row r="267" spans="1:9" ht="30">
      <c r="A267" s="3"/>
      <c r="B267" s="8"/>
      <c r="C267" s="18" t="s">
        <v>543</v>
      </c>
      <c r="D267" s="170">
        <v>1</v>
      </c>
      <c r="E267" s="122" t="s">
        <v>1321</v>
      </c>
      <c r="F267" s="18" t="s">
        <v>544</v>
      </c>
      <c r="G267" s="355"/>
    </row>
    <row r="268" spans="1:9" ht="60">
      <c r="A268" s="3"/>
      <c r="B268" s="8"/>
      <c r="C268" s="18" t="s">
        <v>545</v>
      </c>
      <c r="D268" s="170">
        <v>1</v>
      </c>
      <c r="E268" s="122" t="s">
        <v>1321</v>
      </c>
      <c r="F268" s="7" t="s">
        <v>546</v>
      </c>
      <c r="G268" s="351"/>
    </row>
    <row r="269" spans="1:9" ht="30">
      <c r="A269" s="3"/>
      <c r="B269" s="8"/>
      <c r="C269" s="34" t="s">
        <v>551</v>
      </c>
      <c r="D269" s="170">
        <v>1</v>
      </c>
      <c r="E269" s="122" t="s">
        <v>1321</v>
      </c>
      <c r="F269" s="7"/>
      <c r="G269" s="351"/>
    </row>
    <row r="270" spans="1:9" ht="45">
      <c r="A270" s="3" t="s">
        <v>385</v>
      </c>
      <c r="B270" s="8" t="s">
        <v>386</v>
      </c>
      <c r="C270" s="32" t="s">
        <v>801</v>
      </c>
      <c r="D270" s="170">
        <v>1</v>
      </c>
      <c r="E270" s="122" t="s">
        <v>1321</v>
      </c>
      <c r="F270" s="172" t="s">
        <v>2419</v>
      </c>
      <c r="G270" s="376"/>
    </row>
    <row r="271" spans="1:9" ht="47.25" customHeight="1">
      <c r="A271" s="3" t="s">
        <v>387</v>
      </c>
      <c r="B271" s="245" t="s">
        <v>388</v>
      </c>
      <c r="C271" s="246"/>
      <c r="D271" s="246"/>
      <c r="E271" s="248"/>
      <c r="F271" s="247"/>
      <c r="G271" s="348"/>
      <c r="H271" s="156">
        <f>SUM(D272:D285)</f>
        <v>14</v>
      </c>
      <c r="I271" s="156">
        <f>COUNT(D272:D285)*2</f>
        <v>28</v>
      </c>
    </row>
    <row r="272" spans="1:9" ht="86.25" customHeight="1">
      <c r="A272" s="3" t="s">
        <v>389</v>
      </c>
      <c r="B272" s="8" t="s">
        <v>459</v>
      </c>
      <c r="C272" s="18" t="s">
        <v>552</v>
      </c>
      <c r="D272" s="130">
        <v>1</v>
      </c>
      <c r="E272" s="122" t="s">
        <v>1943</v>
      </c>
      <c r="F272" s="9" t="s">
        <v>2070</v>
      </c>
      <c r="G272" s="352"/>
    </row>
    <row r="273" spans="1:9" ht="30">
      <c r="A273" s="3"/>
      <c r="B273" s="8"/>
      <c r="C273" s="18" t="s">
        <v>2073</v>
      </c>
      <c r="D273" s="130">
        <v>1</v>
      </c>
      <c r="E273" s="122" t="s">
        <v>1943</v>
      </c>
      <c r="F273" s="6" t="s">
        <v>2044</v>
      </c>
      <c r="G273" s="350"/>
    </row>
    <row r="274" spans="1:9" ht="45">
      <c r="A274" s="3"/>
      <c r="B274" s="8"/>
      <c r="C274" s="18" t="s">
        <v>553</v>
      </c>
      <c r="D274" s="130">
        <v>1</v>
      </c>
      <c r="E274" s="122" t="s">
        <v>1943</v>
      </c>
      <c r="F274" s="9"/>
      <c r="G274" s="352"/>
    </row>
    <row r="275" spans="1:9" ht="45">
      <c r="A275" s="3"/>
      <c r="B275" s="8"/>
      <c r="C275" s="18" t="s">
        <v>554</v>
      </c>
      <c r="D275" s="130">
        <v>1</v>
      </c>
      <c r="E275" s="122" t="s">
        <v>1943</v>
      </c>
      <c r="F275" s="9" t="s">
        <v>2071</v>
      </c>
      <c r="G275" s="352"/>
    </row>
    <row r="276" spans="1:9" ht="30">
      <c r="A276" s="3"/>
      <c r="B276" s="8"/>
      <c r="C276" s="26" t="s">
        <v>555</v>
      </c>
      <c r="D276" s="130">
        <v>1</v>
      </c>
      <c r="E276" s="122" t="s">
        <v>1943</v>
      </c>
      <c r="F276" s="9"/>
      <c r="G276" s="352"/>
    </row>
    <row r="277" spans="1:9" ht="30">
      <c r="A277" s="3"/>
      <c r="B277" s="8"/>
      <c r="C277" s="26" t="s">
        <v>556</v>
      </c>
      <c r="D277" s="130">
        <v>1</v>
      </c>
      <c r="E277" s="122" t="s">
        <v>1943</v>
      </c>
      <c r="F277" s="9"/>
      <c r="G277" s="352"/>
    </row>
    <row r="278" spans="1:9" ht="62.25" customHeight="1">
      <c r="A278" s="3" t="s">
        <v>390</v>
      </c>
      <c r="B278" s="8" t="s">
        <v>391</v>
      </c>
      <c r="C278" s="26" t="s">
        <v>558</v>
      </c>
      <c r="D278" s="130">
        <v>1</v>
      </c>
      <c r="E278" s="122" t="s">
        <v>1943</v>
      </c>
      <c r="F278" s="5" t="s">
        <v>557</v>
      </c>
      <c r="G278" s="349"/>
    </row>
    <row r="279" spans="1:9" ht="30">
      <c r="A279" s="3"/>
      <c r="B279" s="8"/>
      <c r="C279" s="26" t="s">
        <v>560</v>
      </c>
      <c r="D279" s="130">
        <v>1</v>
      </c>
      <c r="E279" s="122" t="s">
        <v>1943</v>
      </c>
      <c r="F279" s="5" t="s">
        <v>2315</v>
      </c>
      <c r="G279" s="349"/>
    </row>
    <row r="280" spans="1:9" ht="30">
      <c r="A280" s="3"/>
      <c r="B280" s="8"/>
      <c r="C280" s="16" t="s">
        <v>562</v>
      </c>
      <c r="D280" s="130">
        <v>1</v>
      </c>
      <c r="E280" s="122" t="s">
        <v>1321</v>
      </c>
      <c r="F280" s="26" t="s">
        <v>561</v>
      </c>
      <c r="G280" s="358"/>
    </row>
    <row r="281" spans="1:9" ht="66" customHeight="1">
      <c r="A281" s="3" t="s">
        <v>392</v>
      </c>
      <c r="B281" s="8" t="s">
        <v>393</v>
      </c>
      <c r="C281" s="18" t="s">
        <v>790</v>
      </c>
      <c r="D281" s="130">
        <v>1</v>
      </c>
      <c r="E281" s="122" t="s">
        <v>1606</v>
      </c>
      <c r="F281" s="9"/>
      <c r="G281" s="352"/>
    </row>
    <row r="282" spans="1:9" ht="102" customHeight="1">
      <c r="A282" s="3"/>
      <c r="B282" s="8"/>
      <c r="C282" s="63" t="s">
        <v>1070</v>
      </c>
      <c r="D282" s="130">
        <v>1</v>
      </c>
      <c r="E282" s="122" t="s">
        <v>1606</v>
      </c>
      <c r="F282" s="5" t="s">
        <v>1074</v>
      </c>
      <c r="G282" s="349"/>
    </row>
    <row r="283" spans="1:9" ht="47.25">
      <c r="A283" s="3"/>
      <c r="B283" s="8"/>
      <c r="C283" s="63" t="s">
        <v>1071</v>
      </c>
      <c r="D283" s="130">
        <v>1</v>
      </c>
      <c r="E283" s="122" t="s">
        <v>1321</v>
      </c>
      <c r="F283" s="5" t="s">
        <v>1075</v>
      </c>
      <c r="G283" s="349"/>
    </row>
    <row r="284" spans="1:9" ht="31.5">
      <c r="A284" s="3"/>
      <c r="B284" s="8"/>
      <c r="C284" s="63" t="s">
        <v>1072</v>
      </c>
      <c r="D284" s="130">
        <v>1</v>
      </c>
      <c r="E284" s="122" t="s">
        <v>1321</v>
      </c>
      <c r="F284" s="7" t="s">
        <v>1076</v>
      </c>
      <c r="G284" s="351"/>
    </row>
    <row r="285" spans="1:9" ht="60">
      <c r="A285" s="3"/>
      <c r="B285" s="8"/>
      <c r="C285" s="63" t="s">
        <v>1073</v>
      </c>
      <c r="D285" s="130">
        <v>1</v>
      </c>
      <c r="E285" s="122" t="s">
        <v>1321</v>
      </c>
      <c r="F285" s="5" t="s">
        <v>1077</v>
      </c>
      <c r="G285" s="349"/>
    </row>
    <row r="286" spans="1:9" ht="18.75">
      <c r="A286" s="3"/>
      <c r="B286" s="249" t="s">
        <v>394</v>
      </c>
      <c r="C286" s="250"/>
      <c r="D286" s="250"/>
      <c r="E286" s="251"/>
      <c r="F286" s="252"/>
      <c r="G286" s="353"/>
      <c r="H286" s="156">
        <f>H287+H311</f>
        <v>14</v>
      </c>
      <c r="I286" s="156">
        <f>I287+I311</f>
        <v>28</v>
      </c>
    </row>
    <row r="287" spans="1:9" ht="31.5" customHeight="1">
      <c r="A287" s="3" t="s">
        <v>395</v>
      </c>
      <c r="B287" s="245" t="s">
        <v>460</v>
      </c>
      <c r="C287" s="246"/>
      <c r="D287" s="246"/>
      <c r="E287" s="248"/>
      <c r="F287" s="247"/>
      <c r="G287" s="348"/>
      <c r="H287" s="156">
        <f>SUM(D292:D302)</f>
        <v>11</v>
      </c>
      <c r="I287" s="156">
        <f>COUNT(D292:D302)*2</f>
        <v>22</v>
      </c>
    </row>
    <row r="288" spans="1:9" hidden="1">
      <c r="A288" s="115" t="s">
        <v>396</v>
      </c>
      <c r="B288" s="8" t="s">
        <v>397</v>
      </c>
      <c r="C288" s="9"/>
      <c r="D288" s="9"/>
      <c r="E288" s="9"/>
      <c r="F288" s="9"/>
      <c r="G288" s="179"/>
      <c r="H288"/>
      <c r="I288"/>
    </row>
    <row r="289" spans="1:9" ht="30" hidden="1">
      <c r="A289" s="115" t="s">
        <v>398</v>
      </c>
      <c r="B289" s="8" t="s">
        <v>399</v>
      </c>
      <c r="C289" s="9"/>
      <c r="D289" s="9"/>
      <c r="E289" s="9"/>
      <c r="F289" s="9"/>
      <c r="G289" s="179"/>
      <c r="H289"/>
      <c r="I289"/>
    </row>
    <row r="290" spans="1:9" ht="30" hidden="1">
      <c r="A290" s="115" t="s">
        <v>400</v>
      </c>
      <c r="B290" s="8" t="s">
        <v>401</v>
      </c>
      <c r="C290" s="9"/>
      <c r="D290" s="9"/>
      <c r="E290" s="9"/>
      <c r="F290" s="9"/>
      <c r="G290" s="179"/>
      <c r="H290"/>
      <c r="I290"/>
    </row>
    <row r="291" spans="1:9" ht="30" hidden="1">
      <c r="A291" s="115" t="s">
        <v>402</v>
      </c>
      <c r="B291" s="8" t="s">
        <v>403</v>
      </c>
      <c r="C291" s="9"/>
      <c r="D291" s="9"/>
      <c r="E291" s="9"/>
      <c r="F291" s="9"/>
      <c r="G291" s="179"/>
      <c r="H291"/>
      <c r="I291"/>
    </row>
    <row r="292" spans="1:9" ht="45">
      <c r="A292" s="3" t="s">
        <v>461</v>
      </c>
      <c r="B292" s="8" t="s">
        <v>404</v>
      </c>
      <c r="C292" s="16" t="s">
        <v>791</v>
      </c>
      <c r="D292" s="130">
        <v>1</v>
      </c>
      <c r="E292" s="122" t="s">
        <v>1269</v>
      </c>
      <c r="F292" s="9"/>
      <c r="G292" s="352"/>
    </row>
    <row r="293" spans="1:9" ht="30">
      <c r="A293" s="3"/>
      <c r="B293" s="8"/>
      <c r="C293" s="16" t="s">
        <v>2420</v>
      </c>
      <c r="D293" s="130">
        <v>1</v>
      </c>
      <c r="E293" s="122" t="s">
        <v>1269</v>
      </c>
      <c r="F293" s="9"/>
      <c r="G293" s="352"/>
    </row>
    <row r="294" spans="1:9" ht="30">
      <c r="A294" s="3"/>
      <c r="B294" s="8"/>
      <c r="C294" s="16" t="s">
        <v>792</v>
      </c>
      <c r="D294" s="130">
        <v>1</v>
      </c>
      <c r="E294" s="122" t="s">
        <v>1269</v>
      </c>
      <c r="F294" s="9"/>
      <c r="G294" s="352"/>
    </row>
    <row r="295" spans="1:9" ht="45">
      <c r="A295" s="3"/>
      <c r="B295" s="8"/>
      <c r="C295" s="16" t="s">
        <v>799</v>
      </c>
      <c r="D295" s="130">
        <v>1</v>
      </c>
      <c r="E295" s="122" t="s">
        <v>1269</v>
      </c>
      <c r="F295" s="9"/>
      <c r="G295" s="352"/>
    </row>
    <row r="296" spans="1:9" ht="45">
      <c r="A296" s="3"/>
      <c r="B296" s="8"/>
      <c r="C296" s="16" t="s">
        <v>800</v>
      </c>
      <c r="D296" s="130">
        <v>1</v>
      </c>
      <c r="E296" s="122" t="s">
        <v>1269</v>
      </c>
      <c r="F296" s="9"/>
      <c r="G296" s="352"/>
    </row>
    <row r="297" spans="1:9" ht="30">
      <c r="A297" s="3"/>
      <c r="B297" s="8"/>
      <c r="C297" s="16" t="s">
        <v>793</v>
      </c>
      <c r="D297" s="130">
        <v>1</v>
      </c>
      <c r="E297" s="122" t="s">
        <v>1269</v>
      </c>
      <c r="F297" s="9"/>
      <c r="G297" s="352"/>
    </row>
    <row r="298" spans="1:9" ht="45">
      <c r="A298" s="3" t="s">
        <v>462</v>
      </c>
      <c r="B298" s="8" t="s">
        <v>420</v>
      </c>
      <c r="C298" s="16" t="s">
        <v>795</v>
      </c>
      <c r="D298" s="130">
        <v>1</v>
      </c>
      <c r="E298" s="122" t="s">
        <v>1269</v>
      </c>
      <c r="F298" s="9"/>
      <c r="G298" s="352"/>
    </row>
    <row r="299" spans="1:9" ht="45">
      <c r="A299" s="3"/>
      <c r="B299" s="8"/>
      <c r="C299" s="16" t="s">
        <v>796</v>
      </c>
      <c r="D299" s="130">
        <v>1</v>
      </c>
      <c r="E299" s="122" t="s">
        <v>1269</v>
      </c>
      <c r="F299" s="9"/>
      <c r="G299" s="352"/>
    </row>
    <row r="300" spans="1:9" ht="45">
      <c r="A300" s="3"/>
      <c r="B300" s="8"/>
      <c r="C300" s="16" t="s">
        <v>797</v>
      </c>
      <c r="D300" s="130">
        <v>1</v>
      </c>
      <c r="E300" s="122" t="s">
        <v>1269</v>
      </c>
      <c r="F300" s="9"/>
      <c r="G300" s="352"/>
    </row>
    <row r="301" spans="1:9" ht="45">
      <c r="A301" s="3"/>
      <c r="B301" s="8"/>
      <c r="C301" s="16" t="s">
        <v>798</v>
      </c>
      <c r="D301" s="130">
        <v>1</v>
      </c>
      <c r="E301" s="122" t="s">
        <v>1269</v>
      </c>
      <c r="F301" s="9"/>
      <c r="G301" s="352"/>
    </row>
    <row r="302" spans="1:9" ht="30">
      <c r="A302" s="3"/>
      <c r="B302" s="8"/>
      <c r="C302" s="16" t="s">
        <v>794</v>
      </c>
      <c r="D302" s="130">
        <v>1</v>
      </c>
      <c r="E302" s="122" t="s">
        <v>1269</v>
      </c>
      <c r="F302" s="9"/>
      <c r="G302" s="352"/>
    </row>
    <row r="303" spans="1:9" ht="30" hidden="1">
      <c r="A303" s="115" t="s">
        <v>463</v>
      </c>
      <c r="B303" s="8" t="s">
        <v>424</v>
      </c>
      <c r="C303" s="9"/>
      <c r="D303" s="9"/>
      <c r="E303" s="9"/>
      <c r="F303" s="9"/>
      <c r="G303" s="179"/>
      <c r="H303"/>
      <c r="I303"/>
    </row>
    <row r="304" spans="1:9" ht="30" hidden="1">
      <c r="A304" s="115" t="s">
        <v>464</v>
      </c>
      <c r="B304" s="8" t="s">
        <v>421</v>
      </c>
      <c r="C304" s="9"/>
      <c r="D304" s="9"/>
      <c r="E304" s="9"/>
      <c r="F304" s="9"/>
      <c r="G304" s="179"/>
      <c r="H304"/>
      <c r="I304"/>
    </row>
    <row r="305" spans="1:9" ht="30" hidden="1">
      <c r="A305" s="115" t="s">
        <v>465</v>
      </c>
      <c r="B305" s="8" t="s">
        <v>405</v>
      </c>
      <c r="C305" s="9"/>
      <c r="D305" s="9"/>
      <c r="E305" s="9"/>
      <c r="F305" s="9"/>
      <c r="G305" s="179"/>
      <c r="H305"/>
      <c r="I305"/>
    </row>
    <row r="306" spans="1:9" ht="45" hidden="1">
      <c r="A306" s="115" t="s">
        <v>466</v>
      </c>
      <c r="B306" s="8" t="s">
        <v>422</v>
      </c>
      <c r="C306" s="9"/>
      <c r="D306" s="9"/>
      <c r="E306" s="9"/>
      <c r="F306" s="9"/>
      <c r="G306" s="179"/>
      <c r="H306"/>
      <c r="I306"/>
    </row>
    <row r="307" spans="1:9" ht="31.5" hidden="1" customHeight="1">
      <c r="A307" s="115" t="s">
        <v>1921</v>
      </c>
      <c r="B307" s="245" t="s">
        <v>407</v>
      </c>
      <c r="C307" s="246"/>
      <c r="D307" s="246"/>
      <c r="E307" s="246"/>
      <c r="F307" s="247"/>
      <c r="G307" s="216"/>
      <c r="H307"/>
      <c r="I307"/>
    </row>
    <row r="308" spans="1:9" ht="30" hidden="1">
      <c r="A308" s="115" t="s">
        <v>408</v>
      </c>
      <c r="B308" s="8" t="s">
        <v>409</v>
      </c>
      <c r="C308" s="9"/>
      <c r="D308" s="9"/>
      <c r="E308" s="9"/>
      <c r="F308" s="9"/>
      <c r="G308" s="179"/>
      <c r="H308"/>
      <c r="I308"/>
    </row>
    <row r="309" spans="1:9" ht="30" hidden="1">
      <c r="A309" s="115" t="s">
        <v>410</v>
      </c>
      <c r="B309" s="8" t="s">
        <v>467</v>
      </c>
      <c r="C309" s="9"/>
      <c r="D309" s="9"/>
      <c r="E309" s="9"/>
      <c r="F309" s="9"/>
      <c r="G309" s="179"/>
      <c r="H309"/>
      <c r="I309"/>
    </row>
    <row r="310" spans="1:9" ht="30" hidden="1">
      <c r="A310" s="115" t="s">
        <v>411</v>
      </c>
      <c r="B310" s="8" t="s">
        <v>468</v>
      </c>
      <c r="C310" s="9"/>
      <c r="D310" s="9"/>
      <c r="E310" s="9"/>
      <c r="F310" s="9"/>
      <c r="G310" s="179"/>
      <c r="H310"/>
      <c r="I310"/>
    </row>
    <row r="311" spans="1:9" ht="31.5" customHeight="1">
      <c r="A311" s="3" t="s">
        <v>412</v>
      </c>
      <c r="B311" s="245" t="s">
        <v>469</v>
      </c>
      <c r="C311" s="246"/>
      <c r="D311" s="246"/>
      <c r="E311" s="248"/>
      <c r="F311" s="247"/>
      <c r="G311" s="348"/>
      <c r="H311" s="156">
        <f>SUM(D312:D315)</f>
        <v>3</v>
      </c>
      <c r="I311" s="156">
        <f>COUNT(D312:D315)*2</f>
        <v>6</v>
      </c>
    </row>
    <row r="312" spans="1:9" ht="30">
      <c r="A312" s="3" t="s">
        <v>413</v>
      </c>
      <c r="B312" s="8" t="s">
        <v>414</v>
      </c>
      <c r="C312" s="6" t="s">
        <v>1185</v>
      </c>
      <c r="D312" s="130">
        <v>1</v>
      </c>
      <c r="E312" s="122" t="s">
        <v>1316</v>
      </c>
      <c r="F312" s="9"/>
      <c r="G312" s="352"/>
    </row>
    <row r="313" spans="1:9" ht="225">
      <c r="A313" s="3"/>
      <c r="B313" s="8"/>
      <c r="C313" s="5" t="s">
        <v>1186</v>
      </c>
      <c r="D313" s="130">
        <v>1</v>
      </c>
      <c r="E313" s="122" t="s">
        <v>1316</v>
      </c>
      <c r="F313" s="6" t="s">
        <v>804</v>
      </c>
      <c r="G313" s="350"/>
    </row>
    <row r="314" spans="1:9" hidden="1">
      <c r="A314" s="115" t="s">
        <v>415</v>
      </c>
      <c r="B314" s="8" t="s">
        <v>416</v>
      </c>
      <c r="C314" s="9"/>
      <c r="D314" s="9"/>
      <c r="E314" s="9"/>
      <c r="F314" s="9"/>
      <c r="G314" s="179"/>
      <c r="H314"/>
      <c r="I314"/>
    </row>
    <row r="315" spans="1:9" ht="45">
      <c r="A315" s="3" t="s">
        <v>417</v>
      </c>
      <c r="B315" s="8" t="s">
        <v>418</v>
      </c>
      <c r="C315" s="6" t="s">
        <v>802</v>
      </c>
      <c r="D315" s="130">
        <v>1</v>
      </c>
      <c r="E315" s="122" t="s">
        <v>1943</v>
      </c>
      <c r="F315" s="9" t="s">
        <v>803</v>
      </c>
      <c r="G315" s="352"/>
    </row>
    <row r="316" spans="1:9" ht="30" hidden="1">
      <c r="A316" s="115" t="s">
        <v>419</v>
      </c>
      <c r="B316" s="8" t="s">
        <v>423</v>
      </c>
      <c r="C316" s="9"/>
      <c r="D316" s="9"/>
      <c r="E316" s="9"/>
      <c r="F316" s="9"/>
      <c r="G316" s="179"/>
      <c r="H316"/>
      <c r="I316"/>
    </row>
    <row r="317" spans="1:9" ht="18.75">
      <c r="A317" s="3"/>
      <c r="B317" s="249" t="s">
        <v>425</v>
      </c>
      <c r="C317" s="250"/>
      <c r="D317" s="250"/>
      <c r="E317" s="251"/>
      <c r="F317" s="252"/>
      <c r="G317" s="353"/>
      <c r="H317" s="156">
        <f>H318+H329</f>
        <v>11</v>
      </c>
      <c r="I317" s="156">
        <f>I318+I329</f>
        <v>22</v>
      </c>
    </row>
    <row r="318" spans="1:9" ht="31.5" customHeight="1">
      <c r="A318" s="3" t="s">
        <v>426</v>
      </c>
      <c r="B318" s="245" t="s">
        <v>427</v>
      </c>
      <c r="C318" s="246"/>
      <c r="D318" s="246"/>
      <c r="E318" s="248"/>
      <c r="F318" s="247"/>
      <c r="G318" s="348"/>
      <c r="H318" s="156">
        <f>SUM(D319:D328)</f>
        <v>10</v>
      </c>
      <c r="I318" s="156">
        <f>COUNT(D319:D328)*2</f>
        <v>20</v>
      </c>
    </row>
    <row r="319" spans="1:9" ht="30">
      <c r="A319" s="3" t="s">
        <v>428</v>
      </c>
      <c r="B319" s="8" t="s">
        <v>429</v>
      </c>
      <c r="C319" s="9" t="s">
        <v>2195</v>
      </c>
      <c r="D319" s="130">
        <v>1</v>
      </c>
      <c r="E319" s="122" t="s">
        <v>1945</v>
      </c>
      <c r="F319" s="9"/>
      <c r="G319" s="352"/>
    </row>
    <row r="320" spans="1:9" ht="30">
      <c r="A320" s="3"/>
      <c r="B320" s="8"/>
      <c r="C320" s="6" t="s">
        <v>2196</v>
      </c>
      <c r="D320" s="130">
        <v>1</v>
      </c>
      <c r="E320" s="122" t="s">
        <v>1945</v>
      </c>
      <c r="F320" s="9"/>
      <c r="G320" s="352"/>
    </row>
    <row r="321" spans="1:9">
      <c r="A321" s="3"/>
      <c r="B321" s="8"/>
      <c r="C321" s="6" t="s">
        <v>2197</v>
      </c>
      <c r="D321" s="130">
        <v>1</v>
      </c>
      <c r="E321" s="122" t="s">
        <v>1945</v>
      </c>
      <c r="F321" s="9"/>
      <c r="G321" s="352"/>
    </row>
    <row r="322" spans="1:9" ht="30">
      <c r="A322" s="3"/>
      <c r="B322" s="8"/>
      <c r="C322" s="6" t="s">
        <v>808</v>
      </c>
      <c r="D322" s="130">
        <v>1</v>
      </c>
      <c r="E322" s="122" t="s">
        <v>1945</v>
      </c>
      <c r="F322" s="9"/>
      <c r="G322" s="352"/>
    </row>
    <row r="323" spans="1:9" ht="30">
      <c r="A323" s="3"/>
      <c r="B323" s="8"/>
      <c r="C323" s="6" t="s">
        <v>2198</v>
      </c>
      <c r="D323" s="130">
        <v>1</v>
      </c>
      <c r="E323" s="122" t="s">
        <v>1945</v>
      </c>
      <c r="F323" s="9"/>
      <c r="G323" s="352"/>
    </row>
    <row r="324" spans="1:9" ht="60" customHeight="1">
      <c r="A324" s="3" t="s">
        <v>430</v>
      </c>
      <c r="B324" s="8" t="s">
        <v>431</v>
      </c>
      <c r="C324" s="6" t="s">
        <v>805</v>
      </c>
      <c r="D324" s="130">
        <v>1</v>
      </c>
      <c r="E324" s="122" t="s">
        <v>1945</v>
      </c>
      <c r="F324" s="9"/>
      <c r="G324" s="352"/>
    </row>
    <row r="325" spans="1:9" ht="66" customHeight="1">
      <c r="A325" s="3" t="s">
        <v>432</v>
      </c>
      <c r="B325" s="8" t="s">
        <v>433</v>
      </c>
      <c r="C325" s="6" t="s">
        <v>806</v>
      </c>
      <c r="D325" s="130">
        <v>1</v>
      </c>
      <c r="E325" s="122" t="s">
        <v>1945</v>
      </c>
      <c r="F325" s="9"/>
      <c r="G325" s="352"/>
    </row>
    <row r="326" spans="1:9" ht="45">
      <c r="A326" s="111"/>
      <c r="B326" s="8"/>
      <c r="C326" s="6" t="s">
        <v>807</v>
      </c>
      <c r="D326" s="130">
        <v>1</v>
      </c>
      <c r="E326" s="122" t="s">
        <v>1945</v>
      </c>
      <c r="F326" s="9"/>
      <c r="G326" s="352"/>
    </row>
    <row r="327" spans="1:9" ht="30">
      <c r="A327" s="111"/>
      <c r="B327" s="8"/>
      <c r="C327" s="6" t="s">
        <v>809</v>
      </c>
      <c r="D327" s="130">
        <v>1</v>
      </c>
      <c r="E327" s="122" t="s">
        <v>1945</v>
      </c>
      <c r="F327" s="9"/>
      <c r="G327" s="352"/>
    </row>
    <row r="328" spans="1:9" ht="43.5" customHeight="1">
      <c r="A328" s="3" t="s">
        <v>434</v>
      </c>
      <c r="B328" s="8" t="s">
        <v>435</v>
      </c>
      <c r="C328" s="6" t="s">
        <v>810</v>
      </c>
      <c r="D328" s="130">
        <v>1</v>
      </c>
      <c r="E328" s="122" t="s">
        <v>1945</v>
      </c>
      <c r="F328" s="9"/>
      <c r="G328" s="352"/>
    </row>
    <row r="329" spans="1:9" ht="31.5" customHeight="1">
      <c r="A329" s="111" t="s">
        <v>436</v>
      </c>
      <c r="B329" s="245" t="s">
        <v>470</v>
      </c>
      <c r="C329" s="246"/>
      <c r="D329" s="246"/>
      <c r="E329" s="246"/>
      <c r="F329" s="247"/>
      <c r="G329" s="348"/>
      <c r="H329" s="156">
        <f>SUM(D331)</f>
        <v>1</v>
      </c>
      <c r="I329" s="156">
        <f>COUNT(D331)*2</f>
        <v>2</v>
      </c>
    </row>
    <row r="330" spans="1:9" ht="30" hidden="1">
      <c r="A330" s="115" t="s">
        <v>437</v>
      </c>
      <c r="B330" s="25" t="s">
        <v>440</v>
      </c>
      <c r="C330" s="94"/>
      <c r="D330" s="9"/>
      <c r="E330" s="9"/>
      <c r="F330" s="9"/>
      <c r="G330" s="179"/>
      <c r="H330"/>
      <c r="I330"/>
    </row>
    <row r="331" spans="1:9" ht="63.75" customHeight="1">
      <c r="A331" s="111" t="s">
        <v>438</v>
      </c>
      <c r="B331" s="8" t="s">
        <v>439</v>
      </c>
      <c r="C331" s="6" t="s">
        <v>2188</v>
      </c>
      <c r="D331" s="130">
        <v>1</v>
      </c>
      <c r="E331" s="122" t="s">
        <v>1945</v>
      </c>
      <c r="F331" s="9"/>
      <c r="G331" s="352"/>
    </row>
    <row r="334" spans="1:9" ht="46.5">
      <c r="A334" s="242" t="s">
        <v>2421</v>
      </c>
      <c r="B334" s="242"/>
      <c r="C334" s="242"/>
    </row>
    <row r="335" spans="1:9" ht="46.5">
      <c r="A335" s="149"/>
      <c r="B335" s="165" t="s">
        <v>2422</v>
      </c>
      <c r="C335" s="198">
        <f>D355</f>
        <v>50</v>
      </c>
    </row>
    <row r="336" spans="1:9" ht="26.25">
      <c r="A336" s="152"/>
      <c r="B336" s="243" t="s">
        <v>2342</v>
      </c>
      <c r="C336" s="244"/>
    </row>
    <row r="337" spans="1:4" ht="21">
      <c r="A337" s="153" t="s">
        <v>2343</v>
      </c>
      <c r="B337" s="154" t="s">
        <v>2344</v>
      </c>
      <c r="C337" s="197">
        <f>D347</f>
        <v>50</v>
      </c>
    </row>
    <row r="338" spans="1:4" ht="21">
      <c r="A338" s="153" t="s">
        <v>2345</v>
      </c>
      <c r="B338" s="154" t="s">
        <v>2346</v>
      </c>
      <c r="C338" s="197">
        <f t="shared" ref="C338:C343" si="0">D348</f>
        <v>50</v>
      </c>
    </row>
    <row r="339" spans="1:4" ht="21">
      <c r="A339" s="153" t="s">
        <v>2347</v>
      </c>
      <c r="B339" s="154" t="s">
        <v>2348</v>
      </c>
      <c r="C339" s="197">
        <f t="shared" si="0"/>
        <v>50</v>
      </c>
    </row>
    <row r="340" spans="1:4" ht="21">
      <c r="A340" s="153" t="s">
        <v>2349</v>
      </c>
      <c r="B340" s="154" t="s">
        <v>2350</v>
      </c>
      <c r="C340" s="197">
        <f t="shared" si="0"/>
        <v>50</v>
      </c>
    </row>
    <row r="341" spans="1:4" ht="21">
      <c r="A341" s="153" t="s">
        <v>2351</v>
      </c>
      <c r="B341" s="154" t="s">
        <v>2352</v>
      </c>
      <c r="C341" s="197">
        <f t="shared" si="0"/>
        <v>50</v>
      </c>
    </row>
    <row r="342" spans="1:4" ht="21">
      <c r="A342" s="153" t="s">
        <v>2353</v>
      </c>
      <c r="B342" s="154" t="s">
        <v>2354</v>
      </c>
      <c r="C342" s="197">
        <f t="shared" si="0"/>
        <v>50</v>
      </c>
    </row>
    <row r="343" spans="1:4" ht="21">
      <c r="A343" s="153" t="s">
        <v>2355</v>
      </c>
      <c r="B343" s="154" t="s">
        <v>2356</v>
      </c>
      <c r="C343" s="197">
        <f t="shared" si="0"/>
        <v>50</v>
      </c>
    </row>
    <row r="344" spans="1:4" ht="21">
      <c r="A344" s="153" t="s">
        <v>2357</v>
      </c>
      <c r="B344" s="154" t="s">
        <v>2358</v>
      </c>
      <c r="C344" s="197">
        <f>D354</f>
        <v>50</v>
      </c>
    </row>
    <row r="346" spans="1:4">
      <c r="A346" s="205"/>
      <c r="B346" s="205" t="s">
        <v>2378</v>
      </c>
      <c r="C346" s="206" t="s">
        <v>2367</v>
      </c>
      <c r="D346" s="211" t="s">
        <v>2361</v>
      </c>
    </row>
    <row r="347" spans="1:4">
      <c r="A347" s="205" t="s">
        <v>2343</v>
      </c>
      <c r="B347" s="205">
        <f>H5</f>
        <v>14</v>
      </c>
      <c r="C347" s="205">
        <f>I5</f>
        <v>28</v>
      </c>
      <c r="D347" s="211">
        <f>B347*100/C347</f>
        <v>50</v>
      </c>
    </row>
    <row r="348" spans="1:4">
      <c r="A348" s="205" t="s">
        <v>2345</v>
      </c>
      <c r="B348" s="205">
        <f>H45</f>
        <v>8</v>
      </c>
      <c r="C348" s="205">
        <f>I45</f>
        <v>16</v>
      </c>
      <c r="D348" s="211">
        <f t="shared" ref="D348:D355" si="1">B348*100/C348</f>
        <v>50</v>
      </c>
    </row>
    <row r="349" spans="1:4">
      <c r="A349" s="205" t="s">
        <v>2347</v>
      </c>
      <c r="B349" s="205">
        <f>H68</f>
        <v>26</v>
      </c>
      <c r="C349" s="205">
        <f>I68</f>
        <v>52</v>
      </c>
      <c r="D349" s="211">
        <f t="shared" si="1"/>
        <v>50</v>
      </c>
    </row>
    <row r="350" spans="1:4">
      <c r="A350" s="205" t="s">
        <v>2349</v>
      </c>
      <c r="B350" s="205">
        <f>H109</f>
        <v>17</v>
      </c>
      <c r="C350" s="205">
        <f>I109</f>
        <v>34</v>
      </c>
      <c r="D350" s="211">
        <f t="shared" si="1"/>
        <v>50</v>
      </c>
    </row>
    <row r="351" spans="1:4">
      <c r="A351" s="205" t="s">
        <v>2351</v>
      </c>
      <c r="B351" s="205">
        <f>H164</f>
        <v>26</v>
      </c>
      <c r="C351" s="205">
        <f>I164</f>
        <v>52</v>
      </c>
      <c r="D351" s="211">
        <f t="shared" si="1"/>
        <v>50</v>
      </c>
    </row>
    <row r="352" spans="1:4">
      <c r="A352" s="205" t="s">
        <v>2353</v>
      </c>
      <c r="B352" s="205">
        <f>H250</f>
        <v>31</v>
      </c>
      <c r="C352" s="205">
        <f>I250</f>
        <v>62</v>
      </c>
      <c r="D352" s="211">
        <f t="shared" si="1"/>
        <v>50</v>
      </c>
    </row>
    <row r="353" spans="1:4">
      <c r="A353" s="205" t="s">
        <v>2355</v>
      </c>
      <c r="B353" s="205">
        <f>H286</f>
        <v>14</v>
      </c>
      <c r="C353" s="205">
        <f>I286</f>
        <v>28</v>
      </c>
      <c r="D353" s="211">
        <f t="shared" si="1"/>
        <v>50</v>
      </c>
    </row>
    <row r="354" spans="1:4">
      <c r="A354" s="205" t="s">
        <v>2357</v>
      </c>
      <c r="B354" s="205">
        <f>H317</f>
        <v>11</v>
      </c>
      <c r="C354" s="205">
        <f>I317</f>
        <v>22</v>
      </c>
      <c r="D354" s="211">
        <f t="shared" si="1"/>
        <v>50</v>
      </c>
    </row>
    <row r="355" spans="1:4">
      <c r="A355" s="205" t="s">
        <v>2362</v>
      </c>
      <c r="B355" s="205">
        <f>SUM(B347:B354)</f>
        <v>147</v>
      </c>
      <c r="C355" s="205">
        <f>SUM(C347:C354)</f>
        <v>294</v>
      </c>
      <c r="D355" s="211">
        <f t="shared" si="1"/>
        <v>50</v>
      </c>
    </row>
    <row r="356" spans="1:4">
      <c r="A356" s="186"/>
      <c r="B356" s="186"/>
      <c r="C356" s="187"/>
      <c r="D356" s="189"/>
    </row>
    <row r="357" spans="1:4">
      <c r="A357" s="186"/>
      <c r="B357" s="186"/>
      <c r="C357" s="187"/>
      <c r="D357" s="189"/>
    </row>
    <row r="358" spans="1:4">
      <c r="A358" s="155"/>
      <c r="B358" s="155"/>
      <c r="C358" s="156"/>
    </row>
    <row r="359" spans="1:4">
      <c r="A359" s="155"/>
      <c r="B359" s="155"/>
      <c r="C359" s="156"/>
    </row>
    <row r="360" spans="1:4">
      <c r="A360" s="155"/>
      <c r="B360" s="155"/>
      <c r="C360" s="156"/>
    </row>
  </sheetData>
  <sheetProtection password="E1A7" sheet="1" objects="1" scenarios="1"/>
  <protectedRanges>
    <protectedRange sqref="D1:D1048576" name="Range1"/>
  </protectedRanges>
  <autoFilter ref="A4:F331">
    <filterColumn colId="0">
      <colorFilter dxfId="2"/>
    </filterColumn>
  </autoFilter>
  <mergeCells count="48">
    <mergeCell ref="B251:F251"/>
    <mergeCell ref="B287:F287"/>
    <mergeCell ref="B307:F307"/>
    <mergeCell ref="A334:C334"/>
    <mergeCell ref="B336:C336"/>
    <mergeCell ref="B317:F317"/>
    <mergeCell ref="B318:F318"/>
    <mergeCell ref="B329:F329"/>
    <mergeCell ref="B311:F311"/>
    <mergeCell ref="B264:F264"/>
    <mergeCell ref="B271:F271"/>
    <mergeCell ref="B286:F286"/>
    <mergeCell ref="B259:F259"/>
    <mergeCell ref="B217:F217"/>
    <mergeCell ref="B224:F224"/>
    <mergeCell ref="B230:F230"/>
    <mergeCell ref="B235:F235"/>
    <mergeCell ref="B250:F250"/>
    <mergeCell ref="B165:F165"/>
    <mergeCell ref="B168:F168"/>
    <mergeCell ref="B180:F180"/>
    <mergeCell ref="B187:F187"/>
    <mergeCell ref="B209:F209"/>
    <mergeCell ref="B164:F164"/>
    <mergeCell ref="B68:F68"/>
    <mergeCell ref="B69:F69"/>
    <mergeCell ref="B81:F81"/>
    <mergeCell ref="B91:F91"/>
    <mergeCell ref="B99:F99"/>
    <mergeCell ref="B109:F109"/>
    <mergeCell ref="B110:F110"/>
    <mergeCell ref="B123:F123"/>
    <mergeCell ref="B131:F131"/>
    <mergeCell ref="B136:F136"/>
    <mergeCell ref="B145:F145"/>
    <mergeCell ref="F1:F2"/>
    <mergeCell ref="A1:E2"/>
    <mergeCell ref="B63:F63"/>
    <mergeCell ref="A3:F3"/>
    <mergeCell ref="B5:F5"/>
    <mergeCell ref="B6:F6"/>
    <mergeCell ref="B11:F11"/>
    <mergeCell ref="B18:F18"/>
    <mergeCell ref="B27:F27"/>
    <mergeCell ref="B42:F42"/>
    <mergeCell ref="B45:F45"/>
    <mergeCell ref="B46:F46"/>
    <mergeCell ref="B57:F57"/>
  </mergeCells>
  <dataValidations count="1">
    <dataValidation type="list" allowBlank="1" showInputMessage="1" showErrorMessage="1" sqref="D356:D1048576 D3:D345">
      <formula1>$J$1:$L$1</formula1>
    </dataValidation>
  </dataValidations>
  <pageMargins left="0.7" right="0.7" top="0.75" bottom="0.75" header="0.3" footer="0.3"/>
  <pageSetup scale="65" orientation="portrait" r:id="rId1"/>
</worksheet>
</file>

<file path=xl/worksheets/sheet12.xml><?xml version="1.0" encoding="utf-8"?>
<worksheet xmlns="http://schemas.openxmlformats.org/spreadsheetml/2006/main" xmlns:r="http://schemas.openxmlformats.org/officeDocument/2006/relationships">
  <sheetPr filterMode="1">
    <tabColor rgb="FF00B050"/>
  </sheetPr>
  <dimension ref="A1:L345"/>
  <sheetViews>
    <sheetView view="pageBreakPreview" zoomScale="60" zoomScaleNormal="100" workbookViewId="0">
      <selection activeCell="J11" sqref="J11"/>
    </sheetView>
  </sheetViews>
  <sheetFormatPr defaultColWidth="8.85546875" defaultRowHeight="15"/>
  <cols>
    <col min="1" max="1" width="9.7109375" style="1" customWidth="1"/>
    <col min="2" max="2" width="26.140625" style="1" customWidth="1"/>
    <col min="3" max="3" width="33.7109375" style="148" customWidth="1"/>
    <col min="4" max="4" width="12.85546875" style="124" customWidth="1"/>
    <col min="5" max="5" width="15.85546875" style="124" customWidth="1"/>
    <col min="6" max="6" width="24.7109375" customWidth="1"/>
    <col min="7" max="7" width="19.42578125" customWidth="1"/>
    <col min="8" max="9" width="8.85546875" style="156"/>
  </cols>
  <sheetData>
    <row r="1" spans="1:12" ht="15" customHeight="1">
      <c r="A1" s="254" t="s">
        <v>0</v>
      </c>
      <c r="B1" s="255"/>
      <c r="C1" s="255"/>
      <c r="D1" s="255"/>
      <c r="E1" s="256"/>
      <c r="F1" s="264">
        <v>11</v>
      </c>
      <c r="G1" s="366"/>
      <c r="J1" s="156">
        <v>0</v>
      </c>
      <c r="K1" s="156">
        <v>1</v>
      </c>
      <c r="L1" s="156">
        <v>2</v>
      </c>
    </row>
    <row r="2" spans="1:12" ht="15" customHeight="1">
      <c r="A2" s="257"/>
      <c r="B2" s="258"/>
      <c r="C2" s="258"/>
      <c r="D2" s="258"/>
      <c r="E2" s="259"/>
      <c r="F2" s="265"/>
      <c r="G2" s="366"/>
    </row>
    <row r="3" spans="1:12" ht="21.75" customHeight="1">
      <c r="A3" s="260" t="s">
        <v>1917</v>
      </c>
      <c r="B3" s="260"/>
      <c r="C3" s="281"/>
      <c r="D3" s="260"/>
      <c r="E3" s="260"/>
      <c r="F3" s="260"/>
      <c r="G3" s="366"/>
    </row>
    <row r="4" spans="1:12" ht="30">
      <c r="A4" s="79" t="s">
        <v>1</v>
      </c>
      <c r="B4" s="108" t="s">
        <v>2</v>
      </c>
      <c r="C4" s="147" t="s">
        <v>476</v>
      </c>
      <c r="D4" s="81" t="s">
        <v>477</v>
      </c>
      <c r="E4" s="81" t="s">
        <v>478</v>
      </c>
      <c r="F4" s="81" t="s">
        <v>479</v>
      </c>
      <c r="G4" s="346" t="s">
        <v>2500</v>
      </c>
    </row>
    <row r="5" spans="1:12" ht="18.75">
      <c r="A5" s="2"/>
      <c r="B5" s="249" t="s">
        <v>3</v>
      </c>
      <c r="C5" s="282"/>
      <c r="D5" s="250"/>
      <c r="E5" s="250"/>
      <c r="F5" s="252"/>
      <c r="G5" s="353"/>
      <c r="H5" s="156">
        <f>H6+H11+H22+H27+H49</f>
        <v>41</v>
      </c>
      <c r="I5" s="156">
        <f>I6+I11+I22+I27+I49</f>
        <v>82</v>
      </c>
    </row>
    <row r="6" spans="1:12" ht="30">
      <c r="A6" s="3" t="s">
        <v>4</v>
      </c>
      <c r="B6" s="245" t="s">
        <v>5</v>
      </c>
      <c r="C6" s="280"/>
      <c r="D6" s="246"/>
      <c r="E6" s="246"/>
      <c r="F6" s="247"/>
      <c r="G6" s="348"/>
      <c r="H6" s="156">
        <f>SUM(D7:D10)</f>
        <v>2</v>
      </c>
      <c r="I6" s="156">
        <f>COUNT(D7:D10)*2</f>
        <v>4</v>
      </c>
    </row>
    <row r="7" spans="1:12" ht="105" customHeight="1">
      <c r="A7" s="3" t="s">
        <v>6</v>
      </c>
      <c r="B7" s="8" t="s">
        <v>7</v>
      </c>
      <c r="C7" s="5" t="s">
        <v>2115</v>
      </c>
      <c r="D7" s="122">
        <v>1</v>
      </c>
      <c r="E7" s="130" t="s">
        <v>1269</v>
      </c>
      <c r="F7" s="6" t="s">
        <v>2476</v>
      </c>
      <c r="G7" s="350"/>
      <c r="H7" s="174"/>
    </row>
    <row r="8" spans="1:12" ht="30" hidden="1">
      <c r="A8" s="115" t="s">
        <v>8</v>
      </c>
      <c r="B8" s="8" t="s">
        <v>9</v>
      </c>
      <c r="C8" s="6"/>
      <c r="D8" s="9"/>
      <c r="E8" s="130"/>
      <c r="F8" s="9"/>
      <c r="G8" s="179"/>
      <c r="H8"/>
      <c r="I8"/>
    </row>
    <row r="9" spans="1:12" hidden="1">
      <c r="A9" s="115" t="s">
        <v>10</v>
      </c>
      <c r="B9" s="8" t="s">
        <v>441</v>
      </c>
      <c r="C9" s="9"/>
      <c r="D9" s="9"/>
      <c r="E9" s="9"/>
      <c r="F9" s="9"/>
      <c r="G9" s="179"/>
      <c r="H9"/>
      <c r="I9"/>
    </row>
    <row r="10" spans="1:12" ht="105">
      <c r="A10" s="3" t="s">
        <v>11</v>
      </c>
      <c r="B10" s="8" t="s">
        <v>12</v>
      </c>
      <c r="C10" s="5" t="s">
        <v>2179</v>
      </c>
      <c r="D10" s="122">
        <v>1</v>
      </c>
      <c r="E10" s="130" t="s">
        <v>1269</v>
      </c>
      <c r="F10" s="6" t="s">
        <v>2425</v>
      </c>
      <c r="G10" s="350"/>
    </row>
    <row r="11" spans="1:12" ht="30">
      <c r="A11" s="3" t="s">
        <v>13</v>
      </c>
      <c r="B11" s="245" t="s">
        <v>14</v>
      </c>
      <c r="C11" s="280"/>
      <c r="D11" s="246"/>
      <c r="E11" s="246"/>
      <c r="F11" s="247"/>
      <c r="G11" s="348"/>
      <c r="H11" s="156">
        <f>SUM(D12:D21)</f>
        <v>10</v>
      </c>
      <c r="I11" s="156">
        <f>COUNT(D12:D21)*2</f>
        <v>20</v>
      </c>
    </row>
    <row r="12" spans="1:12" ht="45">
      <c r="A12" s="3" t="s">
        <v>15</v>
      </c>
      <c r="B12" s="8" t="s">
        <v>16</v>
      </c>
      <c r="C12" s="5" t="s">
        <v>1847</v>
      </c>
      <c r="D12" s="122">
        <v>1</v>
      </c>
      <c r="E12" s="122" t="s">
        <v>1269</v>
      </c>
      <c r="F12" s="9" t="s">
        <v>1476</v>
      </c>
      <c r="G12" s="352"/>
    </row>
    <row r="13" spans="1:12">
      <c r="A13" s="3"/>
      <c r="B13" s="8"/>
      <c r="C13" s="5" t="s">
        <v>1477</v>
      </c>
      <c r="D13" s="122">
        <v>1</v>
      </c>
      <c r="E13" s="122" t="s">
        <v>1269</v>
      </c>
      <c r="F13" s="9"/>
      <c r="G13" s="352"/>
    </row>
    <row r="14" spans="1:12" ht="60">
      <c r="A14" s="3" t="s">
        <v>17</v>
      </c>
      <c r="B14" s="8" t="s">
        <v>18</v>
      </c>
      <c r="C14" s="5" t="s">
        <v>1478</v>
      </c>
      <c r="D14" s="122">
        <v>1</v>
      </c>
      <c r="E14" s="122" t="s">
        <v>1269</v>
      </c>
      <c r="F14" s="6" t="s">
        <v>1848</v>
      </c>
      <c r="G14" s="350"/>
    </row>
    <row r="15" spans="1:12" ht="45">
      <c r="A15" s="3"/>
      <c r="B15" s="8"/>
      <c r="C15" s="5" t="s">
        <v>1849</v>
      </c>
      <c r="D15" s="122">
        <v>1</v>
      </c>
      <c r="E15" s="122" t="s">
        <v>1269</v>
      </c>
      <c r="F15" s="6" t="s">
        <v>2117</v>
      </c>
      <c r="G15" s="350"/>
    </row>
    <row r="16" spans="1:12">
      <c r="A16" s="3" t="s">
        <v>19</v>
      </c>
      <c r="B16" s="15" t="s">
        <v>20</v>
      </c>
      <c r="C16" s="5" t="s">
        <v>1479</v>
      </c>
      <c r="D16" s="122">
        <v>1</v>
      </c>
      <c r="E16" s="122" t="s">
        <v>1269</v>
      </c>
      <c r="F16" s="9"/>
      <c r="G16" s="352"/>
    </row>
    <row r="17" spans="1:9" ht="30">
      <c r="A17" s="3"/>
      <c r="B17" s="15"/>
      <c r="C17" s="5" t="s">
        <v>1850</v>
      </c>
      <c r="D17" s="122">
        <v>1</v>
      </c>
      <c r="E17" s="122" t="s">
        <v>1269</v>
      </c>
      <c r="F17" s="9"/>
      <c r="G17" s="352"/>
    </row>
    <row r="18" spans="1:9" ht="45">
      <c r="A18" s="3"/>
      <c r="B18" s="15"/>
      <c r="C18" s="5" t="s">
        <v>1480</v>
      </c>
      <c r="D18" s="122">
        <v>1</v>
      </c>
      <c r="E18" s="122" t="s">
        <v>1269</v>
      </c>
      <c r="F18" s="9"/>
      <c r="G18" s="352"/>
    </row>
    <row r="19" spans="1:9" ht="30">
      <c r="A19" s="3" t="s">
        <v>21</v>
      </c>
      <c r="B19" s="15" t="s">
        <v>22</v>
      </c>
      <c r="C19" s="5" t="s">
        <v>2118</v>
      </c>
      <c r="D19" s="122">
        <v>1</v>
      </c>
      <c r="E19" s="122" t="s">
        <v>1269</v>
      </c>
      <c r="F19" s="9"/>
      <c r="G19" s="352"/>
    </row>
    <row r="20" spans="1:9" ht="30">
      <c r="A20" s="3"/>
      <c r="B20" s="15"/>
      <c r="C20" s="5" t="s">
        <v>1481</v>
      </c>
      <c r="D20" s="122">
        <v>1</v>
      </c>
      <c r="E20" s="122" t="s">
        <v>1269</v>
      </c>
      <c r="F20" s="6" t="s">
        <v>2180</v>
      </c>
      <c r="G20" s="350"/>
    </row>
    <row r="21" spans="1:9" ht="30">
      <c r="A21" s="3" t="s">
        <v>23</v>
      </c>
      <c r="B21" s="15" t="s">
        <v>24</v>
      </c>
      <c r="C21" s="5" t="s">
        <v>1851</v>
      </c>
      <c r="D21" s="122">
        <v>1</v>
      </c>
      <c r="E21" s="122" t="s">
        <v>1269</v>
      </c>
      <c r="F21" s="6" t="s">
        <v>1482</v>
      </c>
      <c r="G21" s="350"/>
    </row>
    <row r="22" spans="1:9" ht="31.5" customHeight="1">
      <c r="A22" s="3" t="s">
        <v>25</v>
      </c>
      <c r="B22" s="245" t="s">
        <v>26</v>
      </c>
      <c r="C22" s="280"/>
      <c r="D22" s="246"/>
      <c r="E22" s="246"/>
      <c r="F22" s="247"/>
      <c r="G22" s="348"/>
      <c r="H22" s="156">
        <f>SUM(D24)</f>
        <v>1</v>
      </c>
      <c r="I22" s="156">
        <f>COUNT(D24)*2</f>
        <v>2</v>
      </c>
    </row>
    <row r="23" spans="1:9" hidden="1">
      <c r="A23" s="115" t="s">
        <v>27</v>
      </c>
      <c r="B23" s="8" t="s">
        <v>442</v>
      </c>
      <c r="C23" s="9"/>
      <c r="D23" s="9"/>
      <c r="E23" s="9"/>
      <c r="F23" s="9"/>
      <c r="G23" s="179"/>
      <c r="H23"/>
      <c r="I23"/>
    </row>
    <row r="24" spans="1:9" ht="60">
      <c r="A24" s="3" t="s">
        <v>28</v>
      </c>
      <c r="B24" s="8" t="s">
        <v>29</v>
      </c>
      <c r="C24" s="5" t="s">
        <v>1852</v>
      </c>
      <c r="D24" s="122">
        <v>1</v>
      </c>
      <c r="E24" s="122" t="s">
        <v>1269</v>
      </c>
      <c r="F24" s="6" t="s">
        <v>2119</v>
      </c>
      <c r="G24" s="350"/>
    </row>
    <row r="25" spans="1:9" ht="30" hidden="1">
      <c r="A25" s="115" t="s">
        <v>30</v>
      </c>
      <c r="B25" s="8" t="s">
        <v>1769</v>
      </c>
      <c r="C25" s="9"/>
      <c r="D25" s="9"/>
      <c r="E25" s="9"/>
      <c r="F25" s="9"/>
      <c r="G25" s="179"/>
      <c r="H25"/>
      <c r="I25"/>
    </row>
    <row r="26" spans="1:9" hidden="1">
      <c r="A26" s="115" t="s">
        <v>32</v>
      </c>
      <c r="B26" s="8" t="s">
        <v>33</v>
      </c>
      <c r="C26" s="9"/>
      <c r="D26" s="9"/>
      <c r="E26" s="9"/>
      <c r="F26" s="9"/>
      <c r="G26" s="179"/>
      <c r="H26"/>
      <c r="I26"/>
    </row>
    <row r="27" spans="1:9" ht="31.5" customHeight="1">
      <c r="A27" s="3" t="s">
        <v>34</v>
      </c>
      <c r="B27" s="245" t="s">
        <v>2491</v>
      </c>
      <c r="C27" s="280"/>
      <c r="D27" s="246"/>
      <c r="E27" s="246"/>
      <c r="F27" s="247"/>
      <c r="G27" s="348"/>
      <c r="H27" s="156">
        <f>SUM(D28:D48)</f>
        <v>21</v>
      </c>
      <c r="I27" s="156">
        <f>COUNT(D28:D48)*2</f>
        <v>42</v>
      </c>
    </row>
    <row r="28" spans="1:9" ht="45">
      <c r="A28" s="3" t="s">
        <v>36</v>
      </c>
      <c r="B28" s="8" t="s">
        <v>37</v>
      </c>
      <c r="C28" s="5" t="s">
        <v>1853</v>
      </c>
      <c r="D28" s="122">
        <v>1</v>
      </c>
      <c r="E28" s="122" t="s">
        <v>1269</v>
      </c>
      <c r="F28" s="9"/>
      <c r="G28" s="352"/>
    </row>
    <row r="29" spans="1:9" ht="30">
      <c r="A29" s="3"/>
      <c r="B29" s="8"/>
      <c r="C29" s="7" t="s">
        <v>2426</v>
      </c>
      <c r="D29" s="122">
        <v>1</v>
      </c>
      <c r="E29" s="122" t="s">
        <v>1269</v>
      </c>
      <c r="F29" s="9"/>
      <c r="G29" s="352"/>
    </row>
    <row r="30" spans="1:9" ht="30">
      <c r="A30" s="3" t="s">
        <v>38</v>
      </c>
      <c r="B30" s="8" t="s">
        <v>39</v>
      </c>
      <c r="C30" s="7" t="s">
        <v>2427</v>
      </c>
      <c r="D30" s="122">
        <v>1</v>
      </c>
      <c r="E30" s="122" t="s">
        <v>1269</v>
      </c>
      <c r="F30" s="9"/>
      <c r="G30" s="352"/>
    </row>
    <row r="31" spans="1:9" ht="30">
      <c r="A31" s="3"/>
      <c r="B31" s="8"/>
      <c r="C31" s="5" t="s">
        <v>1483</v>
      </c>
      <c r="D31" s="122">
        <v>1</v>
      </c>
      <c r="E31" s="122" t="s">
        <v>1269</v>
      </c>
      <c r="F31" s="9"/>
      <c r="G31" s="352"/>
    </row>
    <row r="32" spans="1:9" ht="30">
      <c r="A32" s="3" t="s">
        <v>40</v>
      </c>
      <c r="B32" s="8" t="s">
        <v>41</v>
      </c>
      <c r="C32" s="5" t="s">
        <v>2186</v>
      </c>
      <c r="D32" s="122">
        <v>1</v>
      </c>
      <c r="E32" s="122" t="s">
        <v>1269</v>
      </c>
      <c r="F32" s="9"/>
      <c r="G32" s="352"/>
    </row>
    <row r="33" spans="1:7" ht="30">
      <c r="A33" s="3" t="s">
        <v>42</v>
      </c>
      <c r="B33" s="8" t="s">
        <v>43</v>
      </c>
      <c r="C33" s="5" t="s">
        <v>1854</v>
      </c>
      <c r="D33" s="122">
        <v>1</v>
      </c>
      <c r="E33" s="122" t="s">
        <v>1269</v>
      </c>
      <c r="F33" s="9"/>
      <c r="G33" s="352"/>
    </row>
    <row r="34" spans="1:7" ht="30">
      <c r="A34" s="3"/>
      <c r="B34" s="8"/>
      <c r="C34" s="42" t="s">
        <v>1855</v>
      </c>
      <c r="D34" s="122">
        <v>1</v>
      </c>
      <c r="E34" s="122" t="s">
        <v>1269</v>
      </c>
      <c r="F34" s="9"/>
      <c r="G34" s="352"/>
    </row>
    <row r="35" spans="1:7" ht="30">
      <c r="A35" s="3"/>
      <c r="B35" s="8"/>
      <c r="C35" s="5" t="s">
        <v>1484</v>
      </c>
      <c r="D35" s="122">
        <v>1</v>
      </c>
      <c r="E35" s="122" t="s">
        <v>1269</v>
      </c>
      <c r="F35" s="9"/>
      <c r="G35" s="352"/>
    </row>
    <row r="36" spans="1:7" ht="45">
      <c r="A36" s="3" t="s">
        <v>44</v>
      </c>
      <c r="B36" s="8" t="s">
        <v>45</v>
      </c>
      <c r="C36" s="5" t="s">
        <v>1856</v>
      </c>
      <c r="D36" s="122">
        <v>1</v>
      </c>
      <c r="E36" s="122" t="s">
        <v>1269</v>
      </c>
      <c r="F36" s="9"/>
      <c r="G36" s="352"/>
    </row>
    <row r="37" spans="1:7" ht="30">
      <c r="A37" s="3" t="s">
        <v>46</v>
      </c>
      <c r="B37" s="8" t="s">
        <v>47</v>
      </c>
      <c r="C37" s="5" t="s">
        <v>1857</v>
      </c>
      <c r="D37" s="122">
        <v>1</v>
      </c>
      <c r="E37" s="122" t="s">
        <v>1269</v>
      </c>
      <c r="F37" s="9"/>
      <c r="G37" s="352"/>
    </row>
    <row r="38" spans="1:7" ht="45">
      <c r="A38" s="3" t="s">
        <v>48</v>
      </c>
      <c r="B38" s="8" t="s">
        <v>49</v>
      </c>
      <c r="C38" s="5" t="s">
        <v>1858</v>
      </c>
      <c r="D38" s="122">
        <v>1</v>
      </c>
      <c r="E38" s="122" t="s">
        <v>1269</v>
      </c>
      <c r="F38" s="9"/>
      <c r="G38" s="352"/>
    </row>
    <row r="39" spans="1:7" ht="60">
      <c r="A39" s="3" t="s">
        <v>50</v>
      </c>
      <c r="B39" s="8" t="s">
        <v>51</v>
      </c>
      <c r="C39" s="5" t="s">
        <v>2120</v>
      </c>
      <c r="D39" s="122">
        <v>1</v>
      </c>
      <c r="E39" s="122" t="s">
        <v>1269</v>
      </c>
      <c r="F39" s="9"/>
      <c r="G39" s="352"/>
    </row>
    <row r="40" spans="1:7" ht="30">
      <c r="A40" s="3"/>
      <c r="B40" s="8"/>
      <c r="C40" s="5" t="s">
        <v>2121</v>
      </c>
      <c r="D40" s="122">
        <v>1</v>
      </c>
      <c r="E40" s="122"/>
      <c r="F40" s="9"/>
      <c r="G40" s="352"/>
    </row>
    <row r="41" spans="1:7" ht="45">
      <c r="A41" s="3"/>
      <c r="B41" s="8"/>
      <c r="C41" s="5" t="s">
        <v>2185</v>
      </c>
      <c r="D41" s="122">
        <v>1</v>
      </c>
      <c r="E41" s="122" t="s">
        <v>1269</v>
      </c>
      <c r="F41" s="9"/>
      <c r="G41" s="352"/>
    </row>
    <row r="42" spans="1:7" ht="45">
      <c r="A42" s="3" t="s">
        <v>52</v>
      </c>
      <c r="B42" s="15" t="s">
        <v>53</v>
      </c>
      <c r="C42" s="5" t="s">
        <v>2477</v>
      </c>
      <c r="D42" s="122">
        <v>1</v>
      </c>
      <c r="E42" s="122" t="s">
        <v>1269</v>
      </c>
      <c r="F42" s="9"/>
      <c r="G42" s="352"/>
    </row>
    <row r="43" spans="1:7" ht="45">
      <c r="A43" s="3"/>
      <c r="B43" s="15"/>
      <c r="C43" s="5" t="s">
        <v>2122</v>
      </c>
      <c r="D43" s="122">
        <v>1</v>
      </c>
      <c r="E43" s="122" t="s">
        <v>1269</v>
      </c>
      <c r="F43" s="9"/>
      <c r="G43" s="352"/>
    </row>
    <row r="44" spans="1:7" ht="30">
      <c r="A44" s="3" t="s">
        <v>54</v>
      </c>
      <c r="B44" s="8" t="s">
        <v>55</v>
      </c>
      <c r="C44" s="5" t="s">
        <v>1859</v>
      </c>
      <c r="D44" s="122">
        <v>1</v>
      </c>
      <c r="E44" s="122" t="s">
        <v>1269</v>
      </c>
      <c r="F44" s="9"/>
      <c r="G44" s="352"/>
    </row>
    <row r="45" spans="1:7" ht="30">
      <c r="A45" s="3" t="s">
        <v>56</v>
      </c>
      <c r="B45" s="15" t="s">
        <v>57</v>
      </c>
      <c r="C45" s="5" t="s">
        <v>1485</v>
      </c>
      <c r="D45" s="122">
        <v>1</v>
      </c>
      <c r="E45" s="122" t="s">
        <v>1269</v>
      </c>
      <c r="F45" s="9"/>
      <c r="G45" s="352"/>
    </row>
    <row r="46" spans="1:7" ht="30">
      <c r="A46" s="3" t="s">
        <v>58</v>
      </c>
      <c r="B46" s="8" t="s">
        <v>59</v>
      </c>
      <c r="C46" s="5" t="s">
        <v>1860</v>
      </c>
      <c r="D46" s="122">
        <v>1</v>
      </c>
      <c r="E46" s="122" t="s">
        <v>1269</v>
      </c>
      <c r="F46" s="9"/>
      <c r="G46" s="352"/>
    </row>
    <row r="47" spans="1:7" ht="30">
      <c r="A47" s="3" t="s">
        <v>60</v>
      </c>
      <c r="B47" s="8" t="s">
        <v>61</v>
      </c>
      <c r="C47" s="5" t="s">
        <v>1861</v>
      </c>
      <c r="D47" s="122">
        <v>1</v>
      </c>
      <c r="E47" s="122" t="s">
        <v>1269</v>
      </c>
      <c r="F47" s="9"/>
      <c r="G47" s="352"/>
    </row>
    <row r="48" spans="1:7" ht="30">
      <c r="A48" s="3" t="s">
        <v>62</v>
      </c>
      <c r="B48" s="19" t="s">
        <v>662</v>
      </c>
      <c r="C48" s="5" t="s">
        <v>1486</v>
      </c>
      <c r="D48" s="122">
        <v>1</v>
      </c>
      <c r="E48" s="122" t="s">
        <v>1269</v>
      </c>
      <c r="F48" s="9"/>
      <c r="G48" s="352"/>
    </row>
    <row r="49" spans="1:9" ht="31.5" customHeight="1">
      <c r="A49" s="3" t="s">
        <v>63</v>
      </c>
      <c r="B49" s="245" t="s">
        <v>64</v>
      </c>
      <c r="C49" s="280"/>
      <c r="D49" s="246"/>
      <c r="E49" s="246"/>
      <c r="F49" s="247"/>
      <c r="G49" s="348"/>
      <c r="H49" s="156">
        <f>SUM(D50:D56)</f>
        <v>7</v>
      </c>
      <c r="I49" s="156">
        <f>COUNT(D50:D56)*2</f>
        <v>14</v>
      </c>
    </row>
    <row r="50" spans="1:9" ht="105">
      <c r="A50" s="3" t="s">
        <v>65</v>
      </c>
      <c r="B50" s="8" t="s">
        <v>66</v>
      </c>
      <c r="C50" s="18" t="s">
        <v>1862</v>
      </c>
      <c r="D50" s="122">
        <v>1</v>
      </c>
      <c r="E50" s="122" t="s">
        <v>1269</v>
      </c>
      <c r="F50" s="6" t="s">
        <v>1863</v>
      </c>
      <c r="G50" s="350"/>
    </row>
    <row r="51" spans="1:9" ht="90">
      <c r="A51" s="3"/>
      <c r="B51" s="8"/>
      <c r="C51" s="5" t="s">
        <v>1864</v>
      </c>
      <c r="D51" s="122">
        <v>1</v>
      </c>
      <c r="E51" s="122" t="s">
        <v>1269</v>
      </c>
      <c r="F51" s="43" t="s">
        <v>2429</v>
      </c>
      <c r="G51" s="357"/>
    </row>
    <row r="52" spans="1:9" ht="90">
      <c r="A52" s="3"/>
      <c r="B52" s="8"/>
      <c r="C52" s="5" t="s">
        <v>1865</v>
      </c>
      <c r="D52" s="122">
        <v>1</v>
      </c>
      <c r="E52" s="122" t="s">
        <v>1269</v>
      </c>
      <c r="F52" s="6" t="s">
        <v>1866</v>
      </c>
      <c r="G52" s="350"/>
    </row>
    <row r="53" spans="1:9" ht="75">
      <c r="A53" s="3"/>
      <c r="B53" s="8"/>
      <c r="C53" s="5" t="s">
        <v>2428</v>
      </c>
      <c r="D53" s="122">
        <v>1</v>
      </c>
      <c r="E53" s="122" t="s">
        <v>1269</v>
      </c>
      <c r="F53" s="6" t="s">
        <v>1867</v>
      </c>
      <c r="G53" s="350"/>
    </row>
    <row r="54" spans="1:9" ht="75">
      <c r="A54" s="3"/>
      <c r="B54" s="8"/>
      <c r="C54" s="5" t="s">
        <v>2123</v>
      </c>
      <c r="D54" s="122">
        <v>1</v>
      </c>
      <c r="E54" s="122" t="s">
        <v>1269</v>
      </c>
      <c r="F54" s="6" t="s">
        <v>1868</v>
      </c>
      <c r="G54" s="350"/>
    </row>
    <row r="55" spans="1:9" ht="45">
      <c r="A55" s="3" t="s">
        <v>67</v>
      </c>
      <c r="B55" s="8" t="s">
        <v>68</v>
      </c>
      <c r="C55" s="5" t="s">
        <v>1869</v>
      </c>
      <c r="D55" s="122">
        <v>1</v>
      </c>
      <c r="E55" s="122" t="s">
        <v>1269</v>
      </c>
      <c r="F55" s="9"/>
      <c r="G55" s="352"/>
    </row>
    <row r="56" spans="1:9" ht="30">
      <c r="A56" s="3"/>
      <c r="B56" s="8"/>
      <c r="C56" s="5" t="s">
        <v>1870</v>
      </c>
      <c r="D56" s="122">
        <v>1</v>
      </c>
      <c r="E56" s="122" t="s">
        <v>1269</v>
      </c>
      <c r="F56" s="6"/>
      <c r="G56" s="350"/>
    </row>
    <row r="57" spans="1:9" ht="18.75">
      <c r="A57" s="3"/>
      <c r="B57" s="249" t="s">
        <v>69</v>
      </c>
      <c r="C57" s="282"/>
      <c r="D57" s="250"/>
      <c r="E57" s="250"/>
      <c r="F57" s="252"/>
      <c r="G57" s="353"/>
      <c r="H57" s="156">
        <f>H58+H67+H73</f>
        <v>9</v>
      </c>
      <c r="I57" s="156">
        <f>I58+I67+I73</f>
        <v>18</v>
      </c>
    </row>
    <row r="58" spans="1:9" ht="30">
      <c r="A58" s="3" t="s">
        <v>70</v>
      </c>
      <c r="B58" s="245" t="s">
        <v>71</v>
      </c>
      <c r="C58" s="280"/>
      <c r="D58" s="246"/>
      <c r="E58" s="246"/>
      <c r="F58" s="247"/>
      <c r="G58" s="348"/>
      <c r="H58" s="156">
        <f>SUM(D60:D66)</f>
        <v>5</v>
      </c>
      <c r="I58" s="156">
        <f>COUNT(D60:D66)*2</f>
        <v>10</v>
      </c>
    </row>
    <row r="59" spans="1:9" ht="30" hidden="1">
      <c r="A59" s="115" t="s">
        <v>72</v>
      </c>
      <c r="B59" s="15" t="s">
        <v>73</v>
      </c>
      <c r="C59" s="9"/>
      <c r="D59" s="9"/>
      <c r="E59" s="9"/>
      <c r="F59" s="9"/>
      <c r="G59" s="179"/>
      <c r="H59"/>
      <c r="I59"/>
    </row>
    <row r="60" spans="1:9" ht="45">
      <c r="A60" s="3" t="s">
        <v>74</v>
      </c>
      <c r="B60" s="15" t="s">
        <v>75</v>
      </c>
      <c r="C60" s="5" t="s">
        <v>1871</v>
      </c>
      <c r="D60" s="122">
        <v>1</v>
      </c>
      <c r="E60" s="122" t="s">
        <v>1269</v>
      </c>
      <c r="F60" s="9"/>
      <c r="G60" s="352"/>
    </row>
    <row r="61" spans="1:9" hidden="1">
      <c r="A61" s="115" t="s">
        <v>76</v>
      </c>
      <c r="B61" s="15" t="s">
        <v>77</v>
      </c>
      <c r="C61" s="9"/>
      <c r="D61" s="9"/>
      <c r="E61" s="9"/>
      <c r="F61" s="9"/>
      <c r="G61" s="179"/>
      <c r="H61"/>
      <c r="I61"/>
    </row>
    <row r="62" spans="1:9" ht="120">
      <c r="A62" s="3" t="s">
        <v>78</v>
      </c>
      <c r="B62" s="15" t="s">
        <v>79</v>
      </c>
      <c r="C62" s="5" t="s">
        <v>1487</v>
      </c>
      <c r="D62" s="122">
        <v>1</v>
      </c>
      <c r="E62" s="122" t="s">
        <v>1269</v>
      </c>
      <c r="F62" s="6" t="s">
        <v>2178</v>
      </c>
      <c r="G62" s="350"/>
    </row>
    <row r="63" spans="1:9" ht="30">
      <c r="A63" s="3" t="s">
        <v>80</v>
      </c>
      <c r="B63" s="15" t="s">
        <v>2316</v>
      </c>
      <c r="C63" s="5" t="s">
        <v>1488</v>
      </c>
      <c r="D63" s="122">
        <v>1</v>
      </c>
      <c r="E63" s="122" t="s">
        <v>1269</v>
      </c>
      <c r="F63" s="9"/>
      <c r="G63" s="352"/>
    </row>
    <row r="64" spans="1:9" ht="75">
      <c r="A64" s="3" t="s">
        <v>82</v>
      </c>
      <c r="B64" s="8" t="s">
        <v>83</v>
      </c>
      <c r="C64" s="5" t="s">
        <v>1872</v>
      </c>
      <c r="D64" s="122">
        <v>1</v>
      </c>
      <c r="E64" s="122" t="s">
        <v>1269</v>
      </c>
      <c r="F64" s="6" t="s">
        <v>2125</v>
      </c>
      <c r="G64" s="350"/>
    </row>
    <row r="65" spans="1:9" ht="45" hidden="1">
      <c r="A65" s="115" t="s">
        <v>84</v>
      </c>
      <c r="B65" s="8" t="s">
        <v>85</v>
      </c>
      <c r="C65" s="9"/>
      <c r="D65" s="9"/>
      <c r="E65" s="9"/>
      <c r="F65" s="9"/>
      <c r="G65" s="179"/>
      <c r="H65"/>
      <c r="I65"/>
    </row>
    <row r="66" spans="1:9" ht="45">
      <c r="A66" s="3" t="s">
        <v>86</v>
      </c>
      <c r="B66" s="8" t="s">
        <v>87</v>
      </c>
      <c r="C66" s="5" t="s">
        <v>2124</v>
      </c>
      <c r="D66" s="122">
        <v>1</v>
      </c>
      <c r="E66" s="122" t="s">
        <v>1955</v>
      </c>
      <c r="F66" s="6" t="s">
        <v>2478</v>
      </c>
      <c r="G66" s="350"/>
    </row>
    <row r="67" spans="1:9" ht="30">
      <c r="A67" s="3" t="s">
        <v>88</v>
      </c>
      <c r="B67" s="245" t="s">
        <v>89</v>
      </c>
      <c r="C67" s="280"/>
      <c r="D67" s="246"/>
      <c r="E67" s="246"/>
      <c r="F67" s="247"/>
      <c r="G67" s="348"/>
      <c r="H67" s="156">
        <f>SUM(D68:D71)</f>
        <v>3</v>
      </c>
      <c r="I67" s="156">
        <f>COUNT(D68:D71)*2</f>
        <v>6</v>
      </c>
    </row>
    <row r="68" spans="1:9" ht="45">
      <c r="A68" s="3" t="s">
        <v>90</v>
      </c>
      <c r="B68" s="8" t="s">
        <v>91</v>
      </c>
      <c r="C68" s="5" t="s">
        <v>2126</v>
      </c>
      <c r="D68" s="122">
        <v>1</v>
      </c>
      <c r="E68" s="122" t="s">
        <v>1269</v>
      </c>
      <c r="F68" s="9"/>
      <c r="G68" s="352"/>
    </row>
    <row r="69" spans="1:9" ht="30">
      <c r="A69" s="3" t="s">
        <v>92</v>
      </c>
      <c r="B69" s="8" t="s">
        <v>93</v>
      </c>
      <c r="C69" s="5" t="s">
        <v>1873</v>
      </c>
      <c r="D69" s="122">
        <v>1</v>
      </c>
      <c r="E69" s="122" t="s">
        <v>1269</v>
      </c>
      <c r="F69" s="9"/>
      <c r="G69" s="352"/>
    </row>
    <row r="70" spans="1:9" ht="30" hidden="1">
      <c r="A70" s="115" t="s">
        <v>94</v>
      </c>
      <c r="B70" s="8" t="s">
        <v>95</v>
      </c>
      <c r="C70" s="109"/>
      <c r="D70" s="9"/>
      <c r="E70" s="122"/>
      <c r="F70" s="9"/>
      <c r="G70" s="179"/>
      <c r="H70"/>
      <c r="I70"/>
    </row>
    <row r="71" spans="1:9" ht="45">
      <c r="A71" s="3" t="s">
        <v>96</v>
      </c>
      <c r="B71" s="8" t="s">
        <v>1778</v>
      </c>
      <c r="C71" s="5" t="s">
        <v>1874</v>
      </c>
      <c r="D71" s="122">
        <v>1</v>
      </c>
      <c r="E71" s="122" t="s">
        <v>1313</v>
      </c>
      <c r="F71" s="9"/>
      <c r="G71" s="352"/>
    </row>
    <row r="72" spans="1:9" ht="45" hidden="1">
      <c r="A72" s="115" t="s">
        <v>98</v>
      </c>
      <c r="B72" s="8" t="s">
        <v>99</v>
      </c>
      <c r="C72" s="9"/>
      <c r="D72" s="9"/>
      <c r="E72" s="9"/>
      <c r="F72" s="9"/>
      <c r="G72" s="179"/>
      <c r="H72"/>
      <c r="I72"/>
    </row>
    <row r="73" spans="1:9" ht="30">
      <c r="A73" s="3" t="s">
        <v>100</v>
      </c>
      <c r="B73" s="245" t="s">
        <v>101</v>
      </c>
      <c r="C73" s="280"/>
      <c r="D73" s="246"/>
      <c r="E73" s="246"/>
      <c r="F73" s="247"/>
      <c r="G73" s="348"/>
      <c r="H73" s="156">
        <f>SUM(D74)</f>
        <v>1</v>
      </c>
      <c r="I73" s="156">
        <f>COUNT(D74)*2</f>
        <v>2</v>
      </c>
    </row>
    <row r="74" spans="1:9" ht="60">
      <c r="A74" s="3" t="s">
        <v>102</v>
      </c>
      <c r="B74" s="8" t="s">
        <v>103</v>
      </c>
      <c r="C74" s="5" t="s">
        <v>1875</v>
      </c>
      <c r="D74" s="122">
        <v>1</v>
      </c>
      <c r="E74" s="122" t="s">
        <v>1269</v>
      </c>
      <c r="F74" s="9"/>
      <c r="G74" s="352"/>
    </row>
    <row r="75" spans="1:9" ht="45" hidden="1">
      <c r="A75" s="115" t="s">
        <v>104</v>
      </c>
      <c r="B75" s="8" t="s">
        <v>105</v>
      </c>
      <c r="C75" s="9"/>
      <c r="D75" s="9"/>
      <c r="E75" s="9"/>
      <c r="F75" s="9"/>
      <c r="G75" s="179"/>
      <c r="H75"/>
      <c r="I75"/>
    </row>
    <row r="76" spans="1:9" ht="30" hidden="1">
      <c r="A76" s="115" t="s">
        <v>106</v>
      </c>
      <c r="B76" s="8" t="s">
        <v>107</v>
      </c>
      <c r="C76" s="9"/>
      <c r="D76" s="9"/>
      <c r="E76" s="9"/>
      <c r="F76" s="9"/>
      <c r="G76" s="179"/>
      <c r="H76"/>
      <c r="I76"/>
    </row>
    <row r="77" spans="1:9" ht="30" hidden="1">
      <c r="A77" s="115" t="s">
        <v>108</v>
      </c>
      <c r="B77" s="8" t="s">
        <v>443</v>
      </c>
      <c r="C77" s="9"/>
      <c r="D77" s="9"/>
      <c r="E77" s="9"/>
      <c r="F77" s="9"/>
      <c r="G77" s="179"/>
      <c r="H77"/>
      <c r="I77"/>
    </row>
    <row r="78" spans="1:9" ht="18.75">
      <c r="A78" s="3"/>
      <c r="B78" s="249" t="s">
        <v>109</v>
      </c>
      <c r="C78" s="282"/>
      <c r="D78" s="250"/>
      <c r="E78" s="250"/>
      <c r="F78" s="252"/>
      <c r="G78" s="353"/>
      <c r="H78" s="156">
        <f>H87+H99+H110</f>
        <v>21</v>
      </c>
      <c r="I78" s="156">
        <f>I87+I99+I110</f>
        <v>42</v>
      </c>
    </row>
    <row r="79" spans="1:9" ht="31.5" hidden="1" customHeight="1">
      <c r="A79" s="115" t="s">
        <v>110</v>
      </c>
      <c r="B79" s="245" t="s">
        <v>444</v>
      </c>
      <c r="C79" s="246"/>
      <c r="D79" s="246"/>
      <c r="E79" s="246"/>
      <c r="F79" s="247"/>
      <c r="G79" s="216"/>
      <c r="H79"/>
      <c r="I79"/>
    </row>
    <row r="80" spans="1:9" ht="30" hidden="1">
      <c r="A80" s="115" t="s">
        <v>111</v>
      </c>
      <c r="B80" s="8" t="s">
        <v>445</v>
      </c>
      <c r="C80" s="9"/>
      <c r="D80" s="9"/>
      <c r="E80" s="9"/>
      <c r="F80" s="9"/>
      <c r="G80" s="179"/>
      <c r="H80"/>
      <c r="I80"/>
    </row>
    <row r="81" spans="1:9" ht="30" hidden="1">
      <c r="A81" s="115" t="s">
        <v>112</v>
      </c>
      <c r="B81" s="15" t="s">
        <v>113</v>
      </c>
      <c r="C81" s="9"/>
      <c r="D81" s="9"/>
      <c r="E81" s="9"/>
      <c r="F81" s="9"/>
      <c r="G81" s="179"/>
      <c r="H81"/>
      <c r="I81"/>
    </row>
    <row r="82" spans="1:9" ht="30" hidden="1">
      <c r="A82" s="115" t="s">
        <v>114</v>
      </c>
      <c r="B82" s="8" t="s">
        <v>115</v>
      </c>
      <c r="C82" s="9"/>
      <c r="D82" s="9"/>
      <c r="E82" s="9"/>
      <c r="F82" s="9"/>
      <c r="G82" s="179"/>
      <c r="H82"/>
      <c r="I82"/>
    </row>
    <row r="83" spans="1:9" ht="30" hidden="1">
      <c r="A83" s="115" t="s">
        <v>116</v>
      </c>
      <c r="B83" s="8" t="s">
        <v>117</v>
      </c>
      <c r="C83" s="9"/>
      <c r="D83" s="9"/>
      <c r="E83" s="9"/>
      <c r="F83" s="9"/>
      <c r="G83" s="179"/>
      <c r="H83"/>
      <c r="I83"/>
    </row>
    <row r="84" spans="1:9" hidden="1">
      <c r="A84" s="115" t="s">
        <v>118</v>
      </c>
      <c r="B84" s="15" t="s">
        <v>119</v>
      </c>
      <c r="C84" s="9"/>
      <c r="D84" s="9"/>
      <c r="E84" s="9"/>
      <c r="F84" s="9"/>
      <c r="G84" s="179"/>
      <c r="H84"/>
      <c r="I84"/>
    </row>
    <row r="85" spans="1:9" ht="30" hidden="1">
      <c r="A85" s="115" t="s">
        <v>120</v>
      </c>
      <c r="B85" s="15" t="s">
        <v>121</v>
      </c>
      <c r="C85" s="9"/>
      <c r="D85" s="9"/>
      <c r="E85" s="9"/>
      <c r="F85" s="9"/>
      <c r="G85" s="179"/>
      <c r="H85"/>
      <c r="I85"/>
    </row>
    <row r="86" spans="1:9" ht="30" hidden="1">
      <c r="A86" s="115" t="s">
        <v>122</v>
      </c>
      <c r="B86" s="15" t="s">
        <v>123</v>
      </c>
      <c r="C86" s="9"/>
      <c r="D86" s="9"/>
      <c r="E86" s="9"/>
      <c r="F86" s="9"/>
      <c r="G86" s="179"/>
      <c r="H86"/>
      <c r="I86"/>
    </row>
    <row r="87" spans="1:9" ht="47.25" customHeight="1">
      <c r="A87" s="3" t="s">
        <v>124</v>
      </c>
      <c r="B87" s="245" t="s">
        <v>125</v>
      </c>
      <c r="C87" s="280"/>
      <c r="D87" s="246"/>
      <c r="E87" s="246"/>
      <c r="F87" s="247"/>
      <c r="G87" s="348"/>
      <c r="H87" s="156">
        <f>SUM(D89:D98)</f>
        <v>10</v>
      </c>
      <c r="I87" s="156">
        <f>COUNT(D89:D98)*2</f>
        <v>20</v>
      </c>
    </row>
    <row r="88" spans="1:9" ht="30" hidden="1">
      <c r="A88" s="115" t="s">
        <v>126</v>
      </c>
      <c r="B88" s="8" t="s">
        <v>127</v>
      </c>
      <c r="C88" s="9"/>
      <c r="D88" s="9"/>
      <c r="E88" s="9"/>
      <c r="F88" s="9"/>
      <c r="G88" s="179"/>
      <c r="H88"/>
      <c r="I88"/>
    </row>
    <row r="89" spans="1:9" ht="30">
      <c r="A89" s="3" t="s">
        <v>128</v>
      </c>
      <c r="B89" s="8" t="s">
        <v>129</v>
      </c>
      <c r="C89" s="5" t="s">
        <v>1489</v>
      </c>
      <c r="D89" s="122">
        <v>1</v>
      </c>
      <c r="E89" s="122" t="s">
        <v>1269</v>
      </c>
      <c r="F89" s="6" t="s">
        <v>1490</v>
      </c>
      <c r="G89" s="350"/>
    </row>
    <row r="90" spans="1:9" ht="45">
      <c r="A90" s="3" t="s">
        <v>130</v>
      </c>
      <c r="B90" s="8" t="s">
        <v>131</v>
      </c>
      <c r="C90" s="7" t="s">
        <v>2430</v>
      </c>
      <c r="D90" s="122">
        <v>1</v>
      </c>
      <c r="E90" s="122" t="s">
        <v>1269</v>
      </c>
      <c r="F90" s="6" t="s">
        <v>2479</v>
      </c>
      <c r="G90" s="350"/>
    </row>
    <row r="91" spans="1:9" ht="45">
      <c r="A91" s="3" t="s">
        <v>132</v>
      </c>
      <c r="B91" s="8" t="s">
        <v>133</v>
      </c>
      <c r="C91" s="5" t="s">
        <v>1491</v>
      </c>
      <c r="D91" s="122">
        <v>1</v>
      </c>
      <c r="E91" s="122" t="s">
        <v>1269</v>
      </c>
      <c r="F91" s="6" t="s">
        <v>1876</v>
      </c>
      <c r="G91" s="350"/>
    </row>
    <row r="92" spans="1:9" ht="45">
      <c r="A92" s="3"/>
      <c r="B92" s="8"/>
      <c r="C92" s="5" t="s">
        <v>1877</v>
      </c>
      <c r="D92" s="122">
        <v>1</v>
      </c>
      <c r="E92" s="122" t="s">
        <v>1269</v>
      </c>
      <c r="F92" s="6" t="s">
        <v>1878</v>
      </c>
      <c r="G92" s="350"/>
    </row>
    <row r="93" spans="1:9" ht="45">
      <c r="A93" s="3"/>
      <c r="B93" s="8"/>
      <c r="C93" s="5" t="s">
        <v>2317</v>
      </c>
      <c r="D93" s="122">
        <v>1</v>
      </c>
      <c r="E93" s="122" t="s">
        <v>1269</v>
      </c>
      <c r="F93" s="6" t="s">
        <v>1879</v>
      </c>
      <c r="G93" s="350"/>
    </row>
    <row r="94" spans="1:9" ht="30">
      <c r="A94" s="3" t="s">
        <v>134</v>
      </c>
      <c r="B94" s="8" t="s">
        <v>446</v>
      </c>
      <c r="C94" s="5" t="s">
        <v>2318</v>
      </c>
      <c r="D94" s="122">
        <v>1</v>
      </c>
      <c r="E94" s="122" t="s">
        <v>1269</v>
      </c>
      <c r="F94" s="9"/>
      <c r="G94" s="352"/>
    </row>
    <row r="95" spans="1:9" ht="30">
      <c r="A95" s="3"/>
      <c r="B95" s="8"/>
      <c r="C95" s="5" t="s">
        <v>1880</v>
      </c>
      <c r="D95" s="122">
        <v>1</v>
      </c>
      <c r="E95" s="122" t="s">
        <v>1269</v>
      </c>
      <c r="F95" s="9"/>
      <c r="G95" s="352"/>
    </row>
    <row r="96" spans="1:9" ht="45">
      <c r="A96" s="3"/>
      <c r="B96" s="8"/>
      <c r="C96" s="5" t="s">
        <v>1881</v>
      </c>
      <c r="D96" s="122">
        <v>1</v>
      </c>
      <c r="E96" s="122" t="s">
        <v>1269</v>
      </c>
      <c r="F96" s="43" t="s">
        <v>2431</v>
      </c>
      <c r="G96" s="357"/>
    </row>
    <row r="97" spans="1:9" ht="30">
      <c r="A97" s="3"/>
      <c r="B97" s="8"/>
      <c r="C97" s="5" t="s">
        <v>2177</v>
      </c>
      <c r="D97" s="122">
        <v>1</v>
      </c>
      <c r="E97" s="122" t="s">
        <v>1269</v>
      </c>
      <c r="F97" s="9"/>
      <c r="G97" s="352"/>
    </row>
    <row r="98" spans="1:9" ht="30">
      <c r="A98" s="3"/>
      <c r="B98" s="8"/>
      <c r="C98" s="5" t="s">
        <v>1882</v>
      </c>
      <c r="D98" s="122">
        <v>1</v>
      </c>
      <c r="E98" s="122" t="s">
        <v>1269</v>
      </c>
      <c r="F98" s="9"/>
      <c r="G98" s="352"/>
    </row>
    <row r="99" spans="1:9" ht="31.5" customHeight="1">
      <c r="A99" s="3" t="s">
        <v>135</v>
      </c>
      <c r="B99" s="245" t="s">
        <v>136</v>
      </c>
      <c r="C99" s="280"/>
      <c r="D99" s="246"/>
      <c r="E99" s="246"/>
      <c r="F99" s="247"/>
      <c r="G99" s="348"/>
      <c r="H99" s="156">
        <f>SUM(D100:D109)</f>
        <v>10</v>
      </c>
      <c r="I99" s="156">
        <f>COUNT(D100:D109)*2</f>
        <v>20</v>
      </c>
    </row>
    <row r="100" spans="1:9" ht="30">
      <c r="A100" s="3" t="s">
        <v>137</v>
      </c>
      <c r="B100" s="8" t="s">
        <v>447</v>
      </c>
      <c r="C100" s="5" t="s">
        <v>1492</v>
      </c>
      <c r="D100" s="122">
        <v>1</v>
      </c>
      <c r="E100" s="122" t="s">
        <v>1269</v>
      </c>
      <c r="F100" s="6" t="s">
        <v>2480</v>
      </c>
      <c r="G100" s="350"/>
    </row>
    <row r="101" spans="1:9" ht="30">
      <c r="A101" s="3"/>
      <c r="B101" s="8"/>
      <c r="C101" s="5" t="s">
        <v>1883</v>
      </c>
      <c r="D101" s="122">
        <v>1</v>
      </c>
      <c r="E101" s="122" t="s">
        <v>1269</v>
      </c>
      <c r="F101" s="6" t="s">
        <v>1884</v>
      </c>
      <c r="G101" s="350"/>
    </row>
    <row r="102" spans="1:9" ht="30">
      <c r="A102" s="3"/>
      <c r="B102" s="8"/>
      <c r="C102" s="5" t="s">
        <v>2127</v>
      </c>
      <c r="D102" s="122">
        <v>1</v>
      </c>
      <c r="E102" s="122" t="s">
        <v>1269</v>
      </c>
      <c r="F102" s="6" t="s">
        <v>1493</v>
      </c>
      <c r="G102" s="350"/>
    </row>
    <row r="103" spans="1:9" ht="60">
      <c r="A103" s="3"/>
      <c r="B103" s="8"/>
      <c r="C103" s="5" t="s">
        <v>1494</v>
      </c>
      <c r="D103" s="122">
        <v>1</v>
      </c>
      <c r="E103" s="122" t="s">
        <v>1269</v>
      </c>
      <c r="F103" s="6" t="s">
        <v>1495</v>
      </c>
      <c r="G103" s="350"/>
    </row>
    <row r="104" spans="1:9" ht="45">
      <c r="A104" s="3"/>
      <c r="B104" s="8"/>
      <c r="C104" s="5" t="s">
        <v>1885</v>
      </c>
      <c r="D104" s="122">
        <v>1</v>
      </c>
      <c r="E104" s="122" t="s">
        <v>1269</v>
      </c>
      <c r="F104" s="43" t="s">
        <v>2432</v>
      </c>
      <c r="G104" s="357"/>
    </row>
    <row r="105" spans="1:9" ht="45">
      <c r="A105" s="3"/>
      <c r="B105" s="8"/>
      <c r="C105" s="5" t="s">
        <v>1496</v>
      </c>
      <c r="D105" s="122">
        <v>1</v>
      </c>
      <c r="E105" s="122" t="s">
        <v>1269</v>
      </c>
      <c r="F105" s="6" t="s">
        <v>1886</v>
      </c>
      <c r="G105" s="350"/>
    </row>
    <row r="106" spans="1:9" ht="30">
      <c r="A106" s="3"/>
      <c r="B106" s="8"/>
      <c r="C106" s="5" t="s">
        <v>1887</v>
      </c>
      <c r="D106" s="122">
        <v>1</v>
      </c>
      <c r="E106" s="122" t="s">
        <v>1269</v>
      </c>
      <c r="F106" s="6" t="s">
        <v>1888</v>
      </c>
      <c r="G106" s="350"/>
    </row>
    <row r="107" spans="1:9" ht="45">
      <c r="A107" s="3" t="s">
        <v>138</v>
      </c>
      <c r="B107" s="15" t="s">
        <v>139</v>
      </c>
      <c r="C107" s="5" t="s">
        <v>1497</v>
      </c>
      <c r="D107" s="122">
        <v>1</v>
      </c>
      <c r="E107" s="122" t="s">
        <v>1269</v>
      </c>
      <c r="F107" s="6" t="s">
        <v>1498</v>
      </c>
      <c r="G107" s="350"/>
    </row>
    <row r="108" spans="1:9">
      <c r="A108" s="3"/>
      <c r="B108" s="15"/>
      <c r="C108" s="5" t="s">
        <v>1499</v>
      </c>
      <c r="D108" s="122">
        <v>1</v>
      </c>
      <c r="E108" s="122" t="s">
        <v>1269</v>
      </c>
      <c r="F108" s="6" t="s">
        <v>2481</v>
      </c>
      <c r="G108" s="350"/>
    </row>
    <row r="109" spans="1:9">
      <c r="A109" s="3"/>
      <c r="B109" s="15"/>
      <c r="C109" s="5" t="s">
        <v>1500</v>
      </c>
      <c r="D109" s="122">
        <v>1</v>
      </c>
      <c r="E109" s="122" t="s">
        <v>1269</v>
      </c>
      <c r="F109" s="6"/>
      <c r="G109" s="350"/>
    </row>
    <row r="110" spans="1:9" ht="31.5" customHeight="1">
      <c r="A110" s="3" t="s">
        <v>140</v>
      </c>
      <c r="B110" s="245" t="s">
        <v>141</v>
      </c>
      <c r="C110" s="280"/>
      <c r="D110" s="246"/>
      <c r="E110" s="246"/>
      <c r="F110" s="247"/>
      <c r="G110" s="348"/>
      <c r="H110" s="156">
        <f>SUM(D111)</f>
        <v>1</v>
      </c>
      <c r="I110" s="156">
        <f>COUNT(D111)*2</f>
        <v>2</v>
      </c>
    </row>
    <row r="111" spans="1:9" ht="45">
      <c r="A111" s="3" t="s">
        <v>142</v>
      </c>
      <c r="B111" s="8" t="s">
        <v>143</v>
      </c>
      <c r="C111" s="5" t="s">
        <v>2128</v>
      </c>
      <c r="D111" s="122">
        <v>1</v>
      </c>
      <c r="E111" s="122" t="s">
        <v>1269</v>
      </c>
      <c r="F111" s="6" t="s">
        <v>1889</v>
      </c>
      <c r="G111" s="350"/>
    </row>
    <row r="112" spans="1:9" ht="45" hidden="1">
      <c r="A112" s="115" t="s">
        <v>144</v>
      </c>
      <c r="B112" s="8" t="s">
        <v>145</v>
      </c>
      <c r="C112" s="9"/>
      <c r="D112" s="9"/>
      <c r="E112" s="9"/>
      <c r="F112" s="9"/>
      <c r="G112" s="179"/>
      <c r="H112"/>
      <c r="I112"/>
    </row>
    <row r="113" spans="1:9" ht="45" hidden="1">
      <c r="A113" s="115" t="s">
        <v>146</v>
      </c>
      <c r="B113" s="8" t="s">
        <v>147</v>
      </c>
      <c r="C113" s="9"/>
      <c r="D113" s="9"/>
      <c r="E113" s="9"/>
      <c r="F113" s="9"/>
      <c r="G113" s="179"/>
      <c r="H113"/>
      <c r="I113"/>
    </row>
    <row r="114" spans="1:9" hidden="1">
      <c r="A114" s="115" t="s">
        <v>148</v>
      </c>
      <c r="B114" s="8" t="s">
        <v>149</v>
      </c>
      <c r="C114" s="9"/>
      <c r="D114" s="9"/>
      <c r="E114" s="9"/>
      <c r="F114" s="9"/>
      <c r="G114" s="179"/>
      <c r="H114"/>
      <c r="I114"/>
    </row>
    <row r="115" spans="1:9" ht="30" hidden="1">
      <c r="A115" s="115" t="s">
        <v>150</v>
      </c>
      <c r="B115" s="8" t="s">
        <v>151</v>
      </c>
      <c r="C115" s="9"/>
      <c r="D115" s="9"/>
      <c r="E115" s="9"/>
      <c r="F115" s="9"/>
      <c r="G115" s="179"/>
      <c r="H115"/>
      <c r="I115"/>
    </row>
    <row r="116" spans="1:9" ht="30" hidden="1">
      <c r="A116" s="115" t="s">
        <v>152</v>
      </c>
      <c r="B116" s="8" t="s">
        <v>153</v>
      </c>
      <c r="C116" s="9"/>
      <c r="D116" s="9"/>
      <c r="E116" s="9"/>
      <c r="F116" s="9"/>
      <c r="G116" s="179"/>
      <c r="H116"/>
      <c r="I116"/>
    </row>
    <row r="117" spans="1:9" ht="18.75">
      <c r="A117" s="3"/>
      <c r="B117" s="249" t="s">
        <v>154</v>
      </c>
      <c r="C117" s="282"/>
      <c r="D117" s="250"/>
      <c r="E117" s="250"/>
      <c r="F117" s="252"/>
      <c r="G117" s="353"/>
      <c r="H117" s="156">
        <f>H129+H136+H156</f>
        <v>14</v>
      </c>
      <c r="I117" s="156">
        <f>I129+I136+I156</f>
        <v>28</v>
      </c>
    </row>
    <row r="118" spans="1:9" ht="47.25" hidden="1" customHeight="1">
      <c r="A118" s="115" t="s">
        <v>155</v>
      </c>
      <c r="B118" s="245" t="s">
        <v>156</v>
      </c>
      <c r="C118" s="246"/>
      <c r="D118" s="246"/>
      <c r="E118" s="246"/>
      <c r="F118" s="247"/>
      <c r="G118" s="216"/>
      <c r="H118"/>
      <c r="I118"/>
    </row>
    <row r="119" spans="1:9" ht="30" hidden="1">
      <c r="A119" s="115" t="s">
        <v>157</v>
      </c>
      <c r="B119" s="15" t="s">
        <v>158</v>
      </c>
      <c r="C119" s="9"/>
      <c r="D119" s="9"/>
      <c r="E119" s="9"/>
      <c r="F119" s="9"/>
      <c r="G119" s="179"/>
      <c r="H119"/>
      <c r="I119"/>
    </row>
    <row r="120" spans="1:9" ht="30" hidden="1">
      <c r="A120" s="115" t="s">
        <v>159</v>
      </c>
      <c r="B120" s="8" t="s">
        <v>160</v>
      </c>
      <c r="C120" s="9"/>
      <c r="D120" s="9"/>
      <c r="E120" s="9"/>
      <c r="F120" s="9"/>
      <c r="G120" s="179"/>
      <c r="H120"/>
      <c r="I120"/>
    </row>
    <row r="121" spans="1:9" hidden="1">
      <c r="A121" s="115" t="s">
        <v>161</v>
      </c>
      <c r="B121" s="15" t="s">
        <v>162</v>
      </c>
      <c r="C121" s="9"/>
      <c r="D121" s="9"/>
      <c r="E121" s="9"/>
      <c r="F121" s="9"/>
      <c r="G121" s="179"/>
      <c r="H121"/>
      <c r="I121"/>
    </row>
    <row r="122" spans="1:9" hidden="1">
      <c r="A122" s="115" t="s">
        <v>163</v>
      </c>
      <c r="B122" s="15" t="s">
        <v>164</v>
      </c>
      <c r="C122" s="9"/>
      <c r="D122" s="9"/>
      <c r="E122" s="9"/>
      <c r="F122" s="9"/>
      <c r="G122" s="179"/>
      <c r="H122"/>
      <c r="I122"/>
    </row>
    <row r="123" spans="1:9" ht="30" hidden="1">
      <c r="A123" s="115" t="s">
        <v>165</v>
      </c>
      <c r="B123" s="8" t="s">
        <v>166</v>
      </c>
      <c r="C123" s="9"/>
      <c r="D123" s="9"/>
      <c r="E123" s="9"/>
      <c r="F123" s="9"/>
      <c r="G123" s="179"/>
      <c r="H123"/>
      <c r="I123"/>
    </row>
    <row r="124" spans="1:9" ht="30" hidden="1">
      <c r="A124" s="115" t="s">
        <v>167</v>
      </c>
      <c r="B124" s="8" t="s">
        <v>168</v>
      </c>
      <c r="C124" s="9"/>
      <c r="D124" s="9"/>
      <c r="E124" s="9"/>
      <c r="F124" s="9"/>
      <c r="G124" s="179"/>
      <c r="H124"/>
      <c r="I124"/>
    </row>
    <row r="125" spans="1:9" ht="30" hidden="1">
      <c r="A125" s="115" t="s">
        <v>169</v>
      </c>
      <c r="B125" s="8" t="s">
        <v>170</v>
      </c>
      <c r="C125" s="9"/>
      <c r="D125" s="9"/>
      <c r="E125" s="9"/>
      <c r="F125" s="9"/>
      <c r="G125" s="179"/>
      <c r="H125"/>
      <c r="I125"/>
    </row>
    <row r="126" spans="1:9" ht="30" hidden="1">
      <c r="A126" s="115" t="s">
        <v>171</v>
      </c>
      <c r="B126" s="8" t="s">
        <v>172</v>
      </c>
      <c r="C126" s="9"/>
      <c r="D126" s="9"/>
      <c r="E126" s="9"/>
      <c r="F126" s="9"/>
      <c r="G126" s="179"/>
      <c r="H126"/>
      <c r="I126"/>
    </row>
    <row r="127" spans="1:9" ht="30" hidden="1">
      <c r="A127" s="115" t="s">
        <v>173</v>
      </c>
      <c r="B127" s="8" t="s">
        <v>174</v>
      </c>
      <c r="C127" s="9"/>
      <c r="D127" s="9"/>
      <c r="E127" s="9"/>
      <c r="F127" s="9"/>
      <c r="G127" s="179"/>
      <c r="H127"/>
      <c r="I127"/>
    </row>
    <row r="128" spans="1:9" hidden="1">
      <c r="A128" s="115" t="s">
        <v>175</v>
      </c>
      <c r="B128" s="8" t="s">
        <v>176</v>
      </c>
      <c r="C128" s="9"/>
      <c r="D128" s="9"/>
      <c r="E128" s="9"/>
      <c r="F128" s="9"/>
      <c r="G128" s="179"/>
      <c r="H128"/>
      <c r="I128"/>
    </row>
    <row r="129" spans="1:9" ht="31.5" customHeight="1">
      <c r="A129" s="3" t="s">
        <v>177</v>
      </c>
      <c r="B129" s="245" t="s">
        <v>178</v>
      </c>
      <c r="C129" s="280"/>
      <c r="D129" s="246"/>
      <c r="E129" s="246"/>
      <c r="F129" s="247"/>
      <c r="G129" s="348"/>
      <c r="H129" s="156">
        <f>SUM(D133:D134)</f>
        <v>2</v>
      </c>
      <c r="I129" s="156">
        <f>COUNT(D133:D134)*2</f>
        <v>4</v>
      </c>
    </row>
    <row r="130" spans="1:9" ht="45" hidden="1">
      <c r="A130" s="115" t="s">
        <v>179</v>
      </c>
      <c r="B130" s="8" t="s">
        <v>180</v>
      </c>
      <c r="C130" s="9"/>
      <c r="D130" s="9"/>
      <c r="E130" s="9"/>
      <c r="F130" s="9"/>
      <c r="G130" s="179"/>
      <c r="H130"/>
      <c r="I130"/>
    </row>
    <row r="131" spans="1:9" ht="30" hidden="1">
      <c r="A131" s="115" t="s">
        <v>181</v>
      </c>
      <c r="B131" s="8" t="s">
        <v>182</v>
      </c>
      <c r="C131" s="9"/>
      <c r="D131" s="9"/>
      <c r="E131" s="9"/>
      <c r="F131" s="9"/>
      <c r="G131" s="179"/>
      <c r="H131"/>
      <c r="I131"/>
    </row>
    <row r="132" spans="1:9" ht="30" hidden="1">
      <c r="A132" s="115" t="s">
        <v>183</v>
      </c>
      <c r="B132" s="8" t="s">
        <v>184</v>
      </c>
      <c r="C132" s="9"/>
      <c r="D132" s="9"/>
      <c r="E132" s="9"/>
      <c r="F132" s="9"/>
      <c r="G132" s="179"/>
      <c r="H132"/>
      <c r="I132"/>
    </row>
    <row r="133" spans="1:9" ht="45">
      <c r="A133" s="3" t="s">
        <v>185</v>
      </c>
      <c r="B133" s="15" t="s">
        <v>186</v>
      </c>
      <c r="C133" s="5" t="s">
        <v>1890</v>
      </c>
      <c r="D133" s="122">
        <v>1</v>
      </c>
      <c r="E133" s="122" t="s">
        <v>1269</v>
      </c>
      <c r="F133" s="5" t="s">
        <v>2183</v>
      </c>
      <c r="G133" s="349"/>
    </row>
    <row r="134" spans="1:9" ht="45">
      <c r="A134" s="3" t="s">
        <v>187</v>
      </c>
      <c r="B134" s="8" t="s">
        <v>448</v>
      </c>
      <c r="C134" s="7" t="s">
        <v>2433</v>
      </c>
      <c r="D134" s="122">
        <v>1</v>
      </c>
      <c r="E134" s="122" t="s">
        <v>1269</v>
      </c>
      <c r="F134" s="9"/>
      <c r="G134" s="352"/>
    </row>
    <row r="135" spans="1:9" ht="30" hidden="1">
      <c r="A135" s="114" t="s">
        <v>1187</v>
      </c>
      <c r="B135" s="25" t="s">
        <v>1188</v>
      </c>
      <c r="C135" s="9"/>
      <c r="D135" s="9"/>
      <c r="E135" s="9"/>
      <c r="F135" s="9"/>
      <c r="G135" s="179"/>
      <c r="H135"/>
      <c r="I135"/>
    </row>
    <row r="136" spans="1:9" ht="31.5" customHeight="1">
      <c r="A136" s="3" t="s">
        <v>188</v>
      </c>
      <c r="B136" s="245" t="s">
        <v>189</v>
      </c>
      <c r="C136" s="280"/>
      <c r="D136" s="246"/>
      <c r="E136" s="246"/>
      <c r="F136" s="247"/>
      <c r="G136" s="348"/>
      <c r="H136" s="156">
        <f>SUM(D139:D146)</f>
        <v>8</v>
      </c>
      <c r="I136" s="156">
        <f>COUNT(D139:D146)*2</f>
        <v>16</v>
      </c>
    </row>
    <row r="137" spans="1:9" ht="30" hidden="1">
      <c r="A137" s="115" t="s">
        <v>190</v>
      </c>
      <c r="B137" s="8" t="s">
        <v>191</v>
      </c>
      <c r="C137" s="9"/>
      <c r="D137" s="9"/>
      <c r="E137" s="9"/>
      <c r="F137" s="9"/>
      <c r="G137" s="179"/>
      <c r="H137"/>
      <c r="I137"/>
    </row>
    <row r="138" spans="1:9" ht="30" hidden="1">
      <c r="A138" s="115" t="s">
        <v>192</v>
      </c>
      <c r="B138" s="8" t="s">
        <v>193</v>
      </c>
      <c r="C138" s="9"/>
      <c r="D138" s="9"/>
      <c r="E138" s="9"/>
      <c r="F138" s="9"/>
      <c r="G138" s="179"/>
      <c r="H138"/>
      <c r="I138"/>
    </row>
    <row r="139" spans="1:9" ht="45">
      <c r="A139" s="3" t="s">
        <v>194</v>
      </c>
      <c r="B139" s="8" t="s">
        <v>195</v>
      </c>
      <c r="C139" s="5" t="s">
        <v>2181</v>
      </c>
      <c r="D139" s="170">
        <v>1</v>
      </c>
      <c r="E139" s="122" t="s">
        <v>1269</v>
      </c>
      <c r="F139" s="5" t="s">
        <v>1501</v>
      </c>
      <c r="G139" s="349"/>
    </row>
    <row r="140" spans="1:9" ht="30">
      <c r="A140" s="3"/>
      <c r="B140" s="8"/>
      <c r="C140" s="5" t="s">
        <v>1502</v>
      </c>
      <c r="D140" s="170">
        <v>1</v>
      </c>
      <c r="E140" s="122" t="s">
        <v>1269</v>
      </c>
      <c r="F140" s="5" t="s">
        <v>1503</v>
      </c>
      <c r="G140" s="349"/>
    </row>
    <row r="141" spans="1:9" ht="60">
      <c r="A141" s="3"/>
      <c r="B141" s="8"/>
      <c r="C141" s="5" t="s">
        <v>2182</v>
      </c>
      <c r="D141" s="170">
        <v>1</v>
      </c>
      <c r="E141" s="122" t="s">
        <v>1269</v>
      </c>
      <c r="F141" s="5" t="s">
        <v>1504</v>
      </c>
      <c r="G141" s="349"/>
    </row>
    <row r="142" spans="1:9" ht="30">
      <c r="A142" s="3"/>
      <c r="B142" s="8"/>
      <c r="C142" s="5" t="s">
        <v>1505</v>
      </c>
      <c r="D142" s="170">
        <v>1</v>
      </c>
      <c r="E142" s="122" t="s">
        <v>1269</v>
      </c>
      <c r="F142" s="5"/>
      <c r="G142" s="349"/>
    </row>
    <row r="143" spans="1:9" ht="45">
      <c r="A143" s="3" t="s">
        <v>196</v>
      </c>
      <c r="B143" s="8" t="s">
        <v>197</v>
      </c>
      <c r="C143" s="5" t="s">
        <v>1506</v>
      </c>
      <c r="D143" s="122">
        <v>1</v>
      </c>
      <c r="E143" s="122" t="s">
        <v>1269</v>
      </c>
      <c r="F143" s="9"/>
      <c r="G143" s="352"/>
    </row>
    <row r="144" spans="1:9" ht="30">
      <c r="A144" s="3"/>
      <c r="B144" s="8"/>
      <c r="C144" s="5" t="s">
        <v>1891</v>
      </c>
      <c r="D144" s="122">
        <v>1</v>
      </c>
      <c r="E144" s="122" t="s">
        <v>1269</v>
      </c>
      <c r="F144" s="9"/>
      <c r="G144" s="352"/>
    </row>
    <row r="145" spans="1:9">
      <c r="A145" s="3"/>
      <c r="B145" s="8"/>
      <c r="C145" s="5" t="s">
        <v>1507</v>
      </c>
      <c r="D145" s="122">
        <v>1</v>
      </c>
      <c r="E145" s="122" t="s">
        <v>1269</v>
      </c>
      <c r="F145" s="9"/>
      <c r="G145" s="352"/>
    </row>
    <row r="146" spans="1:9" ht="30">
      <c r="A146" s="3"/>
      <c r="B146" s="8"/>
      <c r="C146" s="5" t="s">
        <v>2129</v>
      </c>
      <c r="D146" s="122">
        <v>1</v>
      </c>
      <c r="E146" s="122" t="s">
        <v>1269</v>
      </c>
      <c r="F146" s="9"/>
      <c r="G146" s="352"/>
    </row>
    <row r="147" spans="1:9" ht="31.5" hidden="1" customHeight="1">
      <c r="A147" s="115" t="s">
        <v>198</v>
      </c>
      <c r="B147" s="245" t="s">
        <v>449</v>
      </c>
      <c r="C147" s="246"/>
      <c r="D147" s="246"/>
      <c r="E147" s="246"/>
      <c r="F147" s="247"/>
      <c r="G147" s="216"/>
      <c r="H147"/>
      <c r="I147"/>
    </row>
    <row r="148" spans="1:9" ht="30" hidden="1">
      <c r="A148" s="115" t="s">
        <v>199</v>
      </c>
      <c r="B148" s="8" t="s">
        <v>200</v>
      </c>
      <c r="C148" s="9"/>
      <c r="D148" s="9"/>
      <c r="E148" s="9"/>
      <c r="F148" s="9"/>
      <c r="G148" s="179"/>
      <c r="H148"/>
      <c r="I148"/>
    </row>
    <row r="149" spans="1:9" ht="30" hidden="1">
      <c r="A149" s="115" t="s">
        <v>201</v>
      </c>
      <c r="B149" s="8" t="s">
        <v>202</v>
      </c>
      <c r="C149" s="9"/>
      <c r="D149" s="9"/>
      <c r="E149" s="9"/>
      <c r="F149" s="9"/>
      <c r="G149" s="179"/>
      <c r="H149"/>
      <c r="I149"/>
    </row>
    <row r="150" spans="1:9" ht="30" hidden="1">
      <c r="A150" s="115" t="s">
        <v>203</v>
      </c>
      <c r="B150" s="8" t="s">
        <v>204</v>
      </c>
      <c r="C150" s="9"/>
      <c r="D150" s="9"/>
      <c r="E150" s="9"/>
      <c r="F150" s="9"/>
      <c r="G150" s="179"/>
      <c r="H150"/>
      <c r="I150"/>
    </row>
    <row r="151" spans="1:9" ht="30" hidden="1">
      <c r="A151" s="115" t="s">
        <v>205</v>
      </c>
      <c r="B151" s="8" t="s">
        <v>206</v>
      </c>
      <c r="C151" s="9"/>
      <c r="D151" s="9"/>
      <c r="E151" s="9"/>
      <c r="F151" s="9"/>
      <c r="G151" s="179"/>
      <c r="H151"/>
      <c r="I151"/>
    </row>
    <row r="152" spans="1:9" ht="30" hidden="1">
      <c r="A152" s="115" t="s">
        <v>207</v>
      </c>
      <c r="B152" s="8" t="s">
        <v>208</v>
      </c>
      <c r="C152" s="9"/>
      <c r="D152" s="9"/>
      <c r="E152" s="9"/>
      <c r="F152" s="9"/>
      <c r="G152" s="179"/>
      <c r="H152"/>
      <c r="I152"/>
    </row>
    <row r="153" spans="1:9" ht="30" hidden="1">
      <c r="A153" s="115" t="s">
        <v>209</v>
      </c>
      <c r="B153" s="8" t="s">
        <v>1818</v>
      </c>
      <c r="C153" s="9"/>
      <c r="D153" s="9"/>
      <c r="E153" s="9"/>
      <c r="F153" s="9"/>
      <c r="G153" s="179"/>
      <c r="H153"/>
      <c r="I153"/>
    </row>
    <row r="154" spans="1:9" ht="30" hidden="1">
      <c r="A154" s="115" t="s">
        <v>211</v>
      </c>
      <c r="B154" s="8" t="s">
        <v>212</v>
      </c>
      <c r="C154" s="9"/>
      <c r="D154" s="9"/>
      <c r="E154" s="9"/>
      <c r="F154" s="9"/>
      <c r="G154" s="179"/>
      <c r="H154"/>
      <c r="I154"/>
    </row>
    <row r="155" spans="1:9" ht="30" hidden="1">
      <c r="A155" s="115" t="s">
        <v>213</v>
      </c>
      <c r="B155" s="8" t="s">
        <v>214</v>
      </c>
      <c r="C155" s="9"/>
      <c r="D155" s="9"/>
      <c r="E155" s="9"/>
      <c r="F155" s="9"/>
      <c r="G155" s="179"/>
      <c r="H155"/>
      <c r="I155"/>
    </row>
    <row r="156" spans="1:9" ht="31.5" customHeight="1">
      <c r="A156" s="3" t="s">
        <v>215</v>
      </c>
      <c r="B156" s="245" t="s">
        <v>216</v>
      </c>
      <c r="C156" s="280"/>
      <c r="D156" s="246"/>
      <c r="E156" s="246"/>
      <c r="F156" s="247"/>
      <c r="G156" s="348"/>
      <c r="H156" s="156">
        <f>SUM(D165:D171)</f>
        <v>4</v>
      </c>
      <c r="I156" s="156">
        <f>COUNT(D165:D171)*2</f>
        <v>8</v>
      </c>
    </row>
    <row r="157" spans="1:9" ht="45" hidden="1">
      <c r="A157" s="115" t="s">
        <v>217</v>
      </c>
      <c r="B157" s="19" t="s">
        <v>218</v>
      </c>
      <c r="C157" s="9"/>
      <c r="D157" s="9"/>
      <c r="E157" s="9"/>
      <c r="F157" s="9"/>
      <c r="G157" s="179"/>
      <c r="H157"/>
      <c r="I157"/>
    </row>
    <row r="158" spans="1:9" ht="45" hidden="1">
      <c r="A158" s="115" t="s">
        <v>219</v>
      </c>
      <c r="B158" s="19" t="s">
        <v>220</v>
      </c>
      <c r="C158" s="9"/>
      <c r="D158" s="9"/>
      <c r="E158" s="9"/>
      <c r="F158" s="9"/>
      <c r="G158" s="179"/>
      <c r="H158"/>
      <c r="I158"/>
    </row>
    <row r="159" spans="1:9" ht="45" hidden="1">
      <c r="A159" s="115" t="s">
        <v>221</v>
      </c>
      <c r="B159" s="19" t="s">
        <v>222</v>
      </c>
      <c r="C159" s="9"/>
      <c r="D159" s="9"/>
      <c r="E159" s="9"/>
      <c r="F159" s="9"/>
      <c r="G159" s="179"/>
      <c r="H159"/>
      <c r="I159"/>
    </row>
    <row r="160" spans="1:9" ht="30" hidden="1">
      <c r="A160" s="115" t="s">
        <v>223</v>
      </c>
      <c r="B160" s="19" t="s">
        <v>224</v>
      </c>
      <c r="C160" s="9"/>
      <c r="D160" s="9"/>
      <c r="E160" s="9"/>
      <c r="F160" s="9"/>
      <c r="G160" s="179"/>
      <c r="H160"/>
      <c r="I160"/>
    </row>
    <row r="161" spans="1:9" ht="45" hidden="1">
      <c r="A161" s="115" t="s">
        <v>225</v>
      </c>
      <c r="B161" s="19" t="s">
        <v>226</v>
      </c>
      <c r="C161" s="9"/>
      <c r="D161" s="9"/>
      <c r="E161" s="9"/>
      <c r="F161" s="9"/>
      <c r="G161" s="179"/>
      <c r="H161"/>
      <c r="I161"/>
    </row>
    <row r="162" spans="1:9" ht="45" hidden="1">
      <c r="A162" s="115" t="s">
        <v>227</v>
      </c>
      <c r="B162" s="19" t="s">
        <v>228</v>
      </c>
      <c r="C162" s="9"/>
      <c r="D162" s="9"/>
      <c r="E162" s="9"/>
      <c r="F162" s="9"/>
      <c r="G162" s="179"/>
      <c r="H162"/>
      <c r="I162"/>
    </row>
    <row r="163" spans="1:9" ht="45" hidden="1">
      <c r="A163" s="115" t="s">
        <v>229</v>
      </c>
      <c r="B163" s="19" t="s">
        <v>230</v>
      </c>
      <c r="C163" s="9"/>
      <c r="D163" s="9"/>
      <c r="E163" s="9"/>
      <c r="F163" s="9"/>
      <c r="G163" s="179"/>
      <c r="H163"/>
      <c r="I163"/>
    </row>
    <row r="164" spans="1:9" ht="60" hidden="1">
      <c r="A164" s="115" t="s">
        <v>231</v>
      </c>
      <c r="B164" s="19" t="s">
        <v>232</v>
      </c>
      <c r="C164" s="9"/>
      <c r="D164" s="9"/>
      <c r="E164" s="9"/>
      <c r="F164" s="9"/>
      <c r="G164" s="179"/>
      <c r="H164"/>
      <c r="I164"/>
    </row>
    <row r="165" spans="1:9" ht="45">
      <c r="A165" s="3" t="s">
        <v>233</v>
      </c>
      <c r="B165" s="19" t="s">
        <v>234</v>
      </c>
      <c r="C165" s="5" t="s">
        <v>1508</v>
      </c>
      <c r="D165" s="122">
        <v>1</v>
      </c>
      <c r="E165" s="122" t="s">
        <v>1269</v>
      </c>
      <c r="F165" s="9"/>
      <c r="G165" s="352"/>
    </row>
    <row r="166" spans="1:9" ht="45" hidden="1">
      <c r="A166" s="115" t="s">
        <v>235</v>
      </c>
      <c r="B166" s="8" t="s">
        <v>236</v>
      </c>
      <c r="C166" s="9"/>
      <c r="D166" s="9"/>
      <c r="E166" s="9"/>
      <c r="F166" s="9"/>
      <c r="G166" s="179"/>
      <c r="H166"/>
      <c r="I166"/>
    </row>
    <row r="167" spans="1:9" ht="45">
      <c r="A167" s="3" t="s">
        <v>237</v>
      </c>
      <c r="B167" s="19" t="s">
        <v>238</v>
      </c>
      <c r="C167" s="5" t="s">
        <v>1892</v>
      </c>
      <c r="D167" s="122">
        <v>1</v>
      </c>
      <c r="E167" s="122" t="s">
        <v>1269</v>
      </c>
      <c r="F167" s="9"/>
      <c r="G167" s="352"/>
    </row>
    <row r="168" spans="1:9" ht="45" hidden="1">
      <c r="A168" s="115" t="s">
        <v>239</v>
      </c>
      <c r="B168" s="19" t="s">
        <v>240</v>
      </c>
      <c r="C168" s="9"/>
      <c r="D168" s="9"/>
      <c r="E168" s="9"/>
      <c r="F168" s="9"/>
      <c r="G168" s="179"/>
      <c r="H168"/>
      <c r="I168"/>
    </row>
    <row r="169" spans="1:9" ht="45" hidden="1">
      <c r="A169" s="115" t="s">
        <v>241</v>
      </c>
      <c r="B169" s="19" t="s">
        <v>242</v>
      </c>
      <c r="C169" s="9"/>
      <c r="D169" s="9"/>
      <c r="E169" s="9"/>
      <c r="F169" s="9"/>
      <c r="G169" s="179"/>
      <c r="H169"/>
      <c r="I169"/>
    </row>
    <row r="170" spans="1:9" ht="30">
      <c r="A170" s="3" t="s">
        <v>243</v>
      </c>
      <c r="B170" s="8" t="s">
        <v>244</v>
      </c>
      <c r="C170" s="39" t="s">
        <v>1509</v>
      </c>
      <c r="D170" s="122">
        <v>1</v>
      </c>
      <c r="E170" s="122" t="s">
        <v>1269</v>
      </c>
      <c r="F170" s="9"/>
      <c r="G170" s="352"/>
    </row>
    <row r="171" spans="1:9" ht="30">
      <c r="A171" s="3" t="s">
        <v>245</v>
      </c>
      <c r="B171" s="8" t="s">
        <v>246</v>
      </c>
      <c r="C171" s="39" t="s">
        <v>1510</v>
      </c>
      <c r="D171" s="122">
        <v>1</v>
      </c>
      <c r="E171" s="122" t="s">
        <v>1269</v>
      </c>
      <c r="F171" s="9"/>
      <c r="G171" s="352"/>
    </row>
    <row r="172" spans="1:9" ht="18.75">
      <c r="A172" s="3"/>
      <c r="B172" s="249" t="s">
        <v>247</v>
      </c>
      <c r="C172" s="282"/>
      <c r="D172" s="250"/>
      <c r="E172" s="250"/>
      <c r="F172" s="252"/>
      <c r="G172" s="353"/>
      <c r="H172" s="156">
        <f>H176+H190+H197+H204+H226+H236+H243+H248</f>
        <v>56</v>
      </c>
      <c r="I172" s="156">
        <f>I176+I190+I197+I204+I226+I236+I243+I248</f>
        <v>112</v>
      </c>
    </row>
    <row r="173" spans="1:9" ht="31.5" hidden="1" customHeight="1">
      <c r="A173" s="116" t="s">
        <v>248</v>
      </c>
      <c r="B173" s="221" t="s">
        <v>249</v>
      </c>
      <c r="C173" s="221"/>
      <c r="D173" s="221"/>
      <c r="E173" s="221"/>
      <c r="F173" s="221"/>
      <c r="G173" s="216"/>
      <c r="H173"/>
      <c r="I173"/>
    </row>
    <row r="174" spans="1:9" ht="45" hidden="1">
      <c r="A174" s="115" t="s">
        <v>250</v>
      </c>
      <c r="B174" s="10" t="s">
        <v>251</v>
      </c>
      <c r="C174" s="141" t="s">
        <v>1893</v>
      </c>
      <c r="D174" s="12"/>
      <c r="E174" s="12"/>
      <c r="F174" s="12"/>
      <c r="G174" s="179"/>
      <c r="H174"/>
      <c r="I174"/>
    </row>
    <row r="175" spans="1:9" ht="30" hidden="1">
      <c r="A175" s="115" t="s">
        <v>252</v>
      </c>
      <c r="B175" s="8" t="s">
        <v>253</v>
      </c>
      <c r="C175" s="9"/>
      <c r="D175" s="9"/>
      <c r="E175" s="9"/>
      <c r="F175" s="9"/>
      <c r="G175" s="179"/>
      <c r="H175"/>
      <c r="I175"/>
    </row>
    <row r="176" spans="1:9" ht="31.5" customHeight="1">
      <c r="A176" s="3" t="s">
        <v>254</v>
      </c>
      <c r="B176" s="245" t="s">
        <v>255</v>
      </c>
      <c r="C176" s="280"/>
      <c r="D176" s="246"/>
      <c r="E176" s="246"/>
      <c r="F176" s="247"/>
      <c r="G176" s="348"/>
      <c r="H176" s="156">
        <f>SUM(D178:D189)</f>
        <v>7</v>
      </c>
      <c r="I176" s="156">
        <f>COUNT(D178:D189)*2</f>
        <v>14</v>
      </c>
    </row>
    <row r="177" spans="1:9" ht="30" hidden="1">
      <c r="A177" s="115" t="s">
        <v>256</v>
      </c>
      <c r="B177" s="8" t="s">
        <v>257</v>
      </c>
      <c r="C177" s="9"/>
      <c r="D177" s="9"/>
      <c r="E177" s="9"/>
      <c r="F177" s="9"/>
      <c r="G177" s="179"/>
      <c r="H177"/>
      <c r="I177"/>
    </row>
    <row r="178" spans="1:9" ht="45">
      <c r="A178" s="3" t="s">
        <v>258</v>
      </c>
      <c r="B178" s="15" t="s">
        <v>259</v>
      </c>
      <c r="C178" s="7" t="s">
        <v>2434</v>
      </c>
      <c r="D178" s="122">
        <v>1</v>
      </c>
      <c r="E178" s="122" t="s">
        <v>1269</v>
      </c>
      <c r="F178" s="9"/>
      <c r="G178" s="352"/>
    </row>
    <row r="179" spans="1:9" ht="45">
      <c r="A179" s="3"/>
      <c r="B179" s="15"/>
      <c r="C179" s="5" t="s">
        <v>1894</v>
      </c>
      <c r="D179" s="122">
        <v>1</v>
      </c>
      <c r="E179" s="122" t="s">
        <v>1269</v>
      </c>
      <c r="F179" s="9"/>
      <c r="G179" s="352"/>
    </row>
    <row r="180" spans="1:9" ht="30">
      <c r="A180" s="3"/>
      <c r="B180" s="15"/>
      <c r="C180" s="5" t="s">
        <v>1895</v>
      </c>
      <c r="D180" s="122">
        <v>1</v>
      </c>
      <c r="E180" s="122" t="s">
        <v>1269</v>
      </c>
      <c r="F180" s="9"/>
      <c r="G180" s="352"/>
    </row>
    <row r="181" spans="1:9" ht="45">
      <c r="A181" s="3"/>
      <c r="B181" s="15"/>
      <c r="C181" s="5" t="s">
        <v>1896</v>
      </c>
      <c r="D181" s="122">
        <v>1</v>
      </c>
      <c r="E181" s="122" t="s">
        <v>1269</v>
      </c>
      <c r="F181" s="6" t="s">
        <v>2116</v>
      </c>
      <c r="G181" s="350"/>
    </row>
    <row r="182" spans="1:9" ht="30">
      <c r="A182" s="3" t="s">
        <v>260</v>
      </c>
      <c r="B182" s="8" t="s">
        <v>261</v>
      </c>
      <c r="C182" s="5" t="s">
        <v>1897</v>
      </c>
      <c r="D182" s="122">
        <v>1</v>
      </c>
      <c r="E182" s="122" t="s">
        <v>1269</v>
      </c>
      <c r="F182" s="9"/>
      <c r="G182" s="352"/>
    </row>
    <row r="183" spans="1:9" ht="45">
      <c r="A183" s="3"/>
      <c r="B183" s="8"/>
      <c r="C183" s="5" t="s">
        <v>1898</v>
      </c>
      <c r="D183" s="122">
        <v>1</v>
      </c>
      <c r="E183" s="122" t="s">
        <v>1269</v>
      </c>
      <c r="F183" s="9"/>
      <c r="G183" s="352"/>
    </row>
    <row r="184" spans="1:9" ht="30" hidden="1">
      <c r="A184" s="115" t="s">
        <v>262</v>
      </c>
      <c r="B184" s="15" t="s">
        <v>1826</v>
      </c>
      <c r="C184" s="9"/>
      <c r="D184" s="9"/>
      <c r="E184" s="9"/>
      <c r="F184" s="9"/>
      <c r="G184" s="179"/>
      <c r="H184"/>
      <c r="I184"/>
    </row>
    <row r="185" spans="1:9" ht="30" hidden="1">
      <c r="A185" s="115" t="s">
        <v>263</v>
      </c>
      <c r="B185" s="8" t="s">
        <v>264</v>
      </c>
      <c r="C185" s="9"/>
      <c r="D185" s="9"/>
      <c r="E185" s="9"/>
      <c r="F185" s="9"/>
      <c r="G185" s="179"/>
      <c r="H185"/>
      <c r="I185"/>
    </row>
    <row r="186" spans="1:9" ht="30" hidden="1">
      <c r="A186" s="115" t="s">
        <v>265</v>
      </c>
      <c r="B186" s="8" t="s">
        <v>266</v>
      </c>
      <c r="C186" s="9"/>
      <c r="D186" s="9"/>
      <c r="E186" s="9"/>
      <c r="F186" s="9"/>
      <c r="G186" s="179"/>
      <c r="H186"/>
      <c r="I186"/>
    </row>
    <row r="187" spans="1:9" hidden="1">
      <c r="A187" s="115" t="s">
        <v>267</v>
      </c>
      <c r="B187" s="8" t="s">
        <v>617</v>
      </c>
      <c r="C187" s="9"/>
      <c r="D187" s="9"/>
      <c r="E187" s="9"/>
      <c r="F187" s="9"/>
      <c r="G187" s="179"/>
      <c r="H187"/>
      <c r="I187"/>
    </row>
    <row r="188" spans="1:9" ht="45" hidden="1">
      <c r="A188" s="115" t="s">
        <v>269</v>
      </c>
      <c r="B188" s="8" t="s">
        <v>1827</v>
      </c>
      <c r="C188" s="9"/>
      <c r="D188" s="9"/>
      <c r="E188" s="9"/>
      <c r="F188" s="9"/>
      <c r="G188" s="179"/>
      <c r="H188"/>
      <c r="I188"/>
    </row>
    <row r="189" spans="1:9" ht="45">
      <c r="A189" s="3" t="s">
        <v>618</v>
      </c>
      <c r="B189" s="8" t="s">
        <v>270</v>
      </c>
      <c r="C189" s="5" t="s">
        <v>2482</v>
      </c>
      <c r="D189" s="122">
        <v>1</v>
      </c>
      <c r="E189" s="122" t="s">
        <v>1269</v>
      </c>
      <c r="F189" s="9"/>
      <c r="G189" s="352"/>
    </row>
    <row r="190" spans="1:9" ht="47.25" customHeight="1">
      <c r="A190" s="3" t="s">
        <v>271</v>
      </c>
      <c r="B190" s="245" t="s">
        <v>451</v>
      </c>
      <c r="C190" s="280"/>
      <c r="D190" s="246"/>
      <c r="E190" s="246"/>
      <c r="F190" s="247"/>
      <c r="G190" s="348"/>
      <c r="H190" s="156">
        <f>SUM(D193:D196)</f>
        <v>3</v>
      </c>
      <c r="I190" s="156">
        <f>COUNT(D193:D196)*2</f>
        <v>6</v>
      </c>
    </row>
    <row r="191" spans="1:9" ht="30" hidden="1">
      <c r="A191" s="115" t="s">
        <v>272</v>
      </c>
      <c r="B191" s="8" t="s">
        <v>273</v>
      </c>
      <c r="C191" s="9"/>
      <c r="D191" s="9"/>
      <c r="E191" s="9"/>
      <c r="F191" s="9"/>
      <c r="G191" s="179"/>
      <c r="H191"/>
      <c r="I191"/>
    </row>
    <row r="192" spans="1:9" ht="30" hidden="1">
      <c r="A192" s="115" t="s">
        <v>274</v>
      </c>
      <c r="B192" s="8" t="s">
        <v>452</v>
      </c>
      <c r="C192" s="9"/>
      <c r="D192" s="9"/>
      <c r="E192" s="9"/>
      <c r="F192" s="9"/>
      <c r="G192" s="179"/>
      <c r="H192"/>
      <c r="I192"/>
    </row>
    <row r="193" spans="1:9" ht="30">
      <c r="A193" s="3" t="s">
        <v>275</v>
      </c>
      <c r="B193" s="8" t="s">
        <v>1828</v>
      </c>
      <c r="C193" s="7" t="s">
        <v>2435</v>
      </c>
      <c r="D193" s="122">
        <v>1</v>
      </c>
      <c r="E193" s="122" t="s">
        <v>1269</v>
      </c>
      <c r="F193" s="9"/>
      <c r="G193" s="352"/>
    </row>
    <row r="194" spans="1:9" ht="30" hidden="1">
      <c r="A194" s="115" t="s">
        <v>277</v>
      </c>
      <c r="B194" s="8" t="s">
        <v>278</v>
      </c>
      <c r="C194" s="9"/>
      <c r="D194" s="9"/>
      <c r="E194" s="9"/>
      <c r="F194" s="9"/>
      <c r="G194" s="179"/>
      <c r="H194"/>
      <c r="I194"/>
    </row>
    <row r="195" spans="1:9" ht="45">
      <c r="A195" s="3" t="s">
        <v>453</v>
      </c>
      <c r="B195" s="8" t="s">
        <v>279</v>
      </c>
      <c r="C195" s="7" t="s">
        <v>2436</v>
      </c>
      <c r="D195" s="122">
        <v>1</v>
      </c>
      <c r="E195" s="122" t="s">
        <v>1269</v>
      </c>
      <c r="F195" s="9"/>
      <c r="G195" s="352"/>
    </row>
    <row r="196" spans="1:9" ht="30">
      <c r="A196" s="3" t="s">
        <v>280</v>
      </c>
      <c r="B196" s="8" t="s">
        <v>281</v>
      </c>
      <c r="C196" s="7" t="s">
        <v>2437</v>
      </c>
      <c r="D196" s="122">
        <v>1</v>
      </c>
      <c r="E196" s="122" t="s">
        <v>1269</v>
      </c>
      <c r="F196" s="9"/>
      <c r="G196" s="352"/>
    </row>
    <row r="197" spans="1:9" ht="31.5" customHeight="1">
      <c r="A197" s="3" t="s">
        <v>282</v>
      </c>
      <c r="B197" s="245" t="s">
        <v>283</v>
      </c>
      <c r="C197" s="280"/>
      <c r="D197" s="246"/>
      <c r="E197" s="246"/>
      <c r="F197" s="247"/>
      <c r="G197" s="348"/>
      <c r="H197" s="156">
        <f>SUM(D199:D203)</f>
        <v>3</v>
      </c>
      <c r="I197" s="156">
        <f>COUNT(D199:D203)*2</f>
        <v>6</v>
      </c>
    </row>
    <row r="198" spans="1:9" ht="30" hidden="1">
      <c r="A198" s="115" t="s">
        <v>284</v>
      </c>
      <c r="B198" s="8" t="s">
        <v>285</v>
      </c>
      <c r="C198" s="9"/>
      <c r="D198" s="9"/>
      <c r="E198" s="9"/>
      <c r="F198" s="9"/>
      <c r="G198" s="179"/>
      <c r="H198"/>
      <c r="I198"/>
    </row>
    <row r="199" spans="1:9" ht="30">
      <c r="A199" s="3" t="s">
        <v>286</v>
      </c>
      <c r="B199" s="8" t="s">
        <v>287</v>
      </c>
      <c r="C199" s="5" t="s">
        <v>1899</v>
      </c>
      <c r="D199" s="122">
        <v>1</v>
      </c>
      <c r="E199" s="122" t="s">
        <v>1269</v>
      </c>
      <c r="F199" s="9"/>
      <c r="G199" s="352"/>
    </row>
    <row r="200" spans="1:9">
      <c r="A200" s="3"/>
      <c r="B200" s="8"/>
      <c r="C200" s="5" t="s">
        <v>1511</v>
      </c>
      <c r="D200" s="122">
        <v>1</v>
      </c>
      <c r="E200" s="122" t="s">
        <v>1269</v>
      </c>
      <c r="F200" s="9"/>
      <c r="G200" s="352"/>
    </row>
    <row r="201" spans="1:9" ht="30" hidden="1">
      <c r="A201" s="115" t="s">
        <v>288</v>
      </c>
      <c r="B201" s="8" t="s">
        <v>289</v>
      </c>
      <c r="C201" s="9"/>
      <c r="D201" s="9"/>
      <c r="E201" s="9"/>
      <c r="F201" s="9"/>
      <c r="G201" s="179"/>
      <c r="H201"/>
      <c r="I201"/>
    </row>
    <row r="202" spans="1:9" ht="45" hidden="1">
      <c r="A202" s="115" t="s">
        <v>290</v>
      </c>
      <c r="B202" s="8" t="s">
        <v>291</v>
      </c>
      <c r="C202" s="9"/>
      <c r="D202" s="9"/>
      <c r="E202" s="9"/>
      <c r="F202" s="9"/>
      <c r="G202" s="179"/>
      <c r="H202"/>
      <c r="I202"/>
    </row>
    <row r="203" spans="1:9" ht="30">
      <c r="A203" s="3" t="s">
        <v>292</v>
      </c>
      <c r="B203" s="8" t="s">
        <v>293</v>
      </c>
      <c r="C203" s="5" t="s">
        <v>2483</v>
      </c>
      <c r="D203" s="122">
        <v>1</v>
      </c>
      <c r="E203" s="122" t="s">
        <v>1269</v>
      </c>
      <c r="F203" s="9"/>
      <c r="G203" s="352"/>
    </row>
    <row r="204" spans="1:9" ht="31.5" customHeight="1">
      <c r="A204" s="3" t="s">
        <v>294</v>
      </c>
      <c r="B204" s="245" t="s">
        <v>295</v>
      </c>
      <c r="C204" s="280"/>
      <c r="D204" s="246"/>
      <c r="E204" s="246"/>
      <c r="F204" s="247"/>
      <c r="G204" s="348"/>
      <c r="H204" s="156">
        <f>SUM(D205:D225)</f>
        <v>21</v>
      </c>
      <c r="I204" s="156">
        <f>COUNT(D205:D225)*2</f>
        <v>42</v>
      </c>
    </row>
    <row r="205" spans="1:9" ht="75">
      <c r="A205" s="3" t="s">
        <v>296</v>
      </c>
      <c r="B205" s="8" t="s">
        <v>297</v>
      </c>
      <c r="C205" s="17" t="s">
        <v>1520</v>
      </c>
      <c r="D205" s="31">
        <v>1</v>
      </c>
      <c r="E205" s="122" t="s">
        <v>1269</v>
      </c>
      <c r="F205" s="5" t="s">
        <v>850</v>
      </c>
      <c r="G205" s="349"/>
    </row>
    <row r="206" spans="1:9" ht="75">
      <c r="A206" s="3"/>
      <c r="B206" s="8"/>
      <c r="C206" s="17" t="s">
        <v>1521</v>
      </c>
      <c r="D206" s="31">
        <v>1</v>
      </c>
      <c r="E206" s="122" t="s">
        <v>1269</v>
      </c>
      <c r="F206" s="5" t="s">
        <v>849</v>
      </c>
      <c r="G206" s="349"/>
    </row>
    <row r="207" spans="1:9" ht="75">
      <c r="A207" s="3"/>
      <c r="B207" s="8"/>
      <c r="C207" s="5" t="s">
        <v>844</v>
      </c>
      <c r="D207" s="31">
        <v>1</v>
      </c>
      <c r="E207" s="122" t="s">
        <v>1269</v>
      </c>
      <c r="F207" s="5" t="s">
        <v>1522</v>
      </c>
      <c r="G207" s="349"/>
    </row>
    <row r="208" spans="1:9" ht="90">
      <c r="A208" s="3"/>
      <c r="B208" s="8"/>
      <c r="C208" s="7" t="s">
        <v>845</v>
      </c>
      <c r="D208" s="31">
        <v>1</v>
      </c>
      <c r="E208" s="122" t="s">
        <v>1269</v>
      </c>
      <c r="F208" s="5" t="s">
        <v>852</v>
      </c>
      <c r="G208" s="349"/>
    </row>
    <row r="209" spans="1:7" ht="105">
      <c r="A209" s="3"/>
      <c r="B209" s="8"/>
      <c r="C209" s="5" t="s">
        <v>846</v>
      </c>
      <c r="D209" s="31">
        <v>1</v>
      </c>
      <c r="E209" s="122" t="s">
        <v>1269</v>
      </c>
      <c r="F209" s="5" t="s">
        <v>1523</v>
      </c>
      <c r="G209" s="349"/>
    </row>
    <row r="210" spans="1:7" ht="135">
      <c r="A210" s="3"/>
      <c r="B210" s="8"/>
      <c r="C210" s="5" t="s">
        <v>847</v>
      </c>
      <c r="D210" s="31">
        <v>1</v>
      </c>
      <c r="E210" s="122" t="s">
        <v>1269</v>
      </c>
      <c r="F210" s="69" t="s">
        <v>854</v>
      </c>
      <c r="G210" s="349"/>
    </row>
    <row r="211" spans="1:7" ht="30">
      <c r="A211" s="3"/>
      <c r="B211" s="8"/>
      <c r="C211" s="5" t="s">
        <v>2319</v>
      </c>
      <c r="D211" s="31">
        <v>1</v>
      </c>
      <c r="E211" s="122" t="s">
        <v>1269</v>
      </c>
      <c r="F211" s="5" t="s">
        <v>856</v>
      </c>
      <c r="G211" s="349"/>
    </row>
    <row r="212" spans="1:7" ht="90">
      <c r="A212" s="3" t="s">
        <v>298</v>
      </c>
      <c r="B212" s="8" t="s">
        <v>1829</v>
      </c>
      <c r="C212" s="5" t="s">
        <v>859</v>
      </c>
      <c r="D212" s="31">
        <v>1</v>
      </c>
      <c r="E212" s="122" t="s">
        <v>1269</v>
      </c>
      <c r="F212" s="5" t="s">
        <v>869</v>
      </c>
      <c r="G212" s="349"/>
    </row>
    <row r="213" spans="1:7" ht="30">
      <c r="A213" s="3"/>
      <c r="B213" s="8"/>
      <c r="C213" s="5" t="s">
        <v>862</v>
      </c>
      <c r="D213" s="31">
        <v>1</v>
      </c>
      <c r="E213" s="122" t="s">
        <v>1269</v>
      </c>
      <c r="F213" s="5" t="s">
        <v>871</v>
      </c>
      <c r="G213" s="349"/>
    </row>
    <row r="214" spans="1:7" ht="75">
      <c r="A214" s="3"/>
      <c r="B214" s="8"/>
      <c r="C214" s="5" t="s">
        <v>1524</v>
      </c>
      <c r="D214" s="31">
        <v>1</v>
      </c>
      <c r="E214" s="122" t="s">
        <v>1269</v>
      </c>
      <c r="F214" s="66" t="s">
        <v>2484</v>
      </c>
      <c r="G214" s="375"/>
    </row>
    <row r="215" spans="1:7" ht="75">
      <c r="A215" s="3" t="s">
        <v>300</v>
      </c>
      <c r="B215" s="8" t="s">
        <v>301</v>
      </c>
      <c r="C215" s="5" t="s">
        <v>1900</v>
      </c>
      <c r="D215" s="31">
        <v>1</v>
      </c>
      <c r="E215" s="122" t="s">
        <v>1269</v>
      </c>
      <c r="F215" s="5" t="s">
        <v>881</v>
      </c>
      <c r="G215" s="349"/>
    </row>
    <row r="216" spans="1:7" ht="120">
      <c r="A216" s="3" t="s">
        <v>302</v>
      </c>
      <c r="B216" s="8" t="s">
        <v>303</v>
      </c>
      <c r="C216" s="5" t="s">
        <v>886</v>
      </c>
      <c r="D216" s="31">
        <v>1</v>
      </c>
      <c r="E216" s="122" t="s">
        <v>1269</v>
      </c>
      <c r="F216" s="5" t="s">
        <v>2485</v>
      </c>
      <c r="G216" s="349"/>
    </row>
    <row r="217" spans="1:7" ht="120">
      <c r="A217" s="3"/>
      <c r="B217" s="8"/>
      <c r="C217" s="5" t="s">
        <v>887</v>
      </c>
      <c r="D217" s="31">
        <v>1</v>
      </c>
      <c r="E217" s="122" t="s">
        <v>1269</v>
      </c>
      <c r="F217" s="5" t="s">
        <v>2320</v>
      </c>
      <c r="G217" s="349"/>
    </row>
    <row r="218" spans="1:7" ht="105">
      <c r="A218" s="3"/>
      <c r="B218" s="8"/>
      <c r="C218" s="5" t="s">
        <v>888</v>
      </c>
      <c r="D218" s="31">
        <v>1</v>
      </c>
      <c r="E218" s="122" t="s">
        <v>1269</v>
      </c>
      <c r="F218" s="5" t="s">
        <v>2321</v>
      </c>
      <c r="G218" s="349"/>
    </row>
    <row r="219" spans="1:7" ht="75">
      <c r="A219" s="3" t="s">
        <v>304</v>
      </c>
      <c r="B219" s="8" t="s">
        <v>305</v>
      </c>
      <c r="C219" s="42" t="s">
        <v>890</v>
      </c>
      <c r="D219" s="31">
        <v>1</v>
      </c>
      <c r="E219" s="122" t="s">
        <v>1269</v>
      </c>
      <c r="F219" s="5" t="s">
        <v>2086</v>
      </c>
      <c r="G219" s="349"/>
    </row>
    <row r="220" spans="1:7" ht="75">
      <c r="A220" s="3"/>
      <c r="B220" s="8"/>
      <c r="C220" s="14" t="s">
        <v>891</v>
      </c>
      <c r="D220" s="31">
        <v>1</v>
      </c>
      <c r="E220" s="122" t="s">
        <v>1269</v>
      </c>
      <c r="F220" s="5" t="s">
        <v>1525</v>
      </c>
      <c r="G220" s="349"/>
    </row>
    <row r="221" spans="1:7" ht="30">
      <c r="A221" s="3"/>
      <c r="B221" s="8"/>
      <c r="C221" s="5" t="s">
        <v>2486</v>
      </c>
      <c r="D221" s="31">
        <v>1</v>
      </c>
      <c r="E221" s="122" t="s">
        <v>1269</v>
      </c>
      <c r="F221" s="5" t="s">
        <v>1526</v>
      </c>
      <c r="G221" s="349"/>
    </row>
    <row r="222" spans="1:7" ht="75">
      <c r="A222" s="3" t="s">
        <v>306</v>
      </c>
      <c r="B222" s="8" t="s">
        <v>1831</v>
      </c>
      <c r="C222" s="42" t="s">
        <v>1901</v>
      </c>
      <c r="D222" s="31">
        <v>1</v>
      </c>
      <c r="E222" s="122" t="s">
        <v>1269</v>
      </c>
      <c r="F222" s="5" t="s">
        <v>1902</v>
      </c>
      <c r="G222" s="349"/>
    </row>
    <row r="223" spans="1:7" ht="60">
      <c r="A223" s="3" t="s">
        <v>308</v>
      </c>
      <c r="B223" s="15" t="s">
        <v>1832</v>
      </c>
      <c r="C223" s="5" t="s">
        <v>1527</v>
      </c>
      <c r="D223" s="31">
        <v>1</v>
      </c>
      <c r="E223" s="122" t="s">
        <v>1269</v>
      </c>
      <c r="F223" s="6" t="s">
        <v>1528</v>
      </c>
      <c r="G223" s="350"/>
    </row>
    <row r="224" spans="1:7" ht="30">
      <c r="A224" s="3"/>
      <c r="B224" s="15"/>
      <c r="C224" s="5" t="s">
        <v>1529</v>
      </c>
      <c r="D224" s="31">
        <v>1</v>
      </c>
      <c r="E224" s="122" t="s">
        <v>1269</v>
      </c>
      <c r="F224" s="6"/>
      <c r="G224" s="350"/>
    </row>
    <row r="225" spans="1:9" ht="135">
      <c r="A225" s="3"/>
      <c r="B225" s="15"/>
      <c r="C225" s="5" t="s">
        <v>2130</v>
      </c>
      <c r="D225" s="31">
        <v>1</v>
      </c>
      <c r="E225" s="122" t="s">
        <v>1313</v>
      </c>
      <c r="F225" s="6" t="s">
        <v>1903</v>
      </c>
      <c r="G225" s="350"/>
    </row>
    <row r="226" spans="1:9" ht="31.5" customHeight="1">
      <c r="A226" s="3" t="s">
        <v>310</v>
      </c>
      <c r="B226" s="245" t="s">
        <v>311</v>
      </c>
      <c r="C226" s="280"/>
      <c r="D226" s="246"/>
      <c r="E226" s="246"/>
      <c r="F226" s="247"/>
      <c r="G226" s="348"/>
      <c r="H226" s="156">
        <f>SUM(D227:D235)</f>
        <v>7</v>
      </c>
      <c r="I226" s="156">
        <f>COUNT(D227:D235)*2</f>
        <v>14</v>
      </c>
    </row>
    <row r="227" spans="1:9" ht="30">
      <c r="A227" s="3" t="s">
        <v>1513</v>
      </c>
      <c r="B227" s="19" t="s">
        <v>1833</v>
      </c>
      <c r="C227" s="5" t="s">
        <v>1530</v>
      </c>
      <c r="D227" s="122">
        <v>1</v>
      </c>
      <c r="E227" s="122" t="s">
        <v>1269</v>
      </c>
      <c r="F227" s="9" t="s">
        <v>1526</v>
      </c>
      <c r="G227" s="352"/>
    </row>
    <row r="228" spans="1:9" ht="75">
      <c r="A228" s="3"/>
      <c r="B228" s="19"/>
      <c r="C228" s="5" t="s">
        <v>1531</v>
      </c>
      <c r="D228" s="122">
        <v>1</v>
      </c>
      <c r="E228" s="122" t="s">
        <v>1269</v>
      </c>
      <c r="F228" s="6" t="s">
        <v>1532</v>
      </c>
      <c r="G228" s="350"/>
    </row>
    <row r="229" spans="1:9" ht="60">
      <c r="A229" s="3"/>
      <c r="B229" s="19"/>
      <c r="C229" s="5" t="s">
        <v>2131</v>
      </c>
      <c r="D229" s="122">
        <v>1</v>
      </c>
      <c r="E229" s="122" t="s">
        <v>1269</v>
      </c>
      <c r="F229" s="6" t="s">
        <v>1533</v>
      </c>
      <c r="G229" s="350"/>
    </row>
    <row r="230" spans="1:9" ht="75">
      <c r="A230" s="3" t="s">
        <v>1514</v>
      </c>
      <c r="B230" s="15" t="s">
        <v>1834</v>
      </c>
      <c r="C230" s="5" t="s">
        <v>1534</v>
      </c>
      <c r="D230" s="122">
        <v>1</v>
      </c>
      <c r="E230" s="122" t="s">
        <v>1269</v>
      </c>
      <c r="F230" s="43" t="s">
        <v>2423</v>
      </c>
      <c r="G230" s="357"/>
    </row>
    <row r="231" spans="1:9" ht="90">
      <c r="A231" s="3"/>
      <c r="B231" s="15"/>
      <c r="C231" s="5" t="s">
        <v>1535</v>
      </c>
      <c r="D231" s="122">
        <v>1</v>
      </c>
      <c r="E231" s="122" t="s">
        <v>1269</v>
      </c>
      <c r="F231" s="43" t="s">
        <v>2424</v>
      </c>
      <c r="G231" s="357"/>
    </row>
    <row r="232" spans="1:9" ht="30" hidden="1">
      <c r="A232" s="114" t="s">
        <v>1516</v>
      </c>
      <c r="B232" s="8" t="s">
        <v>316</v>
      </c>
      <c r="C232" s="9"/>
      <c r="D232" s="9"/>
      <c r="E232" s="9"/>
      <c r="F232" s="9"/>
      <c r="G232" s="179"/>
      <c r="H232"/>
      <c r="I232"/>
    </row>
    <row r="233" spans="1:9" ht="30" hidden="1">
      <c r="A233" s="114" t="s">
        <v>1517</v>
      </c>
      <c r="B233" s="8" t="s">
        <v>318</v>
      </c>
      <c r="C233" s="9"/>
      <c r="D233" s="9"/>
      <c r="E233" s="9"/>
      <c r="F233" s="9"/>
      <c r="G233" s="179"/>
      <c r="H233"/>
      <c r="I233"/>
    </row>
    <row r="234" spans="1:9" ht="30">
      <c r="A234" s="3" t="s">
        <v>1518</v>
      </c>
      <c r="B234" s="8" t="s">
        <v>320</v>
      </c>
      <c r="C234" s="5" t="s">
        <v>1536</v>
      </c>
      <c r="D234" s="122">
        <v>1</v>
      </c>
      <c r="E234" s="122" t="s">
        <v>1269</v>
      </c>
      <c r="F234" s="9"/>
      <c r="G234" s="352"/>
    </row>
    <row r="235" spans="1:9" ht="45">
      <c r="A235" s="3" t="s">
        <v>1519</v>
      </c>
      <c r="B235" s="8" t="s">
        <v>781</v>
      </c>
      <c r="C235" s="5" t="s">
        <v>1537</v>
      </c>
      <c r="D235" s="122">
        <v>1</v>
      </c>
      <c r="E235" s="122" t="s">
        <v>1269</v>
      </c>
      <c r="F235" s="6" t="s">
        <v>1538</v>
      </c>
      <c r="G235" s="350"/>
    </row>
    <row r="236" spans="1:9" ht="31.5" customHeight="1">
      <c r="A236" s="3" t="s">
        <v>321</v>
      </c>
      <c r="B236" s="245" t="s">
        <v>322</v>
      </c>
      <c r="C236" s="280"/>
      <c r="D236" s="246"/>
      <c r="E236" s="246"/>
      <c r="F236" s="247"/>
      <c r="G236" s="348"/>
      <c r="H236" s="156">
        <f>SUM(D238:D239)</f>
        <v>2</v>
      </c>
      <c r="I236" s="156">
        <f>COUNT(D238:D239)*2</f>
        <v>4</v>
      </c>
    </row>
    <row r="237" spans="1:9" ht="30" hidden="1">
      <c r="A237" s="115" t="s">
        <v>323</v>
      </c>
      <c r="B237" s="8" t="s">
        <v>1835</v>
      </c>
      <c r="C237" s="9"/>
      <c r="D237" s="9"/>
      <c r="E237" s="9"/>
      <c r="F237" s="9"/>
      <c r="G237" s="179"/>
      <c r="H237"/>
      <c r="I237"/>
    </row>
    <row r="238" spans="1:9" ht="45">
      <c r="A238" s="3" t="s">
        <v>325</v>
      </c>
      <c r="B238" s="8" t="s">
        <v>326</v>
      </c>
      <c r="C238" s="5" t="s">
        <v>1904</v>
      </c>
      <c r="D238" s="122">
        <v>1</v>
      </c>
      <c r="E238" s="122" t="s">
        <v>1269</v>
      </c>
      <c r="F238" s="9"/>
      <c r="G238" s="352"/>
    </row>
    <row r="239" spans="1:9" ht="45">
      <c r="A239" s="3"/>
      <c r="B239" s="8"/>
      <c r="C239" s="5" t="s">
        <v>1539</v>
      </c>
      <c r="D239" s="122">
        <v>1</v>
      </c>
      <c r="E239" s="122" t="s">
        <v>1269</v>
      </c>
      <c r="F239" s="9"/>
      <c r="G239" s="352"/>
    </row>
    <row r="240" spans="1:9" ht="30" hidden="1">
      <c r="A240" s="115" t="s">
        <v>327</v>
      </c>
      <c r="B240" s="8" t="s">
        <v>328</v>
      </c>
      <c r="C240" s="9"/>
      <c r="D240" s="9"/>
      <c r="E240" s="9"/>
      <c r="F240" s="9"/>
      <c r="G240" s="179"/>
      <c r="H240"/>
      <c r="I240"/>
    </row>
    <row r="241" spans="1:9" ht="30" hidden="1">
      <c r="A241" s="115" t="s">
        <v>329</v>
      </c>
      <c r="B241" s="8" t="s">
        <v>1836</v>
      </c>
      <c r="C241" s="9"/>
      <c r="D241" s="9"/>
      <c r="E241" s="9"/>
      <c r="F241" s="9"/>
      <c r="G241" s="179"/>
      <c r="H241"/>
      <c r="I241"/>
    </row>
    <row r="242" spans="1:9" ht="30" hidden="1">
      <c r="A242" s="115" t="s">
        <v>331</v>
      </c>
      <c r="B242" s="8" t="s">
        <v>332</v>
      </c>
      <c r="C242" s="9"/>
      <c r="D242" s="9"/>
      <c r="E242" s="9"/>
      <c r="F242" s="9"/>
      <c r="G242" s="179"/>
      <c r="H242"/>
      <c r="I242"/>
    </row>
    <row r="243" spans="1:9" ht="31.5" customHeight="1">
      <c r="A243" s="3" t="s">
        <v>333</v>
      </c>
      <c r="B243" s="245" t="s">
        <v>334</v>
      </c>
      <c r="C243" s="280"/>
      <c r="D243" s="246"/>
      <c r="E243" s="246"/>
      <c r="F243" s="247"/>
      <c r="G243" s="348"/>
      <c r="H243" s="156">
        <f>SUM(D244:D247)</f>
        <v>3</v>
      </c>
      <c r="I243" s="156">
        <f>COUNT(D244:D247)*2</f>
        <v>6</v>
      </c>
    </row>
    <row r="244" spans="1:9" ht="30">
      <c r="A244" s="3" t="s">
        <v>335</v>
      </c>
      <c r="B244" s="8" t="s">
        <v>336</v>
      </c>
      <c r="C244" s="5" t="s">
        <v>1905</v>
      </c>
      <c r="D244" s="122">
        <v>1</v>
      </c>
      <c r="E244" s="122" t="s">
        <v>1269</v>
      </c>
      <c r="F244" s="9" t="s">
        <v>2184</v>
      </c>
      <c r="G244" s="352"/>
    </row>
    <row r="245" spans="1:9" ht="30">
      <c r="A245" s="3" t="s">
        <v>337</v>
      </c>
      <c r="B245" s="8" t="s">
        <v>338</v>
      </c>
      <c r="C245" s="5" t="s">
        <v>1906</v>
      </c>
      <c r="D245" s="122">
        <v>1</v>
      </c>
      <c r="E245" s="122" t="s">
        <v>1269</v>
      </c>
      <c r="F245" s="9"/>
      <c r="G245" s="352"/>
    </row>
    <row r="246" spans="1:9" hidden="1">
      <c r="A246" s="115" t="s">
        <v>339</v>
      </c>
      <c r="B246" s="8" t="s">
        <v>340</v>
      </c>
      <c r="C246" s="9"/>
      <c r="D246" s="9"/>
      <c r="E246" s="9"/>
      <c r="F246" s="9"/>
      <c r="G246" s="179"/>
      <c r="H246"/>
      <c r="I246"/>
    </row>
    <row r="247" spans="1:9" ht="30">
      <c r="A247" s="3" t="s">
        <v>341</v>
      </c>
      <c r="B247" s="8" t="s">
        <v>342</v>
      </c>
      <c r="C247" s="5" t="s">
        <v>1540</v>
      </c>
      <c r="D247" s="122">
        <v>1</v>
      </c>
      <c r="E247" s="122" t="s">
        <v>1269</v>
      </c>
      <c r="F247" s="9"/>
      <c r="G247" s="352"/>
    </row>
    <row r="248" spans="1:9" ht="31.5" customHeight="1">
      <c r="A248" s="3" t="s">
        <v>343</v>
      </c>
      <c r="B248" s="245" t="s">
        <v>344</v>
      </c>
      <c r="C248" s="280"/>
      <c r="D248" s="246"/>
      <c r="E248" s="246"/>
      <c r="F248" s="247"/>
      <c r="G248" s="348"/>
      <c r="H248" s="156">
        <f>SUM(D249:D265)</f>
        <v>10</v>
      </c>
      <c r="I248" s="156">
        <f>COUNT(D249:D265)*2</f>
        <v>20</v>
      </c>
    </row>
    <row r="249" spans="1:9" ht="30">
      <c r="A249" s="3" t="s">
        <v>345</v>
      </c>
      <c r="B249" s="8" t="s">
        <v>346</v>
      </c>
      <c r="C249" s="5" t="s">
        <v>1541</v>
      </c>
      <c r="D249" s="122">
        <v>1</v>
      </c>
      <c r="E249" s="122" t="s">
        <v>1269</v>
      </c>
      <c r="F249" s="9"/>
      <c r="G249" s="352"/>
    </row>
    <row r="250" spans="1:9" ht="45">
      <c r="A250" s="3" t="s">
        <v>347</v>
      </c>
      <c r="B250" s="8" t="s">
        <v>348</v>
      </c>
      <c r="C250" s="71" t="s">
        <v>2176</v>
      </c>
      <c r="D250" s="122">
        <v>1</v>
      </c>
      <c r="E250" s="122" t="s">
        <v>1269</v>
      </c>
      <c r="F250" s="66"/>
      <c r="G250" s="375"/>
    </row>
    <row r="251" spans="1:9" ht="45">
      <c r="A251" s="3"/>
      <c r="B251" s="8"/>
      <c r="C251" s="71" t="s">
        <v>2322</v>
      </c>
      <c r="D251" s="122">
        <v>1</v>
      </c>
      <c r="E251" s="122" t="s">
        <v>1269</v>
      </c>
      <c r="F251" s="66" t="s">
        <v>1034</v>
      </c>
      <c r="G251" s="375"/>
    </row>
    <row r="252" spans="1:9" ht="45">
      <c r="A252" s="3"/>
      <c r="B252" s="8"/>
      <c r="C252" s="97" t="s">
        <v>1542</v>
      </c>
      <c r="D252" s="122">
        <v>1</v>
      </c>
      <c r="E252" s="122" t="s">
        <v>1269</v>
      </c>
      <c r="F252" s="5" t="s">
        <v>1907</v>
      </c>
      <c r="G252" s="349"/>
    </row>
    <row r="253" spans="1:9" ht="45">
      <c r="A253" s="3"/>
      <c r="B253" s="8"/>
      <c r="C253" s="97" t="s">
        <v>1018</v>
      </c>
      <c r="D253" s="122">
        <v>1</v>
      </c>
      <c r="E253" s="122" t="s">
        <v>1269</v>
      </c>
      <c r="F253" s="66"/>
      <c r="G253" s="375"/>
    </row>
    <row r="254" spans="1:9" ht="30" hidden="1">
      <c r="A254" s="115" t="s">
        <v>349</v>
      </c>
      <c r="B254" s="25" t="s">
        <v>350</v>
      </c>
      <c r="C254" s="9"/>
      <c r="D254" s="9"/>
      <c r="E254" s="9"/>
      <c r="F254" s="9"/>
      <c r="G254" s="179"/>
      <c r="H254"/>
      <c r="I254"/>
    </row>
    <row r="255" spans="1:9" ht="30" hidden="1">
      <c r="A255" s="115" t="s">
        <v>351</v>
      </c>
      <c r="B255" s="25" t="s">
        <v>352</v>
      </c>
      <c r="C255" s="9"/>
      <c r="D255" s="9"/>
      <c r="E255" s="9"/>
      <c r="F255" s="9"/>
      <c r="G255" s="179"/>
      <c r="H255"/>
      <c r="I255"/>
    </row>
    <row r="256" spans="1:9" ht="45" hidden="1">
      <c r="A256" s="115" t="s">
        <v>353</v>
      </c>
      <c r="B256" s="8" t="s">
        <v>354</v>
      </c>
      <c r="C256" s="9"/>
      <c r="D256" s="9"/>
      <c r="E256" s="9"/>
      <c r="F256" s="9"/>
      <c r="G256" s="179"/>
      <c r="H256"/>
      <c r="I256"/>
    </row>
    <row r="257" spans="1:9" ht="30" hidden="1">
      <c r="A257" s="115" t="s">
        <v>355</v>
      </c>
      <c r="B257" s="8" t="s">
        <v>356</v>
      </c>
      <c r="C257" s="9"/>
      <c r="D257" s="9"/>
      <c r="E257" s="9"/>
      <c r="F257" s="9"/>
      <c r="G257" s="179"/>
      <c r="H257"/>
      <c r="I257"/>
    </row>
    <row r="258" spans="1:9" ht="45" hidden="1">
      <c r="A258" s="115" t="s">
        <v>357</v>
      </c>
      <c r="B258" s="8" t="s">
        <v>358</v>
      </c>
      <c r="C258" s="9"/>
      <c r="D258" s="9"/>
      <c r="E258" s="9"/>
      <c r="F258" s="9"/>
      <c r="G258" s="179"/>
      <c r="H258"/>
      <c r="I258"/>
    </row>
    <row r="259" spans="1:9" ht="60" hidden="1">
      <c r="A259" s="115" t="s">
        <v>359</v>
      </c>
      <c r="B259" s="8" t="s">
        <v>360</v>
      </c>
      <c r="C259" s="9"/>
      <c r="D259" s="9"/>
      <c r="E259" s="9"/>
      <c r="F259" s="9"/>
      <c r="G259" s="179"/>
      <c r="H259"/>
      <c r="I259"/>
    </row>
    <row r="260" spans="1:9" ht="30">
      <c r="A260" s="3" t="s">
        <v>361</v>
      </c>
      <c r="B260" s="8" t="s">
        <v>362</v>
      </c>
      <c r="C260" s="5" t="s">
        <v>1543</v>
      </c>
      <c r="D260" s="122">
        <v>1</v>
      </c>
      <c r="E260" s="122" t="s">
        <v>1269</v>
      </c>
      <c r="F260" s="9"/>
      <c r="G260" s="352"/>
    </row>
    <row r="261" spans="1:9" ht="30" hidden="1">
      <c r="A261" s="115" t="s">
        <v>363</v>
      </c>
      <c r="B261" s="8" t="s">
        <v>364</v>
      </c>
      <c r="C261" s="9"/>
      <c r="D261" s="9"/>
      <c r="E261" s="9"/>
      <c r="F261" s="9"/>
      <c r="G261" s="179"/>
      <c r="H261"/>
      <c r="I261"/>
    </row>
    <row r="262" spans="1:9" ht="45">
      <c r="A262" s="3" t="s">
        <v>455</v>
      </c>
      <c r="B262" s="8" t="s">
        <v>366</v>
      </c>
      <c r="C262" s="5" t="s">
        <v>1544</v>
      </c>
      <c r="D262" s="122">
        <v>1</v>
      </c>
      <c r="E262" s="122" t="s">
        <v>1269</v>
      </c>
      <c r="F262" s="9"/>
      <c r="G262" s="352"/>
    </row>
    <row r="263" spans="1:9" ht="60">
      <c r="A263" s="3"/>
      <c r="B263" s="8"/>
      <c r="C263" s="18" t="s">
        <v>1545</v>
      </c>
      <c r="D263" s="122">
        <v>1</v>
      </c>
      <c r="E263" s="122" t="s">
        <v>1269</v>
      </c>
      <c r="F263" s="9"/>
      <c r="G263" s="352"/>
    </row>
    <row r="264" spans="1:9" ht="30">
      <c r="A264" s="3"/>
      <c r="B264" s="8"/>
      <c r="C264" s="18" t="s">
        <v>1908</v>
      </c>
      <c r="D264" s="122">
        <v>1</v>
      </c>
      <c r="E264" s="122" t="s">
        <v>1269</v>
      </c>
      <c r="F264" s="9"/>
      <c r="G264" s="352"/>
    </row>
    <row r="265" spans="1:9" ht="30">
      <c r="A265" s="3"/>
      <c r="B265" s="8"/>
      <c r="C265" s="18" t="s">
        <v>1546</v>
      </c>
      <c r="D265" s="122">
        <v>1</v>
      </c>
      <c r="E265" s="122" t="s">
        <v>1269</v>
      </c>
      <c r="F265" s="9"/>
      <c r="G265" s="352"/>
    </row>
    <row r="266" spans="1:9" ht="30" hidden="1">
      <c r="A266" s="115" t="s">
        <v>365</v>
      </c>
      <c r="B266" s="8" t="s">
        <v>59</v>
      </c>
      <c r="C266" s="9"/>
      <c r="D266" s="9"/>
      <c r="E266" s="9"/>
      <c r="F266" s="9"/>
      <c r="G266" s="179"/>
      <c r="H266"/>
      <c r="I266"/>
    </row>
    <row r="267" spans="1:9" ht="30" hidden="1">
      <c r="A267" s="115" t="s">
        <v>367</v>
      </c>
      <c r="B267" s="8" t="s">
        <v>61</v>
      </c>
      <c r="C267" s="9"/>
      <c r="D267" s="9"/>
      <c r="E267" s="9"/>
      <c r="F267" s="9"/>
      <c r="G267" s="179"/>
      <c r="H267"/>
      <c r="I267"/>
    </row>
    <row r="268" spans="1:9" ht="29.25" hidden="1">
      <c r="A268" s="115" t="s">
        <v>368</v>
      </c>
      <c r="B268" s="4" t="s">
        <v>456</v>
      </c>
      <c r="C268" s="9"/>
      <c r="D268" s="9"/>
      <c r="E268" s="9"/>
      <c r="F268" s="9"/>
      <c r="G268" s="179"/>
      <c r="H268"/>
      <c r="I268"/>
    </row>
    <row r="269" spans="1:9" ht="18.75">
      <c r="A269" s="3"/>
      <c r="B269" s="249" t="s">
        <v>369</v>
      </c>
      <c r="C269" s="282"/>
      <c r="D269" s="250"/>
      <c r="E269" s="250"/>
      <c r="F269" s="252"/>
      <c r="G269" s="353"/>
      <c r="H269" s="156">
        <f>H270+H275+H281</f>
        <v>7</v>
      </c>
      <c r="I269" s="156">
        <f>I270+I275+I281</f>
        <v>14</v>
      </c>
    </row>
    <row r="270" spans="1:9" ht="31.5" customHeight="1">
      <c r="A270" s="3" t="s">
        <v>370</v>
      </c>
      <c r="B270" s="245" t="s">
        <v>1837</v>
      </c>
      <c r="C270" s="280"/>
      <c r="D270" s="246"/>
      <c r="E270" s="246"/>
      <c r="F270" s="247"/>
      <c r="G270" s="348"/>
      <c r="H270" s="156">
        <f>SUM(D272:D274)</f>
        <v>3</v>
      </c>
      <c r="I270" s="156">
        <f>COUNT(D272:D274)*2</f>
        <v>6</v>
      </c>
    </row>
    <row r="271" spans="1:9" hidden="1">
      <c r="A271" s="115" t="s">
        <v>371</v>
      </c>
      <c r="B271" s="8" t="s">
        <v>373</v>
      </c>
      <c r="C271" s="9"/>
      <c r="D271" s="9"/>
      <c r="E271" s="9"/>
      <c r="F271" s="9"/>
      <c r="G271" s="179"/>
      <c r="H271"/>
      <c r="I271"/>
    </row>
    <row r="272" spans="1:9" ht="30">
      <c r="A272" s="3" t="s">
        <v>372</v>
      </c>
      <c r="B272" s="8" t="s">
        <v>375</v>
      </c>
      <c r="C272" s="5" t="s">
        <v>1547</v>
      </c>
      <c r="D272" s="122">
        <v>1</v>
      </c>
      <c r="E272" s="122" t="s">
        <v>1269</v>
      </c>
      <c r="F272" s="9"/>
      <c r="G272" s="352"/>
    </row>
    <row r="273" spans="1:9" ht="30">
      <c r="A273" s="3" t="s">
        <v>374</v>
      </c>
      <c r="B273" s="8" t="s">
        <v>608</v>
      </c>
      <c r="C273" s="5" t="s">
        <v>1548</v>
      </c>
      <c r="D273" s="122">
        <v>1</v>
      </c>
      <c r="E273" s="122" t="s">
        <v>1269</v>
      </c>
      <c r="F273" s="9"/>
      <c r="G273" s="352"/>
    </row>
    <row r="274" spans="1:9" ht="30">
      <c r="A274" s="3"/>
      <c r="B274" s="8"/>
      <c r="C274" s="5" t="s">
        <v>1549</v>
      </c>
      <c r="D274" s="122">
        <v>1</v>
      </c>
      <c r="E274" s="122" t="s">
        <v>1269</v>
      </c>
      <c r="F274" s="9"/>
      <c r="G274" s="352"/>
    </row>
    <row r="275" spans="1:9" ht="31.5" customHeight="1">
      <c r="A275" s="3" t="s">
        <v>376</v>
      </c>
      <c r="B275" s="245" t="s">
        <v>458</v>
      </c>
      <c r="C275" s="280"/>
      <c r="D275" s="246"/>
      <c r="E275" s="246"/>
      <c r="F275" s="247"/>
      <c r="G275" s="348"/>
      <c r="H275" s="156">
        <f>SUM(D276)</f>
        <v>1</v>
      </c>
      <c r="I275" s="156">
        <f>COUNT(D276)*2</f>
        <v>2</v>
      </c>
    </row>
    <row r="276" spans="1:9" ht="30">
      <c r="A276" s="3" t="s">
        <v>377</v>
      </c>
      <c r="B276" s="8" t="s">
        <v>378</v>
      </c>
      <c r="C276" s="5" t="s">
        <v>1550</v>
      </c>
      <c r="D276" s="122">
        <v>1</v>
      </c>
      <c r="E276" s="122" t="s">
        <v>1269</v>
      </c>
      <c r="F276" s="9" t="s">
        <v>1551</v>
      </c>
      <c r="G276" s="352"/>
    </row>
    <row r="277" spans="1:9" ht="30" hidden="1">
      <c r="A277" s="115" t="s">
        <v>379</v>
      </c>
      <c r="B277" s="8" t="s">
        <v>380</v>
      </c>
      <c r="C277" s="109"/>
      <c r="D277" s="9"/>
      <c r="E277" s="9"/>
      <c r="F277" s="9"/>
      <c r="G277" s="179"/>
      <c r="H277"/>
      <c r="I277"/>
    </row>
    <row r="278" spans="1:9" ht="31.5" hidden="1" customHeight="1">
      <c r="A278" s="115" t="s">
        <v>381</v>
      </c>
      <c r="B278" s="245" t="s">
        <v>382</v>
      </c>
      <c r="C278" s="246"/>
      <c r="D278" s="246"/>
      <c r="E278" s="246"/>
      <c r="F278" s="247"/>
      <c r="G278" s="216"/>
      <c r="H278"/>
      <c r="I278"/>
    </row>
    <row r="279" spans="1:9" ht="45" hidden="1">
      <c r="A279" s="115" t="s">
        <v>383</v>
      </c>
      <c r="B279" s="8" t="s">
        <v>384</v>
      </c>
      <c r="C279" s="9"/>
      <c r="D279" s="9"/>
      <c r="E279" s="9"/>
      <c r="F279" s="9"/>
      <c r="G279" s="179"/>
      <c r="H279"/>
      <c r="I279"/>
    </row>
    <row r="280" spans="1:9" ht="45" hidden="1">
      <c r="A280" s="115" t="s">
        <v>385</v>
      </c>
      <c r="B280" s="8" t="s">
        <v>386</v>
      </c>
      <c r="C280" s="9"/>
      <c r="D280" s="9"/>
      <c r="E280" s="9"/>
      <c r="F280" s="9"/>
      <c r="G280" s="179"/>
      <c r="H280"/>
      <c r="I280"/>
    </row>
    <row r="281" spans="1:9" ht="47.25" customHeight="1">
      <c r="A281" s="3" t="s">
        <v>387</v>
      </c>
      <c r="B281" s="245" t="s">
        <v>388</v>
      </c>
      <c r="C281" s="280"/>
      <c r="D281" s="246"/>
      <c r="E281" s="246"/>
      <c r="F281" s="247"/>
      <c r="G281" s="348"/>
      <c r="H281" s="156">
        <f>SUM(D282:D284)</f>
        <v>3</v>
      </c>
      <c r="I281" s="156">
        <f>COUNT(D282:D284)*2</f>
        <v>6</v>
      </c>
    </row>
    <row r="282" spans="1:9" ht="30">
      <c r="A282" s="3" t="s">
        <v>389</v>
      </c>
      <c r="B282" s="8" t="s">
        <v>459</v>
      </c>
      <c r="C282" s="5" t="s">
        <v>1552</v>
      </c>
      <c r="D282" s="122">
        <v>1</v>
      </c>
      <c r="E282" s="122" t="s">
        <v>1269</v>
      </c>
      <c r="F282" s="9"/>
      <c r="G282" s="352"/>
    </row>
    <row r="283" spans="1:9" ht="30">
      <c r="A283" s="3" t="s">
        <v>390</v>
      </c>
      <c r="B283" s="8" t="s">
        <v>391</v>
      </c>
      <c r="C283" s="5" t="s">
        <v>1553</v>
      </c>
      <c r="D283" s="122">
        <v>1</v>
      </c>
      <c r="E283" s="122" t="s">
        <v>1269</v>
      </c>
      <c r="F283" s="9"/>
      <c r="G283" s="352"/>
    </row>
    <row r="284" spans="1:9" ht="45">
      <c r="A284" s="3" t="s">
        <v>392</v>
      </c>
      <c r="B284" s="8" t="s">
        <v>393</v>
      </c>
      <c r="C284" s="5" t="s">
        <v>2323</v>
      </c>
      <c r="D284" s="122">
        <v>1</v>
      </c>
      <c r="E284" s="122" t="s">
        <v>1269</v>
      </c>
      <c r="F284" s="9"/>
      <c r="G284" s="352"/>
    </row>
    <row r="285" spans="1:9" ht="18.75">
      <c r="A285" s="3"/>
      <c r="B285" s="249" t="s">
        <v>394</v>
      </c>
      <c r="C285" s="282"/>
      <c r="D285" s="250"/>
      <c r="E285" s="250"/>
      <c r="F285" s="252"/>
      <c r="G285" s="353"/>
      <c r="H285" s="156">
        <f>H286+H297+H301</f>
        <v>10</v>
      </c>
      <c r="I285" s="156">
        <f>I286+I297+I301</f>
        <v>20</v>
      </c>
    </row>
    <row r="286" spans="1:9" ht="31.5" customHeight="1">
      <c r="A286" s="3" t="s">
        <v>395</v>
      </c>
      <c r="B286" s="245" t="s">
        <v>1838</v>
      </c>
      <c r="C286" s="280"/>
      <c r="D286" s="246"/>
      <c r="E286" s="246"/>
      <c r="F286" s="247"/>
      <c r="G286" s="348"/>
      <c r="H286" s="156">
        <f>SUM(D287:D291)</f>
        <v>5</v>
      </c>
      <c r="I286" s="156">
        <f>COUNT(D287:D291)*2</f>
        <v>10</v>
      </c>
    </row>
    <row r="287" spans="1:9" ht="30">
      <c r="A287" s="3" t="s">
        <v>396</v>
      </c>
      <c r="B287" s="8" t="s">
        <v>397</v>
      </c>
      <c r="C287" s="5" t="s">
        <v>1554</v>
      </c>
      <c r="D287" s="122">
        <v>1</v>
      </c>
      <c r="E287" s="122" t="s">
        <v>1269</v>
      </c>
      <c r="F287" s="9"/>
      <c r="G287" s="352"/>
    </row>
    <row r="288" spans="1:9" ht="30">
      <c r="A288" s="3" t="s">
        <v>398</v>
      </c>
      <c r="B288" s="8" t="s">
        <v>399</v>
      </c>
      <c r="C288" s="5" t="s">
        <v>2324</v>
      </c>
      <c r="D288" s="122">
        <v>1</v>
      </c>
      <c r="E288" s="122" t="s">
        <v>1269</v>
      </c>
      <c r="F288" s="9"/>
      <c r="G288" s="352"/>
    </row>
    <row r="289" spans="1:9" ht="45">
      <c r="A289" s="3" t="s">
        <v>400</v>
      </c>
      <c r="B289" s="8" t="s">
        <v>2487</v>
      </c>
      <c r="C289" s="5" t="s">
        <v>1555</v>
      </c>
      <c r="D289" s="122">
        <v>1</v>
      </c>
      <c r="E289" s="122" t="s">
        <v>1269</v>
      </c>
      <c r="F289" s="9"/>
      <c r="G289" s="352"/>
    </row>
    <row r="290" spans="1:9" ht="45">
      <c r="A290" s="3" t="s">
        <v>402</v>
      </c>
      <c r="B290" s="8" t="s">
        <v>403</v>
      </c>
      <c r="C290" s="5" t="s">
        <v>1556</v>
      </c>
      <c r="D290" s="122">
        <v>1</v>
      </c>
      <c r="E290" s="122" t="s">
        <v>1269</v>
      </c>
      <c r="F290" s="9"/>
      <c r="G290" s="352"/>
    </row>
    <row r="291" spans="1:9" ht="30">
      <c r="A291" s="3" t="s">
        <v>461</v>
      </c>
      <c r="B291" s="8" t="s">
        <v>404</v>
      </c>
      <c r="C291" s="5" t="s">
        <v>1557</v>
      </c>
      <c r="D291" s="122">
        <v>1</v>
      </c>
      <c r="E291" s="122" t="s">
        <v>1269</v>
      </c>
      <c r="F291" s="9"/>
      <c r="G291" s="352"/>
    </row>
    <row r="292" spans="1:9" ht="30" hidden="1">
      <c r="A292" s="115" t="s">
        <v>462</v>
      </c>
      <c r="B292" s="8" t="s">
        <v>420</v>
      </c>
      <c r="C292" s="9"/>
      <c r="D292" s="9"/>
      <c r="E292" s="9"/>
      <c r="F292" s="9"/>
      <c r="G292" s="179"/>
      <c r="H292"/>
      <c r="I292"/>
    </row>
    <row r="293" spans="1:9" ht="30" hidden="1">
      <c r="A293" s="115" t="s">
        <v>463</v>
      </c>
      <c r="B293" s="8" t="s">
        <v>424</v>
      </c>
      <c r="C293" s="9"/>
      <c r="D293" s="9"/>
      <c r="E293" s="9"/>
      <c r="F293" s="9"/>
      <c r="G293" s="179"/>
      <c r="H293"/>
      <c r="I293"/>
    </row>
    <row r="294" spans="1:9" ht="30" hidden="1">
      <c r="A294" s="115" t="s">
        <v>464</v>
      </c>
      <c r="B294" s="8" t="s">
        <v>421</v>
      </c>
      <c r="C294" s="9"/>
      <c r="D294" s="9"/>
      <c r="E294" s="9"/>
      <c r="F294" s="9"/>
      <c r="G294" s="179"/>
      <c r="H294"/>
      <c r="I294"/>
    </row>
    <row r="295" spans="1:9" ht="30" hidden="1">
      <c r="A295" s="115" t="s">
        <v>465</v>
      </c>
      <c r="B295" s="8" t="s">
        <v>405</v>
      </c>
      <c r="C295" s="9"/>
      <c r="D295" s="9"/>
      <c r="E295" s="9"/>
      <c r="F295" s="9"/>
      <c r="G295" s="179"/>
      <c r="H295"/>
      <c r="I295"/>
    </row>
    <row r="296" spans="1:9" ht="45" hidden="1">
      <c r="A296" s="115" t="s">
        <v>466</v>
      </c>
      <c r="B296" s="8" t="s">
        <v>422</v>
      </c>
      <c r="C296" s="9"/>
      <c r="D296" s="9"/>
      <c r="E296" s="9"/>
      <c r="F296" s="9"/>
      <c r="G296" s="179"/>
      <c r="H296"/>
      <c r="I296"/>
    </row>
    <row r="297" spans="1:9" ht="31.5" customHeight="1">
      <c r="A297" s="3" t="s">
        <v>406</v>
      </c>
      <c r="B297" s="245" t="s">
        <v>407</v>
      </c>
      <c r="C297" s="280"/>
      <c r="D297" s="246"/>
      <c r="E297" s="246"/>
      <c r="F297" s="247"/>
      <c r="G297" s="348"/>
      <c r="H297" s="156">
        <f>SUM(D298:D299)</f>
        <v>2</v>
      </c>
      <c r="I297" s="156">
        <f>COUNT(D298:D299)*2</f>
        <v>4</v>
      </c>
    </row>
    <row r="298" spans="1:9" ht="30">
      <c r="A298" s="3" t="s">
        <v>408</v>
      </c>
      <c r="B298" s="8" t="s">
        <v>409</v>
      </c>
      <c r="C298" s="5" t="s">
        <v>1558</v>
      </c>
      <c r="D298" s="122">
        <v>1</v>
      </c>
      <c r="E298" s="122" t="s">
        <v>1269</v>
      </c>
      <c r="F298" s="9"/>
      <c r="G298" s="352"/>
    </row>
    <row r="299" spans="1:9" ht="45">
      <c r="A299" s="3" t="s">
        <v>410</v>
      </c>
      <c r="B299" s="8" t="s">
        <v>1841</v>
      </c>
      <c r="C299" s="5" t="s">
        <v>1559</v>
      </c>
      <c r="D299" s="122">
        <v>1</v>
      </c>
      <c r="E299" s="122" t="s">
        <v>1269</v>
      </c>
      <c r="F299" s="9"/>
      <c r="G299" s="352"/>
    </row>
    <row r="300" spans="1:9" ht="30" hidden="1">
      <c r="A300" s="115" t="s">
        <v>411</v>
      </c>
      <c r="B300" s="8" t="s">
        <v>468</v>
      </c>
      <c r="C300" s="9"/>
      <c r="D300" s="9"/>
      <c r="E300" s="9"/>
      <c r="F300" s="9"/>
      <c r="G300" s="179"/>
      <c r="H300"/>
      <c r="I300"/>
    </row>
    <row r="301" spans="1:9" ht="31.5" customHeight="1">
      <c r="A301" s="3" t="s">
        <v>412</v>
      </c>
      <c r="B301" s="245" t="s">
        <v>469</v>
      </c>
      <c r="C301" s="280"/>
      <c r="D301" s="246"/>
      <c r="E301" s="246"/>
      <c r="F301" s="247"/>
      <c r="G301" s="348"/>
      <c r="H301" s="156">
        <f>SUM(D302:D304)</f>
        <v>3</v>
      </c>
      <c r="I301" s="156">
        <f>COUNT(D302:D304)*2</f>
        <v>6</v>
      </c>
    </row>
    <row r="302" spans="1:9" ht="30">
      <c r="A302" s="3" t="s">
        <v>413</v>
      </c>
      <c r="B302" s="8" t="s">
        <v>414</v>
      </c>
      <c r="C302" s="5" t="s">
        <v>1560</v>
      </c>
      <c r="D302" s="122">
        <v>1</v>
      </c>
      <c r="E302" s="122" t="s">
        <v>1269</v>
      </c>
      <c r="F302" s="9"/>
      <c r="G302" s="352"/>
    </row>
    <row r="303" spans="1:9" ht="30">
      <c r="A303" s="3"/>
      <c r="B303" s="8"/>
      <c r="C303" s="5" t="s">
        <v>1561</v>
      </c>
      <c r="D303" s="122">
        <v>1</v>
      </c>
      <c r="E303" s="122" t="s">
        <v>1269</v>
      </c>
      <c r="F303" s="9"/>
      <c r="G303" s="352"/>
    </row>
    <row r="304" spans="1:9" ht="30">
      <c r="A304" s="3" t="s">
        <v>415</v>
      </c>
      <c r="B304" s="8" t="s">
        <v>416</v>
      </c>
      <c r="C304" s="7" t="s">
        <v>2438</v>
      </c>
      <c r="D304" s="122">
        <v>1</v>
      </c>
      <c r="E304" s="122" t="s">
        <v>1269</v>
      </c>
      <c r="F304" s="9"/>
      <c r="G304" s="352"/>
    </row>
    <row r="305" spans="1:9" hidden="1">
      <c r="A305" s="115" t="s">
        <v>417</v>
      </c>
      <c r="B305" s="8" t="s">
        <v>418</v>
      </c>
      <c r="C305" s="9"/>
      <c r="D305" s="9"/>
      <c r="E305" s="9"/>
      <c r="F305" s="9"/>
      <c r="G305" s="179"/>
      <c r="H305"/>
      <c r="I305"/>
    </row>
    <row r="306" spans="1:9" ht="30" hidden="1">
      <c r="A306" s="115" t="s">
        <v>419</v>
      </c>
      <c r="B306" s="8" t="s">
        <v>423</v>
      </c>
      <c r="C306" s="9"/>
      <c r="D306" s="9"/>
      <c r="E306" s="9"/>
      <c r="F306" s="9"/>
      <c r="G306" s="179"/>
      <c r="H306"/>
      <c r="I306"/>
    </row>
    <row r="307" spans="1:9" ht="18.75">
      <c r="A307" s="3"/>
      <c r="B307" s="249" t="s">
        <v>425</v>
      </c>
      <c r="C307" s="282"/>
      <c r="D307" s="250"/>
      <c r="E307" s="250"/>
      <c r="F307" s="252"/>
      <c r="G307" s="353"/>
      <c r="H307" s="156">
        <f>H308+H316</f>
        <v>6</v>
      </c>
      <c r="I307" s="156">
        <f>I308+I316</f>
        <v>12</v>
      </c>
    </row>
    <row r="308" spans="1:9" ht="31.5" customHeight="1">
      <c r="A308" s="3" t="s">
        <v>426</v>
      </c>
      <c r="B308" s="245" t="s">
        <v>427</v>
      </c>
      <c r="C308" s="280"/>
      <c r="D308" s="246"/>
      <c r="E308" s="246"/>
      <c r="F308" s="247"/>
      <c r="G308" s="348"/>
      <c r="H308" s="156">
        <f>SUM(D309:D313)</f>
        <v>5</v>
      </c>
      <c r="I308" s="156">
        <f>COUNT(D309:D313)*2</f>
        <v>10</v>
      </c>
    </row>
    <row r="309" spans="1:9" ht="30">
      <c r="A309" s="3" t="s">
        <v>428</v>
      </c>
      <c r="B309" s="8" t="s">
        <v>429</v>
      </c>
      <c r="C309" s="5" t="s">
        <v>1934</v>
      </c>
      <c r="D309" s="122">
        <v>1</v>
      </c>
      <c r="E309" s="122" t="s">
        <v>1945</v>
      </c>
      <c r="F309" s="9"/>
      <c r="G309" s="352"/>
    </row>
    <row r="310" spans="1:9" ht="30">
      <c r="A310" s="3"/>
      <c r="B310" s="8"/>
      <c r="C310" s="5" t="s">
        <v>1935</v>
      </c>
      <c r="D310" s="122">
        <v>1</v>
      </c>
      <c r="E310" s="122" t="s">
        <v>1945</v>
      </c>
      <c r="F310" s="9"/>
      <c r="G310" s="352"/>
    </row>
    <row r="311" spans="1:9" ht="30">
      <c r="A311" s="3" t="s">
        <v>430</v>
      </c>
      <c r="B311" s="8" t="s">
        <v>431</v>
      </c>
      <c r="C311" s="5" t="s">
        <v>1933</v>
      </c>
      <c r="D311" s="122">
        <v>1</v>
      </c>
      <c r="E311" s="122" t="s">
        <v>1945</v>
      </c>
      <c r="F311" s="9"/>
      <c r="G311" s="352"/>
    </row>
    <row r="312" spans="1:9" ht="30">
      <c r="A312" s="3"/>
      <c r="B312" s="8"/>
      <c r="C312" s="5" t="s">
        <v>2132</v>
      </c>
      <c r="D312" s="122">
        <v>1</v>
      </c>
      <c r="E312" s="122" t="s">
        <v>1945</v>
      </c>
      <c r="F312" s="9"/>
      <c r="G312" s="352"/>
    </row>
    <row r="313" spans="1:9" ht="30">
      <c r="A313" s="3"/>
      <c r="B313" s="8"/>
      <c r="C313" s="5" t="s">
        <v>2133</v>
      </c>
      <c r="D313" s="122">
        <v>1</v>
      </c>
      <c r="E313" s="122" t="s">
        <v>1945</v>
      </c>
      <c r="F313" s="9"/>
      <c r="G313" s="352"/>
    </row>
    <row r="314" spans="1:9" ht="30" hidden="1">
      <c r="A314" s="115" t="s">
        <v>432</v>
      </c>
      <c r="B314" s="8" t="s">
        <v>433</v>
      </c>
      <c r="C314" s="9"/>
      <c r="D314" s="9"/>
      <c r="E314" s="9"/>
      <c r="F314" s="9"/>
      <c r="G314" s="179"/>
      <c r="H314"/>
      <c r="I314"/>
    </row>
    <row r="315" spans="1:9" ht="30" hidden="1">
      <c r="A315" s="115" t="s">
        <v>434</v>
      </c>
      <c r="B315" s="8" t="s">
        <v>435</v>
      </c>
      <c r="C315" s="9"/>
      <c r="D315" s="9"/>
      <c r="E315" s="9"/>
      <c r="F315" s="9"/>
      <c r="G315" s="179"/>
      <c r="H315"/>
      <c r="I315"/>
    </row>
    <row r="316" spans="1:9" ht="31.5" customHeight="1">
      <c r="A316" s="3" t="s">
        <v>436</v>
      </c>
      <c r="B316" s="245" t="s">
        <v>1843</v>
      </c>
      <c r="C316" s="280"/>
      <c r="D316" s="246"/>
      <c r="E316" s="246"/>
      <c r="F316" s="247"/>
      <c r="G316" s="348"/>
      <c r="H316" s="156">
        <f>SUM(D318)</f>
        <v>1</v>
      </c>
      <c r="I316" s="156">
        <f>COUNT(D318)*2</f>
        <v>2</v>
      </c>
    </row>
    <row r="317" spans="1:9" ht="30" hidden="1">
      <c r="A317" s="115" t="s">
        <v>437</v>
      </c>
      <c r="B317" s="25" t="s">
        <v>440</v>
      </c>
      <c r="C317" s="94"/>
      <c r="D317" s="9"/>
      <c r="E317" s="9"/>
      <c r="F317" s="9"/>
      <c r="G317" s="179"/>
      <c r="H317"/>
      <c r="I317"/>
    </row>
    <row r="318" spans="1:9" ht="30">
      <c r="A318" s="3" t="s">
        <v>438</v>
      </c>
      <c r="B318" s="8" t="s">
        <v>439</v>
      </c>
      <c r="C318" s="5" t="s">
        <v>2188</v>
      </c>
      <c r="D318" s="122">
        <v>1</v>
      </c>
      <c r="E318" s="122" t="s">
        <v>1945</v>
      </c>
      <c r="F318" s="9"/>
      <c r="G318" s="352"/>
    </row>
    <row r="321" spans="1:4" ht="46.5">
      <c r="A321" s="242" t="s">
        <v>2439</v>
      </c>
      <c r="B321" s="242"/>
      <c r="C321" s="242"/>
    </row>
    <row r="322" spans="1:4" ht="46.5">
      <c r="A322" s="149"/>
      <c r="B322" s="165" t="s">
        <v>2440</v>
      </c>
      <c r="C322" s="198">
        <f>D342</f>
        <v>50</v>
      </c>
    </row>
    <row r="323" spans="1:4" ht="26.25">
      <c r="A323" s="152"/>
      <c r="B323" s="243" t="s">
        <v>2342</v>
      </c>
      <c r="C323" s="244"/>
    </row>
    <row r="324" spans="1:4" ht="21">
      <c r="A324" s="153" t="s">
        <v>2343</v>
      </c>
      <c r="B324" s="154" t="s">
        <v>2344</v>
      </c>
      <c r="C324" s="197">
        <f>D334</f>
        <v>50</v>
      </c>
    </row>
    <row r="325" spans="1:4" ht="21">
      <c r="A325" s="153" t="s">
        <v>2345</v>
      </c>
      <c r="B325" s="154" t="s">
        <v>2346</v>
      </c>
      <c r="C325" s="197">
        <f t="shared" ref="C325:C330" si="0">D335</f>
        <v>50</v>
      </c>
    </row>
    <row r="326" spans="1:4" ht="21">
      <c r="A326" s="153" t="s">
        <v>2347</v>
      </c>
      <c r="B326" s="154" t="s">
        <v>2348</v>
      </c>
      <c r="C326" s="197">
        <f t="shared" si="0"/>
        <v>50</v>
      </c>
    </row>
    <row r="327" spans="1:4" ht="21">
      <c r="A327" s="153" t="s">
        <v>2349</v>
      </c>
      <c r="B327" s="154" t="s">
        <v>2350</v>
      </c>
      <c r="C327" s="197">
        <f t="shared" si="0"/>
        <v>50</v>
      </c>
    </row>
    <row r="328" spans="1:4" ht="21">
      <c r="A328" s="153" t="s">
        <v>2351</v>
      </c>
      <c r="B328" s="154" t="s">
        <v>2352</v>
      </c>
      <c r="C328" s="197">
        <f t="shared" si="0"/>
        <v>50</v>
      </c>
    </row>
    <row r="329" spans="1:4" ht="21">
      <c r="A329" s="153" t="s">
        <v>2353</v>
      </c>
      <c r="B329" s="154" t="s">
        <v>2354</v>
      </c>
      <c r="C329" s="197">
        <f t="shared" si="0"/>
        <v>50</v>
      </c>
    </row>
    <row r="330" spans="1:4" ht="21">
      <c r="A330" s="153" t="s">
        <v>2355</v>
      </c>
      <c r="B330" s="154" t="s">
        <v>2356</v>
      </c>
      <c r="C330" s="197">
        <f t="shared" si="0"/>
        <v>50</v>
      </c>
    </row>
    <row r="331" spans="1:4" ht="21">
      <c r="A331" s="153" t="s">
        <v>2357</v>
      </c>
      <c r="B331" s="154" t="s">
        <v>2358</v>
      </c>
      <c r="C331" s="197">
        <f>D341</f>
        <v>50</v>
      </c>
    </row>
    <row r="333" spans="1:4">
      <c r="A333" s="205"/>
      <c r="B333" s="205" t="s">
        <v>2378</v>
      </c>
      <c r="C333" s="212" t="s">
        <v>2367</v>
      </c>
      <c r="D333" s="209" t="s">
        <v>2361</v>
      </c>
    </row>
    <row r="334" spans="1:4">
      <c r="A334" s="205" t="s">
        <v>2343</v>
      </c>
      <c r="B334" s="205">
        <f>H5</f>
        <v>41</v>
      </c>
      <c r="C334" s="205">
        <f>I5</f>
        <v>82</v>
      </c>
      <c r="D334" s="209">
        <f>B334*100/C334</f>
        <v>50</v>
      </c>
    </row>
    <row r="335" spans="1:4">
      <c r="A335" s="205" t="s">
        <v>2345</v>
      </c>
      <c r="B335" s="205">
        <f>H57</f>
        <v>9</v>
      </c>
      <c r="C335" s="205">
        <f>I57</f>
        <v>18</v>
      </c>
      <c r="D335" s="209">
        <f t="shared" ref="D335:D342" si="1">B335*100/C335</f>
        <v>50</v>
      </c>
    </row>
    <row r="336" spans="1:4">
      <c r="A336" s="205" t="s">
        <v>2347</v>
      </c>
      <c r="B336" s="205">
        <f>H78</f>
        <v>21</v>
      </c>
      <c r="C336" s="205">
        <f>I78</f>
        <v>42</v>
      </c>
      <c r="D336" s="209">
        <f t="shared" si="1"/>
        <v>50</v>
      </c>
    </row>
    <row r="337" spans="1:4">
      <c r="A337" s="205" t="s">
        <v>2349</v>
      </c>
      <c r="B337" s="205">
        <f>H117</f>
        <v>14</v>
      </c>
      <c r="C337" s="205">
        <f>I117</f>
        <v>28</v>
      </c>
      <c r="D337" s="209">
        <f t="shared" si="1"/>
        <v>50</v>
      </c>
    </row>
    <row r="338" spans="1:4">
      <c r="A338" s="205" t="s">
        <v>2351</v>
      </c>
      <c r="B338" s="205">
        <f>H172</f>
        <v>56</v>
      </c>
      <c r="C338" s="205">
        <f>I172</f>
        <v>112</v>
      </c>
      <c r="D338" s="209">
        <f t="shared" si="1"/>
        <v>50</v>
      </c>
    </row>
    <row r="339" spans="1:4">
      <c r="A339" s="205" t="s">
        <v>2353</v>
      </c>
      <c r="B339" s="205">
        <f>H269</f>
        <v>7</v>
      </c>
      <c r="C339" s="205">
        <f>I269</f>
        <v>14</v>
      </c>
      <c r="D339" s="209">
        <f t="shared" si="1"/>
        <v>50</v>
      </c>
    </row>
    <row r="340" spans="1:4">
      <c r="A340" s="205" t="s">
        <v>2355</v>
      </c>
      <c r="B340" s="205">
        <f>H285</f>
        <v>10</v>
      </c>
      <c r="C340" s="205">
        <f>I285</f>
        <v>20</v>
      </c>
      <c r="D340" s="209">
        <f t="shared" si="1"/>
        <v>50</v>
      </c>
    </row>
    <row r="341" spans="1:4">
      <c r="A341" s="205" t="s">
        <v>2357</v>
      </c>
      <c r="B341" s="205">
        <f>H307</f>
        <v>6</v>
      </c>
      <c r="C341" s="205">
        <f>I307</f>
        <v>12</v>
      </c>
      <c r="D341" s="209">
        <f t="shared" si="1"/>
        <v>50</v>
      </c>
    </row>
    <row r="342" spans="1:4">
      <c r="A342" s="205" t="s">
        <v>2362</v>
      </c>
      <c r="B342" s="205">
        <f>SUM(B334:B341)</f>
        <v>164</v>
      </c>
      <c r="C342" s="205">
        <f>SUM(C334:C341)</f>
        <v>328</v>
      </c>
      <c r="D342" s="209">
        <f t="shared" si="1"/>
        <v>50</v>
      </c>
    </row>
    <row r="343" spans="1:4">
      <c r="A343" s="186"/>
      <c r="B343" s="186"/>
      <c r="C343" s="190"/>
      <c r="D343" s="188"/>
    </row>
    <row r="344" spans="1:4">
      <c r="A344" s="186"/>
      <c r="B344" s="186"/>
      <c r="C344" s="190"/>
      <c r="D344" s="188"/>
    </row>
    <row r="345" spans="1:4">
      <c r="A345" s="155"/>
      <c r="B345" s="155"/>
      <c r="C345" s="173"/>
    </row>
  </sheetData>
  <sheetProtection password="E1A7" sheet="1" objects="1" scenarios="1"/>
  <protectedRanges>
    <protectedRange sqref="D1:D1048576" name="Range1"/>
  </protectedRanges>
  <autoFilter ref="A4:F318">
    <filterColumn colId="0">
      <colorFilter dxfId="1"/>
    </filterColumn>
  </autoFilter>
  <mergeCells count="48">
    <mergeCell ref="B270:F270"/>
    <mergeCell ref="B286:F286"/>
    <mergeCell ref="B297:F297"/>
    <mergeCell ref="A321:C321"/>
    <mergeCell ref="B323:C323"/>
    <mergeCell ref="B307:F307"/>
    <mergeCell ref="B308:F308"/>
    <mergeCell ref="B316:F316"/>
    <mergeCell ref="B301:F301"/>
    <mergeCell ref="B278:F278"/>
    <mergeCell ref="B281:F281"/>
    <mergeCell ref="B285:F285"/>
    <mergeCell ref="B275:F275"/>
    <mergeCell ref="B226:F226"/>
    <mergeCell ref="B236:F236"/>
    <mergeCell ref="B243:F243"/>
    <mergeCell ref="B248:F248"/>
    <mergeCell ref="B269:F269"/>
    <mergeCell ref="B173:F173"/>
    <mergeCell ref="B176:F176"/>
    <mergeCell ref="B190:F190"/>
    <mergeCell ref="B197:F197"/>
    <mergeCell ref="B204:F204"/>
    <mergeCell ref="B172:F172"/>
    <mergeCell ref="B78:F78"/>
    <mergeCell ref="B79:F79"/>
    <mergeCell ref="B87:F87"/>
    <mergeCell ref="B99:F99"/>
    <mergeCell ref="B110:F110"/>
    <mergeCell ref="B117:F117"/>
    <mergeCell ref="B118:F118"/>
    <mergeCell ref="B129:F129"/>
    <mergeCell ref="B136:F136"/>
    <mergeCell ref="B147:F147"/>
    <mergeCell ref="B156:F156"/>
    <mergeCell ref="F1:F2"/>
    <mergeCell ref="A1:E2"/>
    <mergeCell ref="B73:F73"/>
    <mergeCell ref="A3:F3"/>
    <mergeCell ref="B5:F5"/>
    <mergeCell ref="B6:F6"/>
    <mergeCell ref="B11:F11"/>
    <mergeCell ref="B22:F22"/>
    <mergeCell ref="B27:F27"/>
    <mergeCell ref="B49:F49"/>
    <mergeCell ref="B57:F57"/>
    <mergeCell ref="B58:F58"/>
    <mergeCell ref="B67:F67"/>
  </mergeCells>
  <dataValidations count="1">
    <dataValidation type="list" allowBlank="1" showInputMessage="1" showErrorMessage="1" sqref="D343:D1048576 D3:D332">
      <formula1>$J$1:$L$1</formula1>
    </dataValidation>
  </dataValidations>
  <pageMargins left="0.7" right="0.7" top="0.75" bottom="0.75" header="0.3" footer="0.3"/>
  <pageSetup scale="61" orientation="portrait" r:id="rId1"/>
</worksheet>
</file>

<file path=xl/worksheets/sheet13.xml><?xml version="1.0" encoding="utf-8"?>
<worksheet xmlns="http://schemas.openxmlformats.org/spreadsheetml/2006/main" xmlns:r="http://schemas.openxmlformats.org/officeDocument/2006/relationships">
  <sheetPr filterMode="1">
    <tabColor rgb="FF00B050"/>
  </sheetPr>
  <dimension ref="A1:L454"/>
  <sheetViews>
    <sheetView view="pageBreakPreview" zoomScale="85" zoomScaleNormal="100" zoomScaleSheetLayoutView="85" workbookViewId="0">
      <selection activeCell="B18" sqref="B18:F18"/>
    </sheetView>
  </sheetViews>
  <sheetFormatPr defaultColWidth="8.85546875" defaultRowHeight="15"/>
  <cols>
    <col min="1" max="1" width="12.28515625" customWidth="1"/>
    <col min="2" max="2" width="28.140625" customWidth="1"/>
    <col min="3" max="3" width="26.85546875" customWidth="1"/>
    <col min="4" max="5" width="14.7109375" style="124" customWidth="1"/>
    <col min="6" max="6" width="22" customWidth="1"/>
    <col min="7" max="7" width="14.7109375" style="377" customWidth="1"/>
    <col min="8" max="9" width="8.85546875" style="156"/>
  </cols>
  <sheetData>
    <row r="1" spans="1:12" ht="15" customHeight="1">
      <c r="A1" s="254" t="s">
        <v>0</v>
      </c>
      <c r="B1" s="255"/>
      <c r="C1" s="255"/>
      <c r="D1" s="255"/>
      <c r="E1" s="256"/>
      <c r="F1" s="254">
        <v>12</v>
      </c>
      <c r="G1" s="366"/>
      <c r="J1" s="156">
        <v>0</v>
      </c>
      <c r="K1" s="156">
        <v>1</v>
      </c>
      <c r="L1" s="156">
        <v>2</v>
      </c>
    </row>
    <row r="2" spans="1:12" ht="15" customHeight="1">
      <c r="A2" s="257"/>
      <c r="B2" s="258"/>
      <c r="C2" s="258"/>
      <c r="D2" s="258"/>
      <c r="E2" s="259"/>
      <c r="F2" s="257"/>
      <c r="G2" s="366"/>
    </row>
    <row r="3" spans="1:12" ht="22.5" customHeight="1">
      <c r="A3" s="260" t="s">
        <v>1562</v>
      </c>
      <c r="B3" s="260"/>
      <c r="C3" s="260"/>
      <c r="D3" s="260"/>
      <c r="E3" s="266"/>
      <c r="F3" s="253"/>
      <c r="G3" s="366"/>
    </row>
    <row r="4" spans="1:12" ht="30">
      <c r="A4" s="99" t="s">
        <v>1563</v>
      </c>
      <c r="B4" s="35" t="s">
        <v>1564</v>
      </c>
      <c r="C4" s="112" t="s">
        <v>1565</v>
      </c>
      <c r="D4" s="112" t="s">
        <v>1844</v>
      </c>
      <c r="E4" s="112" t="s">
        <v>1566</v>
      </c>
      <c r="F4" s="378" t="s">
        <v>479</v>
      </c>
      <c r="G4" s="379" t="s">
        <v>2500</v>
      </c>
    </row>
    <row r="5" spans="1:12" ht="37.5" customHeight="1">
      <c r="A5" s="100"/>
      <c r="B5" s="267" t="s">
        <v>3</v>
      </c>
      <c r="C5" s="268"/>
      <c r="D5" s="268"/>
      <c r="E5" s="269"/>
      <c r="F5" s="268"/>
      <c r="G5" s="353"/>
      <c r="H5" s="156">
        <f>H6+H18+H42</f>
        <v>10</v>
      </c>
      <c r="I5" s="156">
        <f>I6+I18+I42</f>
        <v>20</v>
      </c>
    </row>
    <row r="6" spans="1:12" ht="31.5" customHeight="1">
      <c r="A6" s="100" t="s">
        <v>4</v>
      </c>
      <c r="B6" s="218" t="s">
        <v>5</v>
      </c>
      <c r="C6" s="219"/>
      <c r="D6" s="219"/>
      <c r="E6" s="270"/>
      <c r="F6" s="219"/>
      <c r="G6" s="348"/>
      <c r="H6" s="156">
        <f>SUM(D8:D11)</f>
        <v>3</v>
      </c>
      <c r="I6" s="156">
        <f>COUNT(D8:D11)*2</f>
        <v>6</v>
      </c>
    </row>
    <row r="7" spans="1:12" ht="30" hidden="1">
      <c r="A7" s="117" t="s">
        <v>6</v>
      </c>
      <c r="B7" s="13" t="s">
        <v>7</v>
      </c>
      <c r="C7" s="6"/>
      <c r="D7" s="6"/>
      <c r="E7" s="6"/>
      <c r="F7" s="6"/>
      <c r="G7" s="289"/>
      <c r="H7"/>
      <c r="I7"/>
    </row>
    <row r="8" spans="1:12" ht="49.5" customHeight="1">
      <c r="A8" s="100" t="s">
        <v>8</v>
      </c>
      <c r="B8" s="13" t="s">
        <v>9</v>
      </c>
      <c r="C8" s="6" t="s">
        <v>1567</v>
      </c>
      <c r="D8" s="130">
        <v>1</v>
      </c>
      <c r="E8" s="130" t="s">
        <v>1269</v>
      </c>
      <c r="F8" s="68"/>
      <c r="G8" s="350"/>
    </row>
    <row r="9" spans="1:12" hidden="1">
      <c r="A9" s="117" t="s">
        <v>10</v>
      </c>
      <c r="B9" s="13" t="s">
        <v>441</v>
      </c>
      <c r="C9" s="6"/>
      <c r="D9" s="6"/>
      <c r="E9" s="6"/>
      <c r="F9" s="6"/>
      <c r="G9" s="289"/>
      <c r="H9"/>
      <c r="I9"/>
    </row>
    <row r="10" spans="1:12" ht="56.25" customHeight="1">
      <c r="A10" s="100" t="s">
        <v>11</v>
      </c>
      <c r="B10" s="13" t="s">
        <v>12</v>
      </c>
      <c r="C10" s="6" t="s">
        <v>1568</v>
      </c>
      <c r="D10" s="130">
        <v>1</v>
      </c>
      <c r="E10" s="130" t="s">
        <v>1269</v>
      </c>
      <c r="F10" s="68"/>
      <c r="G10" s="350"/>
    </row>
    <row r="11" spans="1:12" ht="61.5" customHeight="1">
      <c r="A11" s="100"/>
      <c r="B11" s="13"/>
      <c r="C11" s="6" t="s">
        <v>1768</v>
      </c>
      <c r="D11" s="130">
        <v>1</v>
      </c>
      <c r="E11" s="130" t="s">
        <v>1269</v>
      </c>
      <c r="F11" s="68" t="s">
        <v>1569</v>
      </c>
      <c r="G11" s="350"/>
    </row>
    <row r="12" spans="1:12" ht="15.75" hidden="1">
      <c r="A12" s="117" t="s">
        <v>13</v>
      </c>
      <c r="B12" s="218" t="s">
        <v>14</v>
      </c>
      <c r="C12" s="219"/>
      <c r="D12" s="219"/>
      <c r="E12" s="219"/>
      <c r="F12" s="220"/>
      <c r="G12" s="216"/>
      <c r="H12"/>
      <c r="I12"/>
    </row>
    <row r="13" spans="1:12" ht="30" hidden="1">
      <c r="A13" s="117" t="s">
        <v>15</v>
      </c>
      <c r="B13" s="13" t="s">
        <v>16</v>
      </c>
      <c r="C13" s="6"/>
      <c r="D13" s="6"/>
      <c r="E13" s="6"/>
      <c r="F13" s="6"/>
      <c r="G13" s="289"/>
      <c r="H13"/>
      <c r="I13"/>
    </row>
    <row r="14" spans="1:12" ht="30" hidden="1">
      <c r="A14" s="117" t="s">
        <v>17</v>
      </c>
      <c r="B14" s="13" t="s">
        <v>18</v>
      </c>
      <c r="C14" s="6"/>
      <c r="D14" s="6"/>
      <c r="E14" s="6"/>
      <c r="F14" s="6"/>
      <c r="G14" s="289"/>
      <c r="H14"/>
      <c r="I14"/>
    </row>
    <row r="15" spans="1:12" ht="30" hidden="1">
      <c r="A15" s="117" t="s">
        <v>19</v>
      </c>
      <c r="B15" s="48" t="s">
        <v>20</v>
      </c>
      <c r="C15" s="6"/>
      <c r="D15" s="6"/>
      <c r="E15" s="6"/>
      <c r="F15" s="6"/>
      <c r="G15" s="289"/>
      <c r="H15"/>
      <c r="I15"/>
    </row>
    <row r="16" spans="1:12" ht="30" hidden="1">
      <c r="A16" s="117" t="s">
        <v>21</v>
      </c>
      <c r="B16" s="48" t="s">
        <v>22</v>
      </c>
      <c r="C16" s="6"/>
      <c r="D16" s="6"/>
      <c r="E16" s="6"/>
      <c r="F16" s="6"/>
      <c r="G16" s="289"/>
      <c r="H16"/>
      <c r="I16"/>
    </row>
    <row r="17" spans="1:9" ht="30" hidden="1">
      <c r="A17" s="117" t="s">
        <v>23</v>
      </c>
      <c r="B17" s="48" t="s">
        <v>24</v>
      </c>
      <c r="C17" s="6"/>
      <c r="D17" s="6"/>
      <c r="E17" s="6"/>
      <c r="F17" s="6"/>
      <c r="G17" s="289"/>
      <c r="H17"/>
      <c r="I17"/>
    </row>
    <row r="18" spans="1:9" ht="31.5" customHeight="1">
      <c r="A18" s="100" t="s">
        <v>25</v>
      </c>
      <c r="B18" s="218" t="s">
        <v>26</v>
      </c>
      <c r="C18" s="219"/>
      <c r="D18" s="219"/>
      <c r="E18" s="270"/>
      <c r="F18" s="219"/>
      <c r="G18" s="348"/>
      <c r="H18" s="156">
        <f>SUM(D21:D26)</f>
        <v>6</v>
      </c>
      <c r="I18" s="156">
        <f>COUNT(D21:D26)*2</f>
        <v>12</v>
      </c>
    </row>
    <row r="19" spans="1:9" hidden="1">
      <c r="A19" s="117" t="s">
        <v>27</v>
      </c>
      <c r="B19" s="13" t="s">
        <v>442</v>
      </c>
      <c r="C19" s="6"/>
      <c r="D19" s="6"/>
      <c r="E19" s="6"/>
      <c r="F19" s="6"/>
      <c r="G19" s="289"/>
      <c r="H19"/>
      <c r="I19"/>
    </row>
    <row r="20" spans="1:9" hidden="1">
      <c r="A20" s="117" t="s">
        <v>28</v>
      </c>
      <c r="B20" s="13" t="s">
        <v>29</v>
      </c>
      <c r="C20" s="6"/>
      <c r="D20" s="6"/>
      <c r="E20" s="6"/>
      <c r="F20" s="6"/>
      <c r="G20" s="289"/>
      <c r="H20"/>
      <c r="I20"/>
    </row>
    <row r="21" spans="1:9" ht="30">
      <c r="A21" s="100" t="s">
        <v>30</v>
      </c>
      <c r="B21" s="13" t="s">
        <v>1769</v>
      </c>
      <c r="C21" s="6" t="s">
        <v>1770</v>
      </c>
      <c r="D21" s="130">
        <v>1</v>
      </c>
      <c r="E21" s="130" t="s">
        <v>1269</v>
      </c>
      <c r="F21" s="68"/>
      <c r="G21" s="350"/>
    </row>
    <row r="22" spans="1:9" ht="30">
      <c r="A22" s="100"/>
      <c r="B22" s="13"/>
      <c r="C22" s="6" t="s">
        <v>1570</v>
      </c>
      <c r="D22" s="130">
        <v>1</v>
      </c>
      <c r="E22" s="130" t="s">
        <v>1269</v>
      </c>
      <c r="F22" s="68"/>
      <c r="G22" s="350"/>
    </row>
    <row r="23" spans="1:9" ht="30">
      <c r="A23" s="100"/>
      <c r="B23" s="13"/>
      <c r="C23" s="6" t="s">
        <v>1771</v>
      </c>
      <c r="D23" s="130">
        <v>1</v>
      </c>
      <c r="E23" s="130" t="s">
        <v>1269</v>
      </c>
      <c r="F23" s="68"/>
      <c r="G23" s="350"/>
    </row>
    <row r="24" spans="1:9" ht="45">
      <c r="A24" s="100"/>
      <c r="B24" s="13"/>
      <c r="C24" s="6" t="s">
        <v>1571</v>
      </c>
      <c r="D24" s="130">
        <v>1</v>
      </c>
      <c r="E24" s="130" t="s">
        <v>1269</v>
      </c>
      <c r="F24" s="68"/>
      <c r="G24" s="350"/>
    </row>
    <row r="25" spans="1:9" ht="30">
      <c r="A25" s="100" t="s">
        <v>32</v>
      </c>
      <c r="B25" s="13" t="s">
        <v>33</v>
      </c>
      <c r="C25" s="6" t="s">
        <v>1572</v>
      </c>
      <c r="D25" s="130">
        <v>1</v>
      </c>
      <c r="E25" s="130" t="s">
        <v>1269</v>
      </c>
      <c r="F25" s="68"/>
      <c r="G25" s="350"/>
    </row>
    <row r="26" spans="1:9" ht="30">
      <c r="A26" s="100"/>
      <c r="B26" s="13"/>
      <c r="C26" s="6" t="s">
        <v>1573</v>
      </c>
      <c r="D26" s="130">
        <v>1</v>
      </c>
      <c r="E26" s="130" t="s">
        <v>1269</v>
      </c>
      <c r="F26" s="68"/>
      <c r="G26" s="350"/>
    </row>
    <row r="27" spans="1:9" ht="47.25" hidden="1" customHeight="1">
      <c r="A27" s="117" t="s">
        <v>34</v>
      </c>
      <c r="B27" s="218" t="s">
        <v>35</v>
      </c>
      <c r="C27" s="219"/>
      <c r="D27" s="219"/>
      <c r="E27" s="219"/>
      <c r="F27" s="220"/>
      <c r="G27" s="216"/>
      <c r="H27"/>
      <c r="I27"/>
    </row>
    <row r="28" spans="1:9" ht="45" hidden="1">
      <c r="A28" s="117" t="s">
        <v>36</v>
      </c>
      <c r="B28" s="13" t="s">
        <v>37</v>
      </c>
      <c r="C28" s="6"/>
      <c r="D28" s="6"/>
      <c r="E28" s="6"/>
      <c r="F28" s="6"/>
      <c r="G28" s="289"/>
      <c r="H28"/>
      <c r="I28"/>
    </row>
    <row r="29" spans="1:9" ht="45" hidden="1">
      <c r="A29" s="117" t="s">
        <v>38</v>
      </c>
      <c r="B29" s="13" t="s">
        <v>39</v>
      </c>
      <c r="C29" s="6"/>
      <c r="D29" s="6"/>
      <c r="E29" s="6"/>
      <c r="F29" s="6"/>
      <c r="G29" s="289"/>
      <c r="H29"/>
      <c r="I29"/>
    </row>
    <row r="30" spans="1:9" ht="45" hidden="1">
      <c r="A30" s="117" t="s">
        <v>40</v>
      </c>
      <c r="B30" s="13" t="s">
        <v>41</v>
      </c>
      <c r="C30" s="6"/>
      <c r="D30" s="6"/>
      <c r="E30" s="6"/>
      <c r="F30" s="6"/>
      <c r="G30" s="289"/>
      <c r="H30"/>
      <c r="I30"/>
    </row>
    <row r="31" spans="1:9" ht="45" hidden="1">
      <c r="A31" s="117" t="s">
        <v>42</v>
      </c>
      <c r="B31" s="13" t="s">
        <v>43</v>
      </c>
      <c r="C31" s="6"/>
      <c r="D31" s="6"/>
      <c r="E31" s="6"/>
      <c r="F31" s="6"/>
      <c r="G31" s="289"/>
      <c r="H31"/>
      <c r="I31"/>
    </row>
    <row r="32" spans="1:9" ht="60" hidden="1">
      <c r="A32" s="117" t="s">
        <v>44</v>
      </c>
      <c r="B32" s="13" t="s">
        <v>45</v>
      </c>
      <c r="C32" s="6"/>
      <c r="D32" s="6"/>
      <c r="E32" s="6"/>
      <c r="F32" s="6"/>
      <c r="G32" s="289"/>
      <c r="H32"/>
      <c r="I32"/>
    </row>
    <row r="33" spans="1:9" ht="45" hidden="1">
      <c r="A33" s="117" t="s">
        <v>46</v>
      </c>
      <c r="B33" s="13" t="s">
        <v>47</v>
      </c>
      <c r="C33" s="6"/>
      <c r="D33" s="6"/>
      <c r="E33" s="6"/>
      <c r="F33" s="6"/>
      <c r="G33" s="289"/>
      <c r="H33"/>
      <c r="I33"/>
    </row>
    <row r="34" spans="1:9" ht="45" hidden="1">
      <c r="A34" s="117" t="s">
        <v>48</v>
      </c>
      <c r="B34" s="13" t="s">
        <v>49</v>
      </c>
      <c r="C34" s="6"/>
      <c r="D34" s="6"/>
      <c r="E34" s="6"/>
      <c r="F34" s="6"/>
      <c r="G34" s="289"/>
      <c r="H34"/>
      <c r="I34"/>
    </row>
    <row r="35" spans="1:9" ht="75" hidden="1">
      <c r="A35" s="117" t="s">
        <v>50</v>
      </c>
      <c r="B35" s="13" t="s">
        <v>51</v>
      </c>
      <c r="C35" s="6"/>
      <c r="D35" s="6"/>
      <c r="E35" s="6"/>
      <c r="F35" s="6"/>
      <c r="G35" s="289"/>
      <c r="H35"/>
      <c r="I35"/>
    </row>
    <row r="36" spans="1:9" ht="45" hidden="1">
      <c r="A36" s="117" t="s">
        <v>52</v>
      </c>
      <c r="B36" s="48" t="s">
        <v>53</v>
      </c>
      <c r="C36" s="6"/>
      <c r="D36" s="6"/>
      <c r="E36" s="6"/>
      <c r="F36" s="6"/>
      <c r="G36" s="289"/>
      <c r="H36"/>
      <c r="I36"/>
    </row>
    <row r="37" spans="1:9" ht="45" hidden="1">
      <c r="A37" s="117" t="s">
        <v>54</v>
      </c>
      <c r="B37" s="13" t="s">
        <v>55</v>
      </c>
      <c r="C37" s="6"/>
      <c r="D37" s="6"/>
      <c r="E37" s="6"/>
      <c r="F37" s="6"/>
      <c r="G37" s="289"/>
      <c r="H37"/>
      <c r="I37"/>
    </row>
    <row r="38" spans="1:9" ht="45" hidden="1">
      <c r="A38" s="117" t="s">
        <v>56</v>
      </c>
      <c r="B38" s="48" t="s">
        <v>57</v>
      </c>
      <c r="C38" s="6"/>
      <c r="D38" s="6"/>
      <c r="E38" s="6"/>
      <c r="F38" s="6"/>
      <c r="G38" s="289"/>
      <c r="H38"/>
      <c r="I38"/>
    </row>
    <row r="39" spans="1:9" ht="45" hidden="1">
      <c r="A39" s="117" t="s">
        <v>58</v>
      </c>
      <c r="B39" s="13" t="s">
        <v>59</v>
      </c>
      <c r="C39" s="6"/>
      <c r="D39" s="6"/>
      <c r="E39" s="6"/>
      <c r="F39" s="6"/>
      <c r="G39" s="289"/>
      <c r="H39"/>
      <c r="I39"/>
    </row>
    <row r="40" spans="1:9" ht="45" hidden="1">
      <c r="A40" s="117" t="s">
        <v>60</v>
      </c>
      <c r="B40" s="13" t="s">
        <v>61</v>
      </c>
      <c r="C40" s="6"/>
      <c r="D40" s="6"/>
      <c r="E40" s="6"/>
      <c r="F40" s="6"/>
      <c r="G40" s="289"/>
      <c r="H40"/>
      <c r="I40"/>
    </row>
    <row r="41" spans="1:9" ht="30" hidden="1">
      <c r="A41" s="117" t="s">
        <v>62</v>
      </c>
      <c r="B41" s="19" t="s">
        <v>662</v>
      </c>
      <c r="C41" s="6"/>
      <c r="D41" s="6"/>
      <c r="E41" s="6"/>
      <c r="F41" s="6"/>
      <c r="G41" s="289"/>
      <c r="H41"/>
      <c r="I41"/>
    </row>
    <row r="42" spans="1:9" ht="47.25" customHeight="1">
      <c r="A42" s="100" t="s">
        <v>63</v>
      </c>
      <c r="B42" s="283" t="s">
        <v>64</v>
      </c>
      <c r="C42" s="284"/>
      <c r="D42" s="284"/>
      <c r="E42" s="285"/>
      <c r="F42" s="284"/>
      <c r="G42" s="348"/>
      <c r="H42" s="156">
        <f>SUM(D44)</f>
        <v>1</v>
      </c>
      <c r="I42" s="156">
        <f>COUNT(D44)*2</f>
        <v>2</v>
      </c>
    </row>
    <row r="43" spans="1:9" ht="45" hidden="1">
      <c r="A43" s="117" t="s">
        <v>65</v>
      </c>
      <c r="B43" s="13" t="s">
        <v>66</v>
      </c>
      <c r="C43" s="6"/>
      <c r="D43" s="6"/>
      <c r="E43" s="6"/>
      <c r="F43" s="6"/>
      <c r="G43" s="289"/>
      <c r="H43"/>
      <c r="I43"/>
    </row>
    <row r="44" spans="1:9" ht="45">
      <c r="A44" s="100" t="s">
        <v>67</v>
      </c>
      <c r="B44" s="13" t="s">
        <v>68</v>
      </c>
      <c r="C44" s="6" t="s">
        <v>1574</v>
      </c>
      <c r="D44" s="130">
        <v>1</v>
      </c>
      <c r="E44" s="130" t="s">
        <v>1269</v>
      </c>
      <c r="F44" s="68"/>
      <c r="G44" s="350"/>
    </row>
    <row r="45" spans="1:9" ht="18.75">
      <c r="A45" s="100"/>
      <c r="B45" s="267" t="s">
        <v>69</v>
      </c>
      <c r="C45" s="268"/>
      <c r="D45" s="268"/>
      <c r="E45" s="269"/>
      <c r="F45" s="268"/>
      <c r="G45" s="353"/>
      <c r="H45" s="156">
        <f>H46+H75+H82</f>
        <v>34</v>
      </c>
      <c r="I45" s="156">
        <f>I46+I75+I82</f>
        <v>68</v>
      </c>
    </row>
    <row r="46" spans="1:9" ht="31.5" customHeight="1">
      <c r="A46" s="100" t="s">
        <v>70</v>
      </c>
      <c r="B46" s="218" t="s">
        <v>71</v>
      </c>
      <c r="C46" s="219"/>
      <c r="D46" s="219"/>
      <c r="E46" s="270"/>
      <c r="F46" s="219"/>
      <c r="G46" s="348"/>
      <c r="H46" s="156">
        <f>SUM(D47:D74)</f>
        <v>28</v>
      </c>
      <c r="I46" s="156">
        <f>COUNT(D47:D74)*2</f>
        <v>56</v>
      </c>
    </row>
    <row r="47" spans="1:9" ht="45">
      <c r="A47" s="100" t="s">
        <v>72</v>
      </c>
      <c r="B47" s="48" t="s">
        <v>73</v>
      </c>
      <c r="C47" s="5" t="s">
        <v>1575</v>
      </c>
      <c r="D47" s="170">
        <v>1</v>
      </c>
      <c r="E47" s="130" t="s">
        <v>1943</v>
      </c>
      <c r="F47" s="37"/>
      <c r="G47" s="349"/>
    </row>
    <row r="48" spans="1:9" ht="47.25">
      <c r="A48" s="100"/>
      <c r="B48" s="48"/>
      <c r="C48" s="101" t="s">
        <v>1576</v>
      </c>
      <c r="D48" s="170">
        <v>1</v>
      </c>
      <c r="E48" s="130" t="s">
        <v>1943</v>
      </c>
      <c r="F48" s="37" t="s">
        <v>1577</v>
      </c>
      <c r="G48" s="349"/>
    </row>
    <row r="49" spans="1:7" ht="47.25">
      <c r="A49" s="100"/>
      <c r="B49" s="48"/>
      <c r="C49" s="101" t="s">
        <v>1578</v>
      </c>
      <c r="D49" s="170">
        <v>1</v>
      </c>
      <c r="E49" s="130" t="s">
        <v>1943</v>
      </c>
      <c r="F49" s="37" t="s">
        <v>1579</v>
      </c>
      <c r="G49" s="349"/>
    </row>
    <row r="50" spans="1:7" ht="45">
      <c r="A50" s="100"/>
      <c r="B50" s="48"/>
      <c r="C50" s="5" t="s">
        <v>1580</v>
      </c>
      <c r="D50" s="170">
        <v>1</v>
      </c>
      <c r="E50" s="130" t="s">
        <v>1943</v>
      </c>
      <c r="F50" s="37"/>
      <c r="G50" s="349"/>
    </row>
    <row r="51" spans="1:7" ht="30">
      <c r="A51" s="100"/>
      <c r="B51" s="48"/>
      <c r="C51" s="5" t="s">
        <v>1772</v>
      </c>
      <c r="D51" s="170">
        <v>1</v>
      </c>
      <c r="E51" s="130" t="s">
        <v>1943</v>
      </c>
      <c r="F51" s="37"/>
      <c r="G51" s="349"/>
    </row>
    <row r="52" spans="1:7" ht="30">
      <c r="A52" s="100" t="s">
        <v>74</v>
      </c>
      <c r="B52" s="48" t="s">
        <v>75</v>
      </c>
      <c r="C52" s="42" t="s">
        <v>2134</v>
      </c>
      <c r="D52" s="170">
        <v>1</v>
      </c>
      <c r="F52" s="37" t="s">
        <v>2135</v>
      </c>
      <c r="G52" s="349"/>
    </row>
    <row r="53" spans="1:7" ht="30">
      <c r="A53" s="100"/>
      <c r="B53" s="48"/>
      <c r="C53" s="37" t="s">
        <v>1581</v>
      </c>
      <c r="D53" s="170">
        <v>1</v>
      </c>
      <c r="E53" s="130" t="s">
        <v>1943</v>
      </c>
      <c r="F53" s="37"/>
      <c r="G53" s="349"/>
    </row>
    <row r="54" spans="1:7" ht="60">
      <c r="A54" s="100"/>
      <c r="B54" s="48"/>
      <c r="C54" s="67" t="s">
        <v>2488</v>
      </c>
      <c r="D54" s="170">
        <v>1</v>
      </c>
      <c r="E54" s="130" t="s">
        <v>1943</v>
      </c>
      <c r="F54" s="37"/>
      <c r="G54" s="349"/>
    </row>
    <row r="55" spans="1:7" ht="60">
      <c r="A55" s="100"/>
      <c r="B55" s="48"/>
      <c r="C55" s="7" t="s">
        <v>1582</v>
      </c>
      <c r="D55" s="170">
        <v>1</v>
      </c>
      <c r="E55" s="130" t="s">
        <v>1943</v>
      </c>
      <c r="F55" s="37"/>
      <c r="G55" s="349"/>
    </row>
    <row r="56" spans="1:7" ht="45">
      <c r="A56" s="100"/>
      <c r="B56" s="48"/>
      <c r="C56" s="6" t="s">
        <v>1773</v>
      </c>
      <c r="D56" s="170">
        <v>1</v>
      </c>
      <c r="E56" s="130" t="s">
        <v>1943</v>
      </c>
      <c r="F56" s="68" t="s">
        <v>1774</v>
      </c>
      <c r="G56" s="350"/>
    </row>
    <row r="57" spans="1:7" ht="45">
      <c r="A57" s="100"/>
      <c r="B57" s="48"/>
      <c r="C57" s="6" t="s">
        <v>2136</v>
      </c>
      <c r="D57" s="170">
        <v>1</v>
      </c>
      <c r="E57" s="130" t="s">
        <v>1943</v>
      </c>
      <c r="F57" s="68" t="s">
        <v>2137</v>
      </c>
      <c r="G57" s="350"/>
    </row>
    <row r="58" spans="1:7" ht="30">
      <c r="A58" s="100" t="s">
        <v>76</v>
      </c>
      <c r="B58" s="48" t="s">
        <v>77</v>
      </c>
      <c r="C58" s="102" t="s">
        <v>1583</v>
      </c>
      <c r="D58" s="170">
        <v>1</v>
      </c>
      <c r="E58" s="130" t="s">
        <v>1943</v>
      </c>
      <c r="F58" s="37" t="s">
        <v>1584</v>
      </c>
      <c r="G58" s="349"/>
    </row>
    <row r="59" spans="1:7" ht="45">
      <c r="A59" s="100"/>
      <c r="B59" s="48"/>
      <c r="C59" s="14" t="s">
        <v>1585</v>
      </c>
      <c r="D59" s="170">
        <v>1</v>
      </c>
      <c r="E59" s="130" t="s">
        <v>1943</v>
      </c>
      <c r="F59" s="37"/>
      <c r="G59" s="349"/>
    </row>
    <row r="60" spans="1:7" ht="45">
      <c r="A60" s="100"/>
      <c r="B60" s="48"/>
      <c r="C60" s="14" t="s">
        <v>1586</v>
      </c>
      <c r="D60" s="170">
        <v>1</v>
      </c>
      <c r="E60" s="130" t="s">
        <v>1943</v>
      </c>
      <c r="F60" s="37"/>
      <c r="G60" s="349"/>
    </row>
    <row r="61" spans="1:7" ht="45">
      <c r="A61" s="100" t="s">
        <v>78</v>
      </c>
      <c r="B61" s="48" t="s">
        <v>79</v>
      </c>
      <c r="C61" s="6" t="s">
        <v>1587</v>
      </c>
      <c r="D61" s="170">
        <v>1</v>
      </c>
      <c r="E61" s="130" t="s">
        <v>1943</v>
      </c>
      <c r="F61" s="68"/>
      <c r="G61" s="350"/>
    </row>
    <row r="62" spans="1:7" ht="45">
      <c r="A62" s="100" t="s">
        <v>80</v>
      </c>
      <c r="B62" s="48" t="s">
        <v>81</v>
      </c>
      <c r="C62" s="5" t="s">
        <v>1775</v>
      </c>
      <c r="D62" s="170">
        <v>1</v>
      </c>
      <c r="E62" s="130" t="s">
        <v>1943</v>
      </c>
      <c r="F62" s="68"/>
      <c r="G62" s="350"/>
    </row>
    <row r="63" spans="1:7" ht="75">
      <c r="A63" s="100" t="s">
        <v>82</v>
      </c>
      <c r="B63" s="13" t="s">
        <v>83</v>
      </c>
      <c r="C63" s="5" t="s">
        <v>1588</v>
      </c>
      <c r="D63" s="170">
        <v>1</v>
      </c>
      <c r="E63" s="130" t="s">
        <v>1959</v>
      </c>
      <c r="F63" s="68"/>
      <c r="G63" s="350"/>
    </row>
    <row r="64" spans="1:7" ht="45">
      <c r="A64" s="100"/>
      <c r="B64" s="13"/>
      <c r="C64" s="5" t="s">
        <v>1589</v>
      </c>
      <c r="D64" s="170">
        <v>1</v>
      </c>
      <c r="E64" s="130" t="s">
        <v>1316</v>
      </c>
      <c r="F64" s="68"/>
      <c r="G64" s="350"/>
    </row>
    <row r="65" spans="1:9" ht="45">
      <c r="A65" s="100"/>
      <c r="B65" s="13"/>
      <c r="C65" s="5" t="s">
        <v>1590</v>
      </c>
      <c r="D65" s="170">
        <v>1</v>
      </c>
      <c r="E65" s="130" t="s">
        <v>1316</v>
      </c>
      <c r="F65" s="68"/>
      <c r="G65" s="350"/>
    </row>
    <row r="66" spans="1:9" ht="45">
      <c r="A66" s="100"/>
      <c r="B66" s="13"/>
      <c r="C66" s="5" t="s">
        <v>1591</v>
      </c>
      <c r="D66" s="170">
        <v>1</v>
      </c>
      <c r="E66" s="130" t="s">
        <v>1316</v>
      </c>
      <c r="F66" s="68"/>
      <c r="G66" s="350"/>
    </row>
    <row r="67" spans="1:9" ht="30">
      <c r="A67" s="100"/>
      <c r="B67" s="13"/>
      <c r="C67" s="5" t="s">
        <v>1592</v>
      </c>
      <c r="D67" s="170">
        <v>1</v>
      </c>
      <c r="E67" s="130" t="s">
        <v>1316</v>
      </c>
      <c r="F67" s="68"/>
      <c r="G67" s="350"/>
    </row>
    <row r="68" spans="1:9" ht="75">
      <c r="A68" s="100" t="s">
        <v>84</v>
      </c>
      <c r="B68" s="13" t="s">
        <v>85</v>
      </c>
      <c r="C68" s="5" t="s">
        <v>1593</v>
      </c>
      <c r="D68" s="170">
        <v>1</v>
      </c>
      <c r="E68" s="130" t="s">
        <v>1316</v>
      </c>
      <c r="F68" s="68"/>
      <c r="G68" s="350"/>
    </row>
    <row r="69" spans="1:9" ht="30">
      <c r="A69" s="100" t="s">
        <v>86</v>
      </c>
      <c r="B69" s="13" t="s">
        <v>87</v>
      </c>
      <c r="C69" s="7" t="s">
        <v>2442</v>
      </c>
      <c r="D69" s="170">
        <v>1</v>
      </c>
      <c r="E69" s="130" t="s">
        <v>1943</v>
      </c>
      <c r="F69" s="68"/>
      <c r="G69" s="350"/>
    </row>
    <row r="70" spans="1:9" ht="30">
      <c r="A70" s="100"/>
      <c r="B70" s="13"/>
      <c r="C70" s="5" t="s">
        <v>1594</v>
      </c>
      <c r="D70" s="170">
        <v>1</v>
      </c>
      <c r="E70" s="130" t="s">
        <v>1943</v>
      </c>
      <c r="F70" s="68"/>
      <c r="G70" s="350"/>
    </row>
    <row r="71" spans="1:9" ht="45">
      <c r="A71" s="100"/>
      <c r="B71" s="13"/>
      <c r="C71" s="5" t="s">
        <v>1595</v>
      </c>
      <c r="D71" s="170">
        <v>1</v>
      </c>
      <c r="E71" s="130" t="s">
        <v>1943</v>
      </c>
      <c r="F71" s="68"/>
      <c r="G71" s="350"/>
    </row>
    <row r="72" spans="1:9" ht="60">
      <c r="A72" s="100"/>
      <c r="B72" s="13"/>
      <c r="C72" s="5" t="s">
        <v>1596</v>
      </c>
      <c r="D72" s="170">
        <v>1</v>
      </c>
      <c r="E72" s="130" t="s">
        <v>1943</v>
      </c>
      <c r="F72" s="68"/>
      <c r="G72" s="350"/>
    </row>
    <row r="73" spans="1:9" ht="30">
      <c r="A73" s="100"/>
      <c r="B73" s="13"/>
      <c r="C73" s="5" t="s">
        <v>1776</v>
      </c>
      <c r="D73" s="170">
        <v>1</v>
      </c>
      <c r="E73" s="130" t="s">
        <v>1943</v>
      </c>
      <c r="F73" s="68"/>
      <c r="G73" s="350"/>
    </row>
    <row r="74" spans="1:9" ht="45">
      <c r="A74" s="100"/>
      <c r="B74" s="13"/>
      <c r="C74" s="7" t="s">
        <v>2441</v>
      </c>
      <c r="D74" s="170">
        <v>1</v>
      </c>
      <c r="E74" s="130" t="s">
        <v>1943</v>
      </c>
      <c r="F74" s="68"/>
      <c r="G74" s="350"/>
    </row>
    <row r="75" spans="1:9" ht="31.5" customHeight="1">
      <c r="A75" s="100" t="s">
        <v>88</v>
      </c>
      <c r="B75" s="218" t="s">
        <v>89</v>
      </c>
      <c r="C75" s="219"/>
      <c r="D75" s="219"/>
      <c r="E75" s="270"/>
      <c r="F75" s="219"/>
      <c r="G75" s="348"/>
      <c r="H75" s="156">
        <f>SUM(D76:D81)</f>
        <v>4</v>
      </c>
      <c r="I75" s="156">
        <f>COUNT(D76:D81)*2</f>
        <v>8</v>
      </c>
    </row>
    <row r="76" spans="1:9" ht="30">
      <c r="A76" s="100" t="s">
        <v>90</v>
      </c>
      <c r="B76" s="13" t="s">
        <v>91</v>
      </c>
      <c r="C76" s="6" t="s">
        <v>1777</v>
      </c>
      <c r="D76" s="130">
        <v>1</v>
      </c>
      <c r="E76" s="130" t="s">
        <v>1943</v>
      </c>
      <c r="F76" s="68"/>
      <c r="G76" s="350"/>
    </row>
    <row r="77" spans="1:9" ht="30">
      <c r="A77" s="100"/>
      <c r="B77" s="13"/>
      <c r="C77" s="6" t="s">
        <v>1597</v>
      </c>
      <c r="D77" s="130">
        <v>1</v>
      </c>
      <c r="E77" s="130" t="s">
        <v>1943</v>
      </c>
      <c r="F77" s="68"/>
      <c r="G77" s="350"/>
    </row>
    <row r="78" spans="1:9" ht="30" hidden="1">
      <c r="A78" s="117" t="s">
        <v>92</v>
      </c>
      <c r="B78" s="13" t="s">
        <v>93</v>
      </c>
      <c r="C78" s="6"/>
      <c r="D78" s="6"/>
      <c r="E78" s="6"/>
      <c r="F78" s="6"/>
      <c r="G78" s="289"/>
      <c r="H78"/>
      <c r="I78"/>
    </row>
    <row r="79" spans="1:9" ht="30" hidden="1">
      <c r="A79" s="117" t="s">
        <v>94</v>
      </c>
      <c r="B79" s="13" t="s">
        <v>95</v>
      </c>
      <c r="C79" s="6"/>
      <c r="D79" s="6"/>
      <c r="E79" s="6"/>
      <c r="F79" s="6"/>
      <c r="G79" s="289"/>
      <c r="H79"/>
      <c r="I79"/>
    </row>
    <row r="80" spans="1:9" ht="45">
      <c r="A80" s="100" t="s">
        <v>96</v>
      </c>
      <c r="B80" s="13" t="s">
        <v>1778</v>
      </c>
      <c r="C80" s="5" t="s">
        <v>1779</v>
      </c>
      <c r="D80" s="130">
        <v>1</v>
      </c>
      <c r="E80" s="130" t="s">
        <v>1598</v>
      </c>
      <c r="F80" s="37"/>
      <c r="G80" s="349"/>
    </row>
    <row r="81" spans="1:9" ht="60">
      <c r="A81" s="100" t="s">
        <v>98</v>
      </c>
      <c r="B81" s="13" t="s">
        <v>99</v>
      </c>
      <c r="C81" s="5" t="s">
        <v>1599</v>
      </c>
      <c r="D81" s="130">
        <v>1</v>
      </c>
      <c r="E81" s="130" t="s">
        <v>1269</v>
      </c>
      <c r="F81" s="37" t="s">
        <v>1600</v>
      </c>
      <c r="G81" s="349"/>
    </row>
    <row r="82" spans="1:9" ht="31.5" customHeight="1">
      <c r="A82" s="100" t="s">
        <v>100</v>
      </c>
      <c r="B82" s="218" t="s">
        <v>101</v>
      </c>
      <c r="C82" s="219"/>
      <c r="D82" s="219"/>
      <c r="E82" s="270"/>
      <c r="F82" s="219"/>
      <c r="G82" s="348"/>
      <c r="H82" s="156">
        <f>SUM(D84:D85)</f>
        <v>2</v>
      </c>
      <c r="I82" s="156">
        <f>COUNT(D84:D85)*2</f>
        <v>4</v>
      </c>
    </row>
    <row r="83" spans="1:9" ht="60" hidden="1">
      <c r="A83" s="117" t="s">
        <v>102</v>
      </c>
      <c r="B83" s="13" t="s">
        <v>103</v>
      </c>
      <c r="C83" s="6"/>
      <c r="D83" s="6"/>
      <c r="E83" s="6"/>
      <c r="F83" s="6"/>
      <c r="G83" s="289"/>
      <c r="H83"/>
      <c r="I83"/>
    </row>
    <row r="84" spans="1:9" ht="45">
      <c r="A84" s="100" t="s">
        <v>104</v>
      </c>
      <c r="B84" s="13" t="s">
        <v>105</v>
      </c>
      <c r="C84" s="6" t="s">
        <v>1601</v>
      </c>
      <c r="D84" s="130">
        <v>1</v>
      </c>
      <c r="E84" s="130" t="s">
        <v>1598</v>
      </c>
      <c r="F84" s="68"/>
      <c r="G84" s="350"/>
    </row>
    <row r="85" spans="1:9" ht="75">
      <c r="A85" s="100"/>
      <c r="B85" s="13"/>
      <c r="C85" s="6" t="s">
        <v>2325</v>
      </c>
      <c r="D85" s="130">
        <v>1</v>
      </c>
      <c r="E85" s="130" t="s">
        <v>2012</v>
      </c>
      <c r="F85" s="68" t="s">
        <v>1780</v>
      </c>
      <c r="G85" s="350"/>
    </row>
    <row r="86" spans="1:9" ht="45" hidden="1">
      <c r="A86" s="117" t="s">
        <v>106</v>
      </c>
      <c r="B86" s="13" t="s">
        <v>107</v>
      </c>
      <c r="C86" s="6"/>
      <c r="D86" s="6"/>
      <c r="E86" s="6"/>
      <c r="F86" s="6"/>
      <c r="G86" s="289"/>
      <c r="H86"/>
      <c r="I86"/>
    </row>
    <row r="87" spans="1:9" ht="45" hidden="1">
      <c r="A87" s="117" t="s">
        <v>108</v>
      </c>
      <c r="B87" s="13" t="s">
        <v>443</v>
      </c>
      <c r="C87" s="6"/>
      <c r="D87" s="6"/>
      <c r="E87" s="6"/>
      <c r="F87" s="6"/>
      <c r="G87" s="289"/>
      <c r="H87"/>
      <c r="I87"/>
    </row>
    <row r="88" spans="1:9" ht="18.75">
      <c r="A88" s="100"/>
      <c r="B88" s="267" t="s">
        <v>109</v>
      </c>
      <c r="C88" s="268"/>
      <c r="D88" s="268"/>
      <c r="E88" s="269"/>
      <c r="F88" s="268"/>
      <c r="G88" s="353"/>
      <c r="H88" s="156">
        <f>H89+H123+H139+H142</f>
        <v>51</v>
      </c>
      <c r="I88" s="156">
        <f>I89+I123+I139+I142</f>
        <v>102</v>
      </c>
    </row>
    <row r="89" spans="1:9" ht="47.25" customHeight="1">
      <c r="A89" s="100" t="s">
        <v>110</v>
      </c>
      <c r="B89" s="218" t="s">
        <v>444</v>
      </c>
      <c r="C89" s="219"/>
      <c r="D89" s="219"/>
      <c r="E89" s="270"/>
      <c r="F89" s="219"/>
      <c r="G89" s="348"/>
      <c r="H89" s="156">
        <f>SUM(D90:D122)</f>
        <v>33</v>
      </c>
      <c r="I89" s="156">
        <f>COUNT(D90:D122)*2</f>
        <v>66</v>
      </c>
    </row>
    <row r="90" spans="1:9" ht="60">
      <c r="A90" s="100" t="s">
        <v>111</v>
      </c>
      <c r="B90" s="13" t="s">
        <v>445</v>
      </c>
      <c r="C90" s="5" t="s">
        <v>1602</v>
      </c>
      <c r="D90" s="130">
        <v>1</v>
      </c>
      <c r="E90" s="130" t="s">
        <v>1606</v>
      </c>
      <c r="F90" s="68" t="s">
        <v>1603</v>
      </c>
      <c r="G90" s="350"/>
    </row>
    <row r="91" spans="1:9" ht="30">
      <c r="A91" s="100" t="s">
        <v>112</v>
      </c>
      <c r="B91" s="48" t="s">
        <v>113</v>
      </c>
      <c r="C91" s="6" t="s">
        <v>1604</v>
      </c>
      <c r="D91" s="130">
        <v>1</v>
      </c>
      <c r="E91" s="130" t="s">
        <v>1943</v>
      </c>
      <c r="F91" s="68"/>
      <c r="G91" s="350"/>
    </row>
    <row r="92" spans="1:9" ht="30">
      <c r="A92" s="100"/>
      <c r="B92" s="48"/>
      <c r="C92" s="5" t="s">
        <v>1605</v>
      </c>
      <c r="D92" s="130">
        <v>1</v>
      </c>
      <c r="E92" s="130" t="s">
        <v>1943</v>
      </c>
      <c r="F92" s="68"/>
      <c r="G92" s="350"/>
    </row>
    <row r="93" spans="1:9" ht="30">
      <c r="A93" s="100"/>
      <c r="B93" s="48"/>
      <c r="C93" s="5" t="s">
        <v>1607</v>
      </c>
      <c r="D93" s="130">
        <v>1</v>
      </c>
      <c r="E93" s="130" t="s">
        <v>1943</v>
      </c>
      <c r="F93" s="68"/>
      <c r="G93" s="350"/>
    </row>
    <row r="94" spans="1:9" ht="30">
      <c r="A94" s="100"/>
      <c r="B94" s="48"/>
      <c r="C94" s="6" t="s">
        <v>1608</v>
      </c>
      <c r="D94" s="130">
        <v>1</v>
      </c>
      <c r="E94" s="130" t="s">
        <v>1606</v>
      </c>
      <c r="F94" s="68"/>
      <c r="G94" s="350"/>
    </row>
    <row r="95" spans="1:9" ht="30">
      <c r="A95" s="100"/>
      <c r="B95" s="48"/>
      <c r="C95" s="6" t="s">
        <v>1781</v>
      </c>
      <c r="D95" s="130">
        <v>1</v>
      </c>
      <c r="E95" s="130" t="s">
        <v>1606</v>
      </c>
      <c r="F95" s="68"/>
      <c r="G95" s="350"/>
    </row>
    <row r="96" spans="1:9" ht="30">
      <c r="A96" s="100"/>
      <c r="B96" s="48"/>
      <c r="C96" s="6" t="s">
        <v>1782</v>
      </c>
      <c r="D96" s="130">
        <v>1</v>
      </c>
      <c r="E96" s="130" t="s">
        <v>1606</v>
      </c>
      <c r="F96" s="68"/>
      <c r="G96" s="350"/>
    </row>
    <row r="97" spans="1:7" ht="30">
      <c r="A97" s="100"/>
      <c r="B97" s="48"/>
      <c r="C97" s="6" t="s">
        <v>1609</v>
      </c>
      <c r="D97" s="130">
        <v>1</v>
      </c>
      <c r="E97" s="130" t="s">
        <v>1606</v>
      </c>
      <c r="F97" s="68"/>
      <c r="G97" s="350"/>
    </row>
    <row r="98" spans="1:7" ht="30">
      <c r="A98" s="100" t="s">
        <v>114</v>
      </c>
      <c r="B98" s="13" t="s">
        <v>115</v>
      </c>
      <c r="C98" s="6" t="s">
        <v>1783</v>
      </c>
      <c r="D98" s="130">
        <v>1</v>
      </c>
      <c r="E98" s="130" t="s">
        <v>1606</v>
      </c>
      <c r="F98" s="68"/>
      <c r="G98" s="350"/>
    </row>
    <row r="99" spans="1:7" ht="30">
      <c r="A99" s="100"/>
      <c r="B99" s="13"/>
      <c r="C99" s="6" t="s">
        <v>1610</v>
      </c>
      <c r="D99" s="130">
        <v>1</v>
      </c>
      <c r="E99" s="130" t="s">
        <v>1606</v>
      </c>
      <c r="F99" s="68"/>
      <c r="G99" s="350"/>
    </row>
    <row r="100" spans="1:7" ht="30">
      <c r="A100" s="100"/>
      <c r="B100" s="13"/>
      <c r="C100" s="6" t="s">
        <v>1611</v>
      </c>
      <c r="D100" s="130">
        <v>1</v>
      </c>
      <c r="E100" s="130" t="s">
        <v>1606</v>
      </c>
      <c r="F100" s="68"/>
      <c r="G100" s="350"/>
    </row>
    <row r="101" spans="1:7" ht="45">
      <c r="A101" s="100"/>
      <c r="B101" s="13"/>
      <c r="C101" s="6" t="s">
        <v>1784</v>
      </c>
      <c r="D101" s="130">
        <v>1</v>
      </c>
      <c r="E101" s="130" t="s">
        <v>1606</v>
      </c>
      <c r="F101" s="68"/>
      <c r="G101" s="350"/>
    </row>
    <row r="102" spans="1:7" ht="30">
      <c r="A102" s="100"/>
      <c r="B102" s="13"/>
      <c r="C102" s="6" t="s">
        <v>1612</v>
      </c>
      <c r="D102" s="130">
        <v>1</v>
      </c>
      <c r="E102" s="130" t="s">
        <v>1606</v>
      </c>
      <c r="F102" s="68"/>
      <c r="G102" s="350"/>
    </row>
    <row r="103" spans="1:7" ht="30">
      <c r="A103" s="100"/>
      <c r="B103" s="13"/>
      <c r="C103" s="6" t="s">
        <v>1613</v>
      </c>
      <c r="D103" s="130">
        <v>1</v>
      </c>
      <c r="E103" s="130" t="s">
        <v>1606</v>
      </c>
      <c r="F103" s="68"/>
      <c r="G103" s="350"/>
    </row>
    <row r="104" spans="1:7" ht="45">
      <c r="A104" s="100"/>
      <c r="B104" s="13"/>
      <c r="C104" s="6" t="s">
        <v>1785</v>
      </c>
      <c r="D104" s="130">
        <v>1</v>
      </c>
      <c r="E104" s="130" t="s">
        <v>1606</v>
      </c>
      <c r="F104" s="68"/>
      <c r="G104" s="350"/>
    </row>
    <row r="105" spans="1:7" ht="45">
      <c r="A105" s="100" t="s">
        <v>116</v>
      </c>
      <c r="B105" s="13" t="s">
        <v>117</v>
      </c>
      <c r="C105" s="5" t="s">
        <v>1614</v>
      </c>
      <c r="D105" s="130">
        <v>1</v>
      </c>
      <c r="E105" s="130" t="s">
        <v>1606</v>
      </c>
      <c r="F105" s="37" t="s">
        <v>1615</v>
      </c>
      <c r="G105" s="349"/>
    </row>
    <row r="106" spans="1:7" ht="30">
      <c r="A106" s="100"/>
      <c r="B106" s="13"/>
      <c r="C106" s="5" t="s">
        <v>1616</v>
      </c>
      <c r="D106" s="130">
        <v>1</v>
      </c>
      <c r="E106" s="130" t="s">
        <v>1617</v>
      </c>
      <c r="F106" s="37" t="s">
        <v>1618</v>
      </c>
      <c r="G106" s="349"/>
    </row>
    <row r="107" spans="1:7" ht="45">
      <c r="A107" s="100"/>
      <c r="B107" s="13"/>
      <c r="C107" s="6" t="s">
        <v>1786</v>
      </c>
      <c r="D107" s="130">
        <v>1</v>
      </c>
      <c r="E107" s="130" t="s">
        <v>1617</v>
      </c>
      <c r="F107" s="68"/>
      <c r="G107" s="350"/>
    </row>
    <row r="108" spans="1:7" ht="30">
      <c r="A108" s="100" t="s">
        <v>118</v>
      </c>
      <c r="B108" s="48" t="s">
        <v>119</v>
      </c>
      <c r="C108" s="37" t="s">
        <v>1619</v>
      </c>
      <c r="D108" s="130">
        <v>1</v>
      </c>
      <c r="E108" s="130" t="s">
        <v>1943</v>
      </c>
      <c r="F108" s="68"/>
      <c r="G108" s="350"/>
    </row>
    <row r="109" spans="1:7" ht="45">
      <c r="A109" s="100"/>
      <c r="B109" s="48"/>
      <c r="C109" s="5" t="s">
        <v>1620</v>
      </c>
      <c r="D109" s="130">
        <v>1</v>
      </c>
      <c r="E109" s="130" t="s">
        <v>1316</v>
      </c>
      <c r="F109" s="68"/>
      <c r="G109" s="350"/>
    </row>
    <row r="110" spans="1:7" ht="45">
      <c r="A110" s="100"/>
      <c r="B110" s="48"/>
      <c r="C110" s="14" t="s">
        <v>1621</v>
      </c>
      <c r="D110" s="130">
        <v>1</v>
      </c>
      <c r="E110" s="130" t="s">
        <v>1943</v>
      </c>
      <c r="F110" s="68"/>
      <c r="G110" s="350"/>
    </row>
    <row r="111" spans="1:7" ht="45">
      <c r="A111" s="100"/>
      <c r="B111" s="48"/>
      <c r="C111" s="14" t="s">
        <v>1622</v>
      </c>
      <c r="D111" s="130">
        <v>1</v>
      </c>
      <c r="E111" s="130" t="s">
        <v>1606</v>
      </c>
      <c r="F111" s="68"/>
      <c r="G111" s="350"/>
    </row>
    <row r="112" spans="1:7" ht="30">
      <c r="A112" s="100"/>
      <c r="B112" s="48"/>
      <c r="C112" s="14" t="s">
        <v>1787</v>
      </c>
      <c r="D112" s="130">
        <v>1</v>
      </c>
      <c r="E112" s="130" t="s">
        <v>1316</v>
      </c>
      <c r="F112" s="68"/>
      <c r="G112" s="350"/>
    </row>
    <row r="113" spans="1:9" ht="30">
      <c r="A113" s="100" t="s">
        <v>120</v>
      </c>
      <c r="B113" s="48" t="s">
        <v>121</v>
      </c>
      <c r="C113" s="41" t="s">
        <v>2326</v>
      </c>
      <c r="D113" s="130">
        <v>1</v>
      </c>
      <c r="E113" s="130" t="s">
        <v>1943</v>
      </c>
      <c r="F113" s="68"/>
      <c r="G113" s="350"/>
    </row>
    <row r="114" spans="1:9" ht="30">
      <c r="A114" s="100"/>
      <c r="B114" s="48"/>
      <c r="C114" s="37" t="s">
        <v>1623</v>
      </c>
      <c r="D114" s="130">
        <v>1</v>
      </c>
      <c r="E114" s="130" t="s">
        <v>1943</v>
      </c>
      <c r="F114" s="68"/>
      <c r="G114" s="350"/>
    </row>
    <row r="115" spans="1:9" ht="45">
      <c r="A115" s="100"/>
      <c r="B115" s="48"/>
      <c r="C115" s="37" t="s">
        <v>1788</v>
      </c>
      <c r="D115" s="130">
        <v>1</v>
      </c>
      <c r="E115" s="130" t="s">
        <v>1943</v>
      </c>
      <c r="F115" s="68"/>
      <c r="G115" s="350"/>
    </row>
    <row r="116" spans="1:9" ht="30">
      <c r="A116" s="100"/>
      <c r="B116" s="48"/>
      <c r="C116" s="6" t="s">
        <v>1624</v>
      </c>
      <c r="D116" s="130">
        <v>1</v>
      </c>
      <c r="E116" s="130" t="s">
        <v>1943</v>
      </c>
      <c r="F116" s="68"/>
      <c r="G116" s="350"/>
    </row>
    <row r="117" spans="1:9" ht="30">
      <c r="A117" s="100"/>
      <c r="B117" s="48"/>
      <c r="C117" s="6" t="s">
        <v>1789</v>
      </c>
      <c r="D117" s="130">
        <v>1</v>
      </c>
      <c r="E117" s="130" t="s">
        <v>1943</v>
      </c>
      <c r="F117" s="68"/>
      <c r="G117" s="350"/>
    </row>
    <row r="118" spans="1:9" ht="45">
      <c r="A118" s="100" t="s">
        <v>122</v>
      </c>
      <c r="B118" s="48" t="s">
        <v>123</v>
      </c>
      <c r="C118" s="5" t="s">
        <v>1625</v>
      </c>
      <c r="D118" s="130">
        <v>1</v>
      </c>
      <c r="E118" s="130" t="s">
        <v>1943</v>
      </c>
      <c r="F118" s="68"/>
      <c r="G118" s="350"/>
    </row>
    <row r="119" spans="1:9" ht="45">
      <c r="A119" s="100"/>
      <c r="B119" s="48"/>
      <c r="C119" s="18" t="s">
        <v>1626</v>
      </c>
      <c r="D119" s="130">
        <v>1</v>
      </c>
      <c r="E119" s="130" t="s">
        <v>1316</v>
      </c>
      <c r="F119" s="68"/>
      <c r="G119" s="350"/>
    </row>
    <row r="120" spans="1:9" ht="30">
      <c r="A120" s="100"/>
      <c r="B120" s="48"/>
      <c r="C120" s="18" t="s">
        <v>1627</v>
      </c>
      <c r="D120" s="130">
        <v>1</v>
      </c>
      <c r="E120" s="130" t="s">
        <v>1316</v>
      </c>
      <c r="F120" s="68"/>
      <c r="G120" s="350"/>
    </row>
    <row r="121" spans="1:9" ht="30">
      <c r="A121" s="100"/>
      <c r="B121" s="48"/>
      <c r="C121" s="5" t="s">
        <v>1628</v>
      </c>
      <c r="D121" s="130">
        <v>1</v>
      </c>
      <c r="E121" s="130" t="s">
        <v>1316</v>
      </c>
      <c r="F121" s="68"/>
      <c r="G121" s="350"/>
    </row>
    <row r="122" spans="1:9" ht="45">
      <c r="A122" s="100"/>
      <c r="B122" s="48"/>
      <c r="C122" s="5" t="s">
        <v>1629</v>
      </c>
      <c r="D122" s="130">
        <v>1</v>
      </c>
      <c r="E122" s="130" t="s">
        <v>1316</v>
      </c>
      <c r="F122" s="68"/>
      <c r="G122" s="350"/>
    </row>
    <row r="123" spans="1:9" ht="47.25" customHeight="1">
      <c r="A123" s="100" t="s">
        <v>124</v>
      </c>
      <c r="B123" s="218" t="s">
        <v>125</v>
      </c>
      <c r="C123" s="219"/>
      <c r="D123" s="219"/>
      <c r="E123" s="270"/>
      <c r="F123" s="219"/>
      <c r="G123" s="348"/>
      <c r="H123" s="156">
        <f>SUM(D124:D137)</f>
        <v>14</v>
      </c>
      <c r="I123" s="156">
        <f>COUNT(D124:D137)*2</f>
        <v>28</v>
      </c>
    </row>
    <row r="124" spans="1:9" ht="45">
      <c r="A124" s="100" t="s">
        <v>126</v>
      </c>
      <c r="B124" s="13" t="s">
        <v>127</v>
      </c>
      <c r="C124" s="6" t="s">
        <v>1630</v>
      </c>
      <c r="D124" s="130">
        <v>1</v>
      </c>
      <c r="E124" s="130" t="s">
        <v>1316</v>
      </c>
      <c r="F124" s="68" t="s">
        <v>1631</v>
      </c>
      <c r="G124" s="350"/>
    </row>
    <row r="125" spans="1:9" ht="30">
      <c r="A125" s="100"/>
      <c r="B125" s="13"/>
      <c r="C125" s="6" t="s">
        <v>1632</v>
      </c>
      <c r="D125" s="130">
        <v>1</v>
      </c>
      <c r="E125" s="130" t="s">
        <v>1316</v>
      </c>
      <c r="F125" s="68" t="s">
        <v>1631</v>
      </c>
      <c r="G125" s="350"/>
    </row>
    <row r="126" spans="1:9" ht="45">
      <c r="A126" s="100" t="s">
        <v>128</v>
      </c>
      <c r="B126" s="13" t="s">
        <v>129</v>
      </c>
      <c r="C126" s="6" t="s">
        <v>1633</v>
      </c>
      <c r="D126" s="130">
        <v>1</v>
      </c>
      <c r="E126" s="130" t="s">
        <v>1316</v>
      </c>
      <c r="F126" s="68" t="s">
        <v>1634</v>
      </c>
      <c r="G126" s="350"/>
    </row>
    <row r="127" spans="1:9" ht="45">
      <c r="A127" s="100"/>
      <c r="B127" s="13"/>
      <c r="C127" s="6" t="s">
        <v>1635</v>
      </c>
      <c r="D127" s="130">
        <v>1</v>
      </c>
      <c r="E127" s="130" t="s">
        <v>1316</v>
      </c>
      <c r="F127" s="68" t="s">
        <v>1636</v>
      </c>
      <c r="G127" s="350"/>
    </row>
    <row r="128" spans="1:9" ht="30">
      <c r="A128" s="100"/>
      <c r="B128" s="13"/>
      <c r="C128" s="6" t="s">
        <v>1790</v>
      </c>
      <c r="D128" s="130">
        <v>1</v>
      </c>
      <c r="E128" s="130" t="s">
        <v>1316</v>
      </c>
      <c r="F128" s="68" t="s">
        <v>1637</v>
      </c>
      <c r="G128" s="350"/>
    </row>
    <row r="129" spans="1:9" ht="30">
      <c r="A129" s="100"/>
      <c r="B129" s="13"/>
      <c r="C129" s="6" t="s">
        <v>1638</v>
      </c>
      <c r="D129" s="130">
        <v>1</v>
      </c>
      <c r="E129" s="130" t="s">
        <v>1316</v>
      </c>
      <c r="F129" s="68" t="s">
        <v>1639</v>
      </c>
      <c r="G129" s="350"/>
    </row>
    <row r="130" spans="1:9" ht="45">
      <c r="A130" s="100" t="s">
        <v>130</v>
      </c>
      <c r="B130" s="13" t="s">
        <v>131</v>
      </c>
      <c r="C130" s="6" t="s">
        <v>1791</v>
      </c>
      <c r="D130" s="130">
        <v>1</v>
      </c>
      <c r="E130" s="130" t="s">
        <v>1316</v>
      </c>
      <c r="F130" s="68" t="s">
        <v>1637</v>
      </c>
      <c r="G130" s="350"/>
    </row>
    <row r="131" spans="1:9" ht="30">
      <c r="A131" s="100"/>
      <c r="B131" s="13"/>
      <c r="C131" s="6" t="s">
        <v>1792</v>
      </c>
      <c r="D131" s="130">
        <v>1</v>
      </c>
      <c r="E131" s="130" t="s">
        <v>1316</v>
      </c>
      <c r="F131" s="68" t="s">
        <v>1640</v>
      </c>
      <c r="G131" s="350"/>
    </row>
    <row r="132" spans="1:9">
      <c r="A132" s="100"/>
      <c r="B132" s="13"/>
      <c r="C132" s="6" t="s">
        <v>1793</v>
      </c>
      <c r="D132" s="130">
        <v>1</v>
      </c>
      <c r="E132" s="130" t="s">
        <v>1316</v>
      </c>
      <c r="F132" s="68" t="s">
        <v>1641</v>
      </c>
      <c r="G132" s="350"/>
    </row>
    <row r="133" spans="1:9" ht="45">
      <c r="A133" s="100" t="s">
        <v>132</v>
      </c>
      <c r="B133" s="13" t="s">
        <v>133</v>
      </c>
      <c r="C133" s="5" t="s">
        <v>1642</v>
      </c>
      <c r="D133" s="130">
        <v>1</v>
      </c>
      <c r="E133" s="130" t="s">
        <v>1269</v>
      </c>
      <c r="F133" s="37"/>
      <c r="G133" s="349"/>
    </row>
    <row r="134" spans="1:9" ht="30">
      <c r="A134" s="100"/>
      <c r="B134" s="13"/>
      <c r="C134" s="5" t="s">
        <v>1643</v>
      </c>
      <c r="D134" s="130">
        <v>1</v>
      </c>
      <c r="E134" s="130" t="s">
        <v>1269</v>
      </c>
      <c r="F134" s="37"/>
      <c r="G134" s="349"/>
    </row>
    <row r="135" spans="1:9" ht="30">
      <c r="A135" s="100"/>
      <c r="B135" s="13"/>
      <c r="C135" s="5" t="s">
        <v>1644</v>
      </c>
      <c r="D135" s="130">
        <v>1</v>
      </c>
      <c r="E135" s="130" t="s">
        <v>1269</v>
      </c>
      <c r="F135" s="37"/>
      <c r="G135" s="349"/>
    </row>
    <row r="136" spans="1:9" ht="45">
      <c r="A136" s="100"/>
      <c r="B136" s="13"/>
      <c r="C136" s="14" t="s">
        <v>1645</v>
      </c>
      <c r="D136" s="130">
        <v>1</v>
      </c>
      <c r="E136" s="130" t="s">
        <v>1269</v>
      </c>
      <c r="F136" s="37" t="s">
        <v>1794</v>
      </c>
      <c r="G136" s="349"/>
    </row>
    <row r="137" spans="1:9" ht="45">
      <c r="A137" s="100"/>
      <c r="B137" s="13"/>
      <c r="C137" s="14" t="s">
        <v>1646</v>
      </c>
      <c r="D137" s="130">
        <v>1</v>
      </c>
      <c r="E137" s="130" t="s">
        <v>1269</v>
      </c>
      <c r="F137" s="68"/>
      <c r="G137" s="350"/>
    </row>
    <row r="138" spans="1:9" ht="30" hidden="1">
      <c r="A138" s="117" t="s">
        <v>134</v>
      </c>
      <c r="B138" s="13" t="s">
        <v>446</v>
      </c>
      <c r="C138" s="6"/>
      <c r="D138" s="6"/>
      <c r="E138" s="6"/>
      <c r="F138" s="6"/>
      <c r="G138" s="289"/>
      <c r="H138"/>
      <c r="I138"/>
    </row>
    <row r="139" spans="1:9" ht="47.25" customHeight="1">
      <c r="A139" s="100" t="s">
        <v>135</v>
      </c>
      <c r="B139" s="218" t="s">
        <v>136</v>
      </c>
      <c r="C139" s="219"/>
      <c r="D139" s="219"/>
      <c r="E139" s="270"/>
      <c r="F139" s="219"/>
      <c r="G139" s="348"/>
      <c r="H139" s="156">
        <f>SUM(D141)</f>
        <v>1</v>
      </c>
      <c r="I139" s="156">
        <f>COUNT(D141)*2</f>
        <v>2</v>
      </c>
    </row>
    <row r="140" spans="1:9" ht="30" hidden="1">
      <c r="A140" s="117" t="s">
        <v>137</v>
      </c>
      <c r="B140" s="13" t="s">
        <v>447</v>
      </c>
      <c r="C140" s="6"/>
      <c r="D140" s="6"/>
      <c r="E140" s="6"/>
      <c r="F140" s="6"/>
      <c r="G140" s="289"/>
      <c r="H140"/>
      <c r="I140"/>
    </row>
    <row r="141" spans="1:9" ht="30">
      <c r="A141" s="100" t="s">
        <v>138</v>
      </c>
      <c r="B141" s="48" t="s">
        <v>139</v>
      </c>
      <c r="C141" s="6" t="s">
        <v>1647</v>
      </c>
      <c r="D141" s="130">
        <v>1</v>
      </c>
      <c r="E141" s="130" t="s">
        <v>1316</v>
      </c>
      <c r="F141" s="68"/>
      <c r="G141" s="350"/>
    </row>
    <row r="142" spans="1:9" ht="31.5" customHeight="1">
      <c r="A142" s="100" t="s">
        <v>140</v>
      </c>
      <c r="B142" s="218" t="s">
        <v>141</v>
      </c>
      <c r="C142" s="219"/>
      <c r="D142" s="219"/>
      <c r="E142" s="270"/>
      <c r="F142" s="219"/>
      <c r="G142" s="348"/>
      <c r="H142" s="156">
        <f>SUM(D147:D149)</f>
        <v>3</v>
      </c>
      <c r="I142" s="156">
        <f>COUNT(D147:D149)*2</f>
        <v>6</v>
      </c>
    </row>
    <row r="143" spans="1:9" ht="45" hidden="1">
      <c r="A143" s="117" t="s">
        <v>142</v>
      </c>
      <c r="B143" s="13" t="s">
        <v>143</v>
      </c>
      <c r="C143" s="6"/>
      <c r="D143" s="6"/>
      <c r="E143" s="6"/>
      <c r="F143" s="6"/>
      <c r="G143" s="289"/>
      <c r="H143"/>
      <c r="I143"/>
    </row>
    <row r="144" spans="1:9" ht="45" hidden="1">
      <c r="A144" s="117" t="s">
        <v>144</v>
      </c>
      <c r="B144" s="13" t="s">
        <v>145</v>
      </c>
      <c r="C144" s="6"/>
      <c r="D144" s="6"/>
      <c r="E144" s="6"/>
      <c r="F144" s="6"/>
      <c r="G144" s="289"/>
      <c r="H144"/>
      <c r="I144"/>
    </row>
    <row r="145" spans="1:9" ht="45" hidden="1">
      <c r="A145" s="117" t="s">
        <v>146</v>
      </c>
      <c r="B145" s="13" t="s">
        <v>147</v>
      </c>
      <c r="C145" s="6"/>
      <c r="D145" s="6"/>
      <c r="E145" s="6"/>
      <c r="F145" s="6"/>
      <c r="G145" s="289"/>
      <c r="H145"/>
      <c r="I145"/>
    </row>
    <row r="146" spans="1:9" hidden="1">
      <c r="A146" s="117" t="s">
        <v>148</v>
      </c>
      <c r="B146" s="13" t="s">
        <v>149</v>
      </c>
      <c r="C146" s="6"/>
      <c r="D146" s="6"/>
      <c r="E146" s="6"/>
      <c r="F146" s="6"/>
      <c r="G146" s="289"/>
      <c r="H146"/>
      <c r="I146"/>
    </row>
    <row r="147" spans="1:9" ht="45">
      <c r="A147" s="100" t="s">
        <v>150</v>
      </c>
      <c r="B147" s="13" t="s">
        <v>151</v>
      </c>
      <c r="C147" s="6" t="s">
        <v>1795</v>
      </c>
      <c r="D147" s="130">
        <v>1</v>
      </c>
      <c r="E147" s="130" t="s">
        <v>1606</v>
      </c>
      <c r="F147" s="68"/>
      <c r="G147" s="350"/>
    </row>
    <row r="148" spans="1:9" ht="45">
      <c r="A148" s="100" t="s">
        <v>152</v>
      </c>
      <c r="B148" s="13" t="s">
        <v>153</v>
      </c>
      <c r="C148" s="1" t="s">
        <v>1648</v>
      </c>
      <c r="D148" s="170">
        <v>1</v>
      </c>
      <c r="E148" s="130" t="s">
        <v>1606</v>
      </c>
      <c r="F148" s="37" t="s">
        <v>1649</v>
      </c>
      <c r="G148" s="349"/>
    </row>
    <row r="149" spans="1:9" ht="30">
      <c r="A149" s="100"/>
      <c r="B149" s="13"/>
      <c r="C149" s="5" t="s">
        <v>1650</v>
      </c>
      <c r="D149" s="170">
        <v>1</v>
      </c>
      <c r="E149" s="130" t="s">
        <v>1606</v>
      </c>
      <c r="F149" s="37"/>
      <c r="G149" s="349"/>
    </row>
    <row r="150" spans="1:9" ht="37.5" customHeight="1">
      <c r="A150" s="100"/>
      <c r="B150" s="267" t="s">
        <v>154</v>
      </c>
      <c r="C150" s="268"/>
      <c r="D150" s="268"/>
      <c r="E150" s="269"/>
      <c r="F150" s="268"/>
      <c r="G150" s="353"/>
      <c r="H150" s="156">
        <f>H151+H199+H208+H252</f>
        <v>94</v>
      </c>
      <c r="I150" s="156">
        <f>I151+I199+I208+I252</f>
        <v>188</v>
      </c>
    </row>
    <row r="151" spans="1:9" ht="78.75" customHeight="1">
      <c r="A151" s="100" t="s">
        <v>155</v>
      </c>
      <c r="B151" s="218" t="s">
        <v>156</v>
      </c>
      <c r="C151" s="219"/>
      <c r="D151" s="219"/>
      <c r="E151" s="270"/>
      <c r="F151" s="219"/>
      <c r="G151" s="348"/>
      <c r="H151" s="156">
        <f>SUM(D152:D191)</f>
        <v>39</v>
      </c>
      <c r="I151" s="156">
        <f>COUNT(D152:D191)*2</f>
        <v>78</v>
      </c>
    </row>
    <row r="152" spans="1:9" ht="60">
      <c r="A152" s="100" t="s">
        <v>157</v>
      </c>
      <c r="B152" s="48" t="s">
        <v>158</v>
      </c>
      <c r="C152" s="5" t="s">
        <v>1796</v>
      </c>
      <c r="D152" s="170">
        <v>1</v>
      </c>
      <c r="E152" s="130" t="s">
        <v>1269</v>
      </c>
      <c r="F152" s="37" t="s">
        <v>1651</v>
      </c>
      <c r="G152" s="349"/>
    </row>
    <row r="153" spans="1:9" ht="45">
      <c r="A153" s="100"/>
      <c r="B153" s="48"/>
      <c r="C153" s="5" t="s">
        <v>1797</v>
      </c>
      <c r="D153" s="170">
        <v>1</v>
      </c>
      <c r="E153" s="130" t="s">
        <v>1269</v>
      </c>
      <c r="F153" s="37"/>
      <c r="G153" s="349"/>
    </row>
    <row r="154" spans="1:9" ht="45" hidden="1">
      <c r="A154" s="117" t="s">
        <v>159</v>
      </c>
      <c r="B154" s="13" t="s">
        <v>160</v>
      </c>
      <c r="C154" s="6"/>
      <c r="D154" s="6"/>
      <c r="E154" s="6"/>
      <c r="F154" s="6"/>
      <c r="G154" s="289"/>
      <c r="H154"/>
      <c r="I154"/>
    </row>
    <row r="155" spans="1:9" ht="30">
      <c r="A155" s="100" t="s">
        <v>161</v>
      </c>
      <c r="B155" s="48" t="s">
        <v>162</v>
      </c>
      <c r="C155" s="14" t="s">
        <v>1652</v>
      </c>
      <c r="D155" s="170">
        <v>1</v>
      </c>
      <c r="E155" s="130" t="s">
        <v>1653</v>
      </c>
      <c r="F155" s="68"/>
      <c r="G155" s="350"/>
    </row>
    <row r="156" spans="1:9" ht="30">
      <c r="A156" s="100"/>
      <c r="B156" s="48"/>
      <c r="C156" s="14" t="s">
        <v>1654</v>
      </c>
      <c r="D156" s="170">
        <v>1</v>
      </c>
      <c r="E156" s="130" t="s">
        <v>1653</v>
      </c>
      <c r="F156" s="68"/>
      <c r="G156" s="350"/>
    </row>
    <row r="157" spans="1:9" ht="45">
      <c r="A157" s="100"/>
      <c r="B157" s="48"/>
      <c r="C157" s="14" t="s">
        <v>1655</v>
      </c>
      <c r="D157" s="170">
        <v>1</v>
      </c>
      <c r="E157" s="130" t="s">
        <v>1653</v>
      </c>
      <c r="F157" s="68"/>
      <c r="G157" s="350"/>
    </row>
    <row r="158" spans="1:9" ht="45">
      <c r="A158" s="100"/>
      <c r="B158" s="48"/>
      <c r="C158" s="14" t="s">
        <v>1798</v>
      </c>
      <c r="D158" s="170">
        <v>1</v>
      </c>
      <c r="E158" s="130" t="s">
        <v>1943</v>
      </c>
      <c r="F158" s="68"/>
      <c r="G158" s="350"/>
    </row>
    <row r="159" spans="1:9" ht="45">
      <c r="A159" s="100"/>
      <c r="B159" s="48"/>
      <c r="C159" s="14" t="s">
        <v>1656</v>
      </c>
      <c r="D159" s="170">
        <v>1</v>
      </c>
      <c r="E159" s="130" t="s">
        <v>1943</v>
      </c>
      <c r="F159" s="68"/>
      <c r="G159" s="350"/>
    </row>
    <row r="160" spans="1:9" ht="30">
      <c r="A160" s="100"/>
      <c r="B160" s="48"/>
      <c r="C160" s="14" t="s">
        <v>1657</v>
      </c>
      <c r="D160" s="170">
        <v>1</v>
      </c>
      <c r="E160" s="130" t="s">
        <v>1943</v>
      </c>
      <c r="F160" s="68"/>
      <c r="G160" s="350"/>
    </row>
    <row r="161" spans="1:7" ht="30">
      <c r="A161" s="100"/>
      <c r="B161" s="48"/>
      <c r="C161" s="14" t="s">
        <v>1799</v>
      </c>
      <c r="D161" s="170">
        <v>1</v>
      </c>
      <c r="E161" s="130" t="s">
        <v>1943</v>
      </c>
      <c r="F161" s="68"/>
      <c r="G161" s="350"/>
    </row>
    <row r="162" spans="1:7" ht="60">
      <c r="A162" s="100"/>
      <c r="B162" s="48"/>
      <c r="C162" s="14" t="s">
        <v>1800</v>
      </c>
      <c r="D162" s="170">
        <v>1</v>
      </c>
      <c r="E162" s="130" t="s">
        <v>1606</v>
      </c>
      <c r="F162" s="68"/>
      <c r="G162" s="350"/>
    </row>
    <row r="163" spans="1:7" ht="45">
      <c r="A163" s="100"/>
      <c r="B163" s="48"/>
      <c r="C163" s="14" t="s">
        <v>1801</v>
      </c>
      <c r="D163" s="170">
        <v>1</v>
      </c>
      <c r="E163" s="130" t="s">
        <v>1606</v>
      </c>
      <c r="F163" s="68"/>
      <c r="G163" s="350"/>
    </row>
    <row r="164" spans="1:7" ht="45">
      <c r="A164" s="100"/>
      <c r="B164" s="48"/>
      <c r="C164" s="14" t="s">
        <v>1802</v>
      </c>
      <c r="D164" s="170">
        <v>1</v>
      </c>
      <c r="E164" s="130" t="s">
        <v>1606</v>
      </c>
      <c r="F164" s="68"/>
      <c r="G164" s="350"/>
    </row>
    <row r="165" spans="1:7" ht="45">
      <c r="A165" s="100" t="s">
        <v>163</v>
      </c>
      <c r="B165" s="48" t="s">
        <v>164</v>
      </c>
      <c r="C165" s="103" t="s">
        <v>1658</v>
      </c>
      <c r="D165" s="170">
        <v>1</v>
      </c>
      <c r="E165" s="130" t="s">
        <v>1943</v>
      </c>
      <c r="F165" s="68"/>
      <c r="G165" s="350"/>
    </row>
    <row r="166" spans="1:7" ht="45">
      <c r="A166" s="100"/>
      <c r="B166" s="48"/>
      <c r="C166" s="28" t="s">
        <v>2443</v>
      </c>
      <c r="D166" s="170">
        <v>1</v>
      </c>
      <c r="E166" s="130" t="s">
        <v>1321</v>
      </c>
      <c r="F166" s="68"/>
      <c r="G166" s="350"/>
    </row>
    <row r="167" spans="1:7" ht="30">
      <c r="A167" s="100"/>
      <c r="B167" s="48"/>
      <c r="C167" s="14" t="s">
        <v>1659</v>
      </c>
      <c r="D167" s="170">
        <v>1</v>
      </c>
      <c r="E167" s="130" t="s">
        <v>1943</v>
      </c>
      <c r="F167" s="68"/>
      <c r="G167" s="350"/>
    </row>
    <row r="168" spans="1:7" ht="45">
      <c r="A168" s="100" t="s">
        <v>165</v>
      </c>
      <c r="B168" s="13" t="s">
        <v>166</v>
      </c>
      <c r="C168" s="52" t="s">
        <v>2489</v>
      </c>
      <c r="D168" s="170">
        <v>1</v>
      </c>
      <c r="E168" s="130" t="s">
        <v>1943</v>
      </c>
      <c r="F168" s="68"/>
      <c r="G168" s="350"/>
    </row>
    <row r="169" spans="1:7" ht="30">
      <c r="A169" s="100"/>
      <c r="B169" s="13"/>
      <c r="C169" s="41" t="s">
        <v>1660</v>
      </c>
      <c r="D169" s="170">
        <v>1</v>
      </c>
      <c r="E169" s="130" t="s">
        <v>1269</v>
      </c>
      <c r="F169" s="68"/>
      <c r="G169" s="350"/>
    </row>
    <row r="170" spans="1:7" ht="45">
      <c r="A170" s="100"/>
      <c r="B170" s="13"/>
      <c r="C170" s="41" t="s">
        <v>1661</v>
      </c>
      <c r="D170" s="170">
        <v>1</v>
      </c>
      <c r="E170" s="130" t="s">
        <v>1943</v>
      </c>
      <c r="F170" s="68"/>
      <c r="G170" s="350"/>
    </row>
    <row r="171" spans="1:7" ht="30">
      <c r="A171" s="100" t="s">
        <v>167</v>
      </c>
      <c r="B171" s="13" t="s">
        <v>168</v>
      </c>
      <c r="C171" s="96" t="s">
        <v>1662</v>
      </c>
      <c r="D171" s="170">
        <v>1</v>
      </c>
      <c r="E171" s="130" t="s">
        <v>1943</v>
      </c>
      <c r="F171" s="68"/>
      <c r="G171" s="350"/>
    </row>
    <row r="172" spans="1:7" ht="45">
      <c r="A172" s="100"/>
      <c r="B172" s="13"/>
      <c r="C172" s="5" t="s">
        <v>1803</v>
      </c>
      <c r="D172" s="170">
        <v>1</v>
      </c>
      <c r="E172" s="130" t="s">
        <v>1943</v>
      </c>
      <c r="F172" s="68"/>
      <c r="G172" s="350"/>
    </row>
    <row r="173" spans="1:7" ht="45">
      <c r="A173" s="100"/>
      <c r="B173" s="13"/>
      <c r="C173" s="5" t="s">
        <v>1663</v>
      </c>
      <c r="D173" s="170">
        <v>1</v>
      </c>
      <c r="E173" s="130" t="s">
        <v>1943</v>
      </c>
      <c r="F173" s="68"/>
      <c r="G173" s="350"/>
    </row>
    <row r="174" spans="1:7" ht="30">
      <c r="A174" s="100"/>
      <c r="B174" s="13"/>
      <c r="C174" s="5" t="s">
        <v>1804</v>
      </c>
      <c r="D174" s="170">
        <v>1</v>
      </c>
      <c r="E174" s="130" t="s">
        <v>1943</v>
      </c>
      <c r="F174" s="68"/>
      <c r="G174" s="350"/>
    </row>
    <row r="175" spans="1:7" ht="30">
      <c r="A175" s="100"/>
      <c r="B175" s="13"/>
      <c r="C175" s="5" t="s">
        <v>1664</v>
      </c>
      <c r="D175" s="170">
        <v>1</v>
      </c>
      <c r="E175" s="130" t="s">
        <v>1943</v>
      </c>
      <c r="F175" s="68"/>
      <c r="G175" s="350"/>
    </row>
    <row r="176" spans="1:7" ht="30">
      <c r="A176" s="100"/>
      <c r="B176" s="13"/>
      <c r="C176" s="5" t="s">
        <v>1805</v>
      </c>
      <c r="D176" s="170">
        <v>1</v>
      </c>
      <c r="E176" s="130" t="s">
        <v>1943</v>
      </c>
      <c r="F176" s="68"/>
      <c r="G176" s="350"/>
    </row>
    <row r="177" spans="1:9" ht="45">
      <c r="A177" s="100"/>
      <c r="B177" s="13"/>
      <c r="C177" s="5" t="s">
        <v>1665</v>
      </c>
      <c r="D177" s="170">
        <v>1</v>
      </c>
      <c r="E177" s="130" t="s">
        <v>1943</v>
      </c>
      <c r="F177" s="68"/>
      <c r="G177" s="350"/>
    </row>
    <row r="178" spans="1:9" ht="30">
      <c r="A178" s="100" t="s">
        <v>169</v>
      </c>
      <c r="B178" s="13" t="s">
        <v>170</v>
      </c>
      <c r="C178" s="6" t="s">
        <v>1806</v>
      </c>
      <c r="D178" s="170">
        <v>1</v>
      </c>
      <c r="E178" s="130" t="s">
        <v>1606</v>
      </c>
      <c r="F178" s="68"/>
      <c r="G178" s="350"/>
    </row>
    <row r="179" spans="1:9" ht="45">
      <c r="A179" s="100"/>
      <c r="B179" s="13"/>
      <c r="C179" s="6" t="s">
        <v>1807</v>
      </c>
      <c r="D179" s="170">
        <v>1</v>
      </c>
      <c r="E179" s="130" t="s">
        <v>1606</v>
      </c>
      <c r="F179" s="68"/>
      <c r="G179" s="350"/>
    </row>
    <row r="180" spans="1:9" ht="45">
      <c r="A180" s="100" t="s">
        <v>171</v>
      </c>
      <c r="B180" s="13" t="s">
        <v>172</v>
      </c>
      <c r="C180" s="6" t="s">
        <v>1666</v>
      </c>
      <c r="D180" s="170">
        <v>1</v>
      </c>
      <c r="E180" s="130" t="s">
        <v>1943</v>
      </c>
      <c r="F180" s="68"/>
      <c r="G180" s="350"/>
    </row>
    <row r="181" spans="1:9" ht="30">
      <c r="A181" s="100"/>
      <c r="B181" s="13"/>
      <c r="C181" s="5" t="s">
        <v>1667</v>
      </c>
      <c r="D181" s="170">
        <v>1</v>
      </c>
      <c r="E181" s="130" t="s">
        <v>1321</v>
      </c>
      <c r="F181" s="68"/>
      <c r="G181" s="350"/>
    </row>
    <row r="182" spans="1:9" ht="45">
      <c r="A182" s="100"/>
      <c r="B182" s="13"/>
      <c r="C182" s="5" t="s">
        <v>1808</v>
      </c>
      <c r="D182" s="170">
        <v>1</v>
      </c>
      <c r="E182" s="130" t="s">
        <v>1316</v>
      </c>
      <c r="F182" s="68"/>
      <c r="G182" s="350"/>
    </row>
    <row r="183" spans="1:9" ht="90">
      <c r="A183" s="100" t="s">
        <v>173</v>
      </c>
      <c r="B183" s="13" t="s">
        <v>174</v>
      </c>
      <c r="C183" s="5" t="s">
        <v>1668</v>
      </c>
      <c r="D183" s="170">
        <v>1</v>
      </c>
      <c r="E183" s="130" t="s">
        <v>1606</v>
      </c>
      <c r="F183" s="338" t="s">
        <v>2444</v>
      </c>
      <c r="G183" s="351"/>
    </row>
    <row r="184" spans="1:9" ht="45">
      <c r="A184" s="100"/>
      <c r="B184" s="13"/>
      <c r="C184" s="5" t="s">
        <v>1669</v>
      </c>
      <c r="D184" s="170">
        <v>1</v>
      </c>
      <c r="E184" s="130" t="s">
        <v>1606</v>
      </c>
      <c r="F184" s="37"/>
      <c r="G184" s="349"/>
    </row>
    <row r="185" spans="1:9" ht="30">
      <c r="A185" s="100"/>
      <c r="B185" s="13"/>
      <c r="C185" s="5" t="s">
        <v>1670</v>
      </c>
      <c r="D185" s="170">
        <v>1</v>
      </c>
      <c r="E185" s="130" t="s">
        <v>1943</v>
      </c>
      <c r="F185" s="37"/>
      <c r="G185" s="349"/>
    </row>
    <row r="186" spans="1:9" ht="30">
      <c r="A186" s="100"/>
      <c r="B186" s="13"/>
      <c r="C186" s="5" t="s">
        <v>1671</v>
      </c>
      <c r="D186" s="170">
        <v>1</v>
      </c>
      <c r="E186" s="130" t="s">
        <v>1316</v>
      </c>
      <c r="F186" s="37"/>
      <c r="G186" s="349"/>
    </row>
    <row r="187" spans="1:9" ht="75">
      <c r="A187" s="100"/>
      <c r="B187" s="13"/>
      <c r="C187" s="5" t="s">
        <v>1672</v>
      </c>
      <c r="D187" s="170">
        <v>1</v>
      </c>
      <c r="E187" s="130" t="s">
        <v>1316</v>
      </c>
      <c r="F187" s="37"/>
      <c r="G187" s="349"/>
    </row>
    <row r="188" spans="1:9" ht="30">
      <c r="A188" s="100"/>
      <c r="B188" s="13"/>
      <c r="C188" s="5" t="s">
        <v>1673</v>
      </c>
      <c r="D188" s="170">
        <v>1</v>
      </c>
      <c r="E188" s="130" t="s">
        <v>1316</v>
      </c>
      <c r="F188" s="37"/>
      <c r="G188" s="349"/>
    </row>
    <row r="189" spans="1:9" ht="30">
      <c r="A189" s="100"/>
      <c r="B189" s="13"/>
      <c r="C189" s="5" t="s">
        <v>1674</v>
      </c>
      <c r="D189" s="170">
        <v>1</v>
      </c>
      <c r="E189" s="130" t="s">
        <v>1943</v>
      </c>
      <c r="F189" s="37"/>
      <c r="G189" s="349"/>
    </row>
    <row r="190" spans="1:9" ht="45">
      <c r="A190" s="100" t="s">
        <v>175</v>
      </c>
      <c r="B190" s="13" t="s">
        <v>176</v>
      </c>
      <c r="C190" s="42" t="s">
        <v>1675</v>
      </c>
      <c r="D190" s="170">
        <v>1</v>
      </c>
      <c r="E190" s="130" t="s">
        <v>1943</v>
      </c>
      <c r="F190" s="37"/>
      <c r="G190" s="349"/>
    </row>
    <row r="191" spans="1:9" ht="30">
      <c r="A191" s="100"/>
      <c r="B191" s="13"/>
      <c r="C191" s="5" t="s">
        <v>1676</v>
      </c>
      <c r="D191" s="170">
        <v>1</v>
      </c>
      <c r="E191" s="130" t="s">
        <v>1943</v>
      </c>
      <c r="F191" s="338" t="s">
        <v>2327</v>
      </c>
      <c r="G191" s="351"/>
    </row>
    <row r="192" spans="1:9" ht="47.25" hidden="1" customHeight="1">
      <c r="A192" s="117" t="s">
        <v>177</v>
      </c>
      <c r="B192" s="218" t="s">
        <v>178</v>
      </c>
      <c r="C192" s="219"/>
      <c r="D192" s="219"/>
      <c r="E192" s="219"/>
      <c r="F192" s="220"/>
      <c r="G192" s="216"/>
      <c r="H192"/>
      <c r="I192"/>
    </row>
    <row r="193" spans="1:9" ht="45" hidden="1">
      <c r="A193" s="117" t="s">
        <v>179</v>
      </c>
      <c r="B193" s="13" t="s">
        <v>180</v>
      </c>
      <c r="C193" s="6"/>
      <c r="D193" s="6"/>
      <c r="E193" s="6"/>
      <c r="F193" s="6"/>
      <c r="G193" s="289"/>
      <c r="H193"/>
      <c r="I193"/>
    </row>
    <row r="194" spans="1:9" ht="30" hidden="1">
      <c r="A194" s="117" t="s">
        <v>181</v>
      </c>
      <c r="B194" s="13" t="s">
        <v>182</v>
      </c>
      <c r="C194" s="6"/>
      <c r="D194" s="6"/>
      <c r="E194" s="6"/>
      <c r="F194" s="6"/>
      <c r="G194" s="289"/>
      <c r="H194"/>
      <c r="I194"/>
    </row>
    <row r="195" spans="1:9" ht="30" hidden="1">
      <c r="A195" s="117" t="s">
        <v>183</v>
      </c>
      <c r="B195" s="13" t="s">
        <v>184</v>
      </c>
      <c r="C195" s="6"/>
      <c r="D195" s="6"/>
      <c r="E195" s="6"/>
      <c r="F195" s="6"/>
      <c r="G195" s="289"/>
      <c r="H195"/>
      <c r="I195"/>
    </row>
    <row r="196" spans="1:9" ht="30" hidden="1">
      <c r="A196" s="117" t="s">
        <v>185</v>
      </c>
      <c r="B196" s="48" t="s">
        <v>186</v>
      </c>
      <c r="C196" s="6"/>
      <c r="D196" s="6"/>
      <c r="E196" s="6"/>
      <c r="F196" s="6"/>
      <c r="G196" s="289"/>
      <c r="H196"/>
      <c r="I196"/>
    </row>
    <row r="197" spans="1:9" ht="45" hidden="1">
      <c r="A197" s="117" t="s">
        <v>187</v>
      </c>
      <c r="B197" s="13" t="s">
        <v>448</v>
      </c>
      <c r="C197" s="6"/>
      <c r="D197" s="6"/>
      <c r="E197" s="6"/>
      <c r="F197" s="6"/>
      <c r="G197" s="289"/>
      <c r="H197"/>
      <c r="I197"/>
    </row>
    <row r="198" spans="1:9" ht="30" hidden="1">
      <c r="A198" s="115" t="s">
        <v>1187</v>
      </c>
      <c r="B198" s="25" t="s">
        <v>1188</v>
      </c>
      <c r="C198" s="6"/>
      <c r="D198" s="6"/>
      <c r="E198" s="6"/>
      <c r="F198" s="6"/>
      <c r="G198" s="289"/>
      <c r="H198"/>
      <c r="I198"/>
    </row>
    <row r="199" spans="1:9" ht="47.25" customHeight="1">
      <c r="A199" s="100" t="s">
        <v>188</v>
      </c>
      <c r="B199" s="283" t="s">
        <v>189</v>
      </c>
      <c r="C199" s="284"/>
      <c r="D199" s="284"/>
      <c r="E199" s="285"/>
      <c r="F199" s="284"/>
      <c r="G199" s="348"/>
      <c r="H199" s="156">
        <f>SUM(D200:D205)</f>
        <v>6</v>
      </c>
      <c r="I199" s="156">
        <f>COUNT(D200:D205)*2</f>
        <v>12</v>
      </c>
    </row>
    <row r="200" spans="1:9" ht="45">
      <c r="A200" s="100" t="s">
        <v>190</v>
      </c>
      <c r="B200" s="13" t="s">
        <v>191</v>
      </c>
      <c r="C200" s="5" t="s">
        <v>1677</v>
      </c>
      <c r="D200" s="130">
        <v>1</v>
      </c>
      <c r="E200" s="130" t="s">
        <v>1269</v>
      </c>
      <c r="F200" s="68"/>
      <c r="G200" s="350"/>
    </row>
    <row r="201" spans="1:9" ht="30">
      <c r="A201" s="100"/>
      <c r="B201" s="13"/>
      <c r="C201" s="5" t="s">
        <v>1678</v>
      </c>
      <c r="D201" s="130">
        <v>1</v>
      </c>
      <c r="E201" s="130" t="s">
        <v>1269</v>
      </c>
      <c r="F201" s="68"/>
      <c r="G201" s="350"/>
    </row>
    <row r="202" spans="1:9" ht="30">
      <c r="A202" s="100"/>
      <c r="B202" s="13"/>
      <c r="C202" s="5" t="s">
        <v>1679</v>
      </c>
      <c r="D202" s="130">
        <v>1</v>
      </c>
      <c r="E202" s="130" t="s">
        <v>1269</v>
      </c>
      <c r="F202" s="68"/>
      <c r="G202" s="350"/>
    </row>
    <row r="203" spans="1:9" ht="45">
      <c r="A203" s="100"/>
      <c r="B203" s="13"/>
      <c r="C203" s="5" t="s">
        <v>1680</v>
      </c>
      <c r="D203" s="130">
        <v>1</v>
      </c>
      <c r="E203" s="130" t="s">
        <v>1269</v>
      </c>
      <c r="F203" s="68"/>
      <c r="G203" s="350"/>
    </row>
    <row r="204" spans="1:9" ht="45">
      <c r="A204" s="100"/>
      <c r="B204" s="13"/>
      <c r="C204" s="5" t="s">
        <v>1681</v>
      </c>
      <c r="D204" s="130">
        <v>1</v>
      </c>
      <c r="E204" s="130" t="s">
        <v>1269</v>
      </c>
      <c r="F204" s="68"/>
      <c r="G204" s="350"/>
    </row>
    <row r="205" spans="1:9" ht="45">
      <c r="A205" s="100" t="s">
        <v>192</v>
      </c>
      <c r="B205" s="13" t="s">
        <v>193</v>
      </c>
      <c r="C205" s="96" t="s">
        <v>1682</v>
      </c>
      <c r="D205" s="130">
        <v>1</v>
      </c>
      <c r="E205" s="130" t="s">
        <v>1269</v>
      </c>
      <c r="F205" s="68"/>
      <c r="G205" s="350"/>
    </row>
    <row r="206" spans="1:9" ht="45" hidden="1">
      <c r="A206" s="117" t="s">
        <v>194</v>
      </c>
      <c r="B206" s="13" t="s">
        <v>195</v>
      </c>
      <c r="C206" s="6"/>
      <c r="D206" s="6"/>
      <c r="E206" s="6"/>
      <c r="F206" s="6"/>
      <c r="G206" s="289"/>
      <c r="H206"/>
      <c r="I206"/>
    </row>
    <row r="207" spans="1:9" ht="45" hidden="1">
      <c r="A207" s="117" t="s">
        <v>196</v>
      </c>
      <c r="B207" s="13" t="s">
        <v>197</v>
      </c>
      <c r="C207" s="6"/>
      <c r="D207" s="6"/>
      <c r="E207" s="6"/>
      <c r="F207" s="6"/>
      <c r="G207" s="289"/>
      <c r="H207"/>
      <c r="I207"/>
    </row>
    <row r="208" spans="1:9" ht="31.5" customHeight="1">
      <c r="A208" s="100" t="s">
        <v>198</v>
      </c>
      <c r="B208" s="218" t="s">
        <v>449</v>
      </c>
      <c r="C208" s="219"/>
      <c r="D208" s="219"/>
      <c r="E208" s="270"/>
      <c r="F208" s="219"/>
      <c r="G208" s="348"/>
      <c r="H208" s="156">
        <f>SUM(D209:D251)</f>
        <v>43</v>
      </c>
      <c r="I208" s="156">
        <f>COUNT(D209:D251)*2</f>
        <v>86</v>
      </c>
    </row>
    <row r="209" spans="1:7" ht="45">
      <c r="A209" s="100" t="s">
        <v>199</v>
      </c>
      <c r="B209" s="13" t="s">
        <v>200</v>
      </c>
      <c r="C209" s="5" t="s">
        <v>1683</v>
      </c>
      <c r="D209" s="130">
        <v>1</v>
      </c>
      <c r="E209" s="130" t="s">
        <v>1316</v>
      </c>
      <c r="F209" s="68"/>
      <c r="G209" s="350"/>
    </row>
    <row r="210" spans="1:7" ht="30">
      <c r="A210" s="100"/>
      <c r="B210" s="13"/>
      <c r="C210" s="5" t="s">
        <v>1684</v>
      </c>
      <c r="D210" s="130">
        <v>1</v>
      </c>
      <c r="E210" s="130" t="s">
        <v>1316</v>
      </c>
      <c r="F210" s="68"/>
      <c r="G210" s="350"/>
    </row>
    <row r="211" spans="1:7" ht="60">
      <c r="A211" s="100"/>
      <c r="B211" s="13"/>
      <c r="C211" s="5" t="s">
        <v>1685</v>
      </c>
      <c r="D211" s="130">
        <v>1</v>
      </c>
      <c r="E211" s="130" t="s">
        <v>1316</v>
      </c>
      <c r="F211" s="68"/>
      <c r="G211" s="350"/>
    </row>
    <row r="212" spans="1:7" ht="45">
      <c r="A212" s="100"/>
      <c r="B212" s="13"/>
      <c r="C212" s="5" t="s">
        <v>1686</v>
      </c>
      <c r="D212" s="130">
        <v>1</v>
      </c>
      <c r="E212" s="130" t="s">
        <v>1316</v>
      </c>
      <c r="F212" s="68"/>
      <c r="G212" s="350"/>
    </row>
    <row r="213" spans="1:7" ht="30">
      <c r="A213" s="100"/>
      <c r="B213" s="13"/>
      <c r="C213" s="5" t="s">
        <v>1687</v>
      </c>
      <c r="D213" s="130">
        <v>1</v>
      </c>
      <c r="E213" s="130" t="s">
        <v>1316</v>
      </c>
      <c r="F213" s="68"/>
      <c r="G213" s="350"/>
    </row>
    <row r="214" spans="1:7" ht="75">
      <c r="A214" s="100" t="s">
        <v>201</v>
      </c>
      <c r="B214" s="13" t="s">
        <v>202</v>
      </c>
      <c r="C214" s="5" t="s">
        <v>1809</v>
      </c>
      <c r="D214" s="130">
        <v>1</v>
      </c>
      <c r="E214" s="130" t="s">
        <v>1316</v>
      </c>
      <c r="F214" s="68"/>
      <c r="G214" s="350"/>
    </row>
    <row r="215" spans="1:7" ht="30">
      <c r="A215" s="100"/>
      <c r="B215" s="13"/>
      <c r="C215" s="5" t="s">
        <v>1688</v>
      </c>
      <c r="D215" s="130">
        <v>1</v>
      </c>
      <c r="E215" s="130" t="s">
        <v>1316</v>
      </c>
      <c r="F215" s="68"/>
      <c r="G215" s="350"/>
    </row>
    <row r="216" spans="1:7" ht="45">
      <c r="A216" s="100"/>
      <c r="B216" s="13"/>
      <c r="C216" s="5" t="s">
        <v>2490</v>
      </c>
      <c r="D216" s="130">
        <v>1</v>
      </c>
      <c r="E216" s="130" t="s">
        <v>1316</v>
      </c>
      <c r="F216" s="68"/>
      <c r="G216" s="350"/>
    </row>
    <row r="217" spans="1:7" ht="45">
      <c r="A217" s="100"/>
      <c r="B217" s="13"/>
      <c r="C217" s="5" t="s">
        <v>2328</v>
      </c>
      <c r="D217" s="130">
        <v>1</v>
      </c>
      <c r="E217" s="130" t="s">
        <v>1316</v>
      </c>
      <c r="F217" s="68"/>
      <c r="G217" s="350"/>
    </row>
    <row r="218" spans="1:7" ht="45">
      <c r="A218" s="100"/>
      <c r="B218" s="13"/>
      <c r="C218" s="5" t="s">
        <v>1689</v>
      </c>
      <c r="D218" s="130">
        <v>1</v>
      </c>
      <c r="E218" s="130" t="s">
        <v>1316</v>
      </c>
      <c r="F218" s="68"/>
      <c r="G218" s="350"/>
    </row>
    <row r="219" spans="1:7" ht="30">
      <c r="A219" s="100" t="s">
        <v>203</v>
      </c>
      <c r="B219" s="13" t="s">
        <v>204</v>
      </c>
      <c r="C219" s="6" t="s">
        <v>1810</v>
      </c>
      <c r="D219" s="130">
        <v>1</v>
      </c>
      <c r="E219" s="130" t="s">
        <v>1269</v>
      </c>
      <c r="F219" s="68"/>
      <c r="G219" s="350"/>
    </row>
    <row r="220" spans="1:7" ht="45">
      <c r="A220" s="100"/>
      <c r="B220" s="13"/>
      <c r="C220" s="6" t="s">
        <v>1845</v>
      </c>
      <c r="D220" s="130">
        <v>1</v>
      </c>
      <c r="E220" s="130" t="s">
        <v>1269</v>
      </c>
      <c r="F220" s="68"/>
      <c r="G220" s="350"/>
    </row>
    <row r="221" spans="1:7" ht="30">
      <c r="A221" s="100"/>
      <c r="B221" s="13"/>
      <c r="C221" s="6" t="s">
        <v>1690</v>
      </c>
      <c r="D221" s="130">
        <v>1</v>
      </c>
      <c r="E221" s="130" t="s">
        <v>1269</v>
      </c>
      <c r="F221" s="68"/>
      <c r="G221" s="350"/>
    </row>
    <row r="222" spans="1:7" ht="45">
      <c r="A222" s="100"/>
      <c r="B222" s="13"/>
      <c r="C222" s="6" t="s">
        <v>1691</v>
      </c>
      <c r="D222" s="130">
        <v>1</v>
      </c>
      <c r="E222" s="130" t="s">
        <v>1269</v>
      </c>
      <c r="F222" s="68"/>
      <c r="G222" s="350"/>
    </row>
    <row r="223" spans="1:7" ht="30">
      <c r="A223" s="100"/>
      <c r="B223" s="13"/>
      <c r="C223" s="6" t="s">
        <v>1692</v>
      </c>
      <c r="D223" s="130">
        <v>1</v>
      </c>
      <c r="E223" s="130" t="s">
        <v>1269</v>
      </c>
      <c r="F223" s="68"/>
      <c r="G223" s="350"/>
    </row>
    <row r="224" spans="1:7" ht="30">
      <c r="A224" s="100"/>
      <c r="B224" s="13"/>
      <c r="C224" s="6" t="s">
        <v>1693</v>
      </c>
      <c r="D224" s="130">
        <v>1</v>
      </c>
      <c r="E224" s="130" t="s">
        <v>1269</v>
      </c>
      <c r="F224" s="68"/>
      <c r="G224" s="350"/>
    </row>
    <row r="225" spans="1:7" ht="30">
      <c r="A225" s="100"/>
      <c r="B225" s="13"/>
      <c r="C225" s="6" t="s">
        <v>1694</v>
      </c>
      <c r="D225" s="130">
        <v>1</v>
      </c>
      <c r="E225" s="130" t="s">
        <v>1269</v>
      </c>
      <c r="F225" s="68"/>
      <c r="G225" s="350"/>
    </row>
    <row r="226" spans="1:7" ht="30">
      <c r="A226" s="100"/>
      <c r="B226" s="13"/>
      <c r="C226" s="6" t="s">
        <v>1695</v>
      </c>
      <c r="D226" s="130">
        <v>1</v>
      </c>
      <c r="E226" s="130" t="s">
        <v>1269</v>
      </c>
      <c r="F226" s="68"/>
      <c r="G226" s="350"/>
    </row>
    <row r="227" spans="1:7" ht="30">
      <c r="A227" s="100"/>
      <c r="B227" s="13"/>
      <c r="C227" s="6" t="s">
        <v>1696</v>
      </c>
      <c r="D227" s="130">
        <v>1</v>
      </c>
      <c r="E227" s="130" t="s">
        <v>1269</v>
      </c>
      <c r="F227" s="68"/>
      <c r="G227" s="350"/>
    </row>
    <row r="228" spans="1:7" ht="45">
      <c r="A228" s="100"/>
      <c r="B228" s="13"/>
      <c r="C228" s="6" t="s">
        <v>1697</v>
      </c>
      <c r="D228" s="130">
        <v>1</v>
      </c>
      <c r="E228" s="130" t="s">
        <v>1269</v>
      </c>
      <c r="F228" s="68"/>
      <c r="G228" s="350"/>
    </row>
    <row r="229" spans="1:7" ht="45">
      <c r="A229" s="100"/>
      <c r="B229" s="13"/>
      <c r="C229" s="6" t="s">
        <v>1811</v>
      </c>
      <c r="D229" s="130">
        <v>1</v>
      </c>
      <c r="E229" s="130" t="s">
        <v>1269</v>
      </c>
      <c r="F229" s="68"/>
      <c r="G229" s="350"/>
    </row>
    <row r="230" spans="1:7" ht="45">
      <c r="A230" s="100"/>
      <c r="B230" s="13"/>
      <c r="C230" s="6" t="s">
        <v>1812</v>
      </c>
      <c r="D230" s="130">
        <v>1</v>
      </c>
      <c r="E230" s="130" t="s">
        <v>1269</v>
      </c>
      <c r="F230" s="68"/>
      <c r="G230" s="350"/>
    </row>
    <row r="231" spans="1:7" ht="30">
      <c r="A231" s="100"/>
      <c r="B231" s="13"/>
      <c r="C231" s="6" t="s">
        <v>1698</v>
      </c>
      <c r="D231" s="130">
        <v>1</v>
      </c>
      <c r="E231" s="130" t="s">
        <v>1269</v>
      </c>
      <c r="F231" s="68"/>
      <c r="G231" s="350"/>
    </row>
    <row r="232" spans="1:7" ht="30">
      <c r="A232" s="100"/>
      <c r="B232" s="13"/>
      <c r="C232" s="6" t="s">
        <v>1699</v>
      </c>
      <c r="D232" s="130">
        <v>1</v>
      </c>
      <c r="E232" s="130" t="s">
        <v>1269</v>
      </c>
      <c r="F232" s="68"/>
      <c r="G232" s="350"/>
    </row>
    <row r="233" spans="1:7" ht="45">
      <c r="A233" s="100" t="s">
        <v>205</v>
      </c>
      <c r="B233" s="13" t="s">
        <v>206</v>
      </c>
      <c r="C233" s="5" t="s">
        <v>1700</v>
      </c>
      <c r="D233" s="130">
        <v>1</v>
      </c>
      <c r="E233" s="130" t="s">
        <v>1269</v>
      </c>
      <c r="F233" s="68"/>
      <c r="G233" s="350"/>
    </row>
    <row r="234" spans="1:7" ht="30">
      <c r="A234" s="100"/>
      <c r="B234" s="13"/>
      <c r="C234" s="5" t="s">
        <v>1813</v>
      </c>
      <c r="D234" s="130">
        <v>1</v>
      </c>
      <c r="E234" s="130" t="s">
        <v>1269</v>
      </c>
      <c r="F234" s="68"/>
      <c r="G234" s="350"/>
    </row>
    <row r="235" spans="1:7" ht="30">
      <c r="A235" s="100"/>
      <c r="B235" s="13"/>
      <c r="C235" s="5" t="s">
        <v>1814</v>
      </c>
      <c r="D235" s="130">
        <v>1</v>
      </c>
      <c r="E235" s="130" t="s">
        <v>1269</v>
      </c>
      <c r="F235" s="68"/>
      <c r="G235" s="350"/>
    </row>
    <row r="236" spans="1:7" ht="30">
      <c r="A236" s="100"/>
      <c r="B236" s="13"/>
      <c r="C236" s="5" t="s">
        <v>1815</v>
      </c>
      <c r="D236" s="130">
        <v>1</v>
      </c>
      <c r="E236" s="130" t="s">
        <v>1269</v>
      </c>
      <c r="F236" s="68"/>
      <c r="G236" s="350"/>
    </row>
    <row r="237" spans="1:7" ht="45">
      <c r="A237" s="100"/>
      <c r="B237" s="13"/>
      <c r="C237" s="6" t="s">
        <v>1701</v>
      </c>
      <c r="D237" s="130">
        <v>1</v>
      </c>
      <c r="E237" s="130" t="s">
        <v>1269</v>
      </c>
      <c r="F237" s="68"/>
      <c r="G237" s="350"/>
    </row>
    <row r="238" spans="1:7" ht="45">
      <c r="A238" s="100" t="s">
        <v>207</v>
      </c>
      <c r="B238" s="13" t="s">
        <v>208</v>
      </c>
      <c r="C238" s="5" t="s">
        <v>1702</v>
      </c>
      <c r="D238" s="130">
        <v>1</v>
      </c>
      <c r="E238" s="130" t="s">
        <v>1943</v>
      </c>
      <c r="F238" s="68"/>
      <c r="G238" s="350"/>
    </row>
    <row r="239" spans="1:7" ht="45">
      <c r="A239" s="100"/>
      <c r="B239" s="13"/>
      <c r="C239" s="6" t="s">
        <v>1816</v>
      </c>
      <c r="D239" s="130">
        <v>1</v>
      </c>
      <c r="E239" s="130" t="s">
        <v>1606</v>
      </c>
      <c r="F239" s="68"/>
      <c r="G239" s="350"/>
    </row>
    <row r="240" spans="1:7" ht="30">
      <c r="A240" s="100"/>
      <c r="B240" s="13"/>
      <c r="C240" s="6" t="s">
        <v>1817</v>
      </c>
      <c r="D240" s="130">
        <v>1</v>
      </c>
      <c r="E240" s="130" t="s">
        <v>1606</v>
      </c>
      <c r="F240" s="68"/>
      <c r="G240" s="350"/>
    </row>
    <row r="241" spans="1:9" ht="60">
      <c r="A241" s="100" t="s">
        <v>209</v>
      </c>
      <c r="B241" s="13" t="s">
        <v>1818</v>
      </c>
      <c r="C241" s="5" t="s">
        <v>1703</v>
      </c>
      <c r="D241" s="130">
        <v>1</v>
      </c>
      <c r="E241" s="130" t="s">
        <v>1945</v>
      </c>
      <c r="F241" s="68"/>
      <c r="G241" s="350"/>
    </row>
    <row r="242" spans="1:9" ht="30">
      <c r="A242" s="100"/>
      <c r="B242" s="13"/>
      <c r="C242" s="5" t="s">
        <v>1704</v>
      </c>
      <c r="D242" s="130">
        <v>1</v>
      </c>
      <c r="E242" s="130" t="s">
        <v>1945</v>
      </c>
      <c r="F242" s="68"/>
      <c r="G242" s="350"/>
    </row>
    <row r="243" spans="1:9" ht="45">
      <c r="A243" s="100"/>
      <c r="B243" s="13"/>
      <c r="C243" s="5" t="s">
        <v>1819</v>
      </c>
      <c r="D243" s="130">
        <v>1</v>
      </c>
      <c r="E243" s="130" t="s">
        <v>1945</v>
      </c>
      <c r="F243" s="68"/>
      <c r="G243" s="350"/>
    </row>
    <row r="244" spans="1:9" ht="45">
      <c r="A244" s="100" t="s">
        <v>211</v>
      </c>
      <c r="B244" s="13" t="s">
        <v>212</v>
      </c>
      <c r="C244" s="5" t="s">
        <v>1705</v>
      </c>
      <c r="D244" s="130">
        <v>1</v>
      </c>
      <c r="E244" s="130" t="s">
        <v>1943</v>
      </c>
      <c r="F244" s="68"/>
      <c r="G244" s="350"/>
    </row>
    <row r="245" spans="1:9" ht="45">
      <c r="A245" s="100"/>
      <c r="B245" s="13"/>
      <c r="C245" s="5" t="s">
        <v>1706</v>
      </c>
      <c r="D245" s="130">
        <v>1</v>
      </c>
      <c r="E245" s="130" t="s">
        <v>1316</v>
      </c>
      <c r="F245" s="68"/>
      <c r="G245" s="350"/>
    </row>
    <row r="246" spans="1:9" ht="60">
      <c r="A246" s="100"/>
      <c r="B246" s="13"/>
      <c r="C246" s="5" t="s">
        <v>2329</v>
      </c>
      <c r="D246" s="130">
        <v>1</v>
      </c>
      <c r="E246" s="130" t="s">
        <v>1316</v>
      </c>
      <c r="F246" s="68"/>
      <c r="G246" s="350"/>
    </row>
    <row r="247" spans="1:9" ht="45">
      <c r="A247" s="100" t="s">
        <v>213</v>
      </c>
      <c r="B247" s="13" t="s">
        <v>214</v>
      </c>
      <c r="C247" s="6" t="s">
        <v>1820</v>
      </c>
      <c r="D247" s="130">
        <v>1</v>
      </c>
      <c r="E247" s="130" t="s">
        <v>1316</v>
      </c>
      <c r="F247" s="68"/>
      <c r="G247" s="350"/>
    </row>
    <row r="248" spans="1:9" ht="45">
      <c r="A248" s="100"/>
      <c r="B248" s="13"/>
      <c r="C248" s="6" t="s">
        <v>1821</v>
      </c>
      <c r="D248" s="130">
        <v>1</v>
      </c>
      <c r="E248" s="130" t="s">
        <v>1945</v>
      </c>
      <c r="F248" s="68"/>
      <c r="G248" s="350"/>
    </row>
    <row r="249" spans="1:9" ht="45">
      <c r="A249" s="100"/>
      <c r="B249" s="13"/>
      <c r="C249" s="6" t="s">
        <v>1822</v>
      </c>
      <c r="D249" s="130">
        <v>1</v>
      </c>
      <c r="E249" s="130" t="s">
        <v>1945</v>
      </c>
      <c r="F249" s="68"/>
      <c r="G249" s="350"/>
    </row>
    <row r="250" spans="1:9" ht="60">
      <c r="A250" s="100"/>
      <c r="B250" s="13"/>
      <c r="C250" s="6" t="s">
        <v>1823</v>
      </c>
      <c r="D250" s="130">
        <v>1</v>
      </c>
      <c r="E250" s="130" t="s">
        <v>1269</v>
      </c>
      <c r="F250" s="68"/>
      <c r="G250" s="350"/>
    </row>
    <row r="251" spans="1:9" ht="30">
      <c r="A251" s="100"/>
      <c r="B251" s="13"/>
      <c r="C251" s="6" t="s">
        <v>1707</v>
      </c>
      <c r="D251" s="130">
        <v>1</v>
      </c>
      <c r="E251" s="130" t="s">
        <v>1945</v>
      </c>
      <c r="F251" s="68"/>
      <c r="G251" s="350"/>
    </row>
    <row r="252" spans="1:9" ht="47.25" customHeight="1">
      <c r="A252" s="100" t="s">
        <v>215</v>
      </c>
      <c r="B252" s="218" t="s">
        <v>216</v>
      </c>
      <c r="C252" s="219"/>
      <c r="D252" s="219"/>
      <c r="E252" s="270"/>
      <c r="F252" s="219"/>
      <c r="G252" s="348"/>
      <c r="H252" s="156">
        <f>SUM(D266:D271)</f>
        <v>6</v>
      </c>
      <c r="I252" s="156">
        <f>COUNT(D266:D271)*2</f>
        <v>12</v>
      </c>
    </row>
    <row r="253" spans="1:9" ht="60" hidden="1">
      <c r="A253" s="117" t="s">
        <v>217</v>
      </c>
      <c r="B253" s="55" t="s">
        <v>218</v>
      </c>
      <c r="C253" s="6"/>
      <c r="D253" s="6"/>
      <c r="E253" s="6"/>
      <c r="F253" s="6"/>
      <c r="G253" s="289"/>
      <c r="H253"/>
      <c r="I253"/>
    </row>
    <row r="254" spans="1:9" ht="60" hidden="1">
      <c r="A254" s="117" t="s">
        <v>219</v>
      </c>
      <c r="B254" s="55" t="s">
        <v>220</v>
      </c>
      <c r="C254" s="6"/>
      <c r="D254" s="6"/>
      <c r="E254" s="6"/>
      <c r="F254" s="6"/>
      <c r="G254" s="289"/>
      <c r="H254"/>
      <c r="I254"/>
    </row>
    <row r="255" spans="1:9" ht="60" hidden="1">
      <c r="A255" s="117" t="s">
        <v>221</v>
      </c>
      <c r="B255" s="55" t="s">
        <v>222</v>
      </c>
      <c r="C255" s="6"/>
      <c r="D255" s="6"/>
      <c r="E255" s="6"/>
      <c r="F255" s="6"/>
      <c r="G255" s="289"/>
      <c r="H255"/>
      <c r="I255"/>
    </row>
    <row r="256" spans="1:9" ht="45" hidden="1">
      <c r="A256" s="117" t="s">
        <v>223</v>
      </c>
      <c r="B256" s="55" t="s">
        <v>224</v>
      </c>
      <c r="C256" s="6"/>
      <c r="D256" s="6"/>
      <c r="E256" s="6"/>
      <c r="F256" s="6"/>
      <c r="G256" s="289"/>
      <c r="H256"/>
      <c r="I256"/>
    </row>
    <row r="257" spans="1:9" ht="60" hidden="1">
      <c r="A257" s="117" t="s">
        <v>225</v>
      </c>
      <c r="B257" s="55" t="s">
        <v>226</v>
      </c>
      <c r="C257" s="6"/>
      <c r="D257" s="6"/>
      <c r="E257" s="6"/>
      <c r="F257" s="6"/>
      <c r="G257" s="289"/>
      <c r="H257"/>
      <c r="I257"/>
    </row>
    <row r="258" spans="1:9" ht="45" hidden="1">
      <c r="A258" s="117" t="s">
        <v>227</v>
      </c>
      <c r="B258" s="55" t="s">
        <v>228</v>
      </c>
      <c r="C258" s="6"/>
      <c r="D258" s="6"/>
      <c r="E258" s="6"/>
      <c r="F258" s="6"/>
      <c r="G258" s="289"/>
      <c r="H258"/>
      <c r="I258"/>
    </row>
    <row r="259" spans="1:9" ht="60" hidden="1">
      <c r="A259" s="117" t="s">
        <v>229</v>
      </c>
      <c r="B259" s="55" t="s">
        <v>230</v>
      </c>
      <c r="C259" s="6"/>
      <c r="D259" s="6"/>
      <c r="E259" s="6"/>
      <c r="F259" s="6"/>
      <c r="G259" s="289"/>
      <c r="H259"/>
      <c r="I259"/>
    </row>
    <row r="260" spans="1:9" ht="75" hidden="1">
      <c r="A260" s="117" t="s">
        <v>231</v>
      </c>
      <c r="B260" s="55" t="s">
        <v>232</v>
      </c>
      <c r="C260" s="6"/>
      <c r="D260" s="6"/>
      <c r="E260" s="6"/>
      <c r="F260" s="6"/>
      <c r="G260" s="289"/>
      <c r="H260"/>
      <c r="I260"/>
    </row>
    <row r="261" spans="1:9" ht="60" hidden="1">
      <c r="A261" s="117" t="s">
        <v>233</v>
      </c>
      <c r="B261" s="55" t="s">
        <v>234</v>
      </c>
      <c r="C261" s="6"/>
      <c r="D261" s="6"/>
      <c r="E261" s="6"/>
      <c r="F261" s="6"/>
      <c r="G261" s="289"/>
      <c r="H261"/>
      <c r="I261"/>
    </row>
    <row r="262" spans="1:9" ht="60" hidden="1">
      <c r="A262" s="117" t="s">
        <v>235</v>
      </c>
      <c r="B262" s="13" t="s">
        <v>236</v>
      </c>
      <c r="C262" s="6"/>
      <c r="D262" s="6"/>
      <c r="E262" s="6"/>
      <c r="F262" s="6"/>
      <c r="G262" s="289"/>
      <c r="H262"/>
      <c r="I262"/>
    </row>
    <row r="263" spans="1:9" ht="60" hidden="1">
      <c r="A263" s="117" t="s">
        <v>237</v>
      </c>
      <c r="B263" s="55" t="s">
        <v>238</v>
      </c>
      <c r="C263" s="6"/>
      <c r="D263" s="6"/>
      <c r="E263" s="6"/>
      <c r="F263" s="6"/>
      <c r="G263" s="289"/>
      <c r="H263"/>
      <c r="I263"/>
    </row>
    <row r="264" spans="1:9" ht="60" hidden="1">
      <c r="A264" s="117" t="s">
        <v>239</v>
      </c>
      <c r="B264" s="55" t="s">
        <v>240</v>
      </c>
      <c r="C264" s="6"/>
      <c r="D264" s="6"/>
      <c r="E264" s="6"/>
      <c r="F264" s="6"/>
      <c r="G264" s="289"/>
      <c r="H264"/>
      <c r="I264"/>
    </row>
    <row r="265" spans="1:9" ht="60" hidden="1">
      <c r="A265" s="117" t="s">
        <v>241</v>
      </c>
      <c r="B265" s="55" t="s">
        <v>242</v>
      </c>
      <c r="C265" s="6"/>
      <c r="D265" s="6"/>
      <c r="E265" s="6"/>
      <c r="F265" s="6"/>
      <c r="G265" s="289"/>
      <c r="H265"/>
      <c r="I265"/>
    </row>
    <row r="266" spans="1:9" ht="60">
      <c r="A266" s="100" t="s">
        <v>243</v>
      </c>
      <c r="B266" s="13" t="s">
        <v>244</v>
      </c>
      <c r="C266" s="5" t="s">
        <v>1708</v>
      </c>
      <c r="D266" s="170">
        <v>1</v>
      </c>
      <c r="E266" s="130" t="s">
        <v>1269</v>
      </c>
      <c r="F266" s="37" t="s">
        <v>1824</v>
      </c>
      <c r="G266" s="349"/>
    </row>
    <row r="267" spans="1:9" ht="30">
      <c r="A267" s="100"/>
      <c r="B267" s="13"/>
      <c r="C267" s="5" t="s">
        <v>1709</v>
      </c>
      <c r="D267" s="170">
        <v>1</v>
      </c>
      <c r="E267" s="130" t="s">
        <v>1269</v>
      </c>
      <c r="F267" s="37" t="s">
        <v>1825</v>
      </c>
      <c r="G267" s="349"/>
    </row>
    <row r="268" spans="1:9" ht="30">
      <c r="A268" s="100"/>
      <c r="B268" s="13"/>
      <c r="C268" s="5" t="s">
        <v>1710</v>
      </c>
      <c r="D268" s="170">
        <v>1</v>
      </c>
      <c r="E268" s="130" t="s">
        <v>1269</v>
      </c>
      <c r="F268" s="37" t="s">
        <v>1711</v>
      </c>
      <c r="G268" s="349"/>
    </row>
    <row r="269" spans="1:9" ht="60">
      <c r="A269" s="100"/>
      <c r="B269" s="13"/>
      <c r="C269" s="5" t="s">
        <v>1712</v>
      </c>
      <c r="D269" s="170">
        <v>1</v>
      </c>
      <c r="E269" s="130" t="s">
        <v>1269</v>
      </c>
      <c r="F269" s="37" t="s">
        <v>1713</v>
      </c>
      <c r="G269" s="349"/>
    </row>
    <row r="270" spans="1:9" ht="30">
      <c r="A270" s="100" t="s">
        <v>245</v>
      </c>
      <c r="B270" s="13" t="s">
        <v>246</v>
      </c>
      <c r="C270" s="5" t="s">
        <v>1714</v>
      </c>
      <c r="D270" s="170">
        <v>1</v>
      </c>
      <c r="E270" s="130" t="s">
        <v>1269</v>
      </c>
      <c r="F270" s="37"/>
      <c r="G270" s="349"/>
    </row>
    <row r="271" spans="1:9" ht="30">
      <c r="A271" s="100"/>
      <c r="B271" s="13"/>
      <c r="C271" s="5" t="s">
        <v>1715</v>
      </c>
      <c r="D271" s="170">
        <v>1</v>
      </c>
      <c r="E271" s="130" t="s">
        <v>1269</v>
      </c>
      <c r="F271" s="338" t="s">
        <v>2445</v>
      </c>
      <c r="G271" s="351"/>
    </row>
    <row r="272" spans="1:9" ht="18.75">
      <c r="A272" s="100"/>
      <c r="B272" s="267" t="s">
        <v>247</v>
      </c>
      <c r="C272" s="268"/>
      <c r="D272" s="268"/>
      <c r="E272" s="269"/>
      <c r="F272" s="268"/>
      <c r="G272" s="353"/>
      <c r="H272" s="156">
        <f>SUM(H276)</f>
        <v>6</v>
      </c>
      <c r="I272" s="156">
        <f>SUM(I276)</f>
        <v>12</v>
      </c>
    </row>
    <row r="273" spans="1:9" ht="31.5" hidden="1" customHeight="1">
      <c r="A273" s="117" t="s">
        <v>248</v>
      </c>
      <c r="B273" s="218" t="s">
        <v>249</v>
      </c>
      <c r="C273" s="219"/>
      <c r="D273" s="219"/>
      <c r="E273" s="219"/>
      <c r="F273" s="220"/>
      <c r="G273" s="216"/>
      <c r="H273"/>
      <c r="I273"/>
    </row>
    <row r="274" spans="1:9" ht="30" hidden="1">
      <c r="A274" s="117" t="s">
        <v>250</v>
      </c>
      <c r="B274" s="13" t="s">
        <v>251</v>
      </c>
      <c r="C274" s="6"/>
      <c r="D274" s="6"/>
      <c r="E274" s="6"/>
      <c r="F274" s="6"/>
      <c r="G274" s="289"/>
      <c r="H274"/>
      <c r="I274"/>
    </row>
    <row r="275" spans="1:9" ht="30" hidden="1">
      <c r="A275" s="117" t="s">
        <v>252</v>
      </c>
      <c r="B275" s="13" t="s">
        <v>253</v>
      </c>
      <c r="C275" s="6"/>
      <c r="D275" s="6"/>
      <c r="E275" s="6"/>
      <c r="F275" s="6"/>
      <c r="G275" s="289"/>
      <c r="H275"/>
      <c r="I275"/>
    </row>
    <row r="276" spans="1:9" ht="63" customHeight="1">
      <c r="A276" s="100" t="s">
        <v>254</v>
      </c>
      <c r="B276" s="218" t="s">
        <v>255</v>
      </c>
      <c r="C276" s="219"/>
      <c r="D276" s="219"/>
      <c r="E276" s="270"/>
      <c r="F276" s="219"/>
      <c r="G276" s="348"/>
      <c r="H276" s="156">
        <f>SUM(D278:D289)</f>
        <v>6</v>
      </c>
      <c r="I276" s="156">
        <f>COUNT(D278:D289)*2</f>
        <v>12</v>
      </c>
    </row>
    <row r="277" spans="1:9" ht="45" hidden="1">
      <c r="A277" s="117" t="s">
        <v>256</v>
      </c>
      <c r="B277" s="13" t="s">
        <v>257</v>
      </c>
      <c r="C277" s="6"/>
      <c r="D277" s="6"/>
      <c r="E277" s="6"/>
      <c r="F277" s="6"/>
      <c r="G277" s="289"/>
      <c r="H277"/>
      <c r="I277"/>
    </row>
    <row r="278" spans="1:9" ht="63">
      <c r="A278" s="100" t="s">
        <v>258</v>
      </c>
      <c r="B278" s="48" t="s">
        <v>259</v>
      </c>
      <c r="C278" s="40" t="s">
        <v>2446</v>
      </c>
      <c r="D278" s="130">
        <v>1</v>
      </c>
      <c r="E278" s="130" t="s">
        <v>1316</v>
      </c>
      <c r="F278" s="68"/>
      <c r="G278" s="350"/>
    </row>
    <row r="279" spans="1:9" ht="47.25">
      <c r="A279" s="100"/>
      <c r="B279" s="48"/>
      <c r="C279" s="40" t="s">
        <v>2447</v>
      </c>
      <c r="D279" s="130">
        <v>1</v>
      </c>
      <c r="E279" s="130" t="s">
        <v>1316</v>
      </c>
      <c r="F279" s="68"/>
      <c r="G279" s="350"/>
    </row>
    <row r="280" spans="1:9" hidden="1">
      <c r="A280" s="117" t="s">
        <v>260</v>
      </c>
      <c r="B280" s="13" t="s">
        <v>261</v>
      </c>
      <c r="C280" s="1"/>
      <c r="D280" s="6"/>
      <c r="E280" s="6"/>
      <c r="F280" s="6"/>
      <c r="G280" s="289"/>
      <c r="H280"/>
      <c r="I280"/>
    </row>
    <row r="281" spans="1:9" ht="30" hidden="1">
      <c r="A281" s="117" t="s">
        <v>262</v>
      </c>
      <c r="B281" s="48" t="s">
        <v>1826</v>
      </c>
      <c r="C281" s="6"/>
      <c r="D281" s="6"/>
      <c r="E281" s="6"/>
      <c r="F281" s="6"/>
      <c r="G281" s="289"/>
      <c r="H281"/>
      <c r="I281"/>
    </row>
    <row r="282" spans="1:9" ht="30" hidden="1">
      <c r="A282" s="117" t="s">
        <v>263</v>
      </c>
      <c r="B282" s="13" t="s">
        <v>264</v>
      </c>
      <c r="C282" s="6"/>
      <c r="D282" s="6"/>
      <c r="E282" s="6"/>
      <c r="F282" s="6"/>
      <c r="G282" s="289"/>
      <c r="H282"/>
      <c r="I282"/>
    </row>
    <row r="283" spans="1:9" ht="45" hidden="1">
      <c r="A283" s="117" t="s">
        <v>265</v>
      </c>
      <c r="B283" s="13" t="s">
        <v>266</v>
      </c>
      <c r="C283" s="6"/>
      <c r="D283" s="6"/>
      <c r="E283" s="6"/>
      <c r="F283" s="6"/>
      <c r="G283" s="289"/>
      <c r="H283"/>
      <c r="I283"/>
    </row>
    <row r="284" spans="1:9" ht="30" hidden="1">
      <c r="A284" s="117" t="s">
        <v>267</v>
      </c>
      <c r="B284" s="13" t="s">
        <v>617</v>
      </c>
      <c r="C284" s="6"/>
      <c r="D284" s="6"/>
      <c r="E284" s="6"/>
      <c r="F284" s="6"/>
      <c r="G284" s="289"/>
      <c r="H284"/>
      <c r="I284"/>
    </row>
    <row r="285" spans="1:9" ht="45" hidden="1">
      <c r="A285" s="117" t="s">
        <v>269</v>
      </c>
      <c r="B285" s="13" t="s">
        <v>1827</v>
      </c>
      <c r="C285" s="6"/>
      <c r="D285" s="6"/>
      <c r="E285" s="6"/>
      <c r="F285" s="6"/>
      <c r="G285" s="289"/>
      <c r="H285"/>
      <c r="I285"/>
    </row>
    <row r="286" spans="1:9" ht="60">
      <c r="A286" s="100" t="s">
        <v>618</v>
      </c>
      <c r="B286" s="13" t="s">
        <v>270</v>
      </c>
      <c r="C286" s="5" t="s">
        <v>1716</v>
      </c>
      <c r="D286" s="130">
        <v>1</v>
      </c>
      <c r="E286" s="130" t="s">
        <v>1316</v>
      </c>
      <c r="F286" s="68"/>
      <c r="G286" s="350"/>
    </row>
    <row r="287" spans="1:9" ht="45">
      <c r="A287" s="100"/>
      <c r="B287" s="13"/>
      <c r="C287" s="96" t="s">
        <v>1717</v>
      </c>
      <c r="D287" s="130">
        <v>1</v>
      </c>
      <c r="E287" s="130" t="s">
        <v>1316</v>
      </c>
      <c r="F287" s="68"/>
      <c r="G287" s="350"/>
    </row>
    <row r="288" spans="1:9" ht="45">
      <c r="A288" s="100"/>
      <c r="B288" s="13"/>
      <c r="C288" s="18" t="s">
        <v>1718</v>
      </c>
      <c r="D288" s="130">
        <v>1</v>
      </c>
      <c r="E288" s="130" t="s">
        <v>1316</v>
      </c>
      <c r="F288" s="68"/>
      <c r="G288" s="350"/>
    </row>
    <row r="289" spans="1:9" ht="30">
      <c r="A289" s="100"/>
      <c r="B289" s="13"/>
      <c r="C289" s="18" t="s">
        <v>1719</v>
      </c>
      <c r="D289" s="130">
        <v>1</v>
      </c>
      <c r="E289" s="130" t="s">
        <v>1316</v>
      </c>
      <c r="F289" s="68"/>
      <c r="G289" s="350"/>
    </row>
    <row r="290" spans="1:9" ht="63" hidden="1" customHeight="1">
      <c r="A290" s="117" t="s">
        <v>271</v>
      </c>
      <c r="B290" s="218" t="s">
        <v>451</v>
      </c>
      <c r="C290" s="219"/>
      <c r="D290" s="219"/>
      <c r="E290" s="219"/>
      <c r="F290" s="220"/>
      <c r="G290" s="216"/>
      <c r="H290"/>
      <c r="I290"/>
    </row>
    <row r="291" spans="1:9" ht="30" hidden="1">
      <c r="A291" s="117" t="s">
        <v>272</v>
      </c>
      <c r="B291" s="13" t="s">
        <v>273</v>
      </c>
      <c r="C291" s="6"/>
      <c r="D291" s="6"/>
      <c r="E291" s="6"/>
      <c r="F291" s="6"/>
      <c r="G291" s="289"/>
      <c r="H291"/>
      <c r="I291"/>
    </row>
    <row r="292" spans="1:9" ht="30" hidden="1">
      <c r="A292" s="117" t="s">
        <v>274</v>
      </c>
      <c r="B292" s="13" t="s">
        <v>452</v>
      </c>
      <c r="C292" s="6"/>
      <c r="D292" s="6"/>
      <c r="E292" s="6"/>
      <c r="F292" s="6"/>
      <c r="G292" s="289"/>
      <c r="H292"/>
      <c r="I292"/>
    </row>
    <row r="293" spans="1:9" ht="30" hidden="1">
      <c r="A293" s="117" t="s">
        <v>275</v>
      </c>
      <c r="B293" s="13" t="s">
        <v>1828</v>
      </c>
      <c r="C293" s="6"/>
      <c r="D293" s="6"/>
      <c r="E293" s="6"/>
      <c r="F293" s="6"/>
      <c r="G293" s="289"/>
      <c r="H293"/>
      <c r="I293"/>
    </row>
    <row r="294" spans="1:9" ht="30" hidden="1">
      <c r="A294" s="117" t="s">
        <v>277</v>
      </c>
      <c r="B294" s="13" t="s">
        <v>278</v>
      </c>
      <c r="C294" s="6"/>
      <c r="D294" s="6"/>
      <c r="E294" s="6"/>
      <c r="F294" s="6"/>
      <c r="G294" s="289"/>
      <c r="H294"/>
      <c r="I294"/>
    </row>
    <row r="295" spans="1:9" ht="30" hidden="1">
      <c r="A295" s="117" t="s">
        <v>453</v>
      </c>
      <c r="B295" s="13" t="s">
        <v>279</v>
      </c>
      <c r="C295" s="6"/>
      <c r="D295" s="6"/>
      <c r="E295" s="6"/>
      <c r="F295" s="6"/>
      <c r="G295" s="289"/>
      <c r="H295"/>
      <c r="I295"/>
    </row>
    <row r="296" spans="1:9" ht="30" hidden="1">
      <c r="A296" s="117" t="s">
        <v>280</v>
      </c>
      <c r="B296" s="13" t="s">
        <v>281</v>
      </c>
      <c r="C296" s="6"/>
      <c r="D296" s="6"/>
      <c r="E296" s="6"/>
      <c r="F296" s="6"/>
      <c r="G296" s="289"/>
      <c r="H296"/>
      <c r="I296"/>
    </row>
    <row r="297" spans="1:9" ht="31.5" hidden="1" customHeight="1">
      <c r="A297" s="117" t="s">
        <v>282</v>
      </c>
      <c r="B297" s="218" t="s">
        <v>283</v>
      </c>
      <c r="C297" s="219"/>
      <c r="D297" s="219"/>
      <c r="E297" s="219"/>
      <c r="F297" s="220"/>
      <c r="G297" s="216"/>
      <c r="H297"/>
      <c r="I297"/>
    </row>
    <row r="298" spans="1:9" ht="30" hidden="1">
      <c r="A298" s="117" t="s">
        <v>284</v>
      </c>
      <c r="B298" s="13" t="s">
        <v>285</v>
      </c>
      <c r="C298" s="6"/>
      <c r="D298" s="6"/>
      <c r="E298" s="6"/>
      <c r="F298" s="6"/>
      <c r="G298" s="289"/>
      <c r="H298"/>
      <c r="I298"/>
    </row>
    <row r="299" spans="1:9" ht="30" hidden="1">
      <c r="A299" s="117" t="s">
        <v>286</v>
      </c>
      <c r="B299" s="13" t="s">
        <v>287</v>
      </c>
      <c r="C299" s="6"/>
      <c r="D299" s="6"/>
      <c r="E299" s="6"/>
      <c r="F299" s="6"/>
      <c r="G299" s="289"/>
      <c r="H299"/>
      <c r="I299"/>
    </row>
    <row r="300" spans="1:9" ht="30" hidden="1">
      <c r="A300" s="117" t="s">
        <v>288</v>
      </c>
      <c r="B300" s="13" t="s">
        <v>289</v>
      </c>
      <c r="C300" s="6"/>
      <c r="D300" s="6"/>
      <c r="E300" s="6"/>
      <c r="F300" s="6"/>
      <c r="G300" s="289"/>
      <c r="H300"/>
      <c r="I300"/>
    </row>
    <row r="301" spans="1:9" ht="45" hidden="1">
      <c r="A301" s="117" t="s">
        <v>290</v>
      </c>
      <c r="B301" s="13" t="s">
        <v>291</v>
      </c>
      <c r="C301" s="6"/>
      <c r="D301" s="6"/>
      <c r="E301" s="6"/>
      <c r="F301" s="6"/>
      <c r="G301" s="289"/>
      <c r="H301"/>
      <c r="I301"/>
    </row>
    <row r="302" spans="1:9" ht="45" hidden="1">
      <c r="A302" s="117" t="s">
        <v>292</v>
      </c>
      <c r="B302" s="13" t="s">
        <v>293</v>
      </c>
      <c r="C302" s="6"/>
      <c r="D302" s="6"/>
      <c r="E302" s="6"/>
      <c r="F302" s="6"/>
      <c r="G302" s="289"/>
      <c r="H302"/>
      <c r="I302"/>
    </row>
    <row r="303" spans="1:9" ht="31.5" hidden="1" customHeight="1">
      <c r="A303" s="117" t="s">
        <v>294</v>
      </c>
      <c r="B303" s="218" t="s">
        <v>295</v>
      </c>
      <c r="C303" s="219"/>
      <c r="D303" s="219"/>
      <c r="E303" s="219"/>
      <c r="F303" s="220"/>
      <c r="G303" s="216"/>
      <c r="H303"/>
      <c r="I303"/>
    </row>
    <row r="304" spans="1:9" ht="45" hidden="1">
      <c r="A304" s="117" t="s">
        <v>296</v>
      </c>
      <c r="B304" s="13" t="s">
        <v>297</v>
      </c>
      <c r="C304" s="6"/>
      <c r="D304" s="6"/>
      <c r="E304" s="6"/>
      <c r="F304" s="6"/>
      <c r="G304" s="289"/>
      <c r="H304"/>
      <c r="I304"/>
    </row>
    <row r="305" spans="1:9" ht="60" hidden="1">
      <c r="A305" s="117" t="s">
        <v>298</v>
      </c>
      <c r="B305" s="13" t="s">
        <v>1829</v>
      </c>
      <c r="C305" s="6"/>
      <c r="D305" s="6"/>
      <c r="E305" s="6"/>
      <c r="F305" s="6"/>
      <c r="G305" s="289"/>
      <c r="H305"/>
      <c r="I305"/>
    </row>
    <row r="306" spans="1:9" ht="45" hidden="1">
      <c r="A306" s="117" t="s">
        <v>300</v>
      </c>
      <c r="B306" s="13" t="s">
        <v>301</v>
      </c>
      <c r="C306" s="6"/>
      <c r="D306" s="6"/>
      <c r="E306" s="6"/>
      <c r="F306" s="6"/>
      <c r="G306" s="289"/>
      <c r="H306"/>
      <c r="I306"/>
    </row>
    <row r="307" spans="1:9" ht="45" hidden="1">
      <c r="A307" s="117" t="s">
        <v>302</v>
      </c>
      <c r="B307" s="13" t="s">
        <v>303</v>
      </c>
      <c r="C307" s="6"/>
      <c r="D307" s="6"/>
      <c r="E307" s="6"/>
      <c r="F307" s="6"/>
      <c r="G307" s="289"/>
      <c r="H307"/>
      <c r="I307"/>
    </row>
    <row r="308" spans="1:9" ht="45" hidden="1">
      <c r="A308" s="117" t="s">
        <v>304</v>
      </c>
      <c r="B308" s="13" t="s">
        <v>1830</v>
      </c>
      <c r="C308" s="6"/>
      <c r="D308" s="6"/>
      <c r="E308" s="6"/>
      <c r="F308" s="6"/>
      <c r="G308" s="289"/>
      <c r="H308"/>
      <c r="I308"/>
    </row>
    <row r="309" spans="1:9" ht="45" hidden="1">
      <c r="A309" s="117" t="s">
        <v>306</v>
      </c>
      <c r="B309" s="13" t="s">
        <v>1831</v>
      </c>
      <c r="C309" s="6"/>
      <c r="D309" s="6"/>
      <c r="E309" s="6"/>
      <c r="F309" s="6"/>
      <c r="G309" s="289"/>
      <c r="H309"/>
      <c r="I309"/>
    </row>
    <row r="310" spans="1:9" ht="45" hidden="1">
      <c r="A310" s="117" t="s">
        <v>308</v>
      </c>
      <c r="B310" s="48" t="s">
        <v>1832</v>
      </c>
      <c r="C310" s="6"/>
      <c r="D310" s="6"/>
      <c r="E310" s="6"/>
      <c r="F310" s="6"/>
      <c r="G310" s="289"/>
      <c r="H310"/>
      <c r="I310"/>
    </row>
    <row r="311" spans="1:9" ht="31.5" hidden="1" customHeight="1">
      <c r="A311" s="117" t="s">
        <v>310</v>
      </c>
      <c r="B311" s="286" t="s">
        <v>311</v>
      </c>
      <c r="C311" s="262"/>
      <c r="D311" s="262"/>
      <c r="E311" s="262"/>
      <c r="F311" s="263"/>
      <c r="G311" s="216"/>
      <c r="H311"/>
      <c r="I311"/>
    </row>
    <row r="312" spans="1:9" ht="30" hidden="1">
      <c r="A312" s="115" t="s">
        <v>1513</v>
      </c>
      <c r="B312" s="19" t="s">
        <v>1833</v>
      </c>
      <c r="C312" s="6"/>
      <c r="D312" s="6"/>
      <c r="E312" s="6"/>
      <c r="F312" s="6"/>
      <c r="G312" s="289"/>
      <c r="H312"/>
      <c r="I312"/>
    </row>
    <row r="313" spans="1:9" ht="45" hidden="1">
      <c r="A313" s="115" t="s">
        <v>1514</v>
      </c>
      <c r="B313" s="48" t="s">
        <v>1834</v>
      </c>
      <c r="C313" s="6"/>
      <c r="D313" s="6"/>
      <c r="E313" s="6"/>
      <c r="F313" s="6"/>
      <c r="G313" s="289"/>
      <c r="H313"/>
      <c r="I313"/>
    </row>
    <row r="314" spans="1:9" ht="45" hidden="1">
      <c r="A314" s="115" t="s">
        <v>1516</v>
      </c>
      <c r="B314" s="13" t="s">
        <v>316</v>
      </c>
      <c r="C314" s="6"/>
      <c r="D314" s="6"/>
      <c r="E314" s="6"/>
      <c r="F314" s="6"/>
      <c r="G314" s="289"/>
      <c r="H314"/>
      <c r="I314"/>
    </row>
    <row r="315" spans="1:9" ht="45" hidden="1">
      <c r="A315" s="115" t="s">
        <v>1517</v>
      </c>
      <c r="B315" s="13" t="s">
        <v>318</v>
      </c>
      <c r="C315" s="6"/>
      <c r="D315" s="6"/>
      <c r="E315" s="6"/>
      <c r="F315" s="6"/>
      <c r="G315" s="289"/>
      <c r="H315"/>
      <c r="I315"/>
    </row>
    <row r="316" spans="1:9" ht="30" hidden="1">
      <c r="A316" s="115" t="s">
        <v>1518</v>
      </c>
      <c r="B316" s="13" t="s">
        <v>320</v>
      </c>
      <c r="C316" s="6"/>
      <c r="D316" s="6"/>
      <c r="E316" s="6"/>
      <c r="F316" s="6"/>
      <c r="G316" s="289"/>
      <c r="H316"/>
      <c r="I316"/>
    </row>
    <row r="317" spans="1:9" ht="45" hidden="1">
      <c r="A317" s="115" t="s">
        <v>1519</v>
      </c>
      <c r="B317" s="13" t="s">
        <v>781</v>
      </c>
      <c r="C317" s="6"/>
      <c r="D317" s="6"/>
      <c r="E317" s="6"/>
      <c r="F317" s="6"/>
      <c r="G317" s="289"/>
      <c r="H317"/>
      <c r="I317"/>
    </row>
    <row r="318" spans="1:9" ht="31.5" hidden="1" customHeight="1">
      <c r="A318" s="117" t="s">
        <v>321</v>
      </c>
      <c r="B318" s="218" t="s">
        <v>322</v>
      </c>
      <c r="C318" s="219"/>
      <c r="D318" s="219"/>
      <c r="E318" s="219"/>
      <c r="F318" s="220"/>
      <c r="G318" s="216"/>
      <c r="H318"/>
      <c r="I318"/>
    </row>
    <row r="319" spans="1:9" ht="30" hidden="1">
      <c r="A319" s="117" t="s">
        <v>323</v>
      </c>
      <c r="B319" s="93" t="s">
        <v>1835</v>
      </c>
      <c r="C319" s="6"/>
      <c r="D319" s="6"/>
      <c r="E319" s="6"/>
      <c r="F319" s="6"/>
      <c r="G319" s="289"/>
      <c r="H319"/>
      <c r="I319"/>
    </row>
    <row r="320" spans="1:9" ht="30" hidden="1">
      <c r="A320" s="117" t="s">
        <v>325</v>
      </c>
      <c r="B320" s="13" t="s">
        <v>326</v>
      </c>
      <c r="C320" s="6"/>
      <c r="D320" s="6"/>
      <c r="E320" s="6"/>
      <c r="F320" s="6"/>
      <c r="G320" s="289"/>
      <c r="H320"/>
      <c r="I320"/>
    </row>
    <row r="321" spans="1:9" ht="30" hidden="1">
      <c r="A321" s="117" t="s">
        <v>327</v>
      </c>
      <c r="B321" s="13" t="s">
        <v>328</v>
      </c>
      <c r="C321" s="6"/>
      <c r="D321" s="6"/>
      <c r="E321" s="6"/>
      <c r="F321" s="6"/>
      <c r="G321" s="289"/>
      <c r="H321"/>
      <c r="I321"/>
    </row>
    <row r="322" spans="1:9" ht="45" hidden="1">
      <c r="A322" s="117" t="s">
        <v>329</v>
      </c>
      <c r="B322" s="13" t="s">
        <v>1836</v>
      </c>
      <c r="C322" s="6"/>
      <c r="D322" s="6"/>
      <c r="E322" s="6"/>
      <c r="F322" s="6"/>
      <c r="G322" s="289"/>
      <c r="H322"/>
      <c r="I322"/>
    </row>
    <row r="323" spans="1:9" ht="30" hidden="1">
      <c r="A323" s="117" t="s">
        <v>331</v>
      </c>
      <c r="B323" s="13" t="s">
        <v>332</v>
      </c>
      <c r="C323" s="6"/>
      <c r="D323" s="6"/>
      <c r="E323" s="6"/>
      <c r="F323" s="6"/>
      <c r="G323" s="289"/>
      <c r="H323"/>
      <c r="I323"/>
    </row>
    <row r="324" spans="1:9" ht="31.5" hidden="1" customHeight="1">
      <c r="A324" s="117" t="s">
        <v>333</v>
      </c>
      <c r="B324" s="218" t="s">
        <v>334</v>
      </c>
      <c r="C324" s="219"/>
      <c r="D324" s="219"/>
      <c r="E324" s="219"/>
      <c r="F324" s="220"/>
      <c r="G324" s="216"/>
      <c r="H324"/>
      <c r="I324"/>
    </row>
    <row r="325" spans="1:9" ht="30" hidden="1">
      <c r="A325" s="117" t="s">
        <v>335</v>
      </c>
      <c r="B325" s="13" t="s">
        <v>336</v>
      </c>
      <c r="C325" s="6"/>
      <c r="D325" s="6"/>
      <c r="E325" s="6"/>
      <c r="F325" s="6"/>
      <c r="G325" s="289"/>
      <c r="H325"/>
      <c r="I325"/>
    </row>
    <row r="326" spans="1:9" ht="30" hidden="1">
      <c r="A326" s="117" t="s">
        <v>337</v>
      </c>
      <c r="B326" s="13" t="s">
        <v>338</v>
      </c>
      <c r="C326" s="6"/>
      <c r="D326" s="6"/>
      <c r="E326" s="6"/>
      <c r="F326" s="6"/>
      <c r="G326" s="289"/>
      <c r="H326"/>
      <c r="I326"/>
    </row>
    <row r="327" spans="1:9" ht="30" hidden="1">
      <c r="A327" s="117" t="s">
        <v>339</v>
      </c>
      <c r="B327" s="13" t="s">
        <v>340</v>
      </c>
      <c r="C327" s="6"/>
      <c r="D327" s="6"/>
      <c r="E327" s="6"/>
      <c r="F327" s="6"/>
      <c r="G327" s="289"/>
      <c r="H327"/>
      <c r="I327"/>
    </row>
    <row r="328" spans="1:9" ht="30" hidden="1">
      <c r="A328" s="117" t="s">
        <v>341</v>
      </c>
      <c r="B328" s="13" t="s">
        <v>342</v>
      </c>
      <c r="C328" s="6"/>
      <c r="D328" s="6"/>
      <c r="E328" s="6"/>
      <c r="F328" s="6"/>
      <c r="G328" s="289"/>
      <c r="H328"/>
      <c r="I328"/>
    </row>
    <row r="329" spans="1:9" ht="47.25" hidden="1" customHeight="1">
      <c r="A329" s="117" t="s">
        <v>343</v>
      </c>
      <c r="B329" s="218" t="s">
        <v>344</v>
      </c>
      <c r="C329" s="219"/>
      <c r="D329" s="219"/>
      <c r="E329" s="219"/>
      <c r="F329" s="220"/>
      <c r="G329" s="216"/>
      <c r="H329"/>
      <c r="I329"/>
    </row>
    <row r="330" spans="1:9" ht="45" hidden="1">
      <c r="A330" s="117" t="s">
        <v>345</v>
      </c>
      <c r="B330" s="13" t="s">
        <v>346</v>
      </c>
      <c r="C330" s="6"/>
      <c r="D330" s="6"/>
      <c r="E330" s="6"/>
      <c r="F330" s="6"/>
      <c r="G330" s="289"/>
      <c r="H330"/>
      <c r="I330"/>
    </row>
    <row r="331" spans="1:9" ht="45" hidden="1">
      <c r="A331" s="117" t="s">
        <v>347</v>
      </c>
      <c r="B331" s="13" t="s">
        <v>348</v>
      </c>
      <c r="C331" s="6"/>
      <c r="D331" s="6"/>
      <c r="E331" s="6"/>
      <c r="F331" s="6"/>
      <c r="G331" s="289"/>
      <c r="H331"/>
      <c r="I331"/>
    </row>
    <row r="332" spans="1:9" ht="45" hidden="1">
      <c r="A332" s="117" t="s">
        <v>349</v>
      </c>
      <c r="B332" s="94" t="s">
        <v>350</v>
      </c>
      <c r="C332" s="6"/>
      <c r="D332" s="6"/>
      <c r="E332" s="6"/>
      <c r="F332" s="6"/>
      <c r="G332" s="289"/>
      <c r="H332"/>
      <c r="I332"/>
    </row>
    <row r="333" spans="1:9" ht="30" hidden="1">
      <c r="A333" s="117" t="s">
        <v>351</v>
      </c>
      <c r="B333" s="94" t="s">
        <v>352</v>
      </c>
      <c r="C333" s="6"/>
      <c r="D333" s="6"/>
      <c r="E333" s="6"/>
      <c r="F333" s="6"/>
      <c r="G333" s="289"/>
      <c r="H333"/>
      <c r="I333"/>
    </row>
    <row r="334" spans="1:9" ht="45" hidden="1">
      <c r="A334" s="117" t="s">
        <v>353</v>
      </c>
      <c r="B334" s="13" t="s">
        <v>354</v>
      </c>
      <c r="C334" s="6"/>
      <c r="D334" s="6"/>
      <c r="E334" s="6"/>
      <c r="F334" s="6"/>
      <c r="G334" s="289"/>
      <c r="H334"/>
      <c r="I334"/>
    </row>
    <row r="335" spans="1:9" ht="30" hidden="1">
      <c r="A335" s="117" t="s">
        <v>355</v>
      </c>
      <c r="B335" s="13" t="s">
        <v>356</v>
      </c>
      <c r="C335" s="6"/>
      <c r="D335" s="6"/>
      <c r="E335" s="6"/>
      <c r="F335" s="6"/>
      <c r="G335" s="289"/>
      <c r="H335"/>
      <c r="I335"/>
    </row>
    <row r="336" spans="1:9" ht="45" hidden="1">
      <c r="A336" s="117" t="s">
        <v>357</v>
      </c>
      <c r="B336" s="13" t="s">
        <v>358</v>
      </c>
      <c r="C336" s="6"/>
      <c r="D336" s="6"/>
      <c r="E336" s="6"/>
      <c r="F336" s="6"/>
      <c r="G336" s="289"/>
      <c r="H336"/>
      <c r="I336"/>
    </row>
    <row r="337" spans="1:9" ht="75" hidden="1">
      <c r="A337" s="117" t="s">
        <v>359</v>
      </c>
      <c r="B337" s="13" t="s">
        <v>360</v>
      </c>
      <c r="C337" s="6"/>
      <c r="D337" s="6"/>
      <c r="E337" s="6"/>
      <c r="F337" s="6"/>
      <c r="G337" s="289"/>
      <c r="H337"/>
      <c r="I337"/>
    </row>
    <row r="338" spans="1:9" ht="30" hidden="1">
      <c r="A338" s="117" t="s">
        <v>361</v>
      </c>
      <c r="B338" s="13" t="s">
        <v>362</v>
      </c>
      <c r="C338" s="6"/>
      <c r="D338" s="6"/>
      <c r="E338" s="6"/>
      <c r="F338" s="6"/>
      <c r="G338" s="289"/>
      <c r="H338"/>
      <c r="I338"/>
    </row>
    <row r="339" spans="1:9" ht="45" hidden="1">
      <c r="A339" s="117" t="s">
        <v>363</v>
      </c>
      <c r="B339" s="13" t="s">
        <v>364</v>
      </c>
      <c r="C339" s="6"/>
      <c r="D339" s="6"/>
      <c r="E339" s="6"/>
      <c r="F339" s="6"/>
      <c r="G339" s="289"/>
      <c r="H339"/>
      <c r="I339"/>
    </row>
    <row r="340" spans="1:9" ht="45" hidden="1">
      <c r="A340" s="117" t="s">
        <v>455</v>
      </c>
      <c r="B340" s="13" t="s">
        <v>366</v>
      </c>
      <c r="C340" s="6"/>
      <c r="D340" s="6"/>
      <c r="E340" s="6"/>
      <c r="F340" s="6"/>
      <c r="G340" s="289"/>
      <c r="H340"/>
      <c r="I340"/>
    </row>
    <row r="341" spans="1:9" ht="45" hidden="1">
      <c r="A341" s="117" t="s">
        <v>365</v>
      </c>
      <c r="B341" s="13" t="s">
        <v>59</v>
      </c>
      <c r="C341" s="6"/>
      <c r="D341" s="6"/>
      <c r="E341" s="6"/>
      <c r="F341" s="6"/>
      <c r="G341" s="289"/>
      <c r="H341"/>
      <c r="I341"/>
    </row>
    <row r="342" spans="1:9" ht="45" hidden="1">
      <c r="A342" s="117" t="s">
        <v>367</v>
      </c>
      <c r="B342" s="13" t="s">
        <v>61</v>
      </c>
      <c r="C342" s="6"/>
      <c r="D342" s="6"/>
      <c r="E342" s="6"/>
      <c r="F342" s="6"/>
      <c r="G342" s="289"/>
      <c r="H342"/>
      <c r="I342"/>
    </row>
    <row r="343" spans="1:9" ht="43.5" hidden="1">
      <c r="A343" s="117" t="s">
        <v>368</v>
      </c>
      <c r="B343" s="104" t="s">
        <v>456</v>
      </c>
      <c r="C343" s="6"/>
      <c r="D343" s="6"/>
      <c r="E343" s="6"/>
      <c r="F343" s="6"/>
      <c r="G343" s="289"/>
      <c r="H343"/>
      <c r="I343"/>
    </row>
    <row r="344" spans="1:9" ht="37.5" customHeight="1">
      <c r="A344" s="100"/>
      <c r="B344" s="267" t="s">
        <v>369</v>
      </c>
      <c r="C344" s="268"/>
      <c r="D344" s="268"/>
      <c r="E344" s="269"/>
      <c r="F344" s="268"/>
      <c r="G344" s="353"/>
      <c r="H344" s="156">
        <f>H349+H355</f>
        <v>9</v>
      </c>
      <c r="I344" s="156">
        <f>I349+I355</f>
        <v>18</v>
      </c>
    </row>
    <row r="345" spans="1:9" ht="47.25" hidden="1" customHeight="1">
      <c r="A345" s="117" t="s">
        <v>370</v>
      </c>
      <c r="B345" s="218" t="s">
        <v>1837</v>
      </c>
      <c r="C345" s="219"/>
      <c r="D345" s="219"/>
      <c r="E345" s="219"/>
      <c r="F345" s="220"/>
      <c r="G345" s="216"/>
      <c r="H345"/>
      <c r="I345"/>
    </row>
    <row r="346" spans="1:9" ht="30" hidden="1">
      <c r="A346" s="117" t="s">
        <v>371</v>
      </c>
      <c r="B346" s="13" t="s">
        <v>373</v>
      </c>
      <c r="C346" s="6"/>
      <c r="D346" s="6"/>
      <c r="E346" s="6"/>
      <c r="F346" s="6"/>
      <c r="G346" s="289"/>
      <c r="H346"/>
      <c r="I346"/>
    </row>
    <row r="347" spans="1:9" ht="30" hidden="1">
      <c r="A347" s="117" t="s">
        <v>372</v>
      </c>
      <c r="B347" s="13" t="s">
        <v>375</v>
      </c>
      <c r="C347" s="6"/>
      <c r="D347" s="6"/>
      <c r="E347" s="6"/>
      <c r="F347" s="6"/>
      <c r="G347" s="289"/>
      <c r="H347"/>
      <c r="I347"/>
    </row>
    <row r="348" spans="1:9" ht="30" hidden="1">
      <c r="A348" s="117" t="s">
        <v>374</v>
      </c>
      <c r="B348" s="13" t="s">
        <v>608</v>
      </c>
      <c r="C348" s="6"/>
      <c r="D348" s="6"/>
      <c r="E348" s="6"/>
      <c r="F348" s="6"/>
      <c r="G348" s="289"/>
      <c r="H348"/>
      <c r="I348"/>
    </row>
    <row r="349" spans="1:9" ht="47.25" customHeight="1">
      <c r="A349" s="100" t="s">
        <v>376</v>
      </c>
      <c r="B349" s="218" t="s">
        <v>458</v>
      </c>
      <c r="C349" s="219"/>
      <c r="D349" s="219"/>
      <c r="E349" s="270"/>
      <c r="F349" s="219"/>
      <c r="G349" s="348"/>
      <c r="H349" s="156">
        <f>SUM(D350:D351)</f>
        <v>2</v>
      </c>
      <c r="I349" s="156">
        <f>COUNT(D350:D351)*2</f>
        <v>4</v>
      </c>
    </row>
    <row r="350" spans="1:9" ht="45">
      <c r="A350" s="100" t="s">
        <v>377</v>
      </c>
      <c r="B350" s="13" t="s">
        <v>378</v>
      </c>
      <c r="C350" s="5" t="s">
        <v>1720</v>
      </c>
      <c r="D350" s="130">
        <v>1</v>
      </c>
      <c r="E350" s="130" t="s">
        <v>1316</v>
      </c>
      <c r="F350" s="342" t="s">
        <v>2330</v>
      </c>
      <c r="G350" s="357"/>
    </row>
    <row r="351" spans="1:9" ht="30">
      <c r="A351" s="100" t="s">
        <v>379</v>
      </c>
      <c r="B351" s="13" t="s">
        <v>380</v>
      </c>
      <c r="C351" s="7" t="s">
        <v>2448</v>
      </c>
      <c r="D351" s="130">
        <v>1</v>
      </c>
      <c r="E351" s="130" t="s">
        <v>1316</v>
      </c>
      <c r="F351" s="68"/>
      <c r="G351" s="350"/>
    </row>
    <row r="352" spans="1:9" ht="47.25" hidden="1" customHeight="1">
      <c r="A352" s="117" t="s">
        <v>381</v>
      </c>
      <c r="B352" s="218" t="s">
        <v>382</v>
      </c>
      <c r="C352" s="219"/>
      <c r="D352" s="219"/>
      <c r="E352" s="219"/>
      <c r="F352" s="220"/>
      <c r="G352" s="216"/>
      <c r="H352"/>
      <c r="I352"/>
    </row>
    <row r="353" spans="1:9" ht="60" hidden="1">
      <c r="A353" s="117" t="s">
        <v>383</v>
      </c>
      <c r="B353" s="13" t="s">
        <v>384</v>
      </c>
      <c r="C353" s="6"/>
      <c r="D353" s="6"/>
      <c r="E353" s="6"/>
      <c r="F353" s="6"/>
      <c r="G353" s="289"/>
      <c r="H353"/>
      <c r="I353"/>
    </row>
    <row r="354" spans="1:9" ht="60" hidden="1">
      <c r="A354" s="117" t="s">
        <v>385</v>
      </c>
      <c r="B354" s="13" t="s">
        <v>386</v>
      </c>
      <c r="C354" s="6"/>
      <c r="D354" s="6"/>
      <c r="E354" s="6"/>
      <c r="F354" s="6"/>
      <c r="G354" s="289"/>
      <c r="H354"/>
      <c r="I354"/>
    </row>
    <row r="355" spans="1:9" ht="47.25" customHeight="1">
      <c r="A355" s="100" t="s">
        <v>387</v>
      </c>
      <c r="B355" s="218" t="s">
        <v>388</v>
      </c>
      <c r="C355" s="219"/>
      <c r="D355" s="219"/>
      <c r="E355" s="270"/>
      <c r="F355" s="219"/>
      <c r="G355" s="348"/>
      <c r="H355" s="156">
        <f>SUM(D358:D364)</f>
        <v>7</v>
      </c>
      <c r="I355" s="156">
        <f>COUNT(D358:D364)*2</f>
        <v>14</v>
      </c>
    </row>
    <row r="356" spans="1:9" ht="30" hidden="1">
      <c r="A356" s="117" t="s">
        <v>389</v>
      </c>
      <c r="B356" s="13" t="s">
        <v>459</v>
      </c>
      <c r="C356" s="6"/>
      <c r="D356" s="6"/>
      <c r="E356" s="6"/>
      <c r="F356" s="6"/>
      <c r="G356" s="289"/>
      <c r="H356"/>
      <c r="I356"/>
    </row>
    <row r="357" spans="1:9" ht="30" hidden="1">
      <c r="A357" s="117" t="s">
        <v>390</v>
      </c>
      <c r="B357" s="13" t="s">
        <v>391</v>
      </c>
      <c r="C357" s="6"/>
      <c r="D357" s="6"/>
      <c r="E357" s="6"/>
      <c r="F357" s="6"/>
      <c r="G357" s="289"/>
      <c r="H357"/>
      <c r="I357"/>
    </row>
    <row r="358" spans="1:9" ht="60">
      <c r="A358" s="100" t="s">
        <v>392</v>
      </c>
      <c r="B358" s="13" t="s">
        <v>393</v>
      </c>
      <c r="C358" s="5" t="s">
        <v>1721</v>
      </c>
      <c r="D358" s="170">
        <v>1</v>
      </c>
      <c r="E358" s="130" t="s">
        <v>1316</v>
      </c>
      <c r="F358" s="37"/>
      <c r="G358" s="349"/>
    </row>
    <row r="359" spans="1:9" ht="45">
      <c r="A359" s="100"/>
      <c r="B359" s="13"/>
      <c r="C359" s="5" t="s">
        <v>1722</v>
      </c>
      <c r="D359" s="170">
        <v>1</v>
      </c>
      <c r="E359" s="130" t="s">
        <v>1943</v>
      </c>
      <c r="F359" s="37"/>
      <c r="G359" s="349"/>
    </row>
    <row r="360" spans="1:9" ht="45">
      <c r="A360" s="100"/>
      <c r="B360" s="13"/>
      <c r="C360" s="5" t="s">
        <v>1723</v>
      </c>
      <c r="D360" s="170">
        <v>1</v>
      </c>
      <c r="E360" s="130" t="s">
        <v>1943</v>
      </c>
      <c r="F360" s="37"/>
      <c r="G360" s="349"/>
    </row>
    <row r="361" spans="1:9" ht="30">
      <c r="A361" s="100"/>
      <c r="B361" s="13"/>
      <c r="C361" s="16" t="s">
        <v>1724</v>
      </c>
      <c r="D361" s="170">
        <v>1</v>
      </c>
      <c r="E361" s="130" t="s">
        <v>1316</v>
      </c>
      <c r="F361" s="37"/>
      <c r="G361" s="349"/>
    </row>
    <row r="362" spans="1:9" ht="45">
      <c r="A362" s="100"/>
      <c r="B362" s="13"/>
      <c r="C362" s="16" t="s">
        <v>1725</v>
      </c>
      <c r="D362" s="170">
        <v>1</v>
      </c>
      <c r="E362" s="130" t="s">
        <v>1943</v>
      </c>
      <c r="F362" s="37"/>
      <c r="G362" s="349"/>
    </row>
    <row r="363" spans="1:9" ht="30">
      <c r="A363" s="100"/>
      <c r="B363" s="13"/>
      <c r="C363" s="16" t="s">
        <v>1726</v>
      </c>
      <c r="D363" s="170">
        <v>1</v>
      </c>
      <c r="E363" s="130" t="s">
        <v>1943</v>
      </c>
      <c r="F363" s="37"/>
      <c r="G363" s="349"/>
    </row>
    <row r="364" spans="1:9" ht="30">
      <c r="A364" s="100"/>
      <c r="B364" s="13"/>
      <c r="C364" s="6" t="s">
        <v>1727</v>
      </c>
      <c r="D364" s="170">
        <v>1</v>
      </c>
      <c r="E364" s="130" t="s">
        <v>1269</v>
      </c>
      <c r="F364" s="68"/>
      <c r="G364" s="350"/>
    </row>
    <row r="365" spans="1:9" ht="37.5" customHeight="1">
      <c r="A365" s="100"/>
      <c r="B365" s="267" t="s">
        <v>394</v>
      </c>
      <c r="C365" s="268"/>
      <c r="D365" s="268"/>
      <c r="E365" s="269"/>
      <c r="F365" s="268"/>
      <c r="G365" s="353"/>
      <c r="H365" s="156">
        <f>H366+H394+H408</f>
        <v>44</v>
      </c>
      <c r="I365" s="156">
        <f>I366+I394+I408</f>
        <v>88</v>
      </c>
    </row>
    <row r="366" spans="1:9" ht="31.5" customHeight="1">
      <c r="A366" s="100" t="s">
        <v>395</v>
      </c>
      <c r="B366" s="218" t="s">
        <v>1838</v>
      </c>
      <c r="C366" s="219"/>
      <c r="D366" s="219"/>
      <c r="E366" s="270"/>
      <c r="F366" s="219"/>
      <c r="G366" s="348"/>
      <c r="H366" s="156">
        <f>SUM(D367:D393)</f>
        <v>27</v>
      </c>
      <c r="I366" s="156">
        <f>COUNT(D367:D393)*2</f>
        <v>54</v>
      </c>
    </row>
    <row r="367" spans="1:9" ht="30">
      <c r="A367" s="100" t="s">
        <v>396</v>
      </c>
      <c r="B367" s="13" t="s">
        <v>397</v>
      </c>
      <c r="C367" s="5" t="s">
        <v>1728</v>
      </c>
      <c r="D367" s="130">
        <v>1</v>
      </c>
      <c r="E367" s="130" t="s">
        <v>1269</v>
      </c>
      <c r="F367" s="68"/>
      <c r="G367" s="350"/>
    </row>
    <row r="368" spans="1:9" ht="60">
      <c r="A368" s="100"/>
      <c r="B368" s="13"/>
      <c r="C368" s="16" t="s">
        <v>1729</v>
      </c>
      <c r="D368" s="130">
        <v>1</v>
      </c>
      <c r="E368" s="130" t="s">
        <v>1269</v>
      </c>
      <c r="F368" s="68"/>
      <c r="G368" s="350"/>
    </row>
    <row r="369" spans="1:7" ht="45">
      <c r="A369" s="100"/>
      <c r="B369" s="13"/>
      <c r="C369" s="16" t="s">
        <v>1839</v>
      </c>
      <c r="D369" s="130">
        <v>1</v>
      </c>
      <c r="E369" s="130" t="s">
        <v>1321</v>
      </c>
      <c r="F369" s="68"/>
      <c r="G369" s="350"/>
    </row>
    <row r="370" spans="1:7" ht="60">
      <c r="A370" s="100" t="s">
        <v>398</v>
      </c>
      <c r="B370" s="13" t="s">
        <v>399</v>
      </c>
      <c r="C370" s="5" t="s">
        <v>1730</v>
      </c>
      <c r="D370" s="130">
        <v>1</v>
      </c>
      <c r="E370" s="130" t="s">
        <v>1269</v>
      </c>
      <c r="F370" s="37" t="s">
        <v>1731</v>
      </c>
      <c r="G370" s="349"/>
    </row>
    <row r="371" spans="1:7" ht="30">
      <c r="A371" s="100"/>
      <c r="B371" s="13"/>
      <c r="C371" s="5" t="s">
        <v>1732</v>
      </c>
      <c r="D371" s="130">
        <v>1</v>
      </c>
      <c r="E371" s="130" t="s">
        <v>1321</v>
      </c>
      <c r="F371" s="37"/>
      <c r="G371" s="349"/>
    </row>
    <row r="372" spans="1:7" ht="45">
      <c r="A372" s="100" t="s">
        <v>400</v>
      </c>
      <c r="B372" s="13" t="s">
        <v>401</v>
      </c>
      <c r="C372" s="5" t="s">
        <v>2331</v>
      </c>
      <c r="D372" s="130">
        <v>1</v>
      </c>
      <c r="E372" s="130" t="s">
        <v>1269</v>
      </c>
      <c r="F372" s="37"/>
      <c r="G372" s="349"/>
    </row>
    <row r="373" spans="1:7" ht="60">
      <c r="A373" s="100"/>
      <c r="B373" s="13"/>
      <c r="C373" s="5" t="s">
        <v>1733</v>
      </c>
      <c r="D373" s="130">
        <v>1</v>
      </c>
      <c r="E373" s="130" t="s">
        <v>1269</v>
      </c>
      <c r="F373" s="37" t="s">
        <v>1734</v>
      </c>
      <c r="G373" s="349"/>
    </row>
    <row r="374" spans="1:7" ht="45">
      <c r="A374" s="100"/>
      <c r="B374" s="13"/>
      <c r="C374" s="5" t="s">
        <v>1735</v>
      </c>
      <c r="D374" s="130">
        <v>1</v>
      </c>
      <c r="E374" s="130" t="s">
        <v>1269</v>
      </c>
      <c r="F374" s="37" t="s">
        <v>1736</v>
      </c>
      <c r="G374" s="349"/>
    </row>
    <row r="375" spans="1:7" ht="45">
      <c r="A375" s="100"/>
      <c r="B375" s="13"/>
      <c r="C375" s="5" t="s">
        <v>1737</v>
      </c>
      <c r="D375" s="130">
        <v>1</v>
      </c>
      <c r="E375" s="130" t="s">
        <v>1269</v>
      </c>
      <c r="F375" s="37"/>
      <c r="G375" s="349"/>
    </row>
    <row r="376" spans="1:7" ht="45">
      <c r="A376" s="100" t="s">
        <v>402</v>
      </c>
      <c r="B376" s="13" t="s">
        <v>403</v>
      </c>
      <c r="C376" s="18" t="s">
        <v>1738</v>
      </c>
      <c r="D376" s="130">
        <v>1</v>
      </c>
      <c r="E376" s="130" t="s">
        <v>1316</v>
      </c>
      <c r="F376" s="68"/>
      <c r="G376" s="350"/>
    </row>
    <row r="377" spans="1:7" ht="30">
      <c r="A377" s="100"/>
      <c r="B377" s="13"/>
      <c r="C377" s="18" t="s">
        <v>1739</v>
      </c>
      <c r="D377" s="130">
        <v>1</v>
      </c>
      <c r="E377" s="130" t="s">
        <v>1316</v>
      </c>
      <c r="F377" s="68"/>
      <c r="G377" s="350"/>
    </row>
    <row r="378" spans="1:7" ht="45">
      <c r="A378" s="100"/>
      <c r="B378" s="13"/>
      <c r="C378" s="18" t="s">
        <v>1740</v>
      </c>
      <c r="D378" s="130">
        <v>1</v>
      </c>
      <c r="E378" s="130" t="s">
        <v>1316</v>
      </c>
      <c r="F378" s="68"/>
      <c r="G378" s="350"/>
    </row>
    <row r="379" spans="1:7" ht="45">
      <c r="A379" s="100"/>
      <c r="B379" s="13"/>
      <c r="C379" s="18" t="s">
        <v>1741</v>
      </c>
      <c r="D379" s="130">
        <v>1</v>
      </c>
      <c r="E379" s="130" t="s">
        <v>1316</v>
      </c>
      <c r="F379" s="68"/>
      <c r="G379" s="350"/>
    </row>
    <row r="380" spans="1:7" ht="30">
      <c r="A380" s="100"/>
      <c r="B380" s="13"/>
      <c r="C380" s="18" t="s">
        <v>1742</v>
      </c>
      <c r="D380" s="130">
        <v>1</v>
      </c>
      <c r="E380" s="130" t="s">
        <v>1316</v>
      </c>
      <c r="F380" s="68"/>
      <c r="G380" s="350"/>
    </row>
    <row r="381" spans="1:7" ht="60">
      <c r="A381" s="100"/>
      <c r="B381" s="13"/>
      <c r="C381" s="18" t="s">
        <v>1743</v>
      </c>
      <c r="D381" s="130">
        <v>1</v>
      </c>
      <c r="E381" s="130" t="s">
        <v>1316</v>
      </c>
      <c r="F381" s="68"/>
      <c r="G381" s="350"/>
    </row>
    <row r="382" spans="1:7" ht="60">
      <c r="A382" s="100"/>
      <c r="B382" s="13"/>
      <c r="C382" s="18" t="s">
        <v>1744</v>
      </c>
      <c r="D382" s="130">
        <v>1</v>
      </c>
      <c r="E382" s="130" t="s">
        <v>1316</v>
      </c>
      <c r="F382" s="68"/>
      <c r="G382" s="350"/>
    </row>
    <row r="383" spans="1:7" ht="45">
      <c r="A383" s="100"/>
      <c r="B383" s="13"/>
      <c r="C383" s="18" t="s">
        <v>1745</v>
      </c>
      <c r="D383" s="130">
        <v>1</v>
      </c>
      <c r="E383" s="130" t="s">
        <v>1316</v>
      </c>
      <c r="F383" s="68"/>
      <c r="G383" s="350"/>
    </row>
    <row r="384" spans="1:7" ht="60">
      <c r="A384" s="100"/>
      <c r="B384" s="13"/>
      <c r="C384" s="18" t="s">
        <v>1746</v>
      </c>
      <c r="D384" s="130">
        <v>1</v>
      </c>
      <c r="E384" s="130" t="s">
        <v>1316</v>
      </c>
      <c r="F384" s="68"/>
      <c r="G384" s="350"/>
    </row>
    <row r="385" spans="1:9" ht="45">
      <c r="A385" s="100" t="s">
        <v>461</v>
      </c>
      <c r="B385" s="13" t="s">
        <v>404</v>
      </c>
      <c r="C385" s="5" t="s">
        <v>2332</v>
      </c>
      <c r="D385" s="130">
        <v>1</v>
      </c>
      <c r="E385" s="130" t="s">
        <v>1316</v>
      </c>
      <c r="F385" s="68"/>
      <c r="G385" s="350"/>
    </row>
    <row r="386" spans="1:9" ht="45">
      <c r="A386" s="100" t="s">
        <v>462</v>
      </c>
      <c r="B386" s="13" t="s">
        <v>420</v>
      </c>
      <c r="C386" s="5" t="s">
        <v>1747</v>
      </c>
      <c r="D386" s="130">
        <v>1</v>
      </c>
      <c r="E386" s="130" t="s">
        <v>1316</v>
      </c>
      <c r="F386" s="68"/>
      <c r="G386" s="350"/>
    </row>
    <row r="387" spans="1:9" ht="30">
      <c r="A387" s="100" t="s">
        <v>463</v>
      </c>
      <c r="B387" s="13" t="s">
        <v>424</v>
      </c>
      <c r="C387" s="5" t="s">
        <v>2333</v>
      </c>
      <c r="D387" s="130">
        <v>1</v>
      </c>
      <c r="E387" s="130" t="s">
        <v>1316</v>
      </c>
      <c r="F387" s="68"/>
      <c r="G387" s="350"/>
    </row>
    <row r="388" spans="1:9" ht="30">
      <c r="A388" s="100"/>
      <c r="B388" s="13"/>
      <c r="C388" s="6" t="s">
        <v>1748</v>
      </c>
      <c r="D388" s="130">
        <v>1</v>
      </c>
      <c r="E388" s="130" t="s">
        <v>1316</v>
      </c>
      <c r="F388" s="68"/>
      <c r="G388" s="350"/>
    </row>
    <row r="389" spans="1:9" ht="45">
      <c r="A389" s="100"/>
      <c r="B389" s="13"/>
      <c r="C389" s="6" t="s">
        <v>1840</v>
      </c>
      <c r="D389" s="130">
        <v>1</v>
      </c>
      <c r="E389" s="130" t="s">
        <v>1316</v>
      </c>
      <c r="F389" s="68"/>
      <c r="G389" s="350"/>
    </row>
    <row r="390" spans="1:9" ht="45">
      <c r="A390" s="100" t="s">
        <v>464</v>
      </c>
      <c r="B390" s="13" t="s">
        <v>421</v>
      </c>
      <c r="C390" s="26" t="s">
        <v>2449</v>
      </c>
      <c r="D390" s="130">
        <v>1</v>
      </c>
      <c r="E390" s="130" t="s">
        <v>1316</v>
      </c>
      <c r="F390" s="68"/>
      <c r="G390" s="350"/>
    </row>
    <row r="391" spans="1:9" ht="30">
      <c r="A391" s="100"/>
      <c r="B391" s="13"/>
      <c r="C391" s="175" t="s">
        <v>1749</v>
      </c>
      <c r="D391" s="130">
        <v>1</v>
      </c>
      <c r="E391" s="130" t="s">
        <v>1316</v>
      </c>
      <c r="F391" s="68"/>
      <c r="G391" s="350"/>
    </row>
    <row r="392" spans="1:9" ht="45">
      <c r="A392" s="100" t="s">
        <v>465</v>
      </c>
      <c r="B392" s="13" t="s">
        <v>405</v>
      </c>
      <c r="C392" s="18" t="s">
        <v>1750</v>
      </c>
      <c r="D392" s="130">
        <v>1</v>
      </c>
      <c r="E392" s="130" t="s">
        <v>1316</v>
      </c>
      <c r="F392" s="68"/>
      <c r="G392" s="350"/>
    </row>
    <row r="393" spans="1:9" ht="45">
      <c r="A393" s="100" t="s">
        <v>466</v>
      </c>
      <c r="B393" s="13" t="s">
        <v>422</v>
      </c>
      <c r="C393" s="7" t="s">
        <v>1751</v>
      </c>
      <c r="D393" s="130">
        <v>1</v>
      </c>
      <c r="E393" s="130" t="s">
        <v>1316</v>
      </c>
      <c r="F393" s="68"/>
      <c r="G393" s="350"/>
    </row>
    <row r="394" spans="1:9" ht="31.5" customHeight="1">
      <c r="A394" s="100" t="s">
        <v>406</v>
      </c>
      <c r="B394" s="218" t="s">
        <v>407</v>
      </c>
      <c r="C394" s="219"/>
      <c r="D394" s="219"/>
      <c r="E394" s="270"/>
      <c r="F394" s="219"/>
      <c r="G394" s="348"/>
      <c r="H394" s="156">
        <f>SUM(D395:D407)</f>
        <v>13</v>
      </c>
      <c r="I394" s="156">
        <f>COUNT(D395:D407)*2</f>
        <v>26</v>
      </c>
    </row>
    <row r="395" spans="1:9" ht="45">
      <c r="A395" s="100" t="s">
        <v>408</v>
      </c>
      <c r="B395" s="13" t="s">
        <v>409</v>
      </c>
      <c r="C395" s="18" t="s">
        <v>1752</v>
      </c>
      <c r="D395" s="170">
        <v>1</v>
      </c>
      <c r="E395" s="130" t="s">
        <v>1269</v>
      </c>
      <c r="F395" s="37"/>
      <c r="G395" s="349"/>
    </row>
    <row r="396" spans="1:9" ht="30">
      <c r="A396" s="100"/>
      <c r="B396" s="13"/>
      <c r="C396" s="18" t="s">
        <v>1753</v>
      </c>
      <c r="D396" s="170">
        <v>1</v>
      </c>
      <c r="E396" s="130" t="s">
        <v>1945</v>
      </c>
      <c r="F396" s="37"/>
      <c r="G396" s="349"/>
    </row>
    <row r="397" spans="1:9" ht="45">
      <c r="A397" s="100"/>
      <c r="B397" s="13"/>
      <c r="C397" s="18" t="s">
        <v>2013</v>
      </c>
      <c r="D397" s="170">
        <v>1</v>
      </c>
      <c r="E397" s="130" t="s">
        <v>1269</v>
      </c>
      <c r="F397" s="37" t="s">
        <v>2334</v>
      </c>
      <c r="G397" s="349"/>
    </row>
    <row r="398" spans="1:9" ht="60">
      <c r="A398" s="100"/>
      <c r="B398" s="13"/>
      <c r="C398" s="18" t="s">
        <v>1754</v>
      </c>
      <c r="D398" s="170">
        <v>1</v>
      </c>
      <c r="E398" s="130"/>
      <c r="F398" s="67" t="s">
        <v>2335</v>
      </c>
      <c r="G398" s="358"/>
    </row>
    <row r="399" spans="1:9" ht="45">
      <c r="A399" s="100" t="s">
        <v>410</v>
      </c>
      <c r="B399" s="13" t="s">
        <v>1841</v>
      </c>
      <c r="C399" s="18" t="s">
        <v>1755</v>
      </c>
      <c r="D399" s="170">
        <v>1</v>
      </c>
      <c r="E399" s="130"/>
      <c r="F399" s="50"/>
      <c r="G399" s="355"/>
    </row>
    <row r="400" spans="1:9" ht="45">
      <c r="A400" s="100"/>
      <c r="B400" s="13"/>
      <c r="C400" s="18" t="s">
        <v>1842</v>
      </c>
      <c r="D400" s="170">
        <v>1</v>
      </c>
      <c r="E400" s="130"/>
      <c r="F400" s="50" t="s">
        <v>1756</v>
      </c>
      <c r="G400" s="355"/>
    </row>
    <row r="401" spans="1:9" ht="45">
      <c r="A401" s="100"/>
      <c r="B401" s="13"/>
      <c r="C401" s="18" t="s">
        <v>1757</v>
      </c>
      <c r="D401" s="170">
        <v>1</v>
      </c>
      <c r="E401" s="130"/>
      <c r="F401" s="50"/>
      <c r="G401" s="355"/>
    </row>
    <row r="402" spans="1:9" ht="60">
      <c r="A402" s="100"/>
      <c r="B402" s="13"/>
      <c r="C402" s="18" t="s">
        <v>1758</v>
      </c>
      <c r="D402" s="170">
        <v>1</v>
      </c>
      <c r="E402" s="130"/>
      <c r="F402" s="50"/>
      <c r="G402" s="355"/>
    </row>
    <row r="403" spans="1:9" ht="45">
      <c r="A403" s="100"/>
      <c r="B403" s="13"/>
      <c r="C403" s="18" t="s">
        <v>1759</v>
      </c>
      <c r="D403" s="170">
        <v>1</v>
      </c>
      <c r="E403" s="130"/>
      <c r="G403" s="352"/>
    </row>
    <row r="404" spans="1:9" ht="45">
      <c r="A404" s="100"/>
      <c r="B404" s="13"/>
      <c r="C404" s="18" t="s">
        <v>1760</v>
      </c>
      <c r="D404" s="170">
        <v>1</v>
      </c>
      <c r="E404" s="130"/>
      <c r="F404" s="50"/>
      <c r="G404" s="355"/>
    </row>
    <row r="405" spans="1:9" ht="60">
      <c r="A405" s="100" t="s">
        <v>411</v>
      </c>
      <c r="B405" s="13" t="s">
        <v>468</v>
      </c>
      <c r="C405" s="18" t="s">
        <v>1761</v>
      </c>
      <c r="D405" s="170">
        <v>1</v>
      </c>
      <c r="E405" s="130"/>
      <c r="F405" s="68"/>
      <c r="G405" s="350"/>
    </row>
    <row r="406" spans="1:9" ht="45">
      <c r="A406" s="105"/>
      <c r="B406" s="13"/>
      <c r="C406" s="83" t="s">
        <v>1762</v>
      </c>
      <c r="D406" s="170">
        <v>1</v>
      </c>
      <c r="E406" s="130"/>
      <c r="F406" s="68"/>
      <c r="G406" s="350"/>
    </row>
    <row r="407" spans="1:9" ht="60">
      <c r="A407" s="105"/>
      <c r="B407" s="13"/>
      <c r="C407" s="18" t="s">
        <v>1763</v>
      </c>
      <c r="D407" s="170">
        <v>1</v>
      </c>
      <c r="E407" s="130"/>
      <c r="F407" s="68"/>
      <c r="G407" s="350"/>
    </row>
    <row r="408" spans="1:9" ht="63" customHeight="1">
      <c r="A408" s="100" t="s">
        <v>412</v>
      </c>
      <c r="B408" s="218" t="s">
        <v>469</v>
      </c>
      <c r="C408" s="219"/>
      <c r="D408" s="219"/>
      <c r="E408" s="270"/>
      <c r="F408" s="219"/>
      <c r="G408" s="348"/>
      <c r="H408" s="156">
        <f>SUM(D409:D412)</f>
        <v>4</v>
      </c>
      <c r="I408" s="156">
        <f>COUNT(D409:D412)*2</f>
        <v>8</v>
      </c>
    </row>
    <row r="409" spans="1:9" ht="45">
      <c r="A409" s="100" t="s">
        <v>413</v>
      </c>
      <c r="B409" s="13" t="s">
        <v>414</v>
      </c>
      <c r="C409" s="5" t="s">
        <v>1764</v>
      </c>
      <c r="D409" s="130">
        <v>1</v>
      </c>
      <c r="E409" s="130" t="s">
        <v>1316</v>
      </c>
      <c r="F409" s="68"/>
      <c r="G409" s="350"/>
    </row>
    <row r="410" spans="1:9" ht="45">
      <c r="A410" s="100" t="s">
        <v>415</v>
      </c>
      <c r="B410" s="13" t="s">
        <v>416</v>
      </c>
      <c r="C410" s="52" t="s">
        <v>1765</v>
      </c>
      <c r="D410" s="130">
        <v>1</v>
      </c>
      <c r="E410" s="130" t="s">
        <v>1316</v>
      </c>
      <c r="F410" s="68"/>
      <c r="G410" s="350"/>
    </row>
    <row r="411" spans="1:9" ht="30">
      <c r="A411" s="100" t="s">
        <v>417</v>
      </c>
      <c r="B411" s="13" t="s">
        <v>418</v>
      </c>
      <c r="C411" s="96" t="s">
        <v>1766</v>
      </c>
      <c r="D411" s="130">
        <v>1</v>
      </c>
      <c r="E411" s="130" t="s">
        <v>1316</v>
      </c>
      <c r="F411" s="68"/>
      <c r="G411" s="350"/>
    </row>
    <row r="412" spans="1:9" ht="30">
      <c r="A412" s="100" t="s">
        <v>419</v>
      </c>
      <c r="B412" s="13" t="s">
        <v>423</v>
      </c>
      <c r="C412" s="5" t="s">
        <v>1767</v>
      </c>
      <c r="D412" s="130">
        <v>1</v>
      </c>
      <c r="E412" s="130" t="s">
        <v>1943</v>
      </c>
      <c r="F412" s="68"/>
      <c r="G412" s="350"/>
    </row>
    <row r="413" spans="1:9" ht="18.75">
      <c r="A413" s="100"/>
      <c r="B413" s="267" t="s">
        <v>425</v>
      </c>
      <c r="C413" s="268"/>
      <c r="D413" s="268"/>
      <c r="E413" s="269"/>
      <c r="F413" s="268"/>
      <c r="G413" s="353"/>
      <c r="H413" s="156">
        <f>H414+H422</f>
        <v>10</v>
      </c>
      <c r="I413" s="156">
        <f>I414+I422</f>
        <v>20</v>
      </c>
    </row>
    <row r="414" spans="1:9" ht="47.25" customHeight="1">
      <c r="A414" s="100" t="s">
        <v>426</v>
      </c>
      <c r="B414" s="218" t="s">
        <v>427</v>
      </c>
      <c r="C414" s="219"/>
      <c r="D414" s="219"/>
      <c r="E414" s="270"/>
      <c r="F414" s="219"/>
      <c r="G414" s="348"/>
      <c r="H414" s="156">
        <f>SUM(D415:D421)</f>
        <v>6</v>
      </c>
      <c r="I414" s="156">
        <f>COUNT(D415:D421)*2</f>
        <v>12</v>
      </c>
    </row>
    <row r="415" spans="1:9" ht="30">
      <c r="A415" s="100" t="s">
        <v>428</v>
      </c>
      <c r="B415" s="13" t="s">
        <v>429</v>
      </c>
      <c r="C415" s="6" t="s">
        <v>1940</v>
      </c>
      <c r="D415" s="130">
        <v>1</v>
      </c>
      <c r="E415" s="130" t="s">
        <v>1945</v>
      </c>
      <c r="F415" s="68"/>
      <c r="G415" s="350"/>
    </row>
    <row r="416" spans="1:9" ht="30">
      <c r="A416" s="100"/>
      <c r="B416" s="13"/>
      <c r="C416" s="109" t="s">
        <v>1931</v>
      </c>
      <c r="D416" s="130">
        <v>1</v>
      </c>
      <c r="E416" s="130" t="s">
        <v>1945</v>
      </c>
      <c r="F416" s="68"/>
      <c r="G416" s="350"/>
    </row>
    <row r="417" spans="1:9" ht="30" hidden="1">
      <c r="A417" s="117" t="s">
        <v>430</v>
      </c>
      <c r="B417" s="13" t="s">
        <v>431</v>
      </c>
      <c r="C417" s="6"/>
      <c r="D417" s="6"/>
      <c r="E417" s="6"/>
      <c r="F417" s="6"/>
      <c r="G417" s="289"/>
      <c r="H417"/>
      <c r="I417"/>
    </row>
    <row r="418" spans="1:9" ht="30">
      <c r="A418" s="100" t="s">
        <v>432</v>
      </c>
      <c r="B418" s="13" t="s">
        <v>433</v>
      </c>
      <c r="C418" s="6" t="s">
        <v>2203</v>
      </c>
      <c r="D418" s="130">
        <v>1</v>
      </c>
      <c r="E418" s="130" t="s">
        <v>1945</v>
      </c>
      <c r="F418" s="68"/>
      <c r="G418" s="350"/>
    </row>
    <row r="419" spans="1:9" ht="30">
      <c r="A419" s="100" t="s">
        <v>434</v>
      </c>
      <c r="B419" s="13" t="s">
        <v>435</v>
      </c>
      <c r="C419" s="6" t="s">
        <v>1939</v>
      </c>
      <c r="D419" s="130">
        <v>1</v>
      </c>
      <c r="E419" s="130" t="s">
        <v>1945</v>
      </c>
      <c r="F419" s="68"/>
      <c r="G419" s="350"/>
    </row>
    <row r="420" spans="1:9" ht="30">
      <c r="A420" s="100"/>
      <c r="B420" s="13"/>
      <c r="C420" s="6" t="s">
        <v>1941</v>
      </c>
      <c r="D420" s="130">
        <v>1</v>
      </c>
      <c r="E420" s="130" t="s">
        <v>1945</v>
      </c>
      <c r="F420" s="68"/>
      <c r="G420" s="350"/>
    </row>
    <row r="421" spans="1:9">
      <c r="A421" s="100"/>
      <c r="B421" s="13"/>
      <c r="C421" s="6" t="s">
        <v>2208</v>
      </c>
      <c r="D421" s="130">
        <v>1</v>
      </c>
      <c r="E421" s="130" t="s">
        <v>1945</v>
      </c>
      <c r="F421" s="68"/>
      <c r="G421" s="350"/>
    </row>
    <row r="422" spans="1:9" ht="31.5" customHeight="1">
      <c r="A422" s="100" t="s">
        <v>436</v>
      </c>
      <c r="B422" s="218" t="s">
        <v>1843</v>
      </c>
      <c r="C422" s="219"/>
      <c r="D422" s="219"/>
      <c r="E422" s="219"/>
      <c r="F422" s="219"/>
      <c r="G422" s="348"/>
      <c r="H422" s="156">
        <f>SUM(D424:D427)</f>
        <v>4</v>
      </c>
      <c r="I422" s="156">
        <f>COUNT(D424:D427)*2</f>
        <v>8</v>
      </c>
    </row>
    <row r="423" spans="1:9" ht="30" hidden="1">
      <c r="A423" s="117" t="s">
        <v>437</v>
      </c>
      <c r="B423" s="94" t="s">
        <v>440</v>
      </c>
      <c r="C423" s="94"/>
      <c r="D423" s="6"/>
      <c r="E423" s="6"/>
      <c r="F423" s="6"/>
      <c r="G423" s="289"/>
      <c r="H423"/>
      <c r="I423"/>
    </row>
    <row r="424" spans="1:9" ht="30">
      <c r="A424" s="100" t="s">
        <v>438</v>
      </c>
      <c r="B424" s="13" t="s">
        <v>439</v>
      </c>
      <c r="C424" s="6" t="s">
        <v>2199</v>
      </c>
      <c r="D424" s="130">
        <v>1</v>
      </c>
      <c r="E424" s="130" t="s">
        <v>1945</v>
      </c>
      <c r="F424" s="68"/>
      <c r="G424" s="350"/>
    </row>
    <row r="425" spans="1:9" ht="30">
      <c r="A425" s="100"/>
      <c r="B425" s="9"/>
      <c r="C425" s="65" t="s">
        <v>2200</v>
      </c>
      <c r="D425" s="130">
        <v>1</v>
      </c>
      <c r="E425" s="130" t="s">
        <v>1945</v>
      </c>
      <c r="F425" s="339"/>
      <c r="G425" s="352"/>
    </row>
    <row r="426" spans="1:9" ht="30">
      <c r="A426" s="100"/>
      <c r="B426" s="9"/>
      <c r="C426" s="65" t="s">
        <v>2201</v>
      </c>
      <c r="D426" s="130">
        <v>1</v>
      </c>
      <c r="E426" s="130" t="s">
        <v>1945</v>
      </c>
      <c r="F426" s="339"/>
      <c r="G426" s="352"/>
    </row>
    <row r="427" spans="1:9" ht="45">
      <c r="A427" s="100"/>
      <c r="B427" s="9"/>
      <c r="C427" s="65" t="s">
        <v>2202</v>
      </c>
      <c r="D427" s="130">
        <v>1</v>
      </c>
      <c r="E427" s="130" t="s">
        <v>1945</v>
      </c>
      <c r="F427" s="339"/>
      <c r="G427" s="352"/>
    </row>
    <row r="430" spans="1:9" ht="46.5">
      <c r="A430" s="242" t="s">
        <v>2450</v>
      </c>
      <c r="B430" s="242"/>
      <c r="C430" s="242"/>
    </row>
    <row r="431" spans="1:9" ht="63">
      <c r="A431" s="149"/>
      <c r="B431" s="165" t="s">
        <v>2451</v>
      </c>
      <c r="C431" s="198">
        <f>D452</f>
        <v>50</v>
      </c>
    </row>
    <row r="432" spans="1:9" ht="26.25">
      <c r="A432" s="152"/>
      <c r="B432" s="243" t="s">
        <v>2342</v>
      </c>
      <c r="C432" s="244"/>
    </row>
    <row r="433" spans="1:5" ht="21">
      <c r="A433" s="153" t="s">
        <v>2343</v>
      </c>
      <c r="B433" s="154" t="s">
        <v>2344</v>
      </c>
      <c r="C433" s="197">
        <f>D444</f>
        <v>50</v>
      </c>
    </row>
    <row r="434" spans="1:5" ht="21">
      <c r="A434" s="153" t="s">
        <v>2345</v>
      </c>
      <c r="B434" s="154" t="s">
        <v>2346</v>
      </c>
      <c r="C434" s="197">
        <f t="shared" ref="C434:C440" si="0">D445</f>
        <v>50</v>
      </c>
    </row>
    <row r="435" spans="1:5" ht="21">
      <c r="A435" s="153" t="s">
        <v>2347</v>
      </c>
      <c r="B435" s="154" t="s">
        <v>2348</v>
      </c>
      <c r="C435" s="197">
        <f t="shared" si="0"/>
        <v>50</v>
      </c>
    </row>
    <row r="436" spans="1:5" ht="21">
      <c r="A436" s="153" t="s">
        <v>2349</v>
      </c>
      <c r="B436" s="154" t="s">
        <v>2350</v>
      </c>
      <c r="C436" s="197">
        <f t="shared" si="0"/>
        <v>50</v>
      </c>
    </row>
    <row r="437" spans="1:5" ht="21">
      <c r="A437" s="153" t="s">
        <v>2351</v>
      </c>
      <c r="B437" s="154" t="s">
        <v>2352</v>
      </c>
      <c r="C437" s="197">
        <f t="shared" si="0"/>
        <v>50</v>
      </c>
    </row>
    <row r="438" spans="1:5" ht="21">
      <c r="A438" s="153" t="s">
        <v>2353</v>
      </c>
      <c r="B438" s="154" t="s">
        <v>2354</v>
      </c>
      <c r="C438" s="197">
        <f t="shared" si="0"/>
        <v>50</v>
      </c>
    </row>
    <row r="439" spans="1:5" ht="21">
      <c r="A439" s="153" t="s">
        <v>2355</v>
      </c>
      <c r="B439" s="154" t="s">
        <v>2356</v>
      </c>
      <c r="C439" s="197">
        <f t="shared" si="0"/>
        <v>50</v>
      </c>
    </row>
    <row r="440" spans="1:5" ht="21">
      <c r="A440" s="153" t="s">
        <v>2357</v>
      </c>
      <c r="B440" s="154" t="s">
        <v>2358</v>
      </c>
      <c r="C440" s="197">
        <f t="shared" si="0"/>
        <v>50</v>
      </c>
    </row>
    <row r="441" spans="1:5">
      <c r="A441" s="187"/>
      <c r="B441" s="187"/>
      <c r="C441" s="187"/>
      <c r="D441" s="188"/>
    </row>
    <row r="442" spans="1:5">
      <c r="A442" s="187"/>
      <c r="B442" s="187"/>
      <c r="C442" s="187"/>
      <c r="D442" s="188"/>
      <c r="E442" s="166"/>
    </row>
    <row r="443" spans="1:5">
      <c r="A443" s="201"/>
      <c r="B443" s="201" t="s">
        <v>2378</v>
      </c>
      <c r="C443" s="201" t="s">
        <v>2452</v>
      </c>
      <c r="D443" s="214" t="s">
        <v>2361</v>
      </c>
    </row>
    <row r="444" spans="1:5">
      <c r="A444" s="215" t="s">
        <v>2343</v>
      </c>
      <c r="B444" s="201">
        <f>H5</f>
        <v>10</v>
      </c>
      <c r="C444" s="201">
        <f>I5</f>
        <v>20</v>
      </c>
      <c r="D444" s="214">
        <f>B444*100/C444</f>
        <v>50</v>
      </c>
    </row>
    <row r="445" spans="1:5">
      <c r="A445" s="201" t="s">
        <v>2345</v>
      </c>
      <c r="B445" s="201">
        <f>H45</f>
        <v>34</v>
      </c>
      <c r="C445" s="201">
        <f>I45</f>
        <v>68</v>
      </c>
      <c r="D445" s="214">
        <f t="shared" ref="D445:D450" si="1">B445*100/C445</f>
        <v>50</v>
      </c>
    </row>
    <row r="446" spans="1:5">
      <c r="A446" s="201" t="s">
        <v>2347</v>
      </c>
      <c r="B446" s="201">
        <f>H88</f>
        <v>51</v>
      </c>
      <c r="C446" s="201">
        <f>I88</f>
        <v>102</v>
      </c>
      <c r="D446" s="214">
        <f t="shared" si="1"/>
        <v>50</v>
      </c>
    </row>
    <row r="447" spans="1:5">
      <c r="A447" s="201" t="s">
        <v>2349</v>
      </c>
      <c r="B447" s="201">
        <f>H150</f>
        <v>94</v>
      </c>
      <c r="C447" s="201">
        <f>I150</f>
        <v>188</v>
      </c>
      <c r="D447" s="214">
        <f t="shared" si="1"/>
        <v>50</v>
      </c>
    </row>
    <row r="448" spans="1:5">
      <c r="A448" s="201" t="s">
        <v>2351</v>
      </c>
      <c r="B448" s="201">
        <f>H272</f>
        <v>6</v>
      </c>
      <c r="C448" s="201">
        <f>I272</f>
        <v>12</v>
      </c>
      <c r="D448" s="214">
        <f t="shared" si="1"/>
        <v>50</v>
      </c>
    </row>
    <row r="449" spans="1:4">
      <c r="A449" s="201" t="s">
        <v>2353</v>
      </c>
      <c r="B449" s="201">
        <f>H344</f>
        <v>9</v>
      </c>
      <c r="C449" s="201">
        <f>I344</f>
        <v>18</v>
      </c>
      <c r="D449" s="214">
        <f t="shared" si="1"/>
        <v>50</v>
      </c>
    </row>
    <row r="450" spans="1:4">
      <c r="A450" s="201" t="s">
        <v>2355</v>
      </c>
      <c r="B450" s="201">
        <f>H365</f>
        <v>44</v>
      </c>
      <c r="C450" s="201">
        <f>I365</f>
        <v>88</v>
      </c>
      <c r="D450" s="214">
        <f t="shared" si="1"/>
        <v>50</v>
      </c>
    </row>
    <row r="451" spans="1:4">
      <c r="A451" s="201" t="s">
        <v>2357</v>
      </c>
      <c r="B451" s="201">
        <f>H413</f>
        <v>10</v>
      </c>
      <c r="C451" s="201">
        <f>I413</f>
        <v>20</v>
      </c>
      <c r="D451" s="214">
        <f>B451*100/C451</f>
        <v>50</v>
      </c>
    </row>
    <row r="452" spans="1:4">
      <c r="A452" s="201" t="s">
        <v>2362</v>
      </c>
      <c r="B452" s="201">
        <f>SUM(B444:B451)</f>
        <v>258</v>
      </c>
      <c r="C452" s="201">
        <f>SUM(C444:C451)</f>
        <v>516</v>
      </c>
      <c r="D452" s="214">
        <f>B452*100/C452</f>
        <v>50</v>
      </c>
    </row>
    <row r="453" spans="1:4">
      <c r="A453" s="187"/>
      <c r="B453" s="187"/>
      <c r="C453" s="187"/>
      <c r="D453" s="188"/>
    </row>
    <row r="454" spans="1:4">
      <c r="A454" s="187"/>
      <c r="B454" s="187"/>
      <c r="C454" s="187"/>
      <c r="D454" s="188"/>
    </row>
  </sheetData>
  <sheetProtection password="E1A7" sheet="1" objects="1" scenarios="1"/>
  <protectedRanges>
    <protectedRange sqref="D1:D1048576" name="Range1"/>
  </protectedRanges>
  <autoFilter ref="A4:F427">
    <filterColumn colId="0">
      <colorFilter dxfId="0"/>
    </filterColumn>
  </autoFilter>
  <mergeCells count="48">
    <mergeCell ref="B345:F345"/>
    <mergeCell ref="B366:F366"/>
    <mergeCell ref="B394:F394"/>
    <mergeCell ref="A430:C430"/>
    <mergeCell ref="B432:C432"/>
    <mergeCell ref="B413:F413"/>
    <mergeCell ref="B414:F414"/>
    <mergeCell ref="B422:F422"/>
    <mergeCell ref="B408:F408"/>
    <mergeCell ref="B352:F352"/>
    <mergeCell ref="B355:F355"/>
    <mergeCell ref="B365:F365"/>
    <mergeCell ref="B349:F349"/>
    <mergeCell ref="B311:F311"/>
    <mergeCell ref="B318:F318"/>
    <mergeCell ref="B324:F324"/>
    <mergeCell ref="B329:F329"/>
    <mergeCell ref="B344:F344"/>
    <mergeCell ref="B273:F273"/>
    <mergeCell ref="B276:F276"/>
    <mergeCell ref="B290:F290"/>
    <mergeCell ref="B297:F297"/>
    <mergeCell ref="B303:F303"/>
    <mergeCell ref="B272:F272"/>
    <mergeCell ref="B88:F88"/>
    <mergeCell ref="B89:F89"/>
    <mergeCell ref="B123:F123"/>
    <mergeCell ref="B139:F139"/>
    <mergeCell ref="B142:F142"/>
    <mergeCell ref="B150:F150"/>
    <mergeCell ref="B151:F151"/>
    <mergeCell ref="B192:F192"/>
    <mergeCell ref="B199:F199"/>
    <mergeCell ref="B208:F208"/>
    <mergeCell ref="B252:F252"/>
    <mergeCell ref="F1:F2"/>
    <mergeCell ref="A1:E2"/>
    <mergeCell ref="B82:F82"/>
    <mergeCell ref="A3:F3"/>
    <mergeCell ref="B5:F5"/>
    <mergeCell ref="B6:F6"/>
    <mergeCell ref="B12:F12"/>
    <mergeCell ref="B18:F18"/>
    <mergeCell ref="B27:F27"/>
    <mergeCell ref="B42:F42"/>
    <mergeCell ref="B45:F45"/>
    <mergeCell ref="B46:F46"/>
    <mergeCell ref="B75:F75"/>
  </mergeCells>
  <dataValidations count="1">
    <dataValidation type="list" allowBlank="1" showInputMessage="1" showErrorMessage="1" sqref="D453:D1048576 D3:D442">
      <formula1>$J$1:$L$1</formula1>
    </dataValidation>
  </dataValidations>
  <pageMargins left="0.7" right="0.7" top="0.75" bottom="0.75" header="0.3" footer="0.3"/>
  <pageSetup scale="67" orientation="portrait" r:id="rId1"/>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tabColor rgb="FF00B050"/>
  </sheetPr>
  <dimension ref="A1:L325"/>
  <sheetViews>
    <sheetView view="pageBreakPreview" zoomScale="60" zoomScaleNormal="100" workbookViewId="0">
      <selection activeCell="P39" sqref="P39"/>
    </sheetView>
  </sheetViews>
  <sheetFormatPr defaultRowHeight="15"/>
  <cols>
    <col min="1" max="1" width="15.140625" style="1" customWidth="1"/>
    <col min="2" max="2" width="21.7109375" style="1" customWidth="1"/>
    <col min="3" max="3" width="24.5703125" customWidth="1"/>
    <col min="4" max="4" width="11.5703125" style="124" customWidth="1"/>
    <col min="5" max="5" width="13.28515625" style="124" customWidth="1"/>
    <col min="6" max="6" width="27" customWidth="1"/>
    <col min="7" max="7" width="19.28515625" customWidth="1"/>
    <col min="8" max="9" width="9.140625" style="156"/>
  </cols>
  <sheetData>
    <row r="1" spans="1:12" ht="15" customHeight="1">
      <c r="A1" s="260" t="s">
        <v>0</v>
      </c>
      <c r="B1" s="260"/>
      <c r="C1" s="260"/>
      <c r="D1" s="260"/>
      <c r="E1" s="260"/>
      <c r="F1" s="254">
        <v>1</v>
      </c>
      <c r="G1" s="256"/>
      <c r="H1" s="181"/>
      <c r="I1" s="181"/>
      <c r="J1" s="180">
        <v>0</v>
      </c>
      <c r="K1" s="180">
        <v>1</v>
      </c>
      <c r="L1" s="180">
        <v>2</v>
      </c>
    </row>
    <row r="2" spans="1:12" ht="15" customHeight="1">
      <c r="A2" s="260"/>
      <c r="B2" s="260"/>
      <c r="C2" s="260"/>
      <c r="D2" s="260"/>
      <c r="E2" s="260"/>
      <c r="F2" s="257"/>
      <c r="G2" s="259"/>
      <c r="H2" s="178"/>
      <c r="I2" s="178"/>
      <c r="J2" s="179"/>
    </row>
    <row r="3" spans="1:12" ht="25.5" customHeight="1">
      <c r="A3" s="260" t="s">
        <v>1268</v>
      </c>
      <c r="B3" s="260"/>
      <c r="C3" s="260"/>
      <c r="D3" s="260"/>
      <c r="E3" s="260"/>
      <c r="F3" s="260"/>
      <c r="G3" s="260"/>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6">
        <f>SUM(H6+H11+H37)</f>
        <v>5</v>
      </c>
      <c r="I5" s="156">
        <f>SUM(I6+I11+I37)</f>
        <v>10</v>
      </c>
    </row>
    <row r="6" spans="1:12" ht="24.75" customHeight="1">
      <c r="A6" s="308" t="s">
        <v>4</v>
      </c>
      <c r="B6" s="221" t="s">
        <v>5</v>
      </c>
      <c r="C6" s="221"/>
      <c r="D6" s="221"/>
      <c r="E6" s="222"/>
      <c r="F6" s="221"/>
      <c r="G6" s="348"/>
      <c r="H6" s="156">
        <f>SUM(D7:D10)</f>
        <v>3</v>
      </c>
      <c r="I6" s="156">
        <f>COUNT(D7:D10)*2</f>
        <v>6</v>
      </c>
    </row>
    <row r="7" spans="1:12" ht="89.25" customHeight="1">
      <c r="A7" s="100" t="s">
        <v>6</v>
      </c>
      <c r="B7" s="13" t="s">
        <v>7</v>
      </c>
      <c r="C7" s="106" t="s">
        <v>568</v>
      </c>
      <c r="D7" s="185">
        <v>1</v>
      </c>
      <c r="E7" s="122" t="s">
        <v>1269</v>
      </c>
      <c r="F7" s="38" t="s">
        <v>569</v>
      </c>
      <c r="G7" s="380"/>
    </row>
    <row r="8" spans="1:12" ht="30" hidden="1">
      <c r="A8" s="295" t="s">
        <v>8</v>
      </c>
      <c r="B8" s="139" t="s">
        <v>9</v>
      </c>
      <c r="C8" s="296"/>
      <c r="D8" s="296"/>
      <c r="E8" s="296"/>
      <c r="F8" s="296"/>
      <c r="G8" s="179"/>
      <c r="H8"/>
      <c r="I8"/>
    </row>
    <row r="9" spans="1:12" ht="45">
      <c r="A9" s="100" t="s">
        <v>10</v>
      </c>
      <c r="B9" s="13" t="s">
        <v>441</v>
      </c>
      <c r="C9" s="6" t="s">
        <v>1260</v>
      </c>
      <c r="D9" s="185">
        <v>1</v>
      </c>
      <c r="E9" s="122" t="s">
        <v>1269</v>
      </c>
      <c r="F9" s="5" t="s">
        <v>2336</v>
      </c>
      <c r="G9" s="349"/>
    </row>
    <row r="10" spans="1:12" ht="60">
      <c r="A10" s="100" t="s">
        <v>11</v>
      </c>
      <c r="B10" s="13" t="s">
        <v>12</v>
      </c>
      <c r="C10" s="106" t="s">
        <v>2055</v>
      </c>
      <c r="D10" s="185">
        <v>1</v>
      </c>
      <c r="E10" s="122" t="s">
        <v>1269</v>
      </c>
      <c r="F10" s="106" t="s">
        <v>2337</v>
      </c>
      <c r="G10" s="368"/>
    </row>
    <row r="11" spans="1:12" ht="15.75">
      <c r="A11" s="100" t="s">
        <v>13</v>
      </c>
      <c r="B11" s="221" t="s">
        <v>14</v>
      </c>
      <c r="C11" s="221"/>
      <c r="D11" s="221"/>
      <c r="E11" s="222"/>
      <c r="F11" s="221"/>
      <c r="G11" s="348"/>
      <c r="H11" s="156">
        <f>SUM(D16)</f>
        <v>1</v>
      </c>
      <c r="I11" s="156">
        <f>COUNT(D16)*2</f>
        <v>2</v>
      </c>
    </row>
    <row r="12" spans="1:12" ht="30" hidden="1">
      <c r="A12" s="297" t="s">
        <v>15</v>
      </c>
      <c r="B12" s="10" t="s">
        <v>16</v>
      </c>
      <c r="C12" s="12"/>
      <c r="D12" s="12"/>
      <c r="E12" s="12"/>
      <c r="F12" s="12"/>
      <c r="G12" s="179"/>
      <c r="H12"/>
      <c r="I12"/>
    </row>
    <row r="13" spans="1:12" ht="30" hidden="1">
      <c r="A13" s="115" t="s">
        <v>17</v>
      </c>
      <c r="B13" s="8" t="s">
        <v>18</v>
      </c>
      <c r="C13" s="9"/>
      <c r="D13" s="9"/>
      <c r="E13" s="9"/>
      <c r="F13" s="9"/>
      <c r="G13" s="179"/>
      <c r="H13"/>
      <c r="I13"/>
    </row>
    <row r="14" spans="1:12" ht="30" hidden="1">
      <c r="A14" s="115" t="s">
        <v>19</v>
      </c>
      <c r="B14" s="15" t="s">
        <v>20</v>
      </c>
      <c r="C14" s="9"/>
      <c r="D14" s="9"/>
      <c r="E14" s="9"/>
      <c r="F14" s="9"/>
      <c r="G14" s="179"/>
      <c r="H14"/>
      <c r="I14"/>
    </row>
    <row r="15" spans="1:12" hidden="1">
      <c r="A15" s="293" t="s">
        <v>21</v>
      </c>
      <c r="B15" s="75" t="s">
        <v>22</v>
      </c>
      <c r="C15" s="56"/>
      <c r="D15" s="56"/>
      <c r="E15" s="56"/>
      <c r="F15" s="56"/>
      <c r="G15" s="179"/>
      <c r="H15"/>
      <c r="I15"/>
    </row>
    <row r="16" spans="1:12" ht="30">
      <c r="A16" s="100" t="s">
        <v>23</v>
      </c>
      <c r="B16" s="48" t="s">
        <v>24</v>
      </c>
      <c r="C16" s="6" t="s">
        <v>2268</v>
      </c>
      <c r="D16" s="122">
        <v>1</v>
      </c>
      <c r="E16" s="122" t="s">
        <v>1269</v>
      </c>
      <c r="F16" s="6" t="s">
        <v>2269</v>
      </c>
      <c r="G16" s="350"/>
    </row>
    <row r="17" spans="1:9" ht="31.5" hidden="1" customHeight="1">
      <c r="A17" s="297" t="s">
        <v>25</v>
      </c>
      <c r="B17" s="245" t="s">
        <v>26</v>
      </c>
      <c r="C17" s="246"/>
      <c r="D17" s="246"/>
      <c r="E17" s="246"/>
      <c r="F17" s="247"/>
      <c r="G17" s="216"/>
      <c r="H17"/>
      <c r="I17"/>
    </row>
    <row r="18" spans="1:9" hidden="1">
      <c r="A18" s="115" t="s">
        <v>27</v>
      </c>
      <c r="B18" s="8" t="s">
        <v>442</v>
      </c>
      <c r="C18" s="9"/>
      <c r="D18" s="9"/>
      <c r="E18" s="9"/>
      <c r="F18" s="9"/>
      <c r="G18" s="179"/>
      <c r="H18"/>
      <c r="I18"/>
    </row>
    <row r="19" spans="1:9" hidden="1">
      <c r="A19" s="115" t="s">
        <v>28</v>
      </c>
      <c r="B19" s="8" t="s">
        <v>29</v>
      </c>
      <c r="C19" s="9"/>
      <c r="D19" s="9"/>
      <c r="E19" s="9"/>
      <c r="F19" s="9"/>
      <c r="G19" s="179"/>
      <c r="H19"/>
      <c r="I19"/>
    </row>
    <row r="20" spans="1:9" ht="30" hidden="1">
      <c r="A20" s="115" t="s">
        <v>30</v>
      </c>
      <c r="B20" s="8" t="s">
        <v>1769</v>
      </c>
      <c r="C20" s="9"/>
      <c r="D20" s="9"/>
      <c r="E20" s="9"/>
      <c r="F20" s="9"/>
      <c r="G20" s="179"/>
      <c r="H20"/>
      <c r="I20"/>
    </row>
    <row r="21" spans="1:9" hidden="1">
      <c r="A21" s="115" t="s">
        <v>32</v>
      </c>
      <c r="B21" s="8" t="s">
        <v>33</v>
      </c>
      <c r="C21" s="9"/>
      <c r="D21" s="9"/>
      <c r="E21" s="9"/>
      <c r="F21" s="9"/>
      <c r="G21" s="179"/>
      <c r="H21"/>
      <c r="I21"/>
    </row>
    <row r="22" spans="1:9" ht="47.25" hidden="1" customHeight="1">
      <c r="A22" s="115" t="s">
        <v>34</v>
      </c>
      <c r="B22" s="245" t="s">
        <v>35</v>
      </c>
      <c r="C22" s="246"/>
      <c r="D22" s="246"/>
      <c r="E22" s="246"/>
      <c r="F22" s="247"/>
      <c r="G22" s="216"/>
      <c r="H22"/>
      <c r="I22"/>
    </row>
    <row r="23" spans="1:9" ht="45" hidden="1">
      <c r="A23" s="115" t="s">
        <v>36</v>
      </c>
      <c r="B23" s="8" t="s">
        <v>37</v>
      </c>
      <c r="C23" s="9"/>
      <c r="D23" s="9"/>
      <c r="E23" s="9"/>
      <c r="F23" s="9"/>
      <c r="G23" s="179"/>
      <c r="H23"/>
      <c r="I23"/>
    </row>
    <row r="24" spans="1:9" ht="45" hidden="1">
      <c r="A24" s="115" t="s">
        <v>38</v>
      </c>
      <c r="B24" s="8" t="s">
        <v>39</v>
      </c>
      <c r="C24" s="9"/>
      <c r="D24" s="9"/>
      <c r="E24" s="9"/>
      <c r="F24" s="9"/>
      <c r="G24" s="179"/>
      <c r="H24"/>
      <c r="I24"/>
    </row>
    <row r="25" spans="1:9" ht="45" hidden="1">
      <c r="A25" s="115" t="s">
        <v>40</v>
      </c>
      <c r="B25" s="8" t="s">
        <v>41</v>
      </c>
      <c r="C25" s="9"/>
      <c r="D25" s="9"/>
      <c r="E25" s="9"/>
      <c r="F25" s="9"/>
      <c r="G25" s="179"/>
      <c r="H25"/>
      <c r="I25"/>
    </row>
    <row r="26" spans="1:9" ht="45" hidden="1">
      <c r="A26" s="115" t="s">
        <v>42</v>
      </c>
      <c r="B26" s="8" t="s">
        <v>43</v>
      </c>
      <c r="C26" s="9"/>
      <c r="D26" s="9"/>
      <c r="E26" s="9"/>
      <c r="F26" s="9"/>
      <c r="G26" s="179"/>
      <c r="H26"/>
      <c r="I26"/>
    </row>
    <row r="27" spans="1:9" ht="45" hidden="1">
      <c r="A27" s="115" t="s">
        <v>44</v>
      </c>
      <c r="B27" s="8" t="s">
        <v>45</v>
      </c>
      <c r="C27" s="9"/>
      <c r="D27" s="9"/>
      <c r="E27" s="9"/>
      <c r="F27" s="9"/>
      <c r="G27" s="179"/>
      <c r="H27"/>
      <c r="I27"/>
    </row>
    <row r="28" spans="1:9" ht="30" hidden="1">
      <c r="A28" s="115" t="s">
        <v>46</v>
      </c>
      <c r="B28" s="8" t="s">
        <v>47</v>
      </c>
      <c r="C28" s="9"/>
      <c r="D28" s="9"/>
      <c r="E28" s="9"/>
      <c r="F28" s="9"/>
      <c r="G28" s="179"/>
      <c r="H28"/>
      <c r="I28"/>
    </row>
    <row r="29" spans="1:9" ht="45" hidden="1">
      <c r="A29" s="115" t="s">
        <v>48</v>
      </c>
      <c r="B29" s="8" t="s">
        <v>49</v>
      </c>
      <c r="C29" s="9"/>
      <c r="D29" s="9"/>
      <c r="E29" s="9"/>
      <c r="F29" s="9"/>
      <c r="G29" s="179"/>
      <c r="H29"/>
      <c r="I29"/>
    </row>
    <row r="30" spans="1:9" ht="75" hidden="1">
      <c r="A30" s="115" t="s">
        <v>50</v>
      </c>
      <c r="B30" s="8" t="s">
        <v>51</v>
      </c>
      <c r="C30" s="9"/>
      <c r="D30" s="9"/>
      <c r="E30" s="9"/>
      <c r="F30" s="9"/>
      <c r="G30" s="179"/>
      <c r="H30"/>
      <c r="I30"/>
    </row>
    <row r="31" spans="1:9" ht="45" hidden="1">
      <c r="A31" s="115" t="s">
        <v>52</v>
      </c>
      <c r="B31" s="15" t="s">
        <v>53</v>
      </c>
      <c r="C31" s="9"/>
      <c r="D31" s="9"/>
      <c r="E31" s="9"/>
      <c r="F31" s="9"/>
      <c r="G31" s="179"/>
      <c r="H31"/>
      <c r="I31"/>
    </row>
    <row r="32" spans="1:9" ht="30" hidden="1">
      <c r="A32" s="115" t="s">
        <v>54</v>
      </c>
      <c r="B32" s="8" t="s">
        <v>55</v>
      </c>
      <c r="C32" s="9"/>
      <c r="D32" s="9"/>
      <c r="E32" s="9"/>
      <c r="F32" s="9"/>
      <c r="G32" s="179"/>
      <c r="H32"/>
      <c r="I32"/>
    </row>
    <row r="33" spans="1:9" ht="45" hidden="1">
      <c r="A33" s="115" t="s">
        <v>56</v>
      </c>
      <c r="B33" s="15" t="s">
        <v>57</v>
      </c>
      <c r="C33" s="9"/>
      <c r="D33" s="9"/>
      <c r="E33" s="9"/>
      <c r="F33" s="9"/>
      <c r="G33" s="179"/>
      <c r="H33"/>
      <c r="I33"/>
    </row>
    <row r="34" spans="1:9" ht="45" hidden="1">
      <c r="A34" s="115" t="s">
        <v>58</v>
      </c>
      <c r="B34" s="8" t="s">
        <v>59</v>
      </c>
      <c r="C34" s="9"/>
      <c r="D34" s="9"/>
      <c r="E34" s="9"/>
      <c r="F34" s="9"/>
      <c r="G34" s="179"/>
      <c r="H34"/>
      <c r="I34"/>
    </row>
    <row r="35" spans="1:9" ht="45" hidden="1">
      <c r="A35" s="115" t="s">
        <v>60</v>
      </c>
      <c r="B35" s="8" t="s">
        <v>61</v>
      </c>
      <c r="C35" s="9"/>
      <c r="D35" s="9"/>
      <c r="E35" s="9"/>
      <c r="F35" s="9"/>
      <c r="G35" s="179"/>
      <c r="H35"/>
      <c r="I35"/>
    </row>
    <row r="36" spans="1:9" ht="30" hidden="1">
      <c r="A36" s="293" t="s">
        <v>62</v>
      </c>
      <c r="B36" s="53" t="s">
        <v>662</v>
      </c>
      <c r="C36" s="56"/>
      <c r="D36" s="56"/>
      <c r="E36" s="56"/>
      <c r="F36" s="56"/>
      <c r="G36" s="179"/>
      <c r="H36"/>
      <c r="I36"/>
    </row>
    <row r="37" spans="1:9" ht="47.25" customHeight="1">
      <c r="A37" s="100" t="s">
        <v>63</v>
      </c>
      <c r="B37" s="221" t="s">
        <v>64</v>
      </c>
      <c r="C37" s="221"/>
      <c r="D37" s="221"/>
      <c r="E37" s="222"/>
      <c r="F37" s="221"/>
      <c r="G37" s="348"/>
      <c r="H37" s="156">
        <f>SUM(D39)</f>
        <v>1</v>
      </c>
      <c r="I37" s="156">
        <f>COUNT(D39)*2</f>
        <v>2</v>
      </c>
    </row>
    <row r="38" spans="1:9" ht="45" hidden="1">
      <c r="A38" s="295" t="s">
        <v>65</v>
      </c>
      <c r="B38" s="139" t="s">
        <v>66</v>
      </c>
      <c r="C38" s="296"/>
      <c r="D38" s="296"/>
      <c r="E38" s="296"/>
      <c r="F38" s="296"/>
      <c r="G38" s="179"/>
      <c r="H38"/>
      <c r="I38"/>
    </row>
    <row r="39" spans="1:9" ht="45">
      <c r="A39" s="100" t="s">
        <v>67</v>
      </c>
      <c r="B39" s="13" t="s">
        <v>68</v>
      </c>
      <c r="C39" s="5" t="s">
        <v>570</v>
      </c>
      <c r="D39" s="122">
        <v>1</v>
      </c>
      <c r="E39" s="122" t="s">
        <v>1269</v>
      </c>
      <c r="F39" s="9"/>
      <c r="G39" s="352"/>
    </row>
    <row r="40" spans="1:9" ht="18.75">
      <c r="A40" s="100"/>
      <c r="B40" s="306" t="s">
        <v>69</v>
      </c>
      <c r="C40" s="306"/>
      <c r="D40" s="306"/>
      <c r="E40" s="307"/>
      <c r="F40" s="306"/>
      <c r="G40" s="353"/>
      <c r="H40" s="158">
        <f>SUM(H41+H52+H61)</f>
        <v>11</v>
      </c>
      <c r="I40" s="156">
        <f>SUM(I41+I52+I61)</f>
        <v>22</v>
      </c>
    </row>
    <row r="41" spans="1:9" ht="15.75">
      <c r="A41" s="100" t="s">
        <v>70</v>
      </c>
      <c r="B41" s="221" t="s">
        <v>71</v>
      </c>
      <c r="C41" s="221"/>
      <c r="D41" s="221"/>
      <c r="E41" s="222"/>
      <c r="F41" s="221"/>
      <c r="G41" s="348"/>
      <c r="H41" s="158">
        <f>SUM(D48:D51)</f>
        <v>4</v>
      </c>
      <c r="I41" s="156">
        <f>COUNT(D48:D51)*2</f>
        <v>8</v>
      </c>
    </row>
    <row r="42" spans="1:9" ht="30" hidden="1">
      <c r="A42" s="297" t="s">
        <v>72</v>
      </c>
      <c r="B42" s="47" t="s">
        <v>73</v>
      </c>
      <c r="C42" s="12"/>
      <c r="D42" s="12"/>
      <c r="E42" s="12"/>
      <c r="F42" s="12"/>
      <c r="G42" s="179"/>
      <c r="H42"/>
      <c r="I42"/>
    </row>
    <row r="43" spans="1:9" ht="30" hidden="1">
      <c r="A43" s="115" t="s">
        <v>74</v>
      </c>
      <c r="B43" s="15" t="s">
        <v>75</v>
      </c>
      <c r="C43" s="9"/>
      <c r="D43" s="9"/>
      <c r="E43" s="9"/>
      <c r="F43" s="9"/>
      <c r="G43" s="179"/>
      <c r="H43"/>
      <c r="I43"/>
    </row>
    <row r="44" spans="1:9" hidden="1">
      <c r="A44" s="115" t="s">
        <v>76</v>
      </c>
      <c r="B44" s="15" t="s">
        <v>77</v>
      </c>
      <c r="C44" s="9"/>
      <c r="D44" s="9"/>
      <c r="E44" s="9"/>
      <c r="F44" s="9"/>
      <c r="G44" s="179"/>
      <c r="H44"/>
      <c r="I44"/>
    </row>
    <row r="45" spans="1:9" ht="45" hidden="1">
      <c r="A45" s="115" t="s">
        <v>78</v>
      </c>
      <c r="B45" s="15" t="s">
        <v>79</v>
      </c>
      <c r="C45" s="9"/>
      <c r="D45" s="9"/>
      <c r="E45" s="122"/>
      <c r="F45" s="9"/>
      <c r="G45" s="179"/>
      <c r="H45"/>
      <c r="I45"/>
    </row>
    <row r="46" spans="1:9" ht="30" hidden="1">
      <c r="A46" s="115" t="s">
        <v>80</v>
      </c>
      <c r="B46" s="15" t="s">
        <v>81</v>
      </c>
      <c r="C46" s="9"/>
      <c r="D46" s="9"/>
      <c r="E46" s="9"/>
      <c r="F46" s="9"/>
      <c r="G46" s="179"/>
      <c r="H46"/>
      <c r="I46"/>
    </row>
    <row r="47" spans="1:9" ht="30" hidden="1">
      <c r="A47" s="293" t="s">
        <v>82</v>
      </c>
      <c r="B47" s="44" t="s">
        <v>83</v>
      </c>
      <c r="C47" s="56"/>
      <c r="D47" s="56"/>
      <c r="E47" s="56"/>
      <c r="F47" s="56"/>
      <c r="G47" s="179"/>
      <c r="H47"/>
      <c r="I47"/>
    </row>
    <row r="48" spans="1:9" ht="90">
      <c r="A48" s="100" t="s">
        <v>84</v>
      </c>
      <c r="B48" s="13" t="s">
        <v>85</v>
      </c>
      <c r="C48" s="106" t="s">
        <v>571</v>
      </c>
      <c r="D48" s="126">
        <v>1</v>
      </c>
      <c r="E48" s="126" t="s">
        <v>1950</v>
      </c>
      <c r="F48" s="38"/>
      <c r="G48" s="380"/>
    </row>
    <row r="49" spans="1:9" ht="60">
      <c r="A49" s="100"/>
      <c r="B49" s="13"/>
      <c r="C49" s="5" t="s">
        <v>572</v>
      </c>
      <c r="D49" s="126">
        <v>1</v>
      </c>
      <c r="E49" s="126" t="s">
        <v>1945</v>
      </c>
      <c r="F49" s="38"/>
      <c r="G49" s="380"/>
    </row>
    <row r="50" spans="1:9" ht="75">
      <c r="A50" s="100"/>
      <c r="B50" s="13"/>
      <c r="C50" s="5" t="s">
        <v>578</v>
      </c>
      <c r="D50" s="126">
        <v>1</v>
      </c>
      <c r="E50" s="126" t="s">
        <v>1950</v>
      </c>
      <c r="F50" s="38"/>
      <c r="G50" s="380"/>
    </row>
    <row r="51" spans="1:9" ht="45">
      <c r="A51" s="100" t="s">
        <v>86</v>
      </c>
      <c r="B51" s="13" t="s">
        <v>87</v>
      </c>
      <c r="C51" s="6" t="s">
        <v>577</v>
      </c>
      <c r="D51" s="126">
        <v>1</v>
      </c>
      <c r="E51" s="122" t="s">
        <v>1943</v>
      </c>
      <c r="F51" s="9"/>
      <c r="G51" s="352"/>
    </row>
    <row r="52" spans="1:9" ht="31.5" customHeight="1">
      <c r="A52" s="100" t="s">
        <v>88</v>
      </c>
      <c r="B52" s="221" t="s">
        <v>89</v>
      </c>
      <c r="C52" s="221"/>
      <c r="D52" s="221"/>
      <c r="E52" s="222"/>
      <c r="F52" s="221"/>
      <c r="G52" s="348"/>
      <c r="H52" s="156">
        <f>SUM(D53:D58)</f>
        <v>6</v>
      </c>
      <c r="I52" s="156">
        <f>COUNT(D53:D58)*2</f>
        <v>12</v>
      </c>
    </row>
    <row r="53" spans="1:9" ht="45">
      <c r="A53" s="100" t="s">
        <v>90</v>
      </c>
      <c r="B53" s="13" t="s">
        <v>91</v>
      </c>
      <c r="C53" s="5" t="s">
        <v>573</v>
      </c>
      <c r="D53" s="122">
        <v>1</v>
      </c>
      <c r="E53" s="122" t="s">
        <v>1948</v>
      </c>
      <c r="F53" s="9"/>
      <c r="G53" s="352"/>
    </row>
    <row r="54" spans="1:9" ht="30">
      <c r="A54" s="100"/>
      <c r="B54" s="13"/>
      <c r="C54" s="5" t="s">
        <v>574</v>
      </c>
      <c r="D54" s="122">
        <v>1</v>
      </c>
      <c r="E54" s="122" t="s">
        <v>1943</v>
      </c>
      <c r="F54" s="5"/>
      <c r="G54" s="349"/>
    </row>
    <row r="55" spans="1:9" ht="30">
      <c r="A55" s="100" t="s">
        <v>92</v>
      </c>
      <c r="B55" s="13" t="s">
        <v>93</v>
      </c>
      <c r="C55" s="5" t="s">
        <v>2056</v>
      </c>
      <c r="D55" s="122">
        <v>1</v>
      </c>
      <c r="E55" s="122" t="s">
        <v>1943</v>
      </c>
      <c r="F55" s="6" t="s">
        <v>2057</v>
      </c>
      <c r="G55" s="350"/>
    </row>
    <row r="56" spans="1:9" ht="30">
      <c r="A56" s="100"/>
      <c r="B56" s="13"/>
      <c r="C56" s="5" t="s">
        <v>575</v>
      </c>
      <c r="D56" s="122">
        <v>1</v>
      </c>
      <c r="E56" s="122" t="s">
        <v>1943</v>
      </c>
      <c r="F56" s="9"/>
      <c r="G56" s="352"/>
    </row>
    <row r="57" spans="1:9" ht="30">
      <c r="A57" s="100"/>
      <c r="B57" s="13"/>
      <c r="C57" s="5" t="s">
        <v>576</v>
      </c>
      <c r="D57" s="122">
        <v>1</v>
      </c>
      <c r="E57" s="122" t="s">
        <v>1943</v>
      </c>
      <c r="F57" s="9"/>
      <c r="G57" s="352"/>
    </row>
    <row r="58" spans="1:9" ht="75">
      <c r="A58" s="100" t="s">
        <v>94</v>
      </c>
      <c r="B58" s="13" t="s">
        <v>95</v>
      </c>
      <c r="C58" s="18" t="s">
        <v>621</v>
      </c>
      <c r="D58" s="122">
        <v>1</v>
      </c>
      <c r="E58" s="122" t="s">
        <v>1606</v>
      </c>
      <c r="F58" s="5" t="s">
        <v>579</v>
      </c>
      <c r="G58" s="349"/>
    </row>
    <row r="59" spans="1:9" ht="45" hidden="1">
      <c r="A59" s="297" t="s">
        <v>96</v>
      </c>
      <c r="B59" s="10" t="s">
        <v>97</v>
      </c>
      <c r="C59" s="11"/>
      <c r="D59" s="298"/>
      <c r="E59" s="299"/>
      <c r="F59" s="11"/>
      <c r="G59" s="287"/>
      <c r="H59"/>
      <c r="I59"/>
    </row>
    <row r="60" spans="1:9" ht="45" hidden="1">
      <c r="A60" s="293" t="s">
        <v>98</v>
      </c>
      <c r="B60" s="44" t="s">
        <v>99</v>
      </c>
      <c r="C60" s="56"/>
      <c r="D60" s="56"/>
      <c r="E60" s="56"/>
      <c r="F60" s="56"/>
      <c r="G60" s="179"/>
      <c r="H60"/>
      <c r="I60"/>
    </row>
    <row r="61" spans="1:9" ht="31.5" customHeight="1">
      <c r="A61" s="100" t="s">
        <v>100</v>
      </c>
      <c r="B61" s="221" t="s">
        <v>101</v>
      </c>
      <c r="C61" s="221"/>
      <c r="D61" s="221"/>
      <c r="E61" s="222"/>
      <c r="F61" s="221"/>
      <c r="G61" s="348"/>
      <c r="H61" s="156">
        <f>SUM(D63)</f>
        <v>1</v>
      </c>
      <c r="I61" s="156">
        <f>COUNT(D63)*2</f>
        <v>2</v>
      </c>
    </row>
    <row r="62" spans="1:9" ht="60" hidden="1">
      <c r="A62" s="295" t="s">
        <v>102</v>
      </c>
      <c r="B62" s="139" t="s">
        <v>103</v>
      </c>
      <c r="C62" s="300"/>
      <c r="D62" s="296"/>
      <c r="E62" s="296"/>
      <c r="F62" s="300"/>
      <c r="G62" s="289"/>
      <c r="H62"/>
      <c r="I62"/>
    </row>
    <row r="63" spans="1:9" ht="75">
      <c r="A63" s="100" t="s">
        <v>104</v>
      </c>
      <c r="B63" s="13" t="s">
        <v>105</v>
      </c>
      <c r="C63" s="5" t="s">
        <v>2270</v>
      </c>
      <c r="D63" s="122">
        <v>1</v>
      </c>
      <c r="E63" s="122" t="s">
        <v>1952</v>
      </c>
      <c r="F63" s="9"/>
      <c r="G63" s="352"/>
    </row>
    <row r="64" spans="1:9" ht="30" hidden="1">
      <c r="A64" s="297" t="s">
        <v>106</v>
      </c>
      <c r="B64" s="10" t="s">
        <v>107</v>
      </c>
      <c r="C64" s="12"/>
      <c r="D64" s="12"/>
      <c r="E64" s="12"/>
      <c r="F64" s="12"/>
      <c r="G64" s="179"/>
      <c r="H64"/>
      <c r="I64"/>
    </row>
    <row r="65" spans="1:9" ht="30" hidden="1">
      <c r="A65" s="293" t="s">
        <v>108</v>
      </c>
      <c r="B65" s="44" t="s">
        <v>443</v>
      </c>
      <c r="C65" s="56"/>
      <c r="D65" s="56"/>
      <c r="E65" s="56"/>
      <c r="F65" s="56"/>
      <c r="G65" s="179"/>
      <c r="H65"/>
      <c r="I65"/>
    </row>
    <row r="66" spans="1:9" ht="18.75">
      <c r="A66" s="100"/>
      <c r="B66" s="306" t="s">
        <v>109</v>
      </c>
      <c r="C66" s="306"/>
      <c r="D66" s="306"/>
      <c r="E66" s="307"/>
      <c r="F66" s="306"/>
      <c r="G66" s="353"/>
      <c r="H66" s="156">
        <f>SUM(H67+H82+H91)</f>
        <v>17</v>
      </c>
      <c r="I66" s="156">
        <f>I67+I82+I91</f>
        <v>34</v>
      </c>
    </row>
    <row r="67" spans="1:9" ht="47.25" customHeight="1">
      <c r="A67" s="100" t="s">
        <v>110</v>
      </c>
      <c r="B67" s="221" t="s">
        <v>444</v>
      </c>
      <c r="C67" s="221"/>
      <c r="D67" s="221"/>
      <c r="E67" s="222"/>
      <c r="F67" s="221"/>
      <c r="G67" s="348"/>
      <c r="H67" s="156">
        <f>SUM(D68:D80)</f>
        <v>12</v>
      </c>
      <c r="I67" s="156">
        <f>COUNT(D68:D80)*2</f>
        <v>24</v>
      </c>
    </row>
    <row r="68" spans="1:9" ht="45">
      <c r="A68" s="100" t="s">
        <v>111</v>
      </c>
      <c r="B68" s="13" t="s">
        <v>445</v>
      </c>
      <c r="C68" s="5" t="s">
        <v>580</v>
      </c>
      <c r="D68" s="31">
        <v>1</v>
      </c>
      <c r="E68" s="122" t="s">
        <v>1606</v>
      </c>
      <c r="F68" s="18" t="s">
        <v>581</v>
      </c>
      <c r="G68" s="355"/>
    </row>
    <row r="69" spans="1:9" ht="30">
      <c r="A69" s="100" t="s">
        <v>112</v>
      </c>
      <c r="B69" s="48" t="s">
        <v>113</v>
      </c>
      <c r="C69" s="5" t="s">
        <v>2048</v>
      </c>
      <c r="D69" s="31">
        <v>1</v>
      </c>
      <c r="E69" s="122" t="s">
        <v>1943</v>
      </c>
      <c r="F69" s="9"/>
      <c r="G69" s="352"/>
    </row>
    <row r="70" spans="1:9" ht="30">
      <c r="A70" s="100"/>
      <c r="B70" s="48"/>
      <c r="C70" s="5" t="s">
        <v>2271</v>
      </c>
      <c r="D70" s="31">
        <v>1</v>
      </c>
      <c r="E70" s="122" t="s">
        <v>1943</v>
      </c>
      <c r="F70" s="9"/>
      <c r="G70" s="352"/>
    </row>
    <row r="71" spans="1:9" ht="30">
      <c r="A71" s="100"/>
      <c r="B71" s="48"/>
      <c r="C71" s="5" t="s">
        <v>2049</v>
      </c>
      <c r="D71" s="31">
        <v>1</v>
      </c>
      <c r="E71" s="122" t="s">
        <v>1943</v>
      </c>
      <c r="F71" s="9"/>
      <c r="G71" s="352"/>
    </row>
    <row r="72" spans="1:9" ht="30">
      <c r="A72" s="100"/>
      <c r="B72" s="48"/>
      <c r="C72" s="5" t="s">
        <v>2051</v>
      </c>
      <c r="D72" s="31">
        <v>1</v>
      </c>
      <c r="E72" s="122" t="s">
        <v>1943</v>
      </c>
      <c r="F72" s="9"/>
      <c r="G72" s="352"/>
    </row>
    <row r="73" spans="1:9" ht="30">
      <c r="A73" s="100"/>
      <c r="B73" s="48"/>
      <c r="C73" s="5" t="s">
        <v>2052</v>
      </c>
      <c r="D73" s="31">
        <v>1</v>
      </c>
      <c r="E73" s="122" t="s">
        <v>1943</v>
      </c>
      <c r="F73" s="9"/>
      <c r="G73" s="352"/>
    </row>
    <row r="74" spans="1:9" ht="45">
      <c r="A74" s="100" t="s">
        <v>114</v>
      </c>
      <c r="B74" s="13" t="s">
        <v>115</v>
      </c>
      <c r="C74" s="29" t="s">
        <v>582</v>
      </c>
      <c r="D74" s="31">
        <v>1</v>
      </c>
      <c r="E74" s="122" t="s">
        <v>1606</v>
      </c>
      <c r="F74" s="9"/>
      <c r="G74" s="352"/>
    </row>
    <row r="75" spans="1:9" ht="30">
      <c r="A75" s="100"/>
      <c r="B75" s="13"/>
      <c r="C75" s="5" t="s">
        <v>2272</v>
      </c>
      <c r="D75" s="31">
        <v>1</v>
      </c>
      <c r="E75" s="122" t="s">
        <v>1943</v>
      </c>
      <c r="F75" s="9"/>
      <c r="G75" s="352"/>
    </row>
    <row r="76" spans="1:9" ht="30">
      <c r="A76" s="100"/>
      <c r="B76" s="13"/>
      <c r="C76" s="5" t="s">
        <v>583</v>
      </c>
      <c r="D76" s="31">
        <v>1</v>
      </c>
      <c r="E76" s="122" t="s">
        <v>1943</v>
      </c>
      <c r="F76" s="9"/>
      <c r="G76" s="352"/>
    </row>
    <row r="77" spans="1:9" ht="30">
      <c r="A77" s="100"/>
      <c r="B77" s="13"/>
      <c r="C77" s="5" t="s">
        <v>584</v>
      </c>
      <c r="D77" s="31">
        <v>1</v>
      </c>
      <c r="E77" s="122" t="s">
        <v>1943</v>
      </c>
      <c r="F77" s="9"/>
      <c r="G77" s="352"/>
    </row>
    <row r="78" spans="1:9" ht="30" hidden="1">
      <c r="A78" s="295" t="s">
        <v>116</v>
      </c>
      <c r="B78" s="139" t="s">
        <v>117</v>
      </c>
      <c r="C78" s="296"/>
      <c r="D78" s="296"/>
      <c r="E78" s="296"/>
      <c r="F78" s="296"/>
      <c r="G78" s="179"/>
      <c r="H78"/>
      <c r="I78"/>
    </row>
    <row r="79" spans="1:9" ht="45">
      <c r="A79" s="100" t="s">
        <v>118</v>
      </c>
      <c r="B79" s="48" t="s">
        <v>119</v>
      </c>
      <c r="C79" s="5" t="s">
        <v>585</v>
      </c>
      <c r="D79" s="31">
        <v>1</v>
      </c>
      <c r="E79" s="122" t="s">
        <v>1943</v>
      </c>
      <c r="F79" s="5" t="s">
        <v>490</v>
      </c>
      <c r="G79" s="349"/>
    </row>
    <row r="80" spans="1:9" ht="30">
      <c r="A80" s="100" t="s">
        <v>120</v>
      </c>
      <c r="B80" s="48" t="s">
        <v>121</v>
      </c>
      <c r="C80" s="16" t="s">
        <v>586</v>
      </c>
      <c r="D80" s="31">
        <v>1</v>
      </c>
      <c r="E80" s="122" t="s">
        <v>1943</v>
      </c>
      <c r="F80" s="18"/>
      <c r="G80" s="355"/>
    </row>
    <row r="81" spans="1:9" ht="30" hidden="1">
      <c r="A81" s="295" t="s">
        <v>122</v>
      </c>
      <c r="B81" s="301" t="s">
        <v>123</v>
      </c>
      <c r="C81" s="42"/>
      <c r="D81" s="302"/>
      <c r="E81" s="303"/>
      <c r="F81" s="304"/>
      <c r="G81" s="290"/>
      <c r="H81"/>
      <c r="I81"/>
    </row>
    <row r="82" spans="1:9" ht="47.25" customHeight="1">
      <c r="A82" s="100" t="s">
        <v>124</v>
      </c>
      <c r="B82" s="221" t="s">
        <v>125</v>
      </c>
      <c r="C82" s="221"/>
      <c r="D82" s="221"/>
      <c r="E82" s="222"/>
      <c r="F82" s="221"/>
      <c r="G82" s="348"/>
      <c r="H82" s="156">
        <f>SUM(D83:D87)</f>
        <v>3</v>
      </c>
      <c r="I82" s="156">
        <f>COUNT(D83:D87)*2</f>
        <v>6</v>
      </c>
    </row>
    <row r="83" spans="1:9" ht="45">
      <c r="A83" s="100" t="s">
        <v>126</v>
      </c>
      <c r="B83" s="13" t="s">
        <v>127</v>
      </c>
      <c r="C83" s="5" t="s">
        <v>588</v>
      </c>
      <c r="D83" s="31">
        <v>1</v>
      </c>
      <c r="E83" s="122" t="s">
        <v>1316</v>
      </c>
      <c r="F83" s="5" t="s">
        <v>589</v>
      </c>
      <c r="G83" s="349"/>
    </row>
    <row r="84" spans="1:9" ht="45" hidden="1">
      <c r="A84" s="297" t="s">
        <v>128</v>
      </c>
      <c r="B84" s="10" t="s">
        <v>129</v>
      </c>
      <c r="C84" s="12"/>
      <c r="D84" s="12"/>
      <c r="E84" s="12"/>
      <c r="F84" s="12"/>
      <c r="G84" s="179"/>
      <c r="H84"/>
      <c r="I84"/>
    </row>
    <row r="85" spans="1:9" ht="45" hidden="1">
      <c r="A85" s="293" t="s">
        <v>130</v>
      </c>
      <c r="B85" s="44" t="s">
        <v>131</v>
      </c>
      <c r="C85" s="56"/>
      <c r="D85" s="56"/>
      <c r="E85" s="56"/>
      <c r="F85" s="56"/>
      <c r="G85" s="179"/>
      <c r="H85"/>
      <c r="I85"/>
    </row>
    <row r="86" spans="1:9" ht="75">
      <c r="A86" s="100" t="s">
        <v>132</v>
      </c>
      <c r="B86" s="13" t="s">
        <v>133</v>
      </c>
      <c r="C86" s="6" t="s">
        <v>2058</v>
      </c>
      <c r="D86" s="122">
        <v>1</v>
      </c>
      <c r="E86" s="122" t="s">
        <v>1945</v>
      </c>
      <c r="F86" s="6" t="s">
        <v>2059</v>
      </c>
      <c r="G86" s="350"/>
    </row>
    <row r="87" spans="1:9" ht="45">
      <c r="A87" s="100" t="s">
        <v>134</v>
      </c>
      <c r="B87" s="13" t="s">
        <v>446</v>
      </c>
      <c r="C87" s="5" t="s">
        <v>590</v>
      </c>
      <c r="D87" s="122">
        <v>1</v>
      </c>
      <c r="E87" s="122" t="s">
        <v>1321</v>
      </c>
      <c r="F87" s="6" t="s">
        <v>2273</v>
      </c>
      <c r="G87" s="350"/>
    </row>
    <row r="88" spans="1:9" ht="31.5" hidden="1" customHeight="1">
      <c r="A88" s="297" t="s">
        <v>135</v>
      </c>
      <c r="B88" s="245" t="s">
        <v>136</v>
      </c>
      <c r="C88" s="246"/>
      <c r="D88" s="246"/>
      <c r="E88" s="248"/>
      <c r="F88" s="247"/>
      <c r="G88" s="216"/>
      <c r="H88"/>
      <c r="I88"/>
    </row>
    <row r="89" spans="1:9" ht="30" hidden="1">
      <c r="A89" s="115" t="s">
        <v>137</v>
      </c>
      <c r="B89" s="8" t="s">
        <v>447</v>
      </c>
      <c r="C89" s="9"/>
      <c r="D89" s="9"/>
      <c r="E89" s="122"/>
      <c r="F89" s="6"/>
      <c r="G89" s="289"/>
      <c r="H89"/>
      <c r="I89"/>
    </row>
    <row r="90" spans="1:9" ht="30" hidden="1">
      <c r="A90" s="293" t="s">
        <v>138</v>
      </c>
      <c r="B90" s="75" t="s">
        <v>139</v>
      </c>
      <c r="C90" s="76"/>
      <c r="D90" s="56"/>
      <c r="E90" s="129"/>
      <c r="F90" s="56"/>
      <c r="G90" s="179"/>
      <c r="H90"/>
      <c r="I90"/>
    </row>
    <row r="91" spans="1:9" ht="31.5" customHeight="1">
      <c r="A91" s="100" t="s">
        <v>140</v>
      </c>
      <c r="B91" s="221" t="s">
        <v>141</v>
      </c>
      <c r="C91" s="221"/>
      <c r="D91" s="221"/>
      <c r="E91" s="222"/>
      <c r="F91" s="221"/>
      <c r="G91" s="348"/>
      <c r="H91" s="156">
        <f>SUM(D92:D96)</f>
        <v>2</v>
      </c>
      <c r="I91" s="156">
        <f>COUNT(D92:D96)*2</f>
        <v>4</v>
      </c>
    </row>
    <row r="92" spans="1:9" ht="90">
      <c r="A92" s="100" t="s">
        <v>142</v>
      </c>
      <c r="B92" s="13" t="s">
        <v>143</v>
      </c>
      <c r="C92" s="40" t="s">
        <v>591</v>
      </c>
      <c r="D92" s="31">
        <v>1</v>
      </c>
      <c r="E92" s="122" t="s">
        <v>1943</v>
      </c>
      <c r="F92" s="5" t="s">
        <v>2338</v>
      </c>
      <c r="G92" s="349"/>
    </row>
    <row r="93" spans="1:9" ht="45" hidden="1">
      <c r="A93" s="297" t="s">
        <v>144</v>
      </c>
      <c r="B93" s="10" t="s">
        <v>145</v>
      </c>
      <c r="C93" s="12"/>
      <c r="D93" s="12"/>
      <c r="E93" s="12"/>
      <c r="F93" s="12"/>
      <c r="G93" s="179"/>
      <c r="H93"/>
      <c r="I93"/>
    </row>
    <row r="94" spans="1:9" ht="45" hidden="1">
      <c r="A94" s="115" t="s">
        <v>146</v>
      </c>
      <c r="B94" s="8" t="s">
        <v>147</v>
      </c>
      <c r="C94" s="5"/>
      <c r="D94" s="31"/>
      <c r="E94" s="39"/>
      <c r="F94" s="7"/>
      <c r="G94" s="291"/>
      <c r="H94"/>
      <c r="I94"/>
    </row>
    <row r="95" spans="1:9" hidden="1">
      <c r="A95" s="293" t="s">
        <v>148</v>
      </c>
      <c r="B95" s="44" t="s">
        <v>149</v>
      </c>
      <c r="C95" s="56"/>
      <c r="D95" s="56"/>
      <c r="E95" s="56"/>
      <c r="F95" s="56"/>
      <c r="G95" s="179"/>
      <c r="H95"/>
      <c r="I95"/>
    </row>
    <row r="96" spans="1:9" ht="60">
      <c r="A96" s="100" t="s">
        <v>150</v>
      </c>
      <c r="B96" s="13" t="s">
        <v>151</v>
      </c>
      <c r="C96" s="5" t="s">
        <v>505</v>
      </c>
      <c r="D96" s="31">
        <v>1</v>
      </c>
      <c r="E96" s="122" t="s">
        <v>1943</v>
      </c>
      <c r="F96" s="5" t="s">
        <v>592</v>
      </c>
      <c r="G96" s="349"/>
    </row>
    <row r="97" spans="1:9" ht="45" hidden="1">
      <c r="A97" s="295" t="s">
        <v>152</v>
      </c>
      <c r="B97" s="139" t="s">
        <v>153</v>
      </c>
      <c r="C97" s="296"/>
      <c r="D97" s="296"/>
      <c r="E97" s="296"/>
      <c r="F97" s="296"/>
      <c r="G97" s="179"/>
      <c r="H97"/>
      <c r="I97"/>
    </row>
    <row r="98" spans="1:9" ht="18.75">
      <c r="A98" s="100"/>
      <c r="B98" s="306" t="s">
        <v>154</v>
      </c>
      <c r="C98" s="306"/>
      <c r="D98" s="306"/>
      <c r="E98" s="307"/>
      <c r="F98" s="306"/>
      <c r="G98" s="353"/>
      <c r="H98" s="156">
        <f>SUM(H99+H124)</f>
        <v>6</v>
      </c>
      <c r="I98" s="156">
        <f>SUM(I99+I124)</f>
        <v>12</v>
      </c>
    </row>
    <row r="99" spans="1:9" ht="51" customHeight="1">
      <c r="A99" s="100" t="s">
        <v>155</v>
      </c>
      <c r="B99" s="221" t="s">
        <v>156</v>
      </c>
      <c r="C99" s="221"/>
      <c r="D99" s="221"/>
      <c r="E99" s="222"/>
      <c r="F99" s="221"/>
      <c r="G99" s="348"/>
      <c r="H99" s="156">
        <f>SUM(D102:D106)</f>
        <v>5</v>
      </c>
      <c r="I99" s="156">
        <f>COUNT(D102:D106)*2</f>
        <v>10</v>
      </c>
    </row>
    <row r="100" spans="1:9" ht="30" hidden="1">
      <c r="A100" s="297" t="s">
        <v>157</v>
      </c>
      <c r="B100" s="47" t="s">
        <v>158</v>
      </c>
      <c r="C100" s="12"/>
      <c r="D100" s="12"/>
      <c r="E100" s="12"/>
      <c r="F100" s="12"/>
      <c r="G100" s="179"/>
      <c r="H100"/>
      <c r="I100"/>
    </row>
    <row r="101" spans="1:9" ht="45" hidden="1">
      <c r="A101" s="293" t="s">
        <v>159</v>
      </c>
      <c r="B101" s="44" t="s">
        <v>160</v>
      </c>
      <c r="C101" s="56"/>
      <c r="D101" s="56"/>
      <c r="E101" s="56"/>
      <c r="F101" s="56"/>
      <c r="G101" s="179"/>
      <c r="H101"/>
      <c r="I101"/>
    </row>
    <row r="102" spans="1:9" ht="45">
      <c r="A102" s="100" t="s">
        <v>161</v>
      </c>
      <c r="B102" s="48" t="s">
        <v>162</v>
      </c>
      <c r="C102" s="14" t="s">
        <v>507</v>
      </c>
      <c r="D102" s="31">
        <v>1</v>
      </c>
      <c r="E102" s="122" t="s">
        <v>1943</v>
      </c>
      <c r="F102" s="14" t="s">
        <v>509</v>
      </c>
      <c r="G102" s="356"/>
    </row>
    <row r="103" spans="1:9" ht="30">
      <c r="A103" s="100"/>
      <c r="B103" s="48"/>
      <c r="C103" s="26" t="s">
        <v>508</v>
      </c>
      <c r="D103" s="31">
        <v>1</v>
      </c>
      <c r="E103" s="122" t="s">
        <v>1943</v>
      </c>
      <c r="F103" s="5"/>
      <c r="G103" s="349"/>
    </row>
    <row r="104" spans="1:9" ht="45">
      <c r="A104" s="100"/>
      <c r="B104" s="48"/>
      <c r="C104" s="41" t="s">
        <v>593</v>
      </c>
      <c r="D104" s="31">
        <v>1</v>
      </c>
      <c r="E104" s="122" t="s">
        <v>1943</v>
      </c>
      <c r="F104" s="5"/>
      <c r="G104" s="349"/>
    </row>
    <row r="105" spans="1:9" ht="45">
      <c r="A105" s="100" t="s">
        <v>163</v>
      </c>
      <c r="B105" s="48" t="s">
        <v>164</v>
      </c>
      <c r="C105" s="14" t="s">
        <v>594</v>
      </c>
      <c r="D105" s="31">
        <v>1</v>
      </c>
      <c r="E105" s="122" t="s">
        <v>1943</v>
      </c>
      <c r="F105" s="9"/>
      <c r="G105" s="352"/>
    </row>
    <row r="106" spans="1:9" ht="45">
      <c r="A106" s="100" t="s">
        <v>165</v>
      </c>
      <c r="B106" s="13" t="s">
        <v>166</v>
      </c>
      <c r="C106" s="5" t="s">
        <v>595</v>
      </c>
      <c r="D106" s="31">
        <v>1</v>
      </c>
      <c r="E106" s="122" t="s">
        <v>1943</v>
      </c>
      <c r="F106" s="6" t="s">
        <v>2274</v>
      </c>
      <c r="G106" s="350"/>
    </row>
    <row r="107" spans="1:9" ht="30" hidden="1">
      <c r="A107" s="297" t="s">
        <v>167</v>
      </c>
      <c r="B107" s="10" t="s">
        <v>168</v>
      </c>
      <c r="C107" s="12"/>
      <c r="D107" s="12"/>
      <c r="E107" s="12"/>
      <c r="F107" s="12"/>
      <c r="G107" s="179"/>
      <c r="H107"/>
      <c r="I107"/>
    </row>
    <row r="108" spans="1:9" ht="30" hidden="1">
      <c r="A108" s="115" t="s">
        <v>169</v>
      </c>
      <c r="B108" s="8" t="s">
        <v>170</v>
      </c>
      <c r="C108" s="9"/>
      <c r="D108" s="9"/>
      <c r="E108" s="9"/>
      <c r="F108" s="9"/>
      <c r="G108" s="179"/>
      <c r="H108"/>
      <c r="I108"/>
    </row>
    <row r="109" spans="1:9" ht="30" hidden="1">
      <c r="A109" s="115" t="s">
        <v>171</v>
      </c>
      <c r="B109" s="8" t="s">
        <v>172</v>
      </c>
      <c r="C109" s="9"/>
      <c r="D109" s="9"/>
      <c r="E109" s="9"/>
      <c r="F109" s="9"/>
      <c r="G109" s="179"/>
      <c r="H109"/>
      <c r="I109"/>
    </row>
    <row r="110" spans="1:9" ht="45" hidden="1">
      <c r="A110" s="115" t="s">
        <v>173</v>
      </c>
      <c r="B110" s="8" t="s">
        <v>174</v>
      </c>
      <c r="C110" s="9"/>
      <c r="D110" s="9"/>
      <c r="E110" s="9"/>
      <c r="F110" s="9"/>
      <c r="G110" s="179"/>
      <c r="H110"/>
      <c r="I110"/>
    </row>
    <row r="111" spans="1:9" ht="30" hidden="1">
      <c r="A111" s="115" t="s">
        <v>175</v>
      </c>
      <c r="B111" s="8" t="s">
        <v>176</v>
      </c>
      <c r="C111" s="9"/>
      <c r="D111" s="9"/>
      <c r="E111" s="9"/>
      <c r="F111" s="9"/>
      <c r="G111" s="179"/>
      <c r="H111"/>
      <c r="I111"/>
    </row>
    <row r="112" spans="1:9" ht="47.25" hidden="1" customHeight="1">
      <c r="A112" s="115" t="s">
        <v>177</v>
      </c>
      <c r="B112" s="245" t="s">
        <v>178</v>
      </c>
      <c r="C112" s="246"/>
      <c r="D112" s="246"/>
      <c r="E112" s="246"/>
      <c r="F112" s="247"/>
      <c r="G112" s="216"/>
      <c r="H112"/>
      <c r="I112"/>
    </row>
    <row r="113" spans="1:9" ht="45" hidden="1">
      <c r="A113" s="115" t="s">
        <v>179</v>
      </c>
      <c r="B113" s="8" t="s">
        <v>180</v>
      </c>
      <c r="C113" s="9"/>
      <c r="D113" s="9"/>
      <c r="E113" s="9"/>
      <c r="F113" s="9"/>
      <c r="G113" s="179"/>
      <c r="H113"/>
      <c r="I113"/>
    </row>
    <row r="114" spans="1:9" ht="30" hidden="1">
      <c r="A114" s="115" t="s">
        <v>181</v>
      </c>
      <c r="B114" s="8" t="s">
        <v>182</v>
      </c>
      <c r="C114" s="9"/>
      <c r="D114" s="9"/>
      <c r="E114" s="9"/>
      <c r="F114" s="9"/>
      <c r="G114" s="179"/>
      <c r="H114"/>
      <c r="I114"/>
    </row>
    <row r="115" spans="1:9" ht="30" hidden="1">
      <c r="A115" s="115" t="s">
        <v>183</v>
      </c>
      <c r="B115" s="8" t="s">
        <v>184</v>
      </c>
      <c r="C115" s="9"/>
      <c r="D115" s="9"/>
      <c r="E115" s="9"/>
      <c r="F115" s="9"/>
      <c r="G115" s="179"/>
      <c r="H115"/>
      <c r="I115"/>
    </row>
    <row r="116" spans="1:9" ht="30" hidden="1">
      <c r="A116" s="115" t="s">
        <v>185</v>
      </c>
      <c r="B116" s="15" t="s">
        <v>186</v>
      </c>
      <c r="C116" s="9"/>
      <c r="D116" s="9"/>
      <c r="E116" s="9"/>
      <c r="F116" s="9"/>
      <c r="G116" s="179"/>
      <c r="H116"/>
      <c r="I116"/>
    </row>
    <row r="117" spans="1:9" ht="45" hidden="1">
      <c r="A117" s="115" t="s">
        <v>187</v>
      </c>
      <c r="B117" s="8" t="s">
        <v>448</v>
      </c>
      <c r="C117" s="9"/>
      <c r="D117" s="9"/>
      <c r="E117" s="9"/>
      <c r="F117" s="9"/>
      <c r="G117" s="179"/>
      <c r="H117"/>
      <c r="I117"/>
    </row>
    <row r="118" spans="1:9" ht="30" hidden="1">
      <c r="A118" s="114" t="s">
        <v>1187</v>
      </c>
      <c r="B118" s="25" t="s">
        <v>1188</v>
      </c>
      <c r="C118" s="9"/>
      <c r="D118" s="9"/>
      <c r="E118" s="9"/>
      <c r="F118" s="9"/>
      <c r="G118" s="179"/>
      <c r="H118"/>
      <c r="I118"/>
    </row>
    <row r="119" spans="1:9" ht="47.25" hidden="1" customHeight="1">
      <c r="A119" s="115" t="s">
        <v>188</v>
      </c>
      <c r="B119" s="245" t="s">
        <v>189</v>
      </c>
      <c r="C119" s="246"/>
      <c r="D119" s="246"/>
      <c r="E119" s="246"/>
      <c r="F119" s="247"/>
      <c r="G119" s="216"/>
      <c r="H119"/>
      <c r="I119"/>
    </row>
    <row r="120" spans="1:9" ht="45" hidden="1">
      <c r="A120" s="115" t="s">
        <v>190</v>
      </c>
      <c r="B120" s="8" t="s">
        <v>191</v>
      </c>
      <c r="C120" s="9"/>
      <c r="D120" s="9"/>
      <c r="E120" s="9"/>
      <c r="F120" s="9"/>
      <c r="G120" s="179"/>
      <c r="H120"/>
      <c r="I120"/>
    </row>
    <row r="121" spans="1:9" ht="30" hidden="1">
      <c r="A121" s="115" t="s">
        <v>192</v>
      </c>
      <c r="B121" s="8" t="s">
        <v>193</v>
      </c>
      <c r="C121" s="9"/>
      <c r="D121" s="9"/>
      <c r="E121" s="9"/>
      <c r="F121" s="9"/>
      <c r="G121" s="179"/>
      <c r="H121"/>
      <c r="I121"/>
    </row>
    <row r="122" spans="1:9" ht="45" hidden="1">
      <c r="A122" s="115" t="s">
        <v>194</v>
      </c>
      <c r="B122" s="8" t="s">
        <v>195</v>
      </c>
      <c r="C122" s="9"/>
      <c r="D122" s="9"/>
      <c r="E122" s="9"/>
      <c r="F122" s="9"/>
      <c r="G122" s="179"/>
      <c r="H122"/>
      <c r="I122"/>
    </row>
    <row r="123" spans="1:9" ht="45" hidden="1">
      <c r="A123" s="293" t="s">
        <v>196</v>
      </c>
      <c r="B123" s="44" t="s">
        <v>197</v>
      </c>
      <c r="C123" s="56"/>
      <c r="D123" s="56"/>
      <c r="E123" s="56"/>
      <c r="F123" s="56"/>
      <c r="G123" s="179"/>
      <c r="H123"/>
      <c r="I123"/>
    </row>
    <row r="124" spans="1:9" ht="31.5" customHeight="1">
      <c r="A124" s="100" t="s">
        <v>198</v>
      </c>
      <c r="B124" s="221" t="s">
        <v>449</v>
      </c>
      <c r="C124" s="221"/>
      <c r="D124" s="221"/>
      <c r="E124" s="222"/>
      <c r="F124" s="221"/>
      <c r="G124" s="348"/>
      <c r="H124" s="156">
        <f>SUM(D132)</f>
        <v>1</v>
      </c>
      <c r="I124" s="156">
        <f>COUNT(D132)*2</f>
        <v>2</v>
      </c>
    </row>
    <row r="125" spans="1:9" ht="30" hidden="1">
      <c r="A125" s="297" t="s">
        <v>199</v>
      </c>
      <c r="B125" s="10" t="s">
        <v>200</v>
      </c>
      <c r="C125" s="12"/>
      <c r="D125" s="12"/>
      <c r="E125" s="12"/>
      <c r="F125" s="12"/>
      <c r="G125" s="179"/>
      <c r="H125"/>
      <c r="I125"/>
    </row>
    <row r="126" spans="1:9" ht="30" hidden="1">
      <c r="A126" s="115" t="s">
        <v>201</v>
      </c>
      <c r="B126" s="8" t="s">
        <v>202</v>
      </c>
      <c r="C126" s="9"/>
      <c r="D126" s="9"/>
      <c r="E126" s="9"/>
      <c r="F126" s="9"/>
      <c r="G126" s="179"/>
      <c r="H126"/>
      <c r="I126"/>
    </row>
    <row r="127" spans="1:9" ht="30" hidden="1">
      <c r="A127" s="115" t="s">
        <v>203</v>
      </c>
      <c r="B127" s="8" t="s">
        <v>204</v>
      </c>
      <c r="C127" s="9"/>
      <c r="D127" s="9"/>
      <c r="E127" s="9"/>
      <c r="F127" s="9"/>
      <c r="G127" s="179"/>
      <c r="H127"/>
      <c r="I127"/>
    </row>
    <row r="128" spans="1:9" ht="30" hidden="1">
      <c r="A128" s="115" t="s">
        <v>205</v>
      </c>
      <c r="B128" s="8" t="s">
        <v>206</v>
      </c>
      <c r="C128" s="9"/>
      <c r="D128" s="9"/>
      <c r="E128" s="9"/>
      <c r="F128" s="9"/>
      <c r="G128" s="179"/>
      <c r="H128"/>
      <c r="I128"/>
    </row>
    <row r="129" spans="1:9" ht="30" hidden="1">
      <c r="A129" s="115" t="s">
        <v>207</v>
      </c>
      <c r="B129" s="8" t="s">
        <v>208</v>
      </c>
      <c r="C129" s="9"/>
      <c r="D129" s="9"/>
      <c r="E129" s="9"/>
      <c r="F129" s="9"/>
      <c r="G129" s="179"/>
      <c r="H129"/>
      <c r="I129"/>
    </row>
    <row r="130" spans="1:9" ht="45" hidden="1">
      <c r="A130" s="115" t="s">
        <v>209</v>
      </c>
      <c r="B130" s="8" t="s">
        <v>210</v>
      </c>
      <c r="C130" s="9"/>
      <c r="D130" s="9"/>
      <c r="E130" s="9"/>
      <c r="F130" s="9"/>
      <c r="G130" s="179"/>
      <c r="H130"/>
      <c r="I130"/>
    </row>
    <row r="131" spans="1:9" ht="45" hidden="1">
      <c r="A131" s="293" t="s">
        <v>211</v>
      </c>
      <c r="B131" s="44" t="s">
        <v>212</v>
      </c>
      <c r="C131" s="56"/>
      <c r="D131" s="56"/>
      <c r="E131" s="56"/>
      <c r="F131" s="56"/>
      <c r="G131" s="179"/>
      <c r="H131"/>
      <c r="I131"/>
    </row>
    <row r="132" spans="1:9" ht="45">
      <c r="A132" s="100" t="s">
        <v>213</v>
      </c>
      <c r="B132" s="13" t="s">
        <v>214</v>
      </c>
      <c r="C132" s="6" t="s">
        <v>596</v>
      </c>
      <c r="D132" s="122">
        <v>1</v>
      </c>
      <c r="E132" s="122" t="s">
        <v>1951</v>
      </c>
      <c r="F132" s="6" t="s">
        <v>2063</v>
      </c>
      <c r="G132" s="350"/>
    </row>
    <row r="133" spans="1:9" ht="47.25" hidden="1" customHeight="1">
      <c r="A133" s="297" t="s">
        <v>215</v>
      </c>
      <c r="B133" s="245" t="s">
        <v>216</v>
      </c>
      <c r="C133" s="246"/>
      <c r="D133" s="246"/>
      <c r="E133" s="248"/>
      <c r="F133" s="247"/>
      <c r="G133" s="216"/>
      <c r="H133"/>
      <c r="I133"/>
    </row>
    <row r="134" spans="1:9" ht="60" hidden="1">
      <c r="A134" s="115" t="s">
        <v>217</v>
      </c>
      <c r="B134" s="19" t="s">
        <v>218</v>
      </c>
      <c r="C134" s="9"/>
      <c r="D134" s="9"/>
      <c r="E134" s="9"/>
      <c r="F134" s="9"/>
      <c r="G134" s="179"/>
      <c r="H134"/>
      <c r="I134"/>
    </row>
    <row r="135" spans="1:9" ht="60" hidden="1">
      <c r="A135" s="115" t="s">
        <v>219</v>
      </c>
      <c r="B135" s="19" t="s">
        <v>220</v>
      </c>
      <c r="C135" s="9"/>
      <c r="D135" s="9"/>
      <c r="E135" s="9"/>
      <c r="F135" s="9"/>
      <c r="G135" s="179"/>
      <c r="H135"/>
      <c r="I135"/>
    </row>
    <row r="136" spans="1:9" ht="45" hidden="1">
      <c r="A136" s="115" t="s">
        <v>221</v>
      </c>
      <c r="B136" s="19" t="s">
        <v>222</v>
      </c>
      <c r="C136" s="9"/>
      <c r="D136" s="9"/>
      <c r="E136" s="9"/>
      <c r="F136" s="9"/>
      <c r="G136" s="179"/>
      <c r="H136"/>
      <c r="I136"/>
    </row>
    <row r="137" spans="1:9" ht="45" hidden="1">
      <c r="A137" s="115" t="s">
        <v>223</v>
      </c>
      <c r="B137" s="19" t="s">
        <v>224</v>
      </c>
      <c r="C137" s="9"/>
      <c r="D137" s="9"/>
      <c r="E137" s="9"/>
      <c r="F137" s="9"/>
      <c r="G137" s="179"/>
      <c r="H137"/>
      <c r="I137"/>
    </row>
    <row r="138" spans="1:9" ht="60" hidden="1">
      <c r="A138" s="115" t="s">
        <v>225</v>
      </c>
      <c r="B138" s="19" t="s">
        <v>226</v>
      </c>
      <c r="C138" s="9"/>
      <c r="D138" s="9"/>
      <c r="E138" s="9"/>
      <c r="F138" s="9"/>
      <c r="G138" s="179"/>
      <c r="H138"/>
      <c r="I138"/>
    </row>
    <row r="139" spans="1:9" ht="45" hidden="1">
      <c r="A139" s="115" t="s">
        <v>227</v>
      </c>
      <c r="B139" s="19" t="s">
        <v>228</v>
      </c>
      <c r="C139" s="9"/>
      <c r="D139" s="9"/>
      <c r="E139" s="9"/>
      <c r="F139" s="9"/>
      <c r="G139" s="179"/>
      <c r="H139"/>
      <c r="I139"/>
    </row>
    <row r="140" spans="1:9" ht="60" hidden="1">
      <c r="A140" s="115" t="s">
        <v>229</v>
      </c>
      <c r="B140" s="19" t="s">
        <v>230</v>
      </c>
      <c r="C140" s="9"/>
      <c r="D140" s="9"/>
      <c r="E140" s="9"/>
      <c r="F140" s="9"/>
      <c r="G140" s="179"/>
      <c r="H140"/>
      <c r="I140"/>
    </row>
    <row r="141" spans="1:9" ht="60" hidden="1">
      <c r="A141" s="115" t="s">
        <v>231</v>
      </c>
      <c r="B141" s="53" t="s">
        <v>232</v>
      </c>
      <c r="C141" s="9"/>
      <c r="D141" s="9"/>
      <c r="E141" s="9"/>
      <c r="F141" s="9"/>
      <c r="G141" s="179"/>
      <c r="H141"/>
      <c r="I141"/>
    </row>
    <row r="142" spans="1:9" ht="45" hidden="1">
      <c r="A142" s="115" t="s">
        <v>233</v>
      </c>
      <c r="B142" s="138" t="s">
        <v>234</v>
      </c>
      <c r="C142" s="9"/>
      <c r="D142" s="9"/>
      <c r="E142" s="122"/>
      <c r="F142" s="9"/>
      <c r="G142" s="179"/>
      <c r="H142"/>
      <c r="I142"/>
    </row>
    <row r="143" spans="1:9" ht="45" hidden="1">
      <c r="A143" s="115" t="s">
        <v>235</v>
      </c>
      <c r="B143" s="8" t="s">
        <v>236</v>
      </c>
      <c r="C143" s="9"/>
      <c r="D143" s="9"/>
      <c r="E143" s="9"/>
      <c r="F143" s="9"/>
      <c r="G143" s="179"/>
      <c r="H143"/>
      <c r="I143"/>
    </row>
    <row r="144" spans="1:9" ht="60" hidden="1">
      <c r="A144" s="115" t="s">
        <v>237</v>
      </c>
      <c r="B144" s="19" t="s">
        <v>238</v>
      </c>
      <c r="C144" s="9"/>
      <c r="D144" s="9"/>
      <c r="E144" s="9"/>
      <c r="F144" s="9"/>
      <c r="G144" s="179"/>
      <c r="H144"/>
      <c r="I144"/>
    </row>
    <row r="145" spans="1:9" ht="45" hidden="1">
      <c r="A145" s="115" t="s">
        <v>239</v>
      </c>
      <c r="B145" s="19" t="s">
        <v>240</v>
      </c>
      <c r="C145" s="9"/>
      <c r="D145" s="9"/>
      <c r="E145" s="9"/>
      <c r="F145" s="9"/>
      <c r="G145" s="179"/>
      <c r="H145"/>
      <c r="I145"/>
    </row>
    <row r="146" spans="1:9" ht="45" hidden="1">
      <c r="A146" s="115" t="s">
        <v>241</v>
      </c>
      <c r="B146" s="19" t="s">
        <v>242</v>
      </c>
      <c r="C146" s="9"/>
      <c r="D146" s="9"/>
      <c r="E146" s="9"/>
      <c r="F146" s="9"/>
      <c r="G146" s="179"/>
      <c r="H146"/>
      <c r="I146"/>
    </row>
    <row r="147" spans="1:9" ht="30" hidden="1">
      <c r="A147" s="115" t="s">
        <v>243</v>
      </c>
      <c r="B147" s="8" t="s">
        <v>244</v>
      </c>
      <c r="C147" s="9"/>
      <c r="D147" s="9"/>
      <c r="E147" s="9"/>
      <c r="F147" s="9"/>
      <c r="G147" s="179"/>
      <c r="H147"/>
      <c r="I147"/>
    </row>
    <row r="148" spans="1:9" ht="30" hidden="1">
      <c r="A148" s="293" t="s">
        <v>245</v>
      </c>
      <c r="B148" s="44" t="s">
        <v>246</v>
      </c>
      <c r="C148" s="56"/>
      <c r="D148" s="56"/>
      <c r="E148" s="56"/>
      <c r="F148" s="56"/>
      <c r="G148" s="179"/>
      <c r="H148"/>
      <c r="I148"/>
    </row>
    <row r="149" spans="1:9" ht="18.75">
      <c r="A149" s="100"/>
      <c r="B149" s="306" t="s">
        <v>247</v>
      </c>
      <c r="C149" s="306"/>
      <c r="D149" s="306"/>
      <c r="E149" s="307"/>
      <c r="F149" s="306"/>
      <c r="G149" s="353"/>
      <c r="H149" s="156">
        <f>SUM(H150+H156+H170+H207)</f>
        <v>37</v>
      </c>
      <c r="I149" s="156">
        <f>SUM(I150+I156+I170+I207)</f>
        <v>74</v>
      </c>
    </row>
    <row r="150" spans="1:9" ht="31.5" customHeight="1">
      <c r="A150" s="100" t="s">
        <v>248</v>
      </c>
      <c r="B150" s="221" t="s">
        <v>249</v>
      </c>
      <c r="C150" s="221"/>
      <c r="D150" s="221"/>
      <c r="E150" s="222"/>
      <c r="F150" s="221"/>
      <c r="G150" s="348"/>
      <c r="H150" s="156">
        <f>SUM(D151:D155)</f>
        <v>5</v>
      </c>
      <c r="I150" s="156">
        <f>COUNT(D151:D155)*2</f>
        <v>10</v>
      </c>
    </row>
    <row r="151" spans="1:9" ht="45">
      <c r="A151" s="100" t="s">
        <v>250</v>
      </c>
      <c r="B151" s="13" t="s">
        <v>251</v>
      </c>
      <c r="C151" s="5" t="s">
        <v>597</v>
      </c>
      <c r="D151" s="122">
        <v>1</v>
      </c>
      <c r="E151" s="122" t="s">
        <v>1269</v>
      </c>
      <c r="F151" s="9"/>
      <c r="G151" s="352"/>
    </row>
    <row r="152" spans="1:9" ht="45">
      <c r="A152" s="100"/>
      <c r="B152" s="13"/>
      <c r="C152" s="26" t="s">
        <v>598</v>
      </c>
      <c r="D152" s="122">
        <v>1</v>
      </c>
      <c r="E152" s="122" t="s">
        <v>1269</v>
      </c>
      <c r="F152" s="26" t="s">
        <v>599</v>
      </c>
      <c r="G152" s="358"/>
    </row>
    <row r="153" spans="1:9" ht="75">
      <c r="A153" s="100" t="s">
        <v>252</v>
      </c>
      <c r="B153" s="309" t="s">
        <v>2469</v>
      </c>
      <c r="C153" s="18" t="s">
        <v>600</v>
      </c>
      <c r="D153" s="122">
        <v>1</v>
      </c>
      <c r="E153" s="122" t="s">
        <v>1943</v>
      </c>
      <c r="F153" s="5" t="s">
        <v>601</v>
      </c>
      <c r="G153" s="349"/>
    </row>
    <row r="154" spans="1:9" ht="45">
      <c r="A154" s="100"/>
      <c r="B154" s="13"/>
      <c r="C154" s="28" t="s">
        <v>602</v>
      </c>
      <c r="D154" s="122">
        <v>1</v>
      </c>
      <c r="E154" s="122" t="s">
        <v>1943</v>
      </c>
      <c r="F154" s="5" t="s">
        <v>603</v>
      </c>
      <c r="G154" s="349"/>
    </row>
    <row r="155" spans="1:9" ht="45">
      <c r="A155" s="100"/>
      <c r="B155" s="13"/>
      <c r="C155" s="5" t="s">
        <v>2064</v>
      </c>
      <c r="D155" s="122">
        <v>1</v>
      </c>
      <c r="E155" s="122" t="s">
        <v>1943</v>
      </c>
      <c r="F155" s="28"/>
      <c r="G155" s="381"/>
    </row>
    <row r="156" spans="1:9" ht="47.25" customHeight="1">
      <c r="A156" s="100" t="s">
        <v>254</v>
      </c>
      <c r="B156" s="221" t="s">
        <v>255</v>
      </c>
      <c r="C156" s="221"/>
      <c r="D156" s="221"/>
      <c r="E156" s="222"/>
      <c r="F156" s="221"/>
      <c r="G156" s="348"/>
      <c r="H156" s="156">
        <f>SUM(D157:D169)</f>
        <v>10</v>
      </c>
      <c r="I156" s="156">
        <f>COUNT(D157:D169)*2</f>
        <v>20</v>
      </c>
    </row>
    <row r="157" spans="1:9" ht="30">
      <c r="A157" s="100" t="s">
        <v>256</v>
      </c>
      <c r="B157" s="13" t="s">
        <v>257</v>
      </c>
      <c r="C157" s="14" t="s">
        <v>604</v>
      </c>
      <c r="D157" s="31">
        <v>1</v>
      </c>
      <c r="E157" s="122" t="s">
        <v>1269</v>
      </c>
      <c r="F157" s="5"/>
      <c r="G157" s="349"/>
    </row>
    <row r="158" spans="1:9" ht="30">
      <c r="A158" s="100"/>
      <c r="B158" s="13"/>
      <c r="C158" s="14" t="s">
        <v>2065</v>
      </c>
      <c r="D158" s="31">
        <v>1</v>
      </c>
      <c r="E158" s="122" t="s">
        <v>1269</v>
      </c>
      <c r="F158" s="5"/>
      <c r="G158" s="349"/>
    </row>
    <row r="159" spans="1:9" ht="30">
      <c r="A159" s="100"/>
      <c r="B159" s="13"/>
      <c r="C159" s="14" t="s">
        <v>605</v>
      </c>
      <c r="D159" s="31">
        <v>1</v>
      </c>
      <c r="E159" s="122" t="s">
        <v>1269</v>
      </c>
      <c r="F159" s="5"/>
      <c r="G159" s="349"/>
    </row>
    <row r="160" spans="1:9" ht="75">
      <c r="A160" s="100" t="s">
        <v>258</v>
      </c>
      <c r="B160" s="48" t="s">
        <v>259</v>
      </c>
      <c r="C160" s="5" t="s">
        <v>606</v>
      </c>
      <c r="D160" s="31">
        <v>1</v>
      </c>
      <c r="E160" s="122" t="s">
        <v>1269</v>
      </c>
      <c r="F160" s="5" t="s">
        <v>607</v>
      </c>
      <c r="G160" s="349"/>
    </row>
    <row r="161" spans="1:9" ht="45">
      <c r="A161" s="100" t="s">
        <v>260</v>
      </c>
      <c r="B161" s="13" t="s">
        <v>261</v>
      </c>
      <c r="C161" s="5" t="s">
        <v>2224</v>
      </c>
      <c r="D161" s="31">
        <v>1</v>
      </c>
      <c r="E161" s="122" t="s">
        <v>1269</v>
      </c>
      <c r="F161" s="5"/>
      <c r="G161" s="349"/>
    </row>
    <row r="162" spans="1:9" ht="30" hidden="1">
      <c r="A162" s="297" t="s">
        <v>262</v>
      </c>
      <c r="B162" s="47" t="s">
        <v>1826</v>
      </c>
      <c r="C162" s="12"/>
      <c r="D162" s="12"/>
      <c r="E162" s="12"/>
      <c r="F162" s="12"/>
      <c r="G162" s="179"/>
      <c r="H162"/>
      <c r="I162"/>
    </row>
    <row r="163" spans="1:9" ht="30" hidden="1">
      <c r="A163" s="115" t="s">
        <v>263</v>
      </c>
      <c r="B163" s="8" t="s">
        <v>264</v>
      </c>
      <c r="C163" s="9"/>
      <c r="D163" s="9"/>
      <c r="E163" s="9"/>
      <c r="F163" s="9"/>
      <c r="G163" s="179"/>
      <c r="H163"/>
      <c r="I163"/>
    </row>
    <row r="164" spans="1:9" ht="30" hidden="1">
      <c r="A164" s="293" t="s">
        <v>265</v>
      </c>
      <c r="B164" s="44" t="s">
        <v>266</v>
      </c>
      <c r="C164" s="56"/>
      <c r="D164" s="56"/>
      <c r="E164" s="56"/>
      <c r="F164" s="56"/>
      <c r="G164" s="179"/>
      <c r="H164"/>
      <c r="I164"/>
    </row>
    <row r="165" spans="1:9" ht="30">
      <c r="A165" s="100" t="s">
        <v>267</v>
      </c>
      <c r="B165" s="13" t="s">
        <v>617</v>
      </c>
      <c r="C165" s="5" t="s">
        <v>622</v>
      </c>
      <c r="D165" s="31">
        <v>1</v>
      </c>
      <c r="E165" s="122" t="s">
        <v>1269</v>
      </c>
      <c r="F165" s="9"/>
      <c r="G165" s="352"/>
    </row>
    <row r="166" spans="1:9" ht="30">
      <c r="A166" s="100"/>
      <c r="B166" s="13"/>
      <c r="C166" s="6" t="s">
        <v>2275</v>
      </c>
      <c r="D166" s="31">
        <v>1</v>
      </c>
      <c r="E166" s="122" t="s">
        <v>1269</v>
      </c>
      <c r="F166" s="9"/>
      <c r="G166" s="352"/>
    </row>
    <row r="167" spans="1:9" ht="45">
      <c r="A167" s="100" t="s">
        <v>269</v>
      </c>
      <c r="B167" s="13" t="s">
        <v>268</v>
      </c>
      <c r="C167" s="109" t="s">
        <v>2276</v>
      </c>
      <c r="D167" s="31">
        <v>1</v>
      </c>
      <c r="E167" s="122" t="s">
        <v>1949</v>
      </c>
      <c r="F167" s="6" t="s">
        <v>2066</v>
      </c>
      <c r="G167" s="350"/>
    </row>
    <row r="168" spans="1:9" ht="30">
      <c r="A168" s="100"/>
      <c r="B168" s="13"/>
      <c r="C168" s="18" t="s">
        <v>768</v>
      </c>
      <c r="D168" s="31">
        <v>1</v>
      </c>
      <c r="E168" s="122" t="s">
        <v>1949</v>
      </c>
      <c r="F168" s="6"/>
      <c r="G168" s="350"/>
    </row>
    <row r="169" spans="1:9" ht="30">
      <c r="A169" s="100" t="s">
        <v>618</v>
      </c>
      <c r="B169" s="13" t="s">
        <v>270</v>
      </c>
      <c r="C169" s="18" t="s">
        <v>769</v>
      </c>
      <c r="D169" s="31">
        <v>1</v>
      </c>
      <c r="E169" s="122" t="s">
        <v>1943</v>
      </c>
      <c r="F169" s="9"/>
      <c r="G169" s="352"/>
    </row>
    <row r="170" spans="1:9" ht="63" customHeight="1">
      <c r="A170" s="100" t="s">
        <v>271</v>
      </c>
      <c r="B170" s="221" t="s">
        <v>2340</v>
      </c>
      <c r="C170" s="221"/>
      <c r="D170" s="221"/>
      <c r="E170" s="222"/>
      <c r="F170" s="221"/>
      <c r="G170" s="348"/>
      <c r="H170" s="156">
        <f>SUM(D171:D179)</f>
        <v>7</v>
      </c>
      <c r="I170" s="158">
        <f>COUNT(B171:F207)*2</f>
        <v>14</v>
      </c>
    </row>
    <row r="171" spans="1:9" ht="63">
      <c r="A171" s="100" t="s">
        <v>272</v>
      </c>
      <c r="B171" s="13" t="s">
        <v>273</v>
      </c>
      <c r="C171" s="40" t="s">
        <v>614</v>
      </c>
      <c r="D171" s="122">
        <v>1</v>
      </c>
      <c r="E171" s="122" t="s">
        <v>1949</v>
      </c>
      <c r="F171" s="9" t="s">
        <v>613</v>
      </c>
      <c r="G171" s="352"/>
    </row>
    <row r="172" spans="1:9" ht="45">
      <c r="A172" s="100"/>
      <c r="B172" s="13"/>
      <c r="C172" s="26" t="s">
        <v>2039</v>
      </c>
      <c r="D172" s="122">
        <v>1</v>
      </c>
      <c r="E172" s="122" t="s">
        <v>1949</v>
      </c>
      <c r="F172" s="9"/>
      <c r="G172" s="352"/>
    </row>
    <row r="173" spans="1:9" ht="30" hidden="1">
      <c r="A173" s="297" t="s">
        <v>274</v>
      </c>
      <c r="B173" s="10" t="s">
        <v>452</v>
      </c>
      <c r="C173" s="12"/>
      <c r="D173" s="12"/>
      <c r="E173" s="12"/>
      <c r="F173" s="12"/>
      <c r="G173" s="179"/>
      <c r="H173"/>
      <c r="I173"/>
    </row>
    <row r="174" spans="1:9" ht="30" hidden="1">
      <c r="A174" s="293" t="s">
        <v>275</v>
      </c>
      <c r="B174" s="44" t="s">
        <v>276</v>
      </c>
      <c r="C174" s="56"/>
      <c r="D174" s="56"/>
      <c r="E174" s="56"/>
      <c r="F174" s="56"/>
      <c r="G174" s="179"/>
      <c r="H174"/>
      <c r="I174"/>
    </row>
    <row r="175" spans="1:9" ht="45">
      <c r="A175" s="100" t="s">
        <v>277</v>
      </c>
      <c r="B175" s="13" t="s">
        <v>278</v>
      </c>
      <c r="C175" s="5" t="s">
        <v>623</v>
      </c>
      <c r="D175" s="122">
        <v>1</v>
      </c>
      <c r="E175" s="122" t="s">
        <v>1949</v>
      </c>
      <c r="F175" s="9"/>
      <c r="G175" s="352"/>
    </row>
    <row r="176" spans="1:9" ht="45">
      <c r="A176" s="100" t="s">
        <v>453</v>
      </c>
      <c r="B176" s="13" t="s">
        <v>279</v>
      </c>
      <c r="C176" s="7" t="s">
        <v>2341</v>
      </c>
      <c r="D176" s="122">
        <v>1</v>
      </c>
      <c r="E176" s="122" t="s">
        <v>1269</v>
      </c>
      <c r="F176" s="7" t="s">
        <v>624</v>
      </c>
      <c r="G176" s="351"/>
    </row>
    <row r="177" spans="1:9" ht="45">
      <c r="A177" s="100" t="s">
        <v>280</v>
      </c>
      <c r="B177" s="13" t="s">
        <v>281</v>
      </c>
      <c r="C177" s="18" t="s">
        <v>625</v>
      </c>
      <c r="D177" s="122">
        <v>1</v>
      </c>
      <c r="E177" s="122" t="s">
        <v>1269</v>
      </c>
      <c r="F177" s="9"/>
      <c r="G177" s="352"/>
    </row>
    <row r="178" spans="1:9" ht="45">
      <c r="A178" s="100"/>
      <c r="B178" s="13"/>
      <c r="C178" s="26" t="s">
        <v>626</v>
      </c>
      <c r="D178" s="122">
        <v>1</v>
      </c>
      <c r="E178" s="122" t="s">
        <v>1269</v>
      </c>
      <c r="F178" s="9"/>
      <c r="G178" s="352"/>
    </row>
    <row r="179" spans="1:9" ht="30">
      <c r="A179" s="100"/>
      <c r="B179" s="13"/>
      <c r="C179" s="26" t="s">
        <v>627</v>
      </c>
      <c r="D179" s="122">
        <v>1</v>
      </c>
      <c r="E179" s="122" t="s">
        <v>1269</v>
      </c>
      <c r="F179" s="9"/>
      <c r="G179" s="352"/>
    </row>
    <row r="180" spans="1:9" ht="31.5" hidden="1" customHeight="1">
      <c r="A180" s="297" t="s">
        <v>282</v>
      </c>
      <c r="B180" s="245" t="s">
        <v>283</v>
      </c>
      <c r="C180" s="246"/>
      <c r="D180" s="246"/>
      <c r="E180" s="246"/>
      <c r="F180" s="247"/>
      <c r="G180" s="216"/>
      <c r="H180"/>
      <c r="I180"/>
    </row>
    <row r="181" spans="1:9" ht="30" hidden="1">
      <c r="A181" s="115" t="s">
        <v>284</v>
      </c>
      <c r="B181" s="8" t="s">
        <v>285</v>
      </c>
      <c r="C181" s="9"/>
      <c r="D181" s="9"/>
      <c r="E181" s="9"/>
      <c r="F181" s="9"/>
      <c r="G181" s="179"/>
      <c r="H181"/>
      <c r="I181"/>
    </row>
    <row r="182" spans="1:9" ht="30" hidden="1">
      <c r="A182" s="115" t="s">
        <v>286</v>
      </c>
      <c r="B182" s="8" t="s">
        <v>287</v>
      </c>
      <c r="C182" s="9"/>
      <c r="D182" s="9"/>
      <c r="E182" s="9"/>
      <c r="F182" s="9"/>
      <c r="G182" s="179"/>
      <c r="H182"/>
      <c r="I182"/>
    </row>
    <row r="183" spans="1:9" ht="30" hidden="1">
      <c r="A183" s="115" t="s">
        <v>288</v>
      </c>
      <c r="B183" s="8" t="s">
        <v>289</v>
      </c>
      <c r="C183" s="9"/>
      <c r="D183" s="9"/>
      <c r="E183" s="9"/>
      <c r="F183" s="9"/>
      <c r="G183" s="179"/>
      <c r="H183"/>
      <c r="I183"/>
    </row>
    <row r="184" spans="1:9" ht="45" hidden="1">
      <c r="A184" s="115" t="s">
        <v>290</v>
      </c>
      <c r="B184" s="8" t="s">
        <v>291</v>
      </c>
      <c r="C184" s="9"/>
      <c r="D184" s="9"/>
      <c r="E184" s="9"/>
      <c r="F184" s="9"/>
      <c r="G184" s="179"/>
      <c r="H184"/>
      <c r="I184"/>
    </row>
    <row r="185" spans="1:9" ht="45" hidden="1">
      <c r="A185" s="115" t="s">
        <v>292</v>
      </c>
      <c r="B185" s="8" t="s">
        <v>293</v>
      </c>
      <c r="C185" s="9"/>
      <c r="D185" s="9"/>
      <c r="E185" s="9"/>
      <c r="F185" s="9"/>
      <c r="G185" s="179"/>
      <c r="H185"/>
      <c r="I185"/>
    </row>
    <row r="186" spans="1:9" ht="31.5" hidden="1" customHeight="1">
      <c r="A186" s="115" t="s">
        <v>294</v>
      </c>
      <c r="B186" s="245" t="s">
        <v>295</v>
      </c>
      <c r="C186" s="246"/>
      <c r="D186" s="246"/>
      <c r="E186" s="246"/>
      <c r="F186" s="247"/>
      <c r="G186" s="216"/>
      <c r="H186"/>
      <c r="I186"/>
    </row>
    <row r="187" spans="1:9" ht="45" hidden="1">
      <c r="A187" s="115" t="s">
        <v>296</v>
      </c>
      <c r="B187" s="8" t="s">
        <v>297</v>
      </c>
      <c r="C187" s="9"/>
      <c r="D187" s="9"/>
      <c r="E187" s="9"/>
      <c r="F187" s="9"/>
      <c r="G187" s="179"/>
      <c r="H187"/>
      <c r="I187"/>
    </row>
    <row r="188" spans="1:9" ht="60" hidden="1">
      <c r="A188" s="115" t="s">
        <v>298</v>
      </c>
      <c r="B188" s="8" t="s">
        <v>299</v>
      </c>
      <c r="C188" s="9"/>
      <c r="D188" s="9"/>
      <c r="E188" s="9"/>
      <c r="F188" s="9"/>
      <c r="G188" s="179"/>
      <c r="H188"/>
      <c r="I188"/>
    </row>
    <row r="189" spans="1:9" ht="30" hidden="1">
      <c r="A189" s="115" t="s">
        <v>300</v>
      </c>
      <c r="B189" s="8" t="s">
        <v>301</v>
      </c>
      <c r="C189" s="9"/>
      <c r="D189" s="9"/>
      <c r="E189" s="9"/>
      <c r="F189" s="9"/>
      <c r="G189" s="179"/>
      <c r="H189"/>
      <c r="I189"/>
    </row>
    <row r="190" spans="1:9" ht="45" hidden="1">
      <c r="A190" s="115" t="s">
        <v>302</v>
      </c>
      <c r="B190" s="8" t="s">
        <v>303</v>
      </c>
      <c r="C190" s="9"/>
      <c r="D190" s="9"/>
      <c r="E190" s="9"/>
      <c r="F190" s="9"/>
      <c r="G190" s="179"/>
      <c r="H190"/>
      <c r="I190"/>
    </row>
    <row r="191" spans="1:9" ht="30" hidden="1">
      <c r="A191" s="115" t="s">
        <v>304</v>
      </c>
      <c r="B191" s="8" t="s">
        <v>305</v>
      </c>
      <c r="C191" s="9"/>
      <c r="D191" s="9"/>
      <c r="E191" s="9"/>
      <c r="F191" s="9"/>
      <c r="G191" s="179"/>
      <c r="H191"/>
      <c r="I191"/>
    </row>
    <row r="192" spans="1:9" ht="30" hidden="1">
      <c r="A192" s="115" t="s">
        <v>306</v>
      </c>
      <c r="B192" s="8" t="s">
        <v>307</v>
      </c>
      <c r="C192" s="9"/>
      <c r="D192" s="9"/>
      <c r="E192" s="9"/>
      <c r="F192" s="9"/>
      <c r="G192" s="179"/>
      <c r="H192"/>
      <c r="I192"/>
    </row>
    <row r="193" spans="1:9" ht="45" hidden="1">
      <c r="A193" s="115" t="s">
        <v>308</v>
      </c>
      <c r="B193" s="15" t="s">
        <v>309</v>
      </c>
      <c r="C193" s="9"/>
      <c r="D193" s="9"/>
      <c r="E193" s="9"/>
      <c r="F193" s="9"/>
      <c r="G193" s="179"/>
      <c r="H193"/>
      <c r="I193"/>
    </row>
    <row r="194" spans="1:9" ht="31.5" hidden="1" customHeight="1">
      <c r="A194" s="115" t="s">
        <v>310</v>
      </c>
      <c r="B194" s="245" t="s">
        <v>311</v>
      </c>
      <c r="C194" s="246"/>
      <c r="D194" s="246"/>
      <c r="E194" s="246"/>
      <c r="F194" s="247"/>
      <c r="G194" s="216"/>
      <c r="H194"/>
      <c r="I194"/>
    </row>
    <row r="195" spans="1:9" ht="30" hidden="1">
      <c r="A195" s="114" t="s">
        <v>1513</v>
      </c>
      <c r="B195" s="19" t="s">
        <v>1512</v>
      </c>
      <c r="C195" s="9"/>
      <c r="D195" s="9"/>
      <c r="E195" s="9"/>
      <c r="F195" s="9"/>
      <c r="G195" s="179"/>
      <c r="H195"/>
      <c r="I195"/>
    </row>
    <row r="196" spans="1:9" ht="45" hidden="1">
      <c r="A196" s="114" t="s">
        <v>1514</v>
      </c>
      <c r="B196" s="15" t="s">
        <v>314</v>
      </c>
      <c r="C196" s="9"/>
      <c r="D196" s="9"/>
      <c r="E196" s="9"/>
      <c r="F196" s="9"/>
      <c r="G196" s="179"/>
      <c r="H196"/>
      <c r="I196"/>
    </row>
    <row r="197" spans="1:9" ht="45" hidden="1">
      <c r="A197" s="114" t="s">
        <v>1516</v>
      </c>
      <c r="B197" s="8" t="s">
        <v>316</v>
      </c>
      <c r="C197" s="9"/>
      <c r="D197" s="9"/>
      <c r="E197" s="9"/>
      <c r="F197" s="9"/>
      <c r="G197" s="179"/>
      <c r="H197"/>
      <c r="I197"/>
    </row>
    <row r="198" spans="1:9" ht="30" hidden="1">
      <c r="A198" s="114" t="s">
        <v>1517</v>
      </c>
      <c r="B198" s="8" t="s">
        <v>318</v>
      </c>
      <c r="C198" s="9"/>
      <c r="D198" s="9"/>
      <c r="E198" s="9"/>
      <c r="F198" s="9"/>
      <c r="G198" s="179"/>
      <c r="H198"/>
      <c r="I198"/>
    </row>
    <row r="199" spans="1:9" ht="30" hidden="1">
      <c r="A199" s="114" t="s">
        <v>1518</v>
      </c>
      <c r="B199" s="8" t="s">
        <v>320</v>
      </c>
      <c r="C199" s="9"/>
      <c r="D199" s="9"/>
      <c r="E199" s="9"/>
      <c r="F199" s="9"/>
      <c r="G199" s="179"/>
      <c r="H199"/>
      <c r="I199"/>
    </row>
    <row r="200" spans="1:9" ht="30" hidden="1">
      <c r="A200" s="114" t="s">
        <v>1519</v>
      </c>
      <c r="B200" s="8" t="s">
        <v>781</v>
      </c>
      <c r="C200" s="9"/>
      <c r="D200" s="9"/>
      <c r="E200" s="9"/>
      <c r="F200" s="9"/>
      <c r="G200" s="179"/>
      <c r="H200"/>
      <c r="I200"/>
    </row>
    <row r="201" spans="1:9" ht="31.5" hidden="1" customHeight="1">
      <c r="A201" s="115" t="s">
        <v>321</v>
      </c>
      <c r="B201" s="245" t="s">
        <v>322</v>
      </c>
      <c r="C201" s="246"/>
      <c r="D201" s="246"/>
      <c r="E201" s="246"/>
      <c r="F201" s="247"/>
      <c r="G201" s="216"/>
      <c r="H201"/>
      <c r="I201"/>
    </row>
    <row r="202" spans="1:9" ht="30" hidden="1">
      <c r="A202" s="115" t="s">
        <v>323</v>
      </c>
      <c r="B202" s="8" t="s">
        <v>324</v>
      </c>
      <c r="C202" s="9"/>
      <c r="D202" s="9"/>
      <c r="E202" s="9"/>
      <c r="F202" s="9"/>
      <c r="G202" s="179"/>
      <c r="H202"/>
      <c r="I202"/>
    </row>
    <row r="203" spans="1:9" ht="30" hidden="1">
      <c r="A203" s="115" t="s">
        <v>325</v>
      </c>
      <c r="B203" s="8" t="s">
        <v>326</v>
      </c>
      <c r="C203" s="9"/>
      <c r="D203" s="9"/>
      <c r="E203" s="9"/>
      <c r="F203" s="9"/>
      <c r="G203" s="179"/>
      <c r="H203"/>
      <c r="I203"/>
    </row>
    <row r="204" spans="1:9" ht="30" hidden="1">
      <c r="A204" s="115" t="s">
        <v>327</v>
      </c>
      <c r="B204" s="8" t="s">
        <v>328</v>
      </c>
      <c r="C204" s="9"/>
      <c r="D204" s="9"/>
      <c r="E204" s="9"/>
      <c r="F204" s="9"/>
      <c r="G204" s="179"/>
      <c r="H204"/>
      <c r="I204"/>
    </row>
    <row r="205" spans="1:9" ht="45" hidden="1">
      <c r="A205" s="115" t="s">
        <v>329</v>
      </c>
      <c r="B205" s="8" t="s">
        <v>330</v>
      </c>
      <c r="C205" s="9"/>
      <c r="D205" s="9"/>
      <c r="E205" s="9"/>
      <c r="F205" s="9"/>
      <c r="G205" s="179"/>
      <c r="H205"/>
      <c r="I205"/>
    </row>
    <row r="206" spans="1:9" ht="30" hidden="1">
      <c r="A206" s="293" t="s">
        <v>331</v>
      </c>
      <c r="B206" s="44" t="s">
        <v>332</v>
      </c>
      <c r="C206" s="56"/>
      <c r="D206" s="56"/>
      <c r="E206" s="56"/>
      <c r="F206" s="56"/>
      <c r="G206" s="179"/>
      <c r="H206"/>
      <c r="I206"/>
    </row>
    <row r="207" spans="1:9" ht="31.5" customHeight="1">
      <c r="A207" s="100" t="s">
        <v>333</v>
      </c>
      <c r="B207" s="221" t="s">
        <v>2211</v>
      </c>
      <c r="C207" s="221"/>
      <c r="D207" s="221"/>
      <c r="E207" s="222"/>
      <c r="F207" s="221"/>
      <c r="G207" s="348"/>
      <c r="H207" s="156">
        <f>SUM(D208:D222)</f>
        <v>15</v>
      </c>
      <c r="I207" s="156">
        <f>COUNT(D208:D222)*2</f>
        <v>30</v>
      </c>
    </row>
    <row r="208" spans="1:9" ht="75">
      <c r="A208" s="100" t="s">
        <v>335</v>
      </c>
      <c r="B208" s="13" t="s">
        <v>336</v>
      </c>
      <c r="C208" s="41" t="s">
        <v>2277</v>
      </c>
      <c r="D208" s="122">
        <v>1</v>
      </c>
      <c r="E208" s="122" t="s">
        <v>1269</v>
      </c>
      <c r="F208" s="28" t="s">
        <v>2067</v>
      </c>
      <c r="G208" s="381"/>
    </row>
    <row r="209" spans="1:9" ht="45">
      <c r="A209" s="100"/>
      <c r="B209" s="13"/>
      <c r="C209" s="41" t="s">
        <v>2278</v>
      </c>
      <c r="D209" s="122">
        <v>1</v>
      </c>
      <c r="E209" s="122" t="s">
        <v>1269</v>
      </c>
      <c r="F209" s="28"/>
      <c r="G209" s="381"/>
    </row>
    <row r="210" spans="1:9" ht="30">
      <c r="A210" s="100"/>
      <c r="B210" s="13"/>
      <c r="C210" s="41" t="s">
        <v>2279</v>
      </c>
      <c r="D210" s="122">
        <v>1</v>
      </c>
      <c r="E210" s="122" t="s">
        <v>1955</v>
      </c>
      <c r="F210" s="28" t="s">
        <v>2280</v>
      </c>
      <c r="G210" s="381"/>
    </row>
    <row r="211" spans="1:9" ht="120">
      <c r="A211" s="100"/>
      <c r="B211" s="13"/>
      <c r="C211" s="41" t="s">
        <v>628</v>
      </c>
      <c r="D211" s="122">
        <v>1</v>
      </c>
      <c r="E211" s="122" t="s">
        <v>1269</v>
      </c>
      <c r="F211" s="14" t="s">
        <v>2281</v>
      </c>
      <c r="G211" s="356"/>
    </row>
    <row r="212" spans="1:9" ht="60">
      <c r="A212" s="100"/>
      <c r="B212" s="13"/>
      <c r="C212" s="73" t="s">
        <v>1086</v>
      </c>
      <c r="D212" s="122">
        <v>1</v>
      </c>
      <c r="E212" s="122" t="s">
        <v>1269</v>
      </c>
      <c r="F212" s="16" t="s">
        <v>632</v>
      </c>
      <c r="G212" s="373"/>
    </row>
    <row r="213" spans="1:9" ht="60">
      <c r="A213" s="100"/>
      <c r="B213" s="13"/>
      <c r="C213" s="6" t="s">
        <v>2282</v>
      </c>
      <c r="D213" s="122">
        <v>1</v>
      </c>
      <c r="E213" s="122" t="s">
        <v>1943</v>
      </c>
      <c r="F213" s="6" t="s">
        <v>2283</v>
      </c>
      <c r="G213" s="350"/>
    </row>
    <row r="214" spans="1:9" ht="30">
      <c r="A214" s="100" t="s">
        <v>337</v>
      </c>
      <c r="B214" s="13" t="s">
        <v>338</v>
      </c>
      <c r="C214" s="41" t="s">
        <v>629</v>
      </c>
      <c r="D214" s="122">
        <v>1</v>
      </c>
      <c r="E214" s="122" t="s">
        <v>1269</v>
      </c>
      <c r="F214" s="14" t="s">
        <v>630</v>
      </c>
      <c r="G214" s="356"/>
    </row>
    <row r="215" spans="1:9" ht="45">
      <c r="A215" s="100"/>
      <c r="B215" s="13"/>
      <c r="C215" s="41" t="s">
        <v>2062</v>
      </c>
      <c r="D215" s="122">
        <v>1</v>
      </c>
      <c r="E215" s="122" t="s">
        <v>1269</v>
      </c>
      <c r="F215" s="14" t="s">
        <v>631</v>
      </c>
      <c r="G215" s="356"/>
    </row>
    <row r="216" spans="1:9" ht="60">
      <c r="A216" s="100" t="s">
        <v>339</v>
      </c>
      <c r="B216" s="13" t="s">
        <v>340</v>
      </c>
      <c r="C216" s="41" t="s">
        <v>634</v>
      </c>
      <c r="D216" s="122">
        <v>1</v>
      </c>
      <c r="E216" s="122" t="s">
        <v>1269</v>
      </c>
      <c r="F216" s="14" t="s">
        <v>638</v>
      </c>
      <c r="G216" s="356"/>
    </row>
    <row r="217" spans="1:9" ht="30">
      <c r="A217" s="100"/>
      <c r="B217" s="13"/>
      <c r="C217" s="41" t="s">
        <v>635</v>
      </c>
      <c r="D217" s="122">
        <v>1</v>
      </c>
      <c r="E217" s="122" t="s">
        <v>1269</v>
      </c>
      <c r="F217" s="14" t="s">
        <v>639</v>
      </c>
      <c r="G217" s="356"/>
    </row>
    <row r="218" spans="1:9" ht="45">
      <c r="A218" s="100"/>
      <c r="B218" s="13"/>
      <c r="C218" s="41" t="s">
        <v>636</v>
      </c>
      <c r="D218" s="122">
        <v>1</v>
      </c>
      <c r="E218" s="122" t="s">
        <v>1269</v>
      </c>
      <c r="F218" s="14"/>
      <c r="G218" s="356"/>
    </row>
    <row r="219" spans="1:9" ht="30">
      <c r="A219" s="100"/>
      <c r="B219" s="13"/>
      <c r="C219" s="41" t="s">
        <v>637</v>
      </c>
      <c r="D219" s="122">
        <v>1</v>
      </c>
      <c r="E219" s="122" t="s">
        <v>1269</v>
      </c>
      <c r="F219" s="14" t="s">
        <v>640</v>
      </c>
      <c r="G219" s="356"/>
    </row>
    <row r="220" spans="1:9" ht="30">
      <c r="A220" s="100"/>
      <c r="B220" s="13"/>
      <c r="C220" s="73" t="s">
        <v>2284</v>
      </c>
      <c r="D220" s="122">
        <v>1</v>
      </c>
      <c r="E220" s="122" t="s">
        <v>1269</v>
      </c>
      <c r="F220" s="16"/>
      <c r="G220" s="373"/>
    </row>
    <row r="221" spans="1:9" ht="30">
      <c r="A221" s="100" t="s">
        <v>341</v>
      </c>
      <c r="B221" s="13" t="s">
        <v>342</v>
      </c>
      <c r="C221" s="41" t="s">
        <v>641</v>
      </c>
      <c r="D221" s="122">
        <v>1</v>
      </c>
      <c r="E221" s="122" t="s">
        <v>1269</v>
      </c>
      <c r="F221" s="14"/>
      <c r="G221" s="356"/>
    </row>
    <row r="222" spans="1:9" ht="75">
      <c r="A222" s="100"/>
      <c r="B222" s="13"/>
      <c r="C222" s="41" t="s">
        <v>1085</v>
      </c>
      <c r="D222" s="122">
        <v>1</v>
      </c>
      <c r="E222" s="122" t="s">
        <v>1269</v>
      </c>
      <c r="F222" s="14" t="s">
        <v>633</v>
      </c>
      <c r="G222" s="356"/>
    </row>
    <row r="223" spans="1:9" ht="47.25" hidden="1" customHeight="1">
      <c r="A223" s="297" t="s">
        <v>343</v>
      </c>
      <c r="B223" s="245" t="s">
        <v>344</v>
      </c>
      <c r="C223" s="246"/>
      <c r="D223" s="246"/>
      <c r="E223" s="246"/>
      <c r="F223" s="247"/>
      <c r="G223" s="216"/>
      <c r="H223"/>
      <c r="I223"/>
    </row>
    <row r="224" spans="1:9" ht="45" hidden="1">
      <c r="A224" s="115" t="s">
        <v>345</v>
      </c>
      <c r="B224" s="8" t="s">
        <v>346</v>
      </c>
      <c r="C224" s="9"/>
      <c r="D224" s="9"/>
      <c r="E224" s="9"/>
      <c r="F224" s="9"/>
      <c r="G224" s="179"/>
      <c r="H224"/>
      <c r="I224"/>
    </row>
    <row r="225" spans="1:9" ht="45" hidden="1">
      <c r="A225" s="115" t="s">
        <v>347</v>
      </c>
      <c r="B225" s="8" t="s">
        <v>348</v>
      </c>
      <c r="C225" s="9"/>
      <c r="D225" s="9"/>
      <c r="E225" s="9"/>
      <c r="F225" s="9"/>
      <c r="G225" s="179"/>
      <c r="H225"/>
      <c r="I225"/>
    </row>
    <row r="226" spans="1:9" ht="45" hidden="1">
      <c r="A226" s="115" t="s">
        <v>349</v>
      </c>
      <c r="B226" s="25" t="s">
        <v>350</v>
      </c>
      <c r="C226" s="9"/>
      <c r="D226" s="9"/>
      <c r="E226" s="9"/>
      <c r="F226" s="9"/>
      <c r="G226" s="179"/>
      <c r="H226"/>
      <c r="I226"/>
    </row>
    <row r="227" spans="1:9" ht="30" hidden="1">
      <c r="A227" s="115" t="s">
        <v>351</v>
      </c>
      <c r="B227" s="25" t="s">
        <v>352</v>
      </c>
      <c r="C227" s="9"/>
      <c r="D227" s="9"/>
      <c r="E227" s="9"/>
      <c r="F227" s="9"/>
      <c r="G227" s="179"/>
      <c r="H227"/>
      <c r="I227"/>
    </row>
    <row r="228" spans="1:9" ht="45" hidden="1">
      <c r="A228" s="115" t="s">
        <v>353</v>
      </c>
      <c r="B228" s="8" t="s">
        <v>354</v>
      </c>
      <c r="C228" s="9"/>
      <c r="D228" s="9"/>
      <c r="E228" s="9"/>
      <c r="F228" s="9"/>
      <c r="G228" s="179"/>
      <c r="H228"/>
      <c r="I228"/>
    </row>
    <row r="229" spans="1:9" ht="30" hidden="1">
      <c r="A229" s="115" t="s">
        <v>355</v>
      </c>
      <c r="B229" s="8" t="s">
        <v>356</v>
      </c>
      <c r="C229" s="9"/>
      <c r="D229" s="9"/>
      <c r="E229" s="9"/>
      <c r="F229" s="9"/>
      <c r="G229" s="179"/>
      <c r="H229"/>
      <c r="I229"/>
    </row>
    <row r="230" spans="1:9" ht="45" hidden="1">
      <c r="A230" s="115" t="s">
        <v>357</v>
      </c>
      <c r="B230" s="8" t="s">
        <v>358</v>
      </c>
      <c r="C230" s="9"/>
      <c r="D230" s="9"/>
      <c r="E230" s="9"/>
      <c r="F230" s="9"/>
      <c r="G230" s="179"/>
      <c r="H230"/>
      <c r="I230"/>
    </row>
    <row r="231" spans="1:9" ht="60" hidden="1">
      <c r="A231" s="115" t="s">
        <v>359</v>
      </c>
      <c r="B231" s="8" t="s">
        <v>360</v>
      </c>
      <c r="C231" s="9"/>
      <c r="D231" s="9"/>
      <c r="E231" s="9"/>
      <c r="F231" s="9"/>
      <c r="G231" s="179"/>
      <c r="H231"/>
      <c r="I231"/>
    </row>
    <row r="232" spans="1:9" ht="30" hidden="1">
      <c r="A232" s="115" t="s">
        <v>361</v>
      </c>
      <c r="B232" s="8" t="s">
        <v>362</v>
      </c>
      <c r="C232" s="9"/>
      <c r="D232" s="9"/>
      <c r="E232" s="9"/>
      <c r="F232" s="9"/>
      <c r="G232" s="179"/>
      <c r="H232"/>
      <c r="I232"/>
    </row>
    <row r="233" spans="1:9" ht="45" hidden="1">
      <c r="A233" s="115" t="s">
        <v>363</v>
      </c>
      <c r="B233" s="8" t="s">
        <v>364</v>
      </c>
      <c r="C233" s="9"/>
      <c r="D233" s="9"/>
      <c r="E233" s="9"/>
      <c r="F233" s="9"/>
      <c r="G233" s="179"/>
      <c r="H233"/>
      <c r="I233"/>
    </row>
    <row r="234" spans="1:9" ht="45" hidden="1">
      <c r="A234" s="115" t="s">
        <v>455</v>
      </c>
      <c r="B234" s="8" t="s">
        <v>366</v>
      </c>
      <c r="C234" s="9"/>
      <c r="D234" s="9"/>
      <c r="E234" s="9"/>
      <c r="F234" s="9"/>
      <c r="G234" s="179"/>
      <c r="H234"/>
      <c r="I234"/>
    </row>
    <row r="235" spans="1:9" ht="45" hidden="1">
      <c r="A235" s="115" t="s">
        <v>365</v>
      </c>
      <c r="B235" s="8" t="s">
        <v>59</v>
      </c>
      <c r="C235" s="9"/>
      <c r="D235" s="9"/>
      <c r="E235" s="9"/>
      <c r="F235" s="9"/>
      <c r="G235" s="179"/>
      <c r="H235"/>
      <c r="I235"/>
    </row>
    <row r="236" spans="1:9" ht="45" hidden="1">
      <c r="A236" s="115" t="s">
        <v>367</v>
      </c>
      <c r="B236" s="8" t="s">
        <v>61</v>
      </c>
      <c r="C236" s="9"/>
      <c r="D236" s="9"/>
      <c r="E236" s="9"/>
      <c r="F236" s="9"/>
      <c r="G236" s="179"/>
      <c r="H236"/>
      <c r="I236"/>
    </row>
    <row r="237" spans="1:9" ht="29.25" hidden="1">
      <c r="A237" s="293" t="s">
        <v>368</v>
      </c>
      <c r="B237" s="4" t="s">
        <v>456</v>
      </c>
      <c r="C237" s="56"/>
      <c r="D237" s="56"/>
      <c r="E237" s="56"/>
      <c r="F237" s="56"/>
      <c r="G237" s="179"/>
      <c r="H237"/>
      <c r="I237"/>
    </row>
    <row r="238" spans="1:9" ht="18.75">
      <c r="A238" s="100"/>
      <c r="B238" s="306" t="s">
        <v>369</v>
      </c>
      <c r="C238" s="306"/>
      <c r="D238" s="306"/>
      <c r="E238" s="307"/>
      <c r="F238" s="306"/>
      <c r="G238" s="353"/>
      <c r="H238" s="156">
        <f>H239+H247+H251+H255</f>
        <v>16</v>
      </c>
      <c r="I238" s="156">
        <f>I239+I247+I251+I255</f>
        <v>32</v>
      </c>
    </row>
    <row r="239" spans="1:9" ht="47.25" customHeight="1">
      <c r="A239" s="100" t="s">
        <v>370</v>
      </c>
      <c r="B239" s="221" t="s">
        <v>1837</v>
      </c>
      <c r="C239" s="221"/>
      <c r="D239" s="221"/>
      <c r="E239" s="222"/>
      <c r="F239" s="221"/>
      <c r="G239" s="348"/>
      <c r="H239" s="156">
        <f>SUM(D240:D245)</f>
        <v>6</v>
      </c>
      <c r="I239" s="156">
        <f>COUNT(D240:D245)*2</f>
        <v>12</v>
      </c>
    </row>
    <row r="240" spans="1:9" ht="30">
      <c r="A240" s="100" t="s">
        <v>371</v>
      </c>
      <c r="B240" s="13" t="s">
        <v>373</v>
      </c>
      <c r="C240" s="26" t="s">
        <v>2212</v>
      </c>
      <c r="D240" s="122">
        <v>1</v>
      </c>
      <c r="E240" s="122" t="s">
        <v>1944</v>
      </c>
      <c r="F240" s="5" t="s">
        <v>533</v>
      </c>
      <c r="G240" s="349"/>
    </row>
    <row r="241" spans="1:9" ht="30">
      <c r="A241" s="100"/>
      <c r="B241" s="13"/>
      <c r="C241" s="26" t="s">
        <v>529</v>
      </c>
      <c r="D241" s="122">
        <v>1</v>
      </c>
      <c r="E241" s="122" t="s">
        <v>1943</v>
      </c>
      <c r="F241" s="5" t="s">
        <v>534</v>
      </c>
      <c r="G241" s="349"/>
    </row>
    <row r="242" spans="1:9" ht="45">
      <c r="A242" s="100"/>
      <c r="B242" s="13"/>
      <c r="C242" s="26" t="s">
        <v>530</v>
      </c>
      <c r="D242" s="122">
        <v>1</v>
      </c>
      <c r="E242" s="122" t="s">
        <v>1943</v>
      </c>
      <c r="F242" s="5" t="s">
        <v>535</v>
      </c>
      <c r="G242" s="349"/>
    </row>
    <row r="243" spans="1:9" ht="60">
      <c r="A243" s="100"/>
      <c r="B243" s="13"/>
      <c r="C243" s="26" t="s">
        <v>531</v>
      </c>
      <c r="D243" s="122">
        <v>1</v>
      </c>
      <c r="E243" s="122" t="s">
        <v>1943</v>
      </c>
      <c r="F243" s="5" t="s">
        <v>2068</v>
      </c>
      <c r="G243" s="349"/>
    </row>
    <row r="244" spans="1:9" ht="30">
      <c r="A244" s="100"/>
      <c r="B244" s="13"/>
      <c r="C244" s="26" t="s">
        <v>532</v>
      </c>
      <c r="D244" s="122">
        <v>1</v>
      </c>
      <c r="E244" s="122" t="s">
        <v>1943</v>
      </c>
      <c r="F244" s="5" t="s">
        <v>537</v>
      </c>
      <c r="G244" s="349"/>
    </row>
    <row r="245" spans="1:9" ht="45">
      <c r="A245" s="100" t="s">
        <v>372</v>
      </c>
      <c r="B245" s="13" t="s">
        <v>375</v>
      </c>
      <c r="C245" s="13" t="s">
        <v>2460</v>
      </c>
      <c r="D245" s="122">
        <v>1</v>
      </c>
      <c r="E245" s="122" t="s">
        <v>1606</v>
      </c>
      <c r="F245" s="6" t="s">
        <v>2069</v>
      </c>
      <c r="G245" s="350"/>
    </row>
    <row r="246" spans="1:9" ht="30" hidden="1">
      <c r="A246" s="295" t="s">
        <v>374</v>
      </c>
      <c r="B246" s="139" t="s">
        <v>608</v>
      </c>
      <c r="C246" s="296"/>
      <c r="D246" s="296"/>
      <c r="E246" s="296"/>
      <c r="F246" s="296"/>
      <c r="G246" s="179"/>
      <c r="H246"/>
      <c r="I246"/>
    </row>
    <row r="247" spans="1:9" ht="47.25" customHeight="1">
      <c r="A247" s="100" t="s">
        <v>376</v>
      </c>
      <c r="B247" s="221" t="s">
        <v>458</v>
      </c>
      <c r="C247" s="221"/>
      <c r="D247" s="221"/>
      <c r="E247" s="222"/>
      <c r="F247" s="221"/>
      <c r="G247" s="348"/>
      <c r="H247" s="156">
        <f>SUM(D248:D250)</f>
        <v>3</v>
      </c>
      <c r="I247" s="156">
        <f>COUNT(D248:D250)*2</f>
        <v>6</v>
      </c>
    </row>
    <row r="248" spans="1:9" ht="30">
      <c r="A248" s="100" t="s">
        <v>377</v>
      </c>
      <c r="B248" s="13" t="s">
        <v>378</v>
      </c>
      <c r="C248" s="16" t="s">
        <v>2042</v>
      </c>
      <c r="D248" s="122">
        <v>1</v>
      </c>
      <c r="E248" s="122" t="s">
        <v>1943</v>
      </c>
      <c r="F248" s="9"/>
      <c r="G248" s="352"/>
    </row>
    <row r="249" spans="1:9">
      <c r="A249" s="100"/>
      <c r="B249" s="13"/>
      <c r="C249" s="5" t="s">
        <v>540</v>
      </c>
      <c r="D249" s="122">
        <v>1</v>
      </c>
      <c r="E249" s="122" t="s">
        <v>1943</v>
      </c>
      <c r="F249" s="9"/>
      <c r="G249" s="352"/>
    </row>
    <row r="250" spans="1:9" ht="30">
      <c r="A250" s="100" t="s">
        <v>379</v>
      </c>
      <c r="B250" s="13" t="s">
        <v>380</v>
      </c>
      <c r="C250" s="7" t="s">
        <v>541</v>
      </c>
      <c r="D250" s="122">
        <v>1</v>
      </c>
      <c r="E250" s="122" t="s">
        <v>1606</v>
      </c>
      <c r="F250" s="9"/>
      <c r="G250" s="352"/>
    </row>
    <row r="251" spans="1:9" ht="47.25" customHeight="1">
      <c r="A251" s="100" t="s">
        <v>381</v>
      </c>
      <c r="B251" s="221" t="s">
        <v>382</v>
      </c>
      <c r="C251" s="221"/>
      <c r="D251" s="221"/>
      <c r="E251" s="222"/>
      <c r="F251" s="221"/>
      <c r="G251" s="348"/>
      <c r="H251" s="156">
        <f>SUM(D252:D253)</f>
        <v>2</v>
      </c>
      <c r="I251" s="156">
        <f>COUNT(D252:D253)*2</f>
        <v>4</v>
      </c>
    </row>
    <row r="252" spans="1:9" ht="75">
      <c r="A252" s="100" t="s">
        <v>383</v>
      </c>
      <c r="B252" s="13" t="s">
        <v>384</v>
      </c>
      <c r="C252" s="7" t="s">
        <v>549</v>
      </c>
      <c r="D252" s="30">
        <v>1</v>
      </c>
      <c r="E252" s="128" t="s">
        <v>1321</v>
      </c>
      <c r="F252" s="5" t="s">
        <v>642</v>
      </c>
      <c r="G252" s="349"/>
    </row>
    <row r="253" spans="1:9" ht="75">
      <c r="A253" s="100"/>
      <c r="B253" s="13"/>
      <c r="C253" s="7" t="s">
        <v>542</v>
      </c>
      <c r="D253" s="30">
        <v>1</v>
      </c>
      <c r="E253" s="128" t="s">
        <v>1321</v>
      </c>
      <c r="F253" s="5" t="s">
        <v>643</v>
      </c>
      <c r="G253" s="349"/>
    </row>
    <row r="254" spans="1:9" ht="45" hidden="1">
      <c r="A254" s="295" t="s">
        <v>385</v>
      </c>
      <c r="B254" s="139" t="s">
        <v>386</v>
      </c>
      <c r="C254" s="296"/>
      <c r="D254" s="296"/>
      <c r="E254" s="296"/>
      <c r="F254" s="296"/>
      <c r="G254" s="179"/>
      <c r="H254"/>
      <c r="I254"/>
    </row>
    <row r="255" spans="1:9" ht="47.25" customHeight="1">
      <c r="A255" s="100" t="s">
        <v>387</v>
      </c>
      <c r="B255" s="221" t="s">
        <v>2213</v>
      </c>
      <c r="C255" s="221"/>
      <c r="D255" s="221"/>
      <c r="E255" s="222"/>
      <c r="F255" s="221"/>
      <c r="G255" s="348"/>
      <c r="H255" s="156">
        <f>SUM(D256:D260)</f>
        <v>5</v>
      </c>
      <c r="I255" s="156">
        <f>COUNT(D256:D260)*2</f>
        <v>10</v>
      </c>
    </row>
    <row r="256" spans="1:9" ht="45">
      <c r="A256" s="100" t="s">
        <v>389</v>
      </c>
      <c r="B256" s="13" t="s">
        <v>459</v>
      </c>
      <c r="C256" s="5" t="s">
        <v>552</v>
      </c>
      <c r="D256" s="122">
        <v>1</v>
      </c>
      <c r="E256" s="122" t="s">
        <v>1943</v>
      </c>
      <c r="F256" s="9" t="s">
        <v>2070</v>
      </c>
      <c r="G256" s="352"/>
    </row>
    <row r="257" spans="1:9" ht="30">
      <c r="A257" s="100"/>
      <c r="B257" s="13"/>
      <c r="C257" s="5" t="s">
        <v>2043</v>
      </c>
      <c r="D257" s="122">
        <v>1</v>
      </c>
      <c r="E257" s="122" t="s">
        <v>1943</v>
      </c>
      <c r="F257" s="6" t="s">
        <v>2044</v>
      </c>
      <c r="G257" s="350"/>
    </row>
    <row r="258" spans="1:9" ht="45">
      <c r="A258" s="100"/>
      <c r="B258" s="13"/>
      <c r="C258" s="5" t="s">
        <v>553</v>
      </c>
      <c r="D258" s="122">
        <v>1</v>
      </c>
      <c r="E258" s="122" t="s">
        <v>1943</v>
      </c>
      <c r="F258" s="9"/>
      <c r="G258" s="352"/>
    </row>
    <row r="259" spans="1:9" ht="45">
      <c r="A259" s="100"/>
      <c r="B259" s="13"/>
      <c r="C259" s="5" t="s">
        <v>554</v>
      </c>
      <c r="D259" s="122">
        <v>1</v>
      </c>
      <c r="E259" s="122" t="s">
        <v>1943</v>
      </c>
      <c r="F259" s="9" t="s">
        <v>2071</v>
      </c>
      <c r="G259" s="352"/>
    </row>
    <row r="260" spans="1:9" ht="30">
      <c r="A260" s="100"/>
      <c r="B260" s="13"/>
      <c r="C260" s="26" t="s">
        <v>555</v>
      </c>
      <c r="D260" s="122">
        <v>1</v>
      </c>
      <c r="E260" s="122" t="s">
        <v>1943</v>
      </c>
      <c r="F260" s="9"/>
      <c r="G260" s="352"/>
    </row>
    <row r="261" spans="1:9" ht="30" hidden="1">
      <c r="A261" s="297" t="s">
        <v>390</v>
      </c>
      <c r="B261" s="10" t="s">
        <v>391</v>
      </c>
      <c r="C261" s="12"/>
      <c r="D261" s="12"/>
      <c r="E261" s="12"/>
      <c r="F261" s="12"/>
      <c r="G261" s="179"/>
      <c r="H261"/>
      <c r="I261"/>
    </row>
    <row r="262" spans="1:9" ht="30" hidden="1">
      <c r="A262" s="293" t="s">
        <v>392</v>
      </c>
      <c r="B262" s="44" t="s">
        <v>393</v>
      </c>
      <c r="C262" s="56"/>
      <c r="D262" s="56"/>
      <c r="E262" s="56"/>
      <c r="F262" s="56"/>
      <c r="G262" s="179"/>
      <c r="H262"/>
      <c r="I262"/>
    </row>
    <row r="263" spans="1:9" ht="37.5" customHeight="1">
      <c r="A263" s="100"/>
      <c r="B263" s="306" t="s">
        <v>394</v>
      </c>
      <c r="C263" s="306"/>
      <c r="D263" s="306"/>
      <c r="E263" s="307"/>
      <c r="F263" s="306"/>
      <c r="G263" s="353"/>
      <c r="H263" s="156">
        <f>H264+H279</f>
        <v>3</v>
      </c>
      <c r="I263" s="156">
        <f>I264+I279</f>
        <v>6</v>
      </c>
    </row>
    <row r="264" spans="1:9" ht="31.5" customHeight="1">
      <c r="A264" s="100" t="s">
        <v>395</v>
      </c>
      <c r="B264" s="221" t="s">
        <v>1838</v>
      </c>
      <c r="C264" s="221"/>
      <c r="D264" s="221"/>
      <c r="E264" s="222"/>
      <c r="F264" s="221"/>
      <c r="G264" s="348"/>
      <c r="H264" s="156">
        <f>SUM(D269)</f>
        <v>1</v>
      </c>
      <c r="I264" s="156">
        <f>COUNT(D269)*2</f>
        <v>2</v>
      </c>
    </row>
    <row r="265" spans="1:9" hidden="1">
      <c r="A265" s="297" t="s">
        <v>396</v>
      </c>
      <c r="B265" s="10" t="s">
        <v>397</v>
      </c>
      <c r="C265" s="12"/>
      <c r="D265" s="12"/>
      <c r="E265" s="12"/>
      <c r="F265" s="12"/>
      <c r="G265" s="179"/>
      <c r="H265"/>
      <c r="I265"/>
    </row>
    <row r="266" spans="1:9" ht="30" hidden="1">
      <c r="A266" s="115" t="s">
        <v>398</v>
      </c>
      <c r="B266" s="8" t="s">
        <v>399</v>
      </c>
      <c r="C266" s="9"/>
      <c r="D266" s="9"/>
      <c r="E266" s="9"/>
      <c r="F266" s="9"/>
      <c r="G266" s="179"/>
      <c r="H266"/>
      <c r="I266"/>
    </row>
    <row r="267" spans="1:9" ht="30" hidden="1">
      <c r="A267" s="115" t="s">
        <v>400</v>
      </c>
      <c r="B267" s="8" t="s">
        <v>401</v>
      </c>
      <c r="C267" s="9"/>
      <c r="D267" s="9"/>
      <c r="E267" s="9"/>
      <c r="F267" s="9"/>
      <c r="G267" s="179"/>
      <c r="H267"/>
      <c r="I267"/>
    </row>
    <row r="268" spans="1:9" ht="30" hidden="1">
      <c r="A268" s="293" t="s">
        <v>402</v>
      </c>
      <c r="B268" s="44" t="s">
        <v>403</v>
      </c>
      <c r="C268" s="56"/>
      <c r="D268" s="56"/>
      <c r="E268" s="56"/>
      <c r="F268" s="56"/>
      <c r="G268" s="179"/>
      <c r="H268"/>
      <c r="I268"/>
    </row>
    <row r="269" spans="1:9" ht="45">
      <c r="A269" s="100" t="s">
        <v>461</v>
      </c>
      <c r="B269" s="13" t="s">
        <v>404</v>
      </c>
      <c r="C269" s="6" t="s">
        <v>645</v>
      </c>
      <c r="D269" s="122">
        <v>1</v>
      </c>
      <c r="E269" s="122" t="s">
        <v>1316</v>
      </c>
      <c r="F269" s="9"/>
      <c r="G269" s="352"/>
    </row>
    <row r="270" spans="1:9" ht="30" hidden="1">
      <c r="A270" s="297" t="s">
        <v>462</v>
      </c>
      <c r="B270" s="10" t="s">
        <v>420</v>
      </c>
      <c r="C270" s="12"/>
      <c r="D270" s="12"/>
      <c r="E270" s="12"/>
      <c r="F270" s="12"/>
      <c r="G270" s="179"/>
      <c r="H270"/>
      <c r="I270"/>
    </row>
    <row r="271" spans="1:9" ht="30" hidden="1">
      <c r="A271" s="115" t="s">
        <v>463</v>
      </c>
      <c r="B271" s="8" t="s">
        <v>424</v>
      </c>
      <c r="C271" s="9"/>
      <c r="D271" s="9"/>
      <c r="E271" s="9"/>
      <c r="F271" s="9"/>
      <c r="G271" s="179"/>
      <c r="H271" t="s">
        <v>2339</v>
      </c>
      <c r="I271"/>
    </row>
    <row r="272" spans="1:9" ht="30" hidden="1">
      <c r="A272" s="115" t="s">
        <v>464</v>
      </c>
      <c r="B272" s="8" t="s">
        <v>421</v>
      </c>
      <c r="C272" s="9"/>
      <c r="D272" s="9"/>
      <c r="E272" s="9"/>
      <c r="F272" s="9"/>
      <c r="G272" s="179"/>
      <c r="H272"/>
      <c r="I272"/>
    </row>
    <row r="273" spans="1:9" ht="30" hidden="1">
      <c r="A273" s="115" t="s">
        <v>465</v>
      </c>
      <c r="B273" s="8" t="s">
        <v>405</v>
      </c>
      <c r="C273" s="9"/>
      <c r="D273" s="9"/>
      <c r="E273" s="9"/>
      <c r="F273" s="9"/>
      <c r="G273" s="179"/>
      <c r="H273"/>
      <c r="I273"/>
    </row>
    <row r="274" spans="1:9" ht="45" hidden="1">
      <c r="A274" s="115" t="s">
        <v>466</v>
      </c>
      <c r="B274" s="8" t="s">
        <v>422</v>
      </c>
      <c r="C274" s="9"/>
      <c r="D274" s="9"/>
      <c r="E274" s="9"/>
      <c r="F274" s="9"/>
      <c r="G274" s="179"/>
      <c r="H274"/>
      <c r="I274"/>
    </row>
    <row r="275" spans="1:9" ht="31.5" hidden="1" customHeight="1">
      <c r="A275" s="115" t="s">
        <v>406</v>
      </c>
      <c r="B275" s="245" t="s">
        <v>407</v>
      </c>
      <c r="C275" s="246"/>
      <c r="D275" s="246"/>
      <c r="E275" s="246"/>
      <c r="F275" s="247"/>
      <c r="G275" s="216"/>
      <c r="H275"/>
      <c r="I275"/>
    </row>
    <row r="276" spans="1:9" ht="30" hidden="1">
      <c r="A276" s="115" t="s">
        <v>408</v>
      </c>
      <c r="B276" s="8" t="s">
        <v>409</v>
      </c>
      <c r="C276" s="9"/>
      <c r="D276" s="9"/>
      <c r="E276" s="9"/>
      <c r="F276" s="9"/>
      <c r="G276" s="179"/>
      <c r="H276"/>
      <c r="I276"/>
    </row>
    <row r="277" spans="1:9" ht="30" hidden="1">
      <c r="A277" s="115" t="s">
        <v>410</v>
      </c>
      <c r="B277" s="8" t="s">
        <v>1841</v>
      </c>
      <c r="C277" s="9"/>
      <c r="D277" s="9"/>
      <c r="E277" s="9"/>
      <c r="F277" s="9"/>
      <c r="G277" s="179"/>
      <c r="H277"/>
      <c r="I277"/>
    </row>
    <row r="278" spans="1:9" ht="30" hidden="1">
      <c r="A278" s="293" t="s">
        <v>411</v>
      </c>
      <c r="B278" s="44" t="s">
        <v>468</v>
      </c>
      <c r="C278" s="56"/>
      <c r="D278" s="56"/>
      <c r="E278" s="56"/>
      <c r="F278" s="56"/>
      <c r="G278" s="179"/>
      <c r="H278"/>
      <c r="I278"/>
    </row>
    <row r="279" spans="1:9" ht="47.25" customHeight="1">
      <c r="A279" s="100" t="s">
        <v>412</v>
      </c>
      <c r="B279" s="221" t="s">
        <v>469</v>
      </c>
      <c r="C279" s="221"/>
      <c r="D279" s="221"/>
      <c r="E279" s="222"/>
      <c r="F279" s="221"/>
      <c r="G279" s="348"/>
      <c r="H279" s="156">
        <f>SUM(D280:D281)</f>
        <v>2</v>
      </c>
      <c r="I279" s="156">
        <f>COUNT(D280:D281)*2</f>
        <v>4</v>
      </c>
    </row>
    <row r="280" spans="1:9" ht="45">
      <c r="A280" s="100" t="s">
        <v>413</v>
      </c>
      <c r="B280" s="13" t="s">
        <v>414</v>
      </c>
      <c r="C280" s="6" t="s">
        <v>1185</v>
      </c>
      <c r="D280" s="122">
        <v>1</v>
      </c>
      <c r="E280" s="122" t="s">
        <v>1945</v>
      </c>
      <c r="F280" s="9"/>
      <c r="G280" s="352"/>
    </row>
    <row r="281" spans="1:9" ht="45">
      <c r="A281" s="100"/>
      <c r="B281" s="13"/>
      <c r="C281" s="6" t="s">
        <v>2242</v>
      </c>
      <c r="D281" s="122">
        <v>1</v>
      </c>
      <c r="E281" s="122" t="s">
        <v>1945</v>
      </c>
      <c r="F281" s="9"/>
      <c r="G281" s="352"/>
    </row>
    <row r="282" spans="1:9" hidden="1">
      <c r="A282" s="297" t="s">
        <v>415</v>
      </c>
      <c r="B282" s="10" t="s">
        <v>416</v>
      </c>
      <c r="C282" s="12"/>
      <c r="D282" s="12"/>
      <c r="E282" s="12"/>
      <c r="F282" s="12"/>
      <c r="G282" s="179"/>
      <c r="H282"/>
      <c r="I282"/>
    </row>
    <row r="283" spans="1:9" ht="30" hidden="1">
      <c r="A283" s="115" t="s">
        <v>417</v>
      </c>
      <c r="B283" s="8" t="s">
        <v>418</v>
      </c>
      <c r="C283" s="9"/>
      <c r="D283" s="9"/>
      <c r="E283" s="9"/>
      <c r="F283" s="9"/>
      <c r="G283" s="179"/>
      <c r="H283"/>
      <c r="I283"/>
    </row>
    <row r="284" spans="1:9" ht="30" hidden="1">
      <c r="A284" s="293" t="s">
        <v>419</v>
      </c>
      <c r="B284" s="44" t="s">
        <v>423</v>
      </c>
      <c r="C284" s="56"/>
      <c r="D284" s="56"/>
      <c r="E284" s="56"/>
      <c r="F284" s="56"/>
      <c r="G284" s="179"/>
      <c r="H284"/>
      <c r="I284"/>
    </row>
    <row r="285" spans="1:9" ht="18.75">
      <c r="A285" s="100"/>
      <c r="B285" s="306" t="s">
        <v>425</v>
      </c>
      <c r="C285" s="306"/>
      <c r="D285" s="306"/>
      <c r="E285" s="307"/>
      <c r="F285" s="306"/>
      <c r="G285" s="353"/>
      <c r="H285" s="156">
        <f>H286+H295</f>
        <v>9</v>
      </c>
      <c r="I285" s="156">
        <f>I286+I295</f>
        <v>18</v>
      </c>
    </row>
    <row r="286" spans="1:9" ht="47.25" customHeight="1">
      <c r="A286" s="100" t="s">
        <v>426</v>
      </c>
      <c r="B286" s="221" t="s">
        <v>427</v>
      </c>
      <c r="C286" s="221"/>
      <c r="D286" s="221"/>
      <c r="E286" s="222"/>
      <c r="F286" s="221"/>
      <c r="G286" s="348"/>
      <c r="H286" s="156">
        <f>SUM(D287:D294)</f>
        <v>8</v>
      </c>
      <c r="I286" s="156">
        <f>COUNT(D287:D294)*2</f>
        <v>16</v>
      </c>
    </row>
    <row r="287" spans="1:9" ht="30">
      <c r="A287" s="100" t="s">
        <v>428</v>
      </c>
      <c r="B287" s="13" t="s">
        <v>429</v>
      </c>
      <c r="C287" s="9" t="s">
        <v>646</v>
      </c>
      <c r="D287" s="122">
        <v>1</v>
      </c>
      <c r="E287" s="122" t="s">
        <v>1945</v>
      </c>
      <c r="F287" s="9"/>
      <c r="G287" s="352"/>
    </row>
    <row r="288" spans="1:9">
      <c r="A288" s="100"/>
      <c r="B288" s="13"/>
      <c r="C288" s="74" t="s">
        <v>1084</v>
      </c>
      <c r="D288" s="122">
        <v>1</v>
      </c>
      <c r="E288" s="122" t="s">
        <v>1945</v>
      </c>
      <c r="F288" s="9"/>
      <c r="G288" s="352"/>
    </row>
    <row r="289" spans="1:9">
      <c r="A289" s="100"/>
      <c r="B289" s="13"/>
      <c r="C289" s="9" t="s">
        <v>647</v>
      </c>
      <c r="D289" s="122">
        <v>1</v>
      </c>
      <c r="E289" s="122" t="s">
        <v>1945</v>
      </c>
      <c r="F289" s="9"/>
      <c r="G289" s="352"/>
    </row>
    <row r="290" spans="1:9" ht="30">
      <c r="A290" s="100" t="s">
        <v>430</v>
      </c>
      <c r="B290" s="13" t="s">
        <v>431</v>
      </c>
      <c r="C290" s="9" t="s">
        <v>648</v>
      </c>
      <c r="D290" s="122">
        <v>1</v>
      </c>
      <c r="E290" s="122" t="s">
        <v>1945</v>
      </c>
      <c r="F290" s="9"/>
      <c r="G290" s="352"/>
    </row>
    <row r="291" spans="1:9" ht="30">
      <c r="A291" s="100"/>
      <c r="B291" s="13"/>
      <c r="C291" s="6" t="s">
        <v>649</v>
      </c>
      <c r="D291" s="122">
        <v>1</v>
      </c>
      <c r="E291" s="122" t="s">
        <v>1945</v>
      </c>
      <c r="F291" s="9"/>
      <c r="G291" s="352"/>
    </row>
    <row r="292" spans="1:9" ht="30">
      <c r="A292" s="100" t="s">
        <v>432</v>
      </c>
      <c r="B292" s="13" t="s">
        <v>433</v>
      </c>
      <c r="C292" s="109" t="s">
        <v>2207</v>
      </c>
      <c r="D292" s="122">
        <v>1</v>
      </c>
      <c r="E292" s="122" t="s">
        <v>1945</v>
      </c>
      <c r="F292" s="9"/>
      <c r="G292" s="352"/>
    </row>
    <row r="293" spans="1:9" ht="30">
      <c r="A293" s="100"/>
      <c r="B293" s="13"/>
      <c r="C293" s="109" t="s">
        <v>650</v>
      </c>
      <c r="D293" s="122">
        <v>1</v>
      </c>
      <c r="E293" s="122" t="s">
        <v>1945</v>
      </c>
      <c r="F293" s="9"/>
      <c r="G293" s="352"/>
    </row>
    <row r="294" spans="1:9" ht="30">
      <c r="A294" s="100" t="s">
        <v>434</v>
      </c>
      <c r="B294" s="13" t="s">
        <v>435</v>
      </c>
      <c r="C294" s="6" t="s">
        <v>2206</v>
      </c>
      <c r="D294" s="122">
        <v>1</v>
      </c>
      <c r="E294" s="122" t="s">
        <v>1945</v>
      </c>
      <c r="F294" s="9"/>
      <c r="G294" s="352"/>
    </row>
    <row r="295" spans="1:9" ht="31.5" customHeight="1">
      <c r="A295" s="100" t="s">
        <v>436</v>
      </c>
      <c r="B295" s="221" t="s">
        <v>470</v>
      </c>
      <c r="C295" s="221"/>
      <c r="D295" s="221"/>
      <c r="E295" s="221"/>
      <c r="F295" s="221"/>
      <c r="G295" s="348"/>
      <c r="H295" s="156">
        <f>SUM(D297)</f>
        <v>1</v>
      </c>
      <c r="I295" s="156">
        <f>COUNT(D297)*2</f>
        <v>2</v>
      </c>
    </row>
    <row r="296" spans="1:9" ht="30" hidden="1">
      <c r="A296" s="295" t="s">
        <v>437</v>
      </c>
      <c r="B296" s="305" t="s">
        <v>440</v>
      </c>
      <c r="C296" s="305"/>
      <c r="D296" s="296"/>
      <c r="E296" s="296"/>
      <c r="F296" s="296"/>
      <c r="G296" s="179"/>
      <c r="H296"/>
      <c r="I296"/>
    </row>
    <row r="297" spans="1:9" ht="30">
      <c r="A297" s="100" t="s">
        <v>438</v>
      </c>
      <c r="B297" s="13" t="s">
        <v>439</v>
      </c>
      <c r="C297" s="6" t="s">
        <v>2188</v>
      </c>
      <c r="D297" s="122">
        <v>1</v>
      </c>
      <c r="E297" s="122" t="s">
        <v>1945</v>
      </c>
      <c r="F297" s="9"/>
      <c r="G297" s="352"/>
    </row>
    <row r="298" spans="1:9">
      <c r="E298" s="143"/>
    </row>
    <row r="301" spans="1:9" ht="46.5">
      <c r="A301" s="242" t="s">
        <v>2364</v>
      </c>
      <c r="B301" s="242"/>
      <c r="C301" s="242"/>
    </row>
    <row r="302" spans="1:9" ht="46.5">
      <c r="A302" s="149"/>
      <c r="B302" s="150" t="s">
        <v>2368</v>
      </c>
      <c r="C302" s="151">
        <f>D322</f>
        <v>50</v>
      </c>
    </row>
    <row r="303" spans="1:9" ht="26.25">
      <c r="A303" s="152"/>
      <c r="B303" s="243" t="s">
        <v>2342</v>
      </c>
      <c r="C303" s="244"/>
    </row>
    <row r="304" spans="1:9" ht="21">
      <c r="A304" s="153" t="s">
        <v>2343</v>
      </c>
      <c r="B304" s="154" t="s">
        <v>2344</v>
      </c>
      <c r="C304" s="197">
        <f t="shared" ref="C304:C311" si="0">D314</f>
        <v>50</v>
      </c>
    </row>
    <row r="305" spans="1:4" ht="21">
      <c r="A305" s="153" t="s">
        <v>2345</v>
      </c>
      <c r="B305" s="154" t="s">
        <v>2346</v>
      </c>
      <c r="C305" s="197">
        <f t="shared" si="0"/>
        <v>50</v>
      </c>
    </row>
    <row r="306" spans="1:4" ht="21">
      <c r="A306" s="153" t="s">
        <v>2347</v>
      </c>
      <c r="B306" s="154" t="s">
        <v>2348</v>
      </c>
      <c r="C306" s="197">
        <f t="shared" si="0"/>
        <v>50</v>
      </c>
    </row>
    <row r="307" spans="1:4" ht="21">
      <c r="A307" s="153" t="s">
        <v>2349</v>
      </c>
      <c r="B307" s="154" t="s">
        <v>2350</v>
      </c>
      <c r="C307" s="197">
        <f t="shared" si="0"/>
        <v>50</v>
      </c>
    </row>
    <row r="308" spans="1:4" ht="21">
      <c r="A308" s="153" t="s">
        <v>2351</v>
      </c>
      <c r="B308" s="154" t="s">
        <v>2352</v>
      </c>
      <c r="C308" s="197">
        <f t="shared" si="0"/>
        <v>50</v>
      </c>
    </row>
    <row r="309" spans="1:4" ht="21">
      <c r="A309" s="153" t="s">
        <v>2353</v>
      </c>
      <c r="B309" s="154" t="s">
        <v>2354</v>
      </c>
      <c r="C309" s="197">
        <f t="shared" si="0"/>
        <v>50</v>
      </c>
    </row>
    <row r="310" spans="1:4" ht="21">
      <c r="A310" s="153" t="s">
        <v>2355</v>
      </c>
      <c r="B310" s="154" t="s">
        <v>2356</v>
      </c>
      <c r="C310" s="197">
        <f t="shared" si="0"/>
        <v>50</v>
      </c>
    </row>
    <row r="311" spans="1:4" ht="21">
      <c r="A311" s="153" t="s">
        <v>2357</v>
      </c>
      <c r="B311" s="154" t="s">
        <v>2358</v>
      </c>
      <c r="C311" s="197">
        <f t="shared" si="0"/>
        <v>50</v>
      </c>
    </row>
    <row r="313" spans="1:4">
      <c r="A313" s="155"/>
      <c r="B313" s="155" t="s">
        <v>2359</v>
      </c>
      <c r="C313" s="156" t="s">
        <v>2360</v>
      </c>
      <c r="D313" s="166" t="s">
        <v>2361</v>
      </c>
    </row>
    <row r="314" spans="1:4">
      <c r="A314" s="155" t="s">
        <v>2343</v>
      </c>
      <c r="B314" s="155">
        <f>H5</f>
        <v>5</v>
      </c>
      <c r="C314" s="156">
        <f>I5</f>
        <v>10</v>
      </c>
      <c r="D314" s="204">
        <f>B314*100/C314</f>
        <v>50</v>
      </c>
    </row>
    <row r="315" spans="1:4">
      <c r="A315" s="155" t="s">
        <v>2345</v>
      </c>
      <c r="B315" s="157">
        <f>H40</f>
        <v>11</v>
      </c>
      <c r="C315" s="156">
        <f>I40</f>
        <v>22</v>
      </c>
      <c r="D315" s="204">
        <f>B315*100/C315</f>
        <v>50</v>
      </c>
    </row>
    <row r="316" spans="1:4">
      <c r="A316" s="155" t="s">
        <v>2347</v>
      </c>
      <c r="B316" s="205">
        <f>H66</f>
        <v>17</v>
      </c>
      <c r="C316" s="206">
        <f>I66</f>
        <v>34</v>
      </c>
      <c r="D316" s="204">
        <f t="shared" ref="D316:D321" si="1">B316*100/C316</f>
        <v>50</v>
      </c>
    </row>
    <row r="317" spans="1:4">
      <c r="A317" s="155" t="s">
        <v>2349</v>
      </c>
      <c r="B317" s="205">
        <f>H98</f>
        <v>6</v>
      </c>
      <c r="C317" s="206">
        <f>I98</f>
        <v>12</v>
      </c>
      <c r="D317" s="204">
        <f t="shared" si="1"/>
        <v>50</v>
      </c>
    </row>
    <row r="318" spans="1:4">
      <c r="A318" s="155" t="s">
        <v>2351</v>
      </c>
      <c r="B318" s="205">
        <f>H149</f>
        <v>37</v>
      </c>
      <c r="C318" s="206">
        <f>I149</f>
        <v>74</v>
      </c>
      <c r="D318" s="204">
        <f t="shared" si="1"/>
        <v>50</v>
      </c>
    </row>
    <row r="319" spans="1:4">
      <c r="A319" s="155" t="s">
        <v>2353</v>
      </c>
      <c r="B319" s="205">
        <f>H238</f>
        <v>16</v>
      </c>
      <c r="C319" s="206">
        <f>I238</f>
        <v>32</v>
      </c>
      <c r="D319" s="204">
        <f t="shared" si="1"/>
        <v>50</v>
      </c>
    </row>
    <row r="320" spans="1:4">
      <c r="A320" s="155" t="s">
        <v>2355</v>
      </c>
      <c r="B320" s="205">
        <f>H263</f>
        <v>3</v>
      </c>
      <c r="C320" s="206">
        <f>I263</f>
        <v>6</v>
      </c>
      <c r="D320" s="204">
        <f t="shared" si="1"/>
        <v>50</v>
      </c>
    </row>
    <row r="321" spans="1:4">
      <c r="A321" s="155" t="s">
        <v>2357</v>
      </c>
      <c r="B321" s="205">
        <f>H285</f>
        <v>9</v>
      </c>
      <c r="C321" s="206">
        <f>I285</f>
        <v>18</v>
      </c>
      <c r="D321" s="204">
        <f t="shared" si="1"/>
        <v>50</v>
      </c>
    </row>
    <row r="322" spans="1:4">
      <c r="A322" s="155" t="s">
        <v>2362</v>
      </c>
      <c r="B322" s="205">
        <f>SUM(B314:B321)</f>
        <v>104</v>
      </c>
      <c r="C322" s="205">
        <f>SUM(C314:C321)</f>
        <v>208</v>
      </c>
      <c r="D322" s="204">
        <f>B322*100/C322</f>
        <v>50</v>
      </c>
    </row>
    <row r="323" spans="1:4">
      <c r="A323" s="186"/>
      <c r="B323" s="200"/>
      <c r="C323" s="201"/>
      <c r="D323" s="188"/>
    </row>
    <row r="324" spans="1:4">
      <c r="A324" s="186"/>
      <c r="B324" s="200"/>
      <c r="C324" s="201"/>
      <c r="D324" s="188"/>
    </row>
    <row r="325" spans="1:4">
      <c r="A325" s="155"/>
      <c r="B325" s="155"/>
      <c r="C325" s="156"/>
    </row>
  </sheetData>
  <sheetProtection password="E1A7" sheet="1" objects="1" scenarios="1"/>
  <protectedRanges>
    <protectedRange sqref="D1:D1048576" name="Range1"/>
  </protectedRanges>
  <autoFilter ref="A4:F297">
    <filterColumn colId="0">
      <colorFilter dxfId="11"/>
    </filterColumn>
  </autoFilter>
  <mergeCells count="48">
    <mergeCell ref="B5:F5"/>
    <mergeCell ref="B6:F6"/>
    <mergeCell ref="B11:F11"/>
    <mergeCell ref="A1:E2"/>
    <mergeCell ref="A3:G3"/>
    <mergeCell ref="F1:G2"/>
    <mergeCell ref="B17:F17"/>
    <mergeCell ref="B22:F22"/>
    <mergeCell ref="B37:F37"/>
    <mergeCell ref="B40:F40"/>
    <mergeCell ref="B41:F41"/>
    <mergeCell ref="B52:F52"/>
    <mergeCell ref="B61:F61"/>
    <mergeCell ref="B66:F66"/>
    <mergeCell ref="B67:F67"/>
    <mergeCell ref="B82:F82"/>
    <mergeCell ref="B88:F88"/>
    <mergeCell ref="B91:F91"/>
    <mergeCell ref="B98:F98"/>
    <mergeCell ref="B99:F99"/>
    <mergeCell ref="B112:F112"/>
    <mergeCell ref="B119:F119"/>
    <mergeCell ref="B124:F124"/>
    <mergeCell ref="B133:F133"/>
    <mergeCell ref="B149:F149"/>
    <mergeCell ref="B150:F150"/>
    <mergeCell ref="B156:F156"/>
    <mergeCell ref="B170:F170"/>
    <mergeCell ref="B180:F180"/>
    <mergeCell ref="B186:F186"/>
    <mergeCell ref="B239:F239"/>
    <mergeCell ref="B247:F247"/>
    <mergeCell ref="B251:F251"/>
    <mergeCell ref="B255:F255"/>
    <mergeCell ref="B194:F194"/>
    <mergeCell ref="B201:F201"/>
    <mergeCell ref="B207:F207"/>
    <mergeCell ref="B223:F223"/>
    <mergeCell ref="B238:F238"/>
    <mergeCell ref="A301:C301"/>
    <mergeCell ref="B303:C303"/>
    <mergeCell ref="B295:F295"/>
    <mergeCell ref="B286:F286"/>
    <mergeCell ref="B263:F263"/>
    <mergeCell ref="B264:F264"/>
    <mergeCell ref="B275:F275"/>
    <mergeCell ref="B279:F279"/>
    <mergeCell ref="B285:F285"/>
  </mergeCells>
  <dataValidations count="2">
    <dataValidation type="list" showInputMessage="1" showErrorMessage="1" sqref="D323:D1048576 D4:D313">
      <formula1>$J$1:$L$1</formula1>
    </dataValidation>
    <dataValidation showInputMessage="1" showErrorMessage="1" sqref="D314 D315:D322"/>
  </dataValidations>
  <pageMargins left="0.7" right="0.7" top="0.75" bottom="0.75" header="0.3" footer="0.3"/>
  <pageSetup scale="64" orientation="portrait" r:id="rId1"/>
</worksheet>
</file>

<file path=xl/worksheets/sheet3.xml><?xml version="1.0" encoding="utf-8"?>
<worksheet xmlns="http://schemas.openxmlformats.org/spreadsheetml/2006/main" xmlns:r="http://schemas.openxmlformats.org/officeDocument/2006/relationships">
  <sheetPr filterMode="1">
    <tabColor rgb="FF00B050"/>
  </sheetPr>
  <dimension ref="A1:L345"/>
  <sheetViews>
    <sheetView view="pageBreakPreview" zoomScale="60" zoomScaleNormal="100" workbookViewId="0">
      <selection activeCell="L13" sqref="L13"/>
    </sheetView>
  </sheetViews>
  <sheetFormatPr defaultRowHeight="15"/>
  <cols>
    <col min="1" max="1" width="14.28515625" style="1" customWidth="1"/>
    <col min="2" max="2" width="26.85546875" style="1" customWidth="1"/>
    <col min="3" max="3" width="31.140625" customWidth="1"/>
    <col min="4" max="4" width="12.7109375" customWidth="1"/>
    <col min="5" max="5" width="13.7109375" style="124" customWidth="1"/>
    <col min="6" max="6" width="25.5703125" customWidth="1"/>
    <col min="7" max="7" width="18.5703125" customWidth="1"/>
    <col min="8" max="9" width="9.140625" style="156"/>
  </cols>
  <sheetData>
    <row r="1" spans="1:12" ht="15" customHeight="1">
      <c r="A1" s="260" t="s">
        <v>0</v>
      </c>
      <c r="B1" s="260"/>
      <c r="C1" s="260"/>
      <c r="D1" s="260"/>
      <c r="E1" s="260"/>
      <c r="F1" s="260">
        <v>2</v>
      </c>
      <c r="G1" s="217"/>
      <c r="J1" s="156">
        <v>0</v>
      </c>
      <c r="K1" s="156">
        <v>1</v>
      </c>
      <c r="L1" s="156">
        <v>2</v>
      </c>
    </row>
    <row r="2" spans="1:12" ht="15" customHeight="1">
      <c r="A2" s="260"/>
      <c r="B2" s="260"/>
      <c r="C2" s="260"/>
      <c r="D2" s="260"/>
      <c r="E2" s="260"/>
      <c r="F2" s="260"/>
      <c r="G2" s="217"/>
    </row>
    <row r="3" spans="1:12" ht="24" customHeight="1">
      <c r="A3" s="260" t="s">
        <v>1910</v>
      </c>
      <c r="B3" s="260"/>
      <c r="C3" s="260"/>
      <c r="D3" s="260"/>
      <c r="E3" s="260"/>
      <c r="F3" s="260"/>
      <c r="G3" s="217"/>
    </row>
    <row r="4" spans="1:12" ht="30">
      <c r="A4" s="99" t="s">
        <v>1</v>
      </c>
      <c r="B4" s="35" t="s">
        <v>2</v>
      </c>
      <c r="C4" s="35" t="s">
        <v>476</v>
      </c>
      <c r="D4" s="35" t="s">
        <v>477</v>
      </c>
      <c r="E4" s="35" t="s">
        <v>478</v>
      </c>
      <c r="F4" s="35" t="s">
        <v>479</v>
      </c>
      <c r="G4" s="35" t="s">
        <v>2500</v>
      </c>
    </row>
    <row r="5" spans="1:12" ht="18.75">
      <c r="A5" s="100"/>
      <c r="B5" s="306" t="s">
        <v>3</v>
      </c>
      <c r="C5" s="306"/>
      <c r="D5" s="306"/>
      <c r="E5" s="306"/>
      <c r="F5" s="306"/>
      <c r="G5" s="353"/>
      <c r="H5" s="156">
        <f>H6+H11</f>
        <v>6</v>
      </c>
      <c r="I5" s="156">
        <f>I6+I11</f>
        <v>12</v>
      </c>
    </row>
    <row r="6" spans="1:12" ht="30">
      <c r="A6" s="100" t="s">
        <v>4</v>
      </c>
      <c r="B6" s="221" t="s">
        <v>5</v>
      </c>
      <c r="C6" s="221"/>
      <c r="D6" s="221"/>
      <c r="E6" s="221"/>
      <c r="F6" s="221"/>
      <c r="G6" s="348"/>
      <c r="H6" s="156">
        <f>SUM(D10)</f>
        <v>1</v>
      </c>
      <c r="I6" s="156">
        <f>COUNT(D10)*2</f>
        <v>2</v>
      </c>
    </row>
    <row r="7" spans="1:12" ht="30" hidden="1">
      <c r="A7" s="297" t="s">
        <v>6</v>
      </c>
      <c r="B7" s="10" t="s">
        <v>7</v>
      </c>
      <c r="C7" s="12"/>
      <c r="D7" s="12"/>
      <c r="E7" s="12"/>
      <c r="F7" s="12"/>
      <c r="G7" s="179"/>
      <c r="H7"/>
      <c r="I7"/>
    </row>
    <row r="8" spans="1:12" ht="30" hidden="1">
      <c r="A8" s="115" t="s">
        <v>8</v>
      </c>
      <c r="B8" s="8" t="s">
        <v>9</v>
      </c>
      <c r="C8" s="9"/>
      <c r="D8" s="9"/>
      <c r="E8" s="9"/>
      <c r="F8" s="9"/>
      <c r="G8" s="179"/>
      <c r="H8"/>
      <c r="I8"/>
    </row>
    <row r="9" spans="1:12" hidden="1">
      <c r="A9" s="115" t="s">
        <v>10</v>
      </c>
      <c r="B9" s="8" t="s">
        <v>441</v>
      </c>
      <c r="C9" s="9"/>
      <c r="D9" s="9"/>
      <c r="E9" s="9"/>
      <c r="F9" s="9"/>
      <c r="G9" s="179"/>
      <c r="H9"/>
      <c r="I9"/>
    </row>
    <row r="10" spans="1:12" ht="60">
      <c r="A10" s="100" t="s">
        <v>11</v>
      </c>
      <c r="B10" s="13" t="s">
        <v>12</v>
      </c>
      <c r="C10" s="6" t="s">
        <v>2084</v>
      </c>
      <c r="D10" s="9">
        <v>1</v>
      </c>
      <c r="E10" s="122" t="s">
        <v>1269</v>
      </c>
      <c r="F10" s="6" t="s">
        <v>816</v>
      </c>
      <c r="G10" s="350"/>
    </row>
    <row r="11" spans="1:12" ht="30">
      <c r="A11" s="100" t="s">
        <v>13</v>
      </c>
      <c r="B11" s="221" t="s">
        <v>14</v>
      </c>
      <c r="C11" s="221"/>
      <c r="D11" s="221"/>
      <c r="E11" s="221"/>
      <c r="F11" s="221"/>
      <c r="G11" s="348"/>
      <c r="H11" s="156">
        <f>SUM(D13:D17)</f>
        <v>5</v>
      </c>
      <c r="I11" s="156">
        <f>COUNT(D13:D17)*2</f>
        <v>10</v>
      </c>
    </row>
    <row r="12" spans="1:12" ht="30" hidden="1">
      <c r="A12" s="297" t="s">
        <v>15</v>
      </c>
      <c r="B12" s="10" t="s">
        <v>16</v>
      </c>
      <c r="C12" s="12"/>
      <c r="D12" s="12"/>
      <c r="E12" s="12"/>
      <c r="F12" s="12"/>
      <c r="G12" s="179"/>
      <c r="H12"/>
      <c r="I12"/>
    </row>
    <row r="13" spans="1:12" ht="117.75" customHeight="1">
      <c r="A13" s="100" t="s">
        <v>17</v>
      </c>
      <c r="B13" s="13" t="s">
        <v>18</v>
      </c>
      <c r="C13" s="5" t="s">
        <v>811</v>
      </c>
      <c r="D13" s="9">
        <v>1</v>
      </c>
      <c r="E13" s="122" t="s">
        <v>1269</v>
      </c>
      <c r="F13" s="16" t="s">
        <v>907</v>
      </c>
      <c r="G13" s="373"/>
    </row>
    <row r="14" spans="1:12" ht="53.25" customHeight="1">
      <c r="A14" s="100"/>
      <c r="B14" s="13"/>
      <c r="C14" s="5" t="s">
        <v>812</v>
      </c>
      <c r="D14" s="9">
        <v>1</v>
      </c>
      <c r="E14" s="122" t="s">
        <v>1269</v>
      </c>
      <c r="F14" s="6" t="s">
        <v>2083</v>
      </c>
      <c r="G14" s="350"/>
    </row>
    <row r="15" spans="1:12" ht="43.5" customHeight="1">
      <c r="A15" s="100"/>
      <c r="B15" s="13"/>
      <c r="C15" s="5" t="s">
        <v>813</v>
      </c>
      <c r="D15" s="9">
        <v>1</v>
      </c>
      <c r="E15" s="122" t="s">
        <v>1269</v>
      </c>
      <c r="F15" s="9"/>
      <c r="G15" s="352"/>
    </row>
    <row r="16" spans="1:12" ht="50.25" customHeight="1">
      <c r="A16" s="100"/>
      <c r="B16" s="13"/>
      <c r="C16" s="5" t="s">
        <v>814</v>
      </c>
      <c r="D16" s="9">
        <v>1</v>
      </c>
      <c r="E16" s="122" t="s">
        <v>1269</v>
      </c>
      <c r="F16" s="9"/>
      <c r="G16" s="352"/>
    </row>
    <row r="17" spans="1:9" ht="57.75" customHeight="1">
      <c r="A17" s="100"/>
      <c r="B17" s="13"/>
      <c r="C17" s="5" t="s">
        <v>815</v>
      </c>
      <c r="D17" s="9">
        <v>1</v>
      </c>
      <c r="E17" s="122" t="s">
        <v>1269</v>
      </c>
      <c r="F17" s="9" t="s">
        <v>2082</v>
      </c>
      <c r="G17" s="352"/>
    </row>
    <row r="18" spans="1:9" ht="30" hidden="1">
      <c r="A18" s="297" t="s">
        <v>19</v>
      </c>
      <c r="B18" s="47" t="s">
        <v>20</v>
      </c>
      <c r="C18" s="12"/>
      <c r="D18" s="12"/>
      <c r="E18" s="12"/>
      <c r="F18" s="12"/>
      <c r="G18" s="179"/>
      <c r="H18"/>
      <c r="I18"/>
    </row>
    <row r="19" spans="1:9" hidden="1">
      <c r="A19" s="115" t="s">
        <v>21</v>
      </c>
      <c r="B19" s="15" t="s">
        <v>22</v>
      </c>
      <c r="C19" s="9"/>
      <c r="D19" s="9"/>
      <c r="E19" s="9"/>
      <c r="F19" s="9"/>
      <c r="G19" s="179"/>
      <c r="H19"/>
      <c r="I19"/>
    </row>
    <row r="20" spans="1:9" ht="30" hidden="1">
      <c r="A20" s="115" t="s">
        <v>23</v>
      </c>
      <c r="B20" s="15" t="s">
        <v>24</v>
      </c>
      <c r="C20" s="9"/>
      <c r="D20" s="9"/>
      <c r="E20" s="9"/>
      <c r="F20" s="9"/>
      <c r="G20" s="179"/>
      <c r="H20"/>
      <c r="I20"/>
    </row>
    <row r="21" spans="1:9" ht="31.5" hidden="1" customHeight="1">
      <c r="A21" s="115" t="s">
        <v>25</v>
      </c>
      <c r="B21" s="245" t="s">
        <v>26</v>
      </c>
      <c r="C21" s="246"/>
      <c r="D21" s="246"/>
      <c r="E21" s="246"/>
      <c r="F21" s="247"/>
      <c r="G21" s="216"/>
      <c r="H21"/>
      <c r="I21"/>
    </row>
    <row r="22" spans="1:9" hidden="1">
      <c r="A22" s="115" t="s">
        <v>27</v>
      </c>
      <c r="B22" s="8" t="s">
        <v>442</v>
      </c>
      <c r="C22" s="9"/>
      <c r="D22" s="9"/>
      <c r="E22" s="9"/>
      <c r="F22" s="9"/>
      <c r="G22" s="179"/>
      <c r="H22"/>
      <c r="I22"/>
    </row>
    <row r="23" spans="1:9" hidden="1">
      <c r="A23" s="115" t="s">
        <v>28</v>
      </c>
      <c r="B23" s="8" t="s">
        <v>29</v>
      </c>
      <c r="C23" s="9"/>
      <c r="D23" s="9"/>
      <c r="E23" s="9"/>
      <c r="F23" s="9"/>
      <c r="G23" s="179"/>
      <c r="H23"/>
      <c r="I23"/>
    </row>
    <row r="24" spans="1:9" ht="30" hidden="1">
      <c r="A24" s="115" t="s">
        <v>30</v>
      </c>
      <c r="B24" s="8" t="s">
        <v>1769</v>
      </c>
      <c r="C24" s="9"/>
      <c r="D24" s="9"/>
      <c r="E24" s="9"/>
      <c r="F24" s="9"/>
      <c r="G24" s="179"/>
      <c r="H24"/>
      <c r="I24"/>
    </row>
    <row r="25" spans="1:9" hidden="1">
      <c r="A25" s="115" t="s">
        <v>32</v>
      </c>
      <c r="B25" s="8" t="s">
        <v>33</v>
      </c>
      <c r="C25" s="9"/>
      <c r="D25" s="9"/>
      <c r="E25" s="9"/>
      <c r="F25" s="9"/>
      <c r="G25" s="179"/>
      <c r="H25"/>
      <c r="I25"/>
    </row>
    <row r="26" spans="1:9" ht="31.5" hidden="1" customHeight="1">
      <c r="A26" s="115" t="s">
        <v>34</v>
      </c>
      <c r="B26" s="245" t="s">
        <v>35</v>
      </c>
      <c r="C26" s="246"/>
      <c r="D26" s="246"/>
      <c r="E26" s="246"/>
      <c r="F26" s="247"/>
      <c r="G26" s="216"/>
      <c r="H26"/>
      <c r="I26"/>
    </row>
    <row r="27" spans="1:9" ht="45" hidden="1">
      <c r="A27" s="115" t="s">
        <v>36</v>
      </c>
      <c r="B27" s="8" t="s">
        <v>37</v>
      </c>
      <c r="C27" s="9"/>
      <c r="D27" s="9"/>
      <c r="E27" s="9"/>
      <c r="F27" s="9"/>
      <c r="G27" s="179"/>
      <c r="H27"/>
      <c r="I27"/>
    </row>
    <row r="28" spans="1:9" ht="45" hidden="1">
      <c r="A28" s="115" t="s">
        <v>38</v>
      </c>
      <c r="B28" s="8" t="s">
        <v>39</v>
      </c>
      <c r="C28" s="9"/>
      <c r="D28" s="9"/>
      <c r="E28" s="9"/>
      <c r="F28" s="9"/>
      <c r="G28" s="179"/>
      <c r="H28"/>
      <c r="I28"/>
    </row>
    <row r="29" spans="1:9" ht="45" hidden="1">
      <c r="A29" s="115" t="s">
        <v>40</v>
      </c>
      <c r="B29" s="8" t="s">
        <v>41</v>
      </c>
      <c r="C29" s="9"/>
      <c r="D29" s="9"/>
      <c r="E29" s="9"/>
      <c r="F29" s="9"/>
      <c r="G29" s="179"/>
      <c r="H29"/>
      <c r="I29"/>
    </row>
    <row r="30" spans="1:9" ht="30" hidden="1">
      <c r="A30" s="115" t="s">
        <v>42</v>
      </c>
      <c r="B30" s="8" t="s">
        <v>43</v>
      </c>
      <c r="C30" s="9"/>
      <c r="D30" s="9"/>
      <c r="E30" s="9"/>
      <c r="F30" s="9"/>
      <c r="G30" s="179"/>
      <c r="H30"/>
      <c r="I30"/>
    </row>
    <row r="31" spans="1:9" ht="45" hidden="1">
      <c r="A31" s="115" t="s">
        <v>44</v>
      </c>
      <c r="B31" s="8" t="s">
        <v>45</v>
      </c>
      <c r="C31" s="9"/>
      <c r="D31" s="9"/>
      <c r="E31" s="9"/>
      <c r="F31" s="9"/>
      <c r="G31" s="179"/>
      <c r="H31"/>
      <c r="I31"/>
    </row>
    <row r="32" spans="1:9" ht="30" hidden="1">
      <c r="A32" s="115" t="s">
        <v>46</v>
      </c>
      <c r="B32" s="8" t="s">
        <v>47</v>
      </c>
      <c r="C32" s="9"/>
      <c r="D32" s="9"/>
      <c r="E32" s="9"/>
      <c r="F32" s="9"/>
      <c r="G32" s="179"/>
      <c r="H32"/>
      <c r="I32"/>
    </row>
    <row r="33" spans="1:9" ht="45" hidden="1">
      <c r="A33" s="115" t="s">
        <v>48</v>
      </c>
      <c r="B33" s="8" t="s">
        <v>49</v>
      </c>
      <c r="C33" s="9"/>
      <c r="D33" s="9"/>
      <c r="E33" s="9"/>
      <c r="F33" s="9"/>
      <c r="G33" s="179"/>
      <c r="H33"/>
      <c r="I33"/>
    </row>
    <row r="34" spans="1:9" ht="60" hidden="1">
      <c r="A34" s="115" t="s">
        <v>50</v>
      </c>
      <c r="B34" s="8" t="s">
        <v>51</v>
      </c>
      <c r="C34" s="9"/>
      <c r="D34" s="9"/>
      <c r="E34" s="9"/>
      <c r="F34" s="9"/>
      <c r="G34" s="179"/>
      <c r="H34"/>
      <c r="I34"/>
    </row>
    <row r="35" spans="1:9" ht="45" hidden="1">
      <c r="A35" s="115" t="s">
        <v>52</v>
      </c>
      <c r="B35" s="15" t="s">
        <v>53</v>
      </c>
      <c r="C35" s="9"/>
      <c r="D35" s="9"/>
      <c r="E35" s="9"/>
      <c r="F35" s="9"/>
      <c r="G35" s="179"/>
      <c r="H35"/>
      <c r="I35"/>
    </row>
    <row r="36" spans="1:9" ht="30" hidden="1">
      <c r="A36" s="115" t="s">
        <v>54</v>
      </c>
      <c r="B36" s="8" t="s">
        <v>55</v>
      </c>
      <c r="C36" s="9"/>
      <c r="D36" s="9"/>
      <c r="E36" s="9"/>
      <c r="F36" s="9"/>
      <c r="G36" s="179"/>
      <c r="H36"/>
      <c r="I36"/>
    </row>
    <row r="37" spans="1:9" ht="45" hidden="1">
      <c r="A37" s="115" t="s">
        <v>56</v>
      </c>
      <c r="B37" s="15" t="s">
        <v>57</v>
      </c>
      <c r="C37" s="9"/>
      <c r="D37" s="9"/>
      <c r="E37" s="9"/>
      <c r="F37" s="9"/>
      <c r="G37" s="179"/>
      <c r="H37"/>
      <c r="I37"/>
    </row>
    <row r="38" spans="1:9" ht="45" hidden="1">
      <c r="A38" s="115" t="s">
        <v>58</v>
      </c>
      <c r="B38" s="8" t="s">
        <v>59</v>
      </c>
      <c r="C38" s="9"/>
      <c r="D38" s="9"/>
      <c r="E38" s="9"/>
      <c r="F38" s="9"/>
      <c r="G38" s="179"/>
      <c r="H38"/>
      <c r="I38"/>
    </row>
    <row r="39" spans="1:9" ht="30" hidden="1">
      <c r="A39" s="115" t="s">
        <v>60</v>
      </c>
      <c r="B39" s="8" t="s">
        <v>61</v>
      </c>
      <c r="C39" s="9"/>
      <c r="D39" s="9"/>
      <c r="E39" s="9"/>
      <c r="F39" s="9"/>
      <c r="G39" s="179"/>
      <c r="H39"/>
      <c r="I39"/>
    </row>
    <row r="40" spans="1:9" ht="30" hidden="1">
      <c r="A40" s="115" t="s">
        <v>62</v>
      </c>
      <c r="B40" s="19" t="s">
        <v>662</v>
      </c>
      <c r="C40" s="9"/>
      <c r="D40" s="9"/>
      <c r="E40" s="9"/>
      <c r="F40" s="9"/>
      <c r="G40" s="179"/>
      <c r="H40"/>
      <c r="I40"/>
    </row>
    <row r="41" spans="1:9" ht="31.5" hidden="1" customHeight="1">
      <c r="A41" s="115" t="s">
        <v>63</v>
      </c>
      <c r="B41" s="245" t="s">
        <v>64</v>
      </c>
      <c r="C41" s="246"/>
      <c r="D41" s="246"/>
      <c r="E41" s="246"/>
      <c r="F41" s="247"/>
      <c r="G41" s="216"/>
      <c r="H41"/>
      <c r="I41"/>
    </row>
    <row r="42" spans="1:9" ht="45" hidden="1">
      <c r="A42" s="115" t="s">
        <v>65</v>
      </c>
      <c r="B42" s="8" t="s">
        <v>66</v>
      </c>
      <c r="C42" s="9"/>
      <c r="D42" s="9"/>
      <c r="E42" s="9"/>
      <c r="F42" s="9"/>
      <c r="G42" s="179"/>
      <c r="H42"/>
      <c r="I42"/>
    </row>
    <row r="43" spans="1:9" ht="45" hidden="1">
      <c r="A43" s="115" t="s">
        <v>67</v>
      </c>
      <c r="B43" s="8" t="s">
        <v>68</v>
      </c>
      <c r="C43" s="9"/>
      <c r="D43" s="9"/>
      <c r="E43" s="9"/>
      <c r="F43" s="9"/>
      <c r="G43" s="179"/>
      <c r="H43"/>
      <c r="I43"/>
    </row>
    <row r="44" spans="1:9" ht="18.75">
      <c r="A44" s="100"/>
      <c r="B44" s="306" t="s">
        <v>69</v>
      </c>
      <c r="C44" s="306"/>
      <c r="D44" s="306"/>
      <c r="E44" s="306"/>
      <c r="F44" s="306"/>
      <c r="G44" s="353"/>
      <c r="H44" s="156">
        <f>H45+H58+H66</f>
        <v>16</v>
      </c>
      <c r="I44" s="156">
        <f>I45+I58+I66</f>
        <v>32</v>
      </c>
    </row>
    <row r="45" spans="1:9" ht="30">
      <c r="A45" s="100" t="s">
        <v>70</v>
      </c>
      <c r="B45" s="221" t="s">
        <v>71</v>
      </c>
      <c r="C45" s="221"/>
      <c r="D45" s="221"/>
      <c r="E45" s="221"/>
      <c r="F45" s="221"/>
      <c r="G45" s="348"/>
      <c r="H45" s="156">
        <f>SUM(D47:D57)</f>
        <v>8</v>
      </c>
      <c r="I45" s="156">
        <f>COUNT(D47:D57)*2</f>
        <v>16</v>
      </c>
    </row>
    <row r="46" spans="1:9" ht="30" hidden="1">
      <c r="A46" s="297" t="s">
        <v>72</v>
      </c>
      <c r="B46" s="47" t="s">
        <v>73</v>
      </c>
      <c r="C46" s="12"/>
      <c r="D46" s="12"/>
      <c r="E46" s="12"/>
      <c r="F46" s="12"/>
      <c r="G46" s="179"/>
      <c r="H46"/>
      <c r="I46"/>
    </row>
    <row r="47" spans="1:9" ht="60">
      <c r="A47" s="100" t="s">
        <v>74</v>
      </c>
      <c r="B47" s="48" t="s">
        <v>75</v>
      </c>
      <c r="C47" s="26" t="s">
        <v>2113</v>
      </c>
      <c r="D47" s="122">
        <v>1</v>
      </c>
      <c r="E47" s="122" t="s">
        <v>1943</v>
      </c>
      <c r="F47" s="5" t="s">
        <v>818</v>
      </c>
      <c r="G47" s="349"/>
    </row>
    <row r="48" spans="1:9" ht="60" customHeight="1">
      <c r="A48" s="100"/>
      <c r="B48" s="48"/>
      <c r="C48" s="26" t="s">
        <v>820</v>
      </c>
      <c r="D48" s="122">
        <v>1</v>
      </c>
      <c r="E48" s="122" t="s">
        <v>1943</v>
      </c>
      <c r="F48" s="5"/>
      <c r="G48" s="349"/>
    </row>
    <row r="49" spans="1:9" ht="77.25" customHeight="1">
      <c r="A49" s="100"/>
      <c r="B49" s="48"/>
      <c r="C49" s="26" t="s">
        <v>821</v>
      </c>
      <c r="D49" s="122">
        <v>1</v>
      </c>
      <c r="E49" s="122" t="s">
        <v>1943</v>
      </c>
      <c r="F49" s="5"/>
      <c r="G49" s="349"/>
    </row>
    <row r="50" spans="1:9" hidden="1">
      <c r="A50" s="297" t="s">
        <v>76</v>
      </c>
      <c r="B50" s="47" t="s">
        <v>77</v>
      </c>
      <c r="C50" s="12"/>
      <c r="D50" s="12"/>
      <c r="E50" s="12"/>
      <c r="F50" s="12"/>
      <c r="G50" s="179"/>
      <c r="H50"/>
      <c r="I50"/>
    </row>
    <row r="51" spans="1:9" ht="168.75" customHeight="1">
      <c r="A51" s="100" t="s">
        <v>78</v>
      </c>
      <c r="B51" s="48" t="s">
        <v>79</v>
      </c>
      <c r="C51" s="5" t="s">
        <v>2216</v>
      </c>
      <c r="D51" s="122">
        <v>1</v>
      </c>
      <c r="E51" s="122" t="s">
        <v>1943</v>
      </c>
      <c r="F51" s="6" t="s">
        <v>2088</v>
      </c>
      <c r="G51" s="350"/>
    </row>
    <row r="52" spans="1:9" ht="30" hidden="1">
      <c r="A52" s="297" t="s">
        <v>80</v>
      </c>
      <c r="B52" s="47" t="s">
        <v>81</v>
      </c>
      <c r="C52" s="12"/>
      <c r="D52" s="12"/>
      <c r="E52" s="12"/>
      <c r="F52" s="12"/>
      <c r="G52" s="179"/>
      <c r="H52"/>
      <c r="I52"/>
    </row>
    <row r="53" spans="1:9" ht="30" hidden="1">
      <c r="A53" s="115" t="s">
        <v>82</v>
      </c>
      <c r="B53" s="8" t="s">
        <v>83</v>
      </c>
      <c r="C53" s="9"/>
      <c r="D53" s="9"/>
      <c r="E53" s="9"/>
      <c r="F53" s="9"/>
      <c r="G53" s="179"/>
      <c r="H53"/>
      <c r="I53"/>
    </row>
    <row r="54" spans="1:9" ht="112.5" customHeight="1">
      <c r="A54" s="100" t="s">
        <v>84</v>
      </c>
      <c r="B54" s="13" t="s">
        <v>85</v>
      </c>
      <c r="C54" s="5" t="s">
        <v>2087</v>
      </c>
      <c r="D54" s="122">
        <v>1</v>
      </c>
      <c r="E54" s="122" t="s">
        <v>1598</v>
      </c>
      <c r="F54" s="66" t="s">
        <v>908</v>
      </c>
      <c r="G54" s="375"/>
    </row>
    <row r="55" spans="1:9" ht="80.25" customHeight="1">
      <c r="A55" s="100"/>
      <c r="B55" s="13"/>
      <c r="C55" s="5" t="s">
        <v>822</v>
      </c>
      <c r="D55" s="122">
        <v>1</v>
      </c>
      <c r="E55" s="122" t="s">
        <v>1945</v>
      </c>
      <c r="F55" s="9"/>
      <c r="G55" s="352"/>
    </row>
    <row r="56" spans="1:9" ht="78.75" customHeight="1">
      <c r="A56" s="100"/>
      <c r="B56" s="13"/>
      <c r="C56" s="5" t="s">
        <v>2217</v>
      </c>
      <c r="D56" s="122">
        <v>1</v>
      </c>
      <c r="E56" s="122" t="s">
        <v>1950</v>
      </c>
      <c r="F56" s="9"/>
      <c r="G56" s="352"/>
    </row>
    <row r="57" spans="1:9" ht="66" customHeight="1">
      <c r="A57" s="100" t="s">
        <v>86</v>
      </c>
      <c r="B57" s="13" t="s">
        <v>87</v>
      </c>
      <c r="C57" s="6" t="s">
        <v>823</v>
      </c>
      <c r="D57" s="122">
        <v>1</v>
      </c>
      <c r="E57" s="122" t="s">
        <v>1943</v>
      </c>
      <c r="F57" s="9"/>
      <c r="G57" s="352"/>
    </row>
    <row r="58" spans="1:9" ht="30">
      <c r="A58" s="100" t="s">
        <v>88</v>
      </c>
      <c r="B58" s="221" t="s">
        <v>89</v>
      </c>
      <c r="C58" s="221"/>
      <c r="D58" s="221"/>
      <c r="E58" s="221"/>
      <c r="F58" s="221"/>
      <c r="G58" s="348"/>
      <c r="H58" s="156">
        <f>SUM(D59:D63)</f>
        <v>5</v>
      </c>
      <c r="I58" s="156">
        <f>COUNT(D59:D63)*2</f>
        <v>10</v>
      </c>
    </row>
    <row r="59" spans="1:9" ht="87.75" customHeight="1">
      <c r="A59" s="100" t="s">
        <v>90</v>
      </c>
      <c r="B59" s="13" t="s">
        <v>91</v>
      </c>
      <c r="C59" s="5" t="s">
        <v>573</v>
      </c>
      <c r="D59" s="122">
        <v>1</v>
      </c>
      <c r="E59" s="122" t="s">
        <v>1948</v>
      </c>
      <c r="F59" s="9"/>
      <c r="G59" s="352"/>
    </row>
    <row r="60" spans="1:9" ht="60" customHeight="1">
      <c r="A60" s="100"/>
      <c r="B60" s="13"/>
      <c r="C60" s="29" t="s">
        <v>2085</v>
      </c>
      <c r="D60" s="122">
        <v>1</v>
      </c>
      <c r="E60" s="122" t="s">
        <v>1948</v>
      </c>
      <c r="F60" s="9"/>
      <c r="G60" s="352"/>
    </row>
    <row r="61" spans="1:9" ht="47.25" customHeight="1">
      <c r="A61" s="100" t="s">
        <v>92</v>
      </c>
      <c r="B61" s="13" t="s">
        <v>93</v>
      </c>
      <c r="C61" s="6" t="s">
        <v>2218</v>
      </c>
      <c r="D61" s="122">
        <v>1</v>
      </c>
      <c r="E61" s="122" t="s">
        <v>1943</v>
      </c>
      <c r="F61" s="5" t="s">
        <v>824</v>
      </c>
      <c r="G61" s="349"/>
    </row>
    <row r="62" spans="1:9" ht="75" customHeight="1">
      <c r="A62" s="100" t="s">
        <v>94</v>
      </c>
      <c r="B62" s="13" t="s">
        <v>95</v>
      </c>
      <c r="C62" s="18" t="s">
        <v>825</v>
      </c>
      <c r="D62" s="122">
        <v>1</v>
      </c>
      <c r="E62" s="122" t="s">
        <v>1606</v>
      </c>
      <c r="F62" s="5" t="s">
        <v>2219</v>
      </c>
      <c r="G62" s="349"/>
    </row>
    <row r="63" spans="1:9" ht="50.25" customHeight="1">
      <c r="A63" s="100"/>
      <c r="B63" s="13"/>
      <c r="C63" s="6" t="s">
        <v>826</v>
      </c>
      <c r="D63" s="122">
        <v>1</v>
      </c>
      <c r="E63" s="122" t="s">
        <v>1606</v>
      </c>
      <c r="F63" s="9"/>
      <c r="G63" s="352"/>
    </row>
    <row r="64" spans="1:9" ht="45" hidden="1">
      <c r="A64" s="297" t="s">
        <v>96</v>
      </c>
      <c r="B64" s="10" t="s">
        <v>97</v>
      </c>
      <c r="C64" s="310"/>
      <c r="D64" s="12"/>
      <c r="E64" s="12"/>
      <c r="F64" s="12"/>
      <c r="G64" s="179"/>
      <c r="H64"/>
      <c r="I64"/>
    </row>
    <row r="65" spans="1:9" ht="45" hidden="1">
      <c r="A65" s="115" t="s">
        <v>98</v>
      </c>
      <c r="B65" s="8" t="s">
        <v>99</v>
      </c>
      <c r="C65" s="9"/>
      <c r="D65" s="9"/>
      <c r="E65" s="9"/>
      <c r="F65" s="9"/>
      <c r="G65" s="179"/>
      <c r="H65"/>
      <c r="I65"/>
    </row>
    <row r="66" spans="1:9" ht="30">
      <c r="A66" s="100" t="s">
        <v>100</v>
      </c>
      <c r="B66" s="221" t="s">
        <v>101</v>
      </c>
      <c r="C66" s="221"/>
      <c r="D66" s="221"/>
      <c r="E66" s="221"/>
      <c r="F66" s="221"/>
      <c r="G66" s="348"/>
      <c r="H66" s="156">
        <f>SUM(D67:D70)</f>
        <v>3</v>
      </c>
      <c r="I66" s="156">
        <f>COUNT(D67:D70)*2</f>
        <v>6</v>
      </c>
    </row>
    <row r="67" spans="1:9" ht="60">
      <c r="A67" s="100" t="s">
        <v>102</v>
      </c>
      <c r="B67" s="13" t="s">
        <v>103</v>
      </c>
      <c r="C67" s="5" t="s">
        <v>827</v>
      </c>
      <c r="D67" s="31">
        <v>1</v>
      </c>
      <c r="E67" s="31" t="s">
        <v>1316</v>
      </c>
      <c r="F67" s="5" t="s">
        <v>828</v>
      </c>
      <c r="G67" s="349"/>
    </row>
    <row r="68" spans="1:9" ht="45" hidden="1">
      <c r="A68" s="297" t="s">
        <v>104</v>
      </c>
      <c r="B68" s="10" t="s">
        <v>105</v>
      </c>
      <c r="C68" s="12"/>
      <c r="D68" s="12"/>
      <c r="E68" s="12"/>
      <c r="F68" s="12"/>
      <c r="G68" s="179"/>
      <c r="H68"/>
      <c r="I68"/>
    </row>
    <row r="69" spans="1:9" ht="30">
      <c r="A69" s="100" t="s">
        <v>106</v>
      </c>
      <c r="B69" s="13" t="s">
        <v>107</v>
      </c>
      <c r="C69" s="6" t="s">
        <v>1097</v>
      </c>
      <c r="D69" s="31">
        <v>1</v>
      </c>
      <c r="E69" s="122" t="s">
        <v>1598</v>
      </c>
      <c r="F69" s="9"/>
      <c r="G69" s="352"/>
    </row>
    <row r="70" spans="1:9" ht="45">
      <c r="A70" s="100" t="s">
        <v>108</v>
      </c>
      <c r="B70" s="13" t="s">
        <v>443</v>
      </c>
      <c r="C70" s="6" t="s">
        <v>2220</v>
      </c>
      <c r="D70" s="31">
        <v>1</v>
      </c>
      <c r="E70" s="122" t="s">
        <v>1598</v>
      </c>
      <c r="F70" s="9"/>
      <c r="G70" s="352"/>
    </row>
    <row r="71" spans="1:9" ht="18.75">
      <c r="A71" s="100"/>
      <c r="B71" s="306" t="s">
        <v>109</v>
      </c>
      <c r="C71" s="306"/>
      <c r="D71" s="306"/>
      <c r="E71" s="306"/>
      <c r="F71" s="306"/>
      <c r="G71" s="353"/>
      <c r="H71" s="156">
        <f>H72+H83+H91+H94</f>
        <v>17</v>
      </c>
      <c r="I71" s="156">
        <f>I72+I83+I91+I94</f>
        <v>34</v>
      </c>
    </row>
    <row r="72" spans="1:9" ht="31.5" customHeight="1">
      <c r="A72" s="100" t="s">
        <v>110</v>
      </c>
      <c r="B72" s="221" t="s">
        <v>444</v>
      </c>
      <c r="C72" s="221"/>
      <c r="D72" s="221"/>
      <c r="E72" s="221"/>
      <c r="F72" s="221"/>
      <c r="G72" s="348"/>
      <c r="H72" s="156">
        <f>SUM(D73:D81)</f>
        <v>8</v>
      </c>
      <c r="I72" s="156">
        <f>COUNT(D73:D81)*2</f>
        <v>16</v>
      </c>
    </row>
    <row r="73" spans="1:9" ht="45" customHeight="1">
      <c r="A73" s="100" t="s">
        <v>111</v>
      </c>
      <c r="B73" s="13" t="s">
        <v>445</v>
      </c>
      <c r="C73" s="5" t="s">
        <v>580</v>
      </c>
      <c r="D73" s="122">
        <v>1</v>
      </c>
      <c r="E73" s="122" t="s">
        <v>1606</v>
      </c>
      <c r="F73" s="9"/>
      <c r="G73" s="352"/>
    </row>
    <row r="74" spans="1:9" ht="46.5" customHeight="1">
      <c r="A74" s="100" t="s">
        <v>112</v>
      </c>
      <c r="B74" s="48" t="s">
        <v>113</v>
      </c>
      <c r="C74" s="5" t="s">
        <v>2050</v>
      </c>
      <c r="D74" s="122">
        <v>1</v>
      </c>
      <c r="E74" s="122" t="s">
        <v>1943</v>
      </c>
      <c r="F74" s="9"/>
      <c r="G74" s="352"/>
    </row>
    <row r="75" spans="1:9" ht="43.5" customHeight="1">
      <c r="A75" s="100"/>
      <c r="B75" s="48"/>
      <c r="C75" s="5" t="s">
        <v>2051</v>
      </c>
      <c r="D75" s="122">
        <v>1</v>
      </c>
      <c r="E75" s="122" t="s">
        <v>1943</v>
      </c>
      <c r="F75" s="6" t="s">
        <v>2021</v>
      </c>
      <c r="G75" s="350"/>
    </row>
    <row r="76" spans="1:9" ht="45">
      <c r="A76" s="100"/>
      <c r="B76" s="48"/>
      <c r="C76" s="5" t="s">
        <v>2053</v>
      </c>
      <c r="D76" s="122">
        <v>1</v>
      </c>
      <c r="E76" s="122" t="s">
        <v>1943</v>
      </c>
      <c r="F76" s="5" t="s">
        <v>2023</v>
      </c>
      <c r="G76" s="349"/>
    </row>
    <row r="77" spans="1:9" ht="46.5" customHeight="1">
      <c r="A77" s="100" t="s">
        <v>114</v>
      </c>
      <c r="B77" s="13" t="s">
        <v>115</v>
      </c>
      <c r="C77" s="5" t="s">
        <v>2221</v>
      </c>
      <c r="D77" s="122">
        <v>1</v>
      </c>
      <c r="E77" s="122" t="s">
        <v>1606</v>
      </c>
      <c r="F77" s="9"/>
      <c r="G77" s="352"/>
    </row>
    <row r="78" spans="1:9" ht="30">
      <c r="A78" s="100"/>
      <c r="B78" s="13"/>
      <c r="C78" s="5" t="s">
        <v>830</v>
      </c>
      <c r="D78" s="122">
        <v>1</v>
      </c>
      <c r="E78" s="122" t="s">
        <v>1606</v>
      </c>
      <c r="F78" s="9"/>
      <c r="G78" s="352"/>
    </row>
    <row r="79" spans="1:9" ht="30" hidden="1">
      <c r="A79" s="297" t="s">
        <v>116</v>
      </c>
      <c r="B79" s="10" t="s">
        <v>117</v>
      </c>
      <c r="C79" s="12"/>
      <c r="D79" s="12"/>
      <c r="E79" s="12"/>
      <c r="F79" s="12"/>
      <c r="G79" s="179"/>
      <c r="H79"/>
      <c r="I79"/>
    </row>
    <row r="80" spans="1:9" ht="45">
      <c r="A80" s="100" t="s">
        <v>118</v>
      </c>
      <c r="B80" s="48" t="s">
        <v>119</v>
      </c>
      <c r="C80" s="5" t="s">
        <v>831</v>
      </c>
      <c r="D80" s="122">
        <v>1</v>
      </c>
      <c r="E80" s="122" t="s">
        <v>1943</v>
      </c>
      <c r="F80" s="5" t="s">
        <v>490</v>
      </c>
      <c r="G80" s="349"/>
    </row>
    <row r="81" spans="1:9" ht="30">
      <c r="A81" s="100" t="s">
        <v>120</v>
      </c>
      <c r="B81" s="48" t="s">
        <v>121</v>
      </c>
      <c r="C81" s="16" t="s">
        <v>832</v>
      </c>
      <c r="D81" s="122">
        <v>1</v>
      </c>
      <c r="E81" s="122" t="s">
        <v>1943</v>
      </c>
      <c r="F81" s="9"/>
      <c r="G81" s="352"/>
    </row>
    <row r="82" spans="1:9" ht="30" hidden="1">
      <c r="A82" s="297" t="s">
        <v>122</v>
      </c>
      <c r="B82" s="47" t="s">
        <v>123</v>
      </c>
      <c r="C82" s="12"/>
      <c r="D82" s="12"/>
      <c r="E82" s="12"/>
      <c r="F82" s="12"/>
      <c r="G82" s="179"/>
      <c r="H82"/>
      <c r="I82"/>
    </row>
    <row r="83" spans="1:9" ht="47.25" customHeight="1">
      <c r="A83" s="100" t="s">
        <v>124</v>
      </c>
      <c r="B83" s="221" t="s">
        <v>125</v>
      </c>
      <c r="C83" s="221"/>
      <c r="D83" s="221"/>
      <c r="E83" s="221"/>
      <c r="F83" s="221"/>
      <c r="G83" s="348"/>
      <c r="H83" s="156">
        <f>SUM(D84:D90)</f>
        <v>6</v>
      </c>
      <c r="I83" s="156">
        <f>COUNT(D84:D90)*2</f>
        <v>12</v>
      </c>
    </row>
    <row r="84" spans="1:9" ht="30">
      <c r="A84" s="100" t="s">
        <v>126</v>
      </c>
      <c r="B84" s="13" t="s">
        <v>127</v>
      </c>
      <c r="C84" s="5" t="s">
        <v>588</v>
      </c>
      <c r="D84" s="122">
        <v>1</v>
      </c>
      <c r="E84" s="122" t="s">
        <v>1951</v>
      </c>
      <c r="F84" s="9"/>
      <c r="G84" s="352"/>
    </row>
    <row r="85" spans="1:9" ht="45">
      <c r="A85" s="100" t="s">
        <v>128</v>
      </c>
      <c r="B85" s="13" t="s">
        <v>129</v>
      </c>
      <c r="C85" s="5" t="s">
        <v>833</v>
      </c>
      <c r="D85" s="122">
        <v>1</v>
      </c>
      <c r="E85" s="122" t="s">
        <v>1269</v>
      </c>
      <c r="F85" s="9"/>
      <c r="G85" s="352"/>
    </row>
    <row r="86" spans="1:9" ht="45" hidden="1">
      <c r="A86" s="297" t="s">
        <v>130</v>
      </c>
      <c r="B86" s="10" t="s">
        <v>131</v>
      </c>
      <c r="C86" s="12"/>
      <c r="D86" s="12"/>
      <c r="E86" s="12"/>
      <c r="F86" s="12"/>
      <c r="G86" s="179"/>
      <c r="H86"/>
      <c r="I86"/>
    </row>
    <row r="87" spans="1:9" ht="45">
      <c r="A87" s="100" t="s">
        <v>132</v>
      </c>
      <c r="B87" s="13" t="s">
        <v>133</v>
      </c>
      <c r="C87" s="5" t="s">
        <v>2098</v>
      </c>
      <c r="D87" s="122">
        <v>1</v>
      </c>
      <c r="E87" s="122" t="s">
        <v>1945</v>
      </c>
      <c r="F87" s="9"/>
      <c r="G87" s="352"/>
    </row>
    <row r="88" spans="1:9">
      <c r="A88" s="100"/>
      <c r="B88" s="13"/>
      <c r="C88" s="5" t="s">
        <v>834</v>
      </c>
      <c r="D88" s="122">
        <v>1</v>
      </c>
      <c r="E88" s="122" t="s">
        <v>1945</v>
      </c>
      <c r="F88" s="9"/>
      <c r="G88" s="352"/>
    </row>
    <row r="89" spans="1:9" ht="45">
      <c r="A89" s="100" t="s">
        <v>134</v>
      </c>
      <c r="B89" s="13" t="s">
        <v>446</v>
      </c>
      <c r="C89" s="5" t="s">
        <v>590</v>
      </c>
      <c r="D89" s="122">
        <v>1</v>
      </c>
      <c r="E89" s="31" t="s">
        <v>1321</v>
      </c>
      <c r="F89" s="5"/>
      <c r="G89" s="349"/>
    </row>
    <row r="90" spans="1:9" ht="45">
      <c r="A90" s="100"/>
      <c r="B90" s="13"/>
      <c r="C90" s="5" t="s">
        <v>835</v>
      </c>
      <c r="D90" s="122">
        <v>1</v>
      </c>
      <c r="E90" s="31" t="s">
        <v>1321</v>
      </c>
      <c r="F90" s="5" t="s">
        <v>836</v>
      </c>
      <c r="G90" s="349"/>
    </row>
    <row r="91" spans="1:9" ht="31.5" customHeight="1">
      <c r="A91" s="100" t="s">
        <v>135</v>
      </c>
      <c r="B91" s="221" t="s">
        <v>136</v>
      </c>
      <c r="C91" s="221"/>
      <c r="D91" s="221"/>
      <c r="E91" s="221"/>
      <c r="F91" s="221"/>
      <c r="G91" s="348"/>
      <c r="H91" s="156">
        <f>SUM(D92)</f>
        <v>1</v>
      </c>
      <c r="I91" s="156">
        <f>COUNT(D92)*2</f>
        <v>2</v>
      </c>
    </row>
    <row r="92" spans="1:9" ht="45">
      <c r="A92" s="100" t="s">
        <v>137</v>
      </c>
      <c r="B92" s="13" t="s">
        <v>447</v>
      </c>
      <c r="C92" s="5" t="s">
        <v>837</v>
      </c>
      <c r="D92" s="31">
        <v>1</v>
      </c>
      <c r="E92" s="31" t="s">
        <v>1954</v>
      </c>
      <c r="F92" s="5" t="s">
        <v>912</v>
      </c>
      <c r="G92" s="349"/>
    </row>
    <row r="93" spans="1:9" ht="30" hidden="1">
      <c r="A93" s="297" t="s">
        <v>138</v>
      </c>
      <c r="B93" s="47" t="s">
        <v>139</v>
      </c>
      <c r="C93" s="12"/>
      <c r="D93" s="12"/>
      <c r="E93" s="12"/>
      <c r="F93" s="12"/>
      <c r="G93" s="179"/>
      <c r="H93"/>
      <c r="I93"/>
    </row>
    <row r="94" spans="1:9" ht="31.5" customHeight="1">
      <c r="A94" s="100" t="s">
        <v>140</v>
      </c>
      <c r="B94" s="221" t="s">
        <v>141</v>
      </c>
      <c r="C94" s="221"/>
      <c r="D94" s="221"/>
      <c r="E94" s="221"/>
      <c r="F94" s="221"/>
      <c r="G94" s="348"/>
      <c r="H94" s="156">
        <f>SUM(D95:D99)</f>
        <v>2</v>
      </c>
      <c r="I94" s="156">
        <f>COUNT(D95:D99)*2</f>
        <v>4</v>
      </c>
    </row>
    <row r="95" spans="1:9" ht="75">
      <c r="A95" s="100" t="s">
        <v>142</v>
      </c>
      <c r="B95" s="13" t="s">
        <v>143</v>
      </c>
      <c r="C95" s="40" t="s">
        <v>838</v>
      </c>
      <c r="D95" s="31">
        <v>1</v>
      </c>
      <c r="E95" s="31" t="s">
        <v>1943</v>
      </c>
      <c r="F95" s="5" t="s">
        <v>2222</v>
      </c>
      <c r="G95" s="349"/>
    </row>
    <row r="96" spans="1:9" ht="45" hidden="1">
      <c r="A96" s="297" t="s">
        <v>144</v>
      </c>
      <c r="B96" s="10" t="s">
        <v>145</v>
      </c>
      <c r="C96" s="12"/>
      <c r="D96" s="12"/>
      <c r="E96" s="12"/>
      <c r="F96" s="12"/>
      <c r="G96" s="179"/>
      <c r="H96"/>
      <c r="I96"/>
    </row>
    <row r="97" spans="1:9" ht="45" hidden="1">
      <c r="A97" s="115" t="s">
        <v>146</v>
      </c>
      <c r="B97" s="8" t="s">
        <v>147</v>
      </c>
      <c r="C97" s="9"/>
      <c r="D97" s="9"/>
      <c r="E97" s="9"/>
      <c r="F97" s="9"/>
      <c r="G97" s="179"/>
      <c r="H97"/>
      <c r="I97"/>
    </row>
    <row r="98" spans="1:9" hidden="1">
      <c r="A98" s="115" t="s">
        <v>148</v>
      </c>
      <c r="B98" s="8" t="s">
        <v>149</v>
      </c>
      <c r="C98" s="9"/>
      <c r="D98" s="9"/>
      <c r="E98" s="9"/>
      <c r="F98" s="9"/>
      <c r="G98" s="179"/>
      <c r="H98"/>
      <c r="I98"/>
    </row>
    <row r="99" spans="1:9" ht="75">
      <c r="A99" s="100" t="s">
        <v>150</v>
      </c>
      <c r="B99" s="13" t="s">
        <v>151</v>
      </c>
      <c r="C99" s="5" t="s">
        <v>505</v>
      </c>
      <c r="D99" s="31">
        <v>1</v>
      </c>
      <c r="E99" s="31" t="s">
        <v>1943</v>
      </c>
      <c r="F99" s="5" t="s">
        <v>840</v>
      </c>
      <c r="G99" s="349"/>
    </row>
    <row r="100" spans="1:9" ht="30" hidden="1">
      <c r="A100" s="297" t="s">
        <v>152</v>
      </c>
      <c r="B100" s="10" t="s">
        <v>153</v>
      </c>
      <c r="C100" s="12"/>
      <c r="D100" s="12"/>
      <c r="E100" s="12"/>
      <c r="F100" s="12"/>
      <c r="G100" s="179"/>
      <c r="H100"/>
      <c r="I100"/>
    </row>
    <row r="101" spans="1:9" ht="18.75">
      <c r="A101" s="100"/>
      <c r="B101" s="306" t="s">
        <v>154</v>
      </c>
      <c r="C101" s="306"/>
      <c r="D101" s="306"/>
      <c r="E101" s="306"/>
      <c r="F101" s="306"/>
      <c r="G101" s="353"/>
      <c r="H101" s="156">
        <f>SUM(H102)</f>
        <v>5</v>
      </c>
      <c r="I101" s="156">
        <f>SUM(I102)</f>
        <v>10</v>
      </c>
    </row>
    <row r="102" spans="1:9" ht="47.25" customHeight="1">
      <c r="A102" s="100" t="s">
        <v>155</v>
      </c>
      <c r="B102" s="221" t="s">
        <v>156</v>
      </c>
      <c r="C102" s="221"/>
      <c r="D102" s="221"/>
      <c r="E102" s="221"/>
      <c r="F102" s="221"/>
      <c r="G102" s="348"/>
      <c r="H102" s="156">
        <f>SUM(D104:D108)</f>
        <v>5</v>
      </c>
      <c r="I102" s="156">
        <f>COUNT(D104:D108)*2</f>
        <v>10</v>
      </c>
    </row>
    <row r="103" spans="1:9" ht="30" hidden="1">
      <c r="A103" s="297" t="s">
        <v>157</v>
      </c>
      <c r="B103" s="47" t="s">
        <v>158</v>
      </c>
      <c r="C103" s="12"/>
      <c r="D103" s="12"/>
      <c r="E103" s="12"/>
      <c r="F103" s="12"/>
      <c r="G103" s="179"/>
      <c r="H103"/>
      <c r="I103"/>
    </row>
    <row r="104" spans="1:9" ht="45">
      <c r="A104" s="100" t="s">
        <v>159</v>
      </c>
      <c r="B104" s="13" t="s">
        <v>160</v>
      </c>
      <c r="C104" s="5" t="s">
        <v>841</v>
      </c>
      <c r="D104" s="122">
        <v>1</v>
      </c>
      <c r="E104" s="122" t="s">
        <v>1943</v>
      </c>
      <c r="F104" s="9"/>
      <c r="G104" s="352"/>
    </row>
    <row r="105" spans="1:9" ht="30">
      <c r="A105" s="100" t="s">
        <v>161</v>
      </c>
      <c r="B105" s="48" t="s">
        <v>162</v>
      </c>
      <c r="C105" s="14" t="s">
        <v>2461</v>
      </c>
      <c r="D105" s="122">
        <v>1</v>
      </c>
      <c r="E105" s="122" t="s">
        <v>1943</v>
      </c>
      <c r="F105" s="9"/>
      <c r="G105" s="352"/>
    </row>
    <row r="106" spans="1:9" ht="30">
      <c r="A106" s="100"/>
      <c r="B106" s="48"/>
      <c r="C106" s="26" t="s">
        <v>508</v>
      </c>
      <c r="D106" s="122">
        <v>1</v>
      </c>
      <c r="E106" s="122" t="s">
        <v>1943</v>
      </c>
      <c r="F106" s="9"/>
      <c r="G106" s="352"/>
    </row>
    <row r="107" spans="1:9" ht="30">
      <c r="A107" s="100" t="s">
        <v>163</v>
      </c>
      <c r="B107" s="48" t="s">
        <v>164</v>
      </c>
      <c r="C107" s="14" t="s">
        <v>594</v>
      </c>
      <c r="D107" s="122">
        <v>1</v>
      </c>
      <c r="E107" s="122" t="s">
        <v>1943</v>
      </c>
      <c r="F107" s="9"/>
      <c r="G107" s="352"/>
    </row>
    <row r="108" spans="1:9" ht="30">
      <c r="A108" s="100" t="s">
        <v>165</v>
      </c>
      <c r="B108" s="13" t="s">
        <v>166</v>
      </c>
      <c r="C108" s="5" t="s">
        <v>595</v>
      </c>
      <c r="D108" s="122">
        <v>1</v>
      </c>
      <c r="E108" s="122" t="s">
        <v>1943</v>
      </c>
      <c r="F108" s="9"/>
      <c r="G108" s="352"/>
    </row>
    <row r="109" spans="1:9" ht="30" hidden="1">
      <c r="A109" s="297" t="s">
        <v>167</v>
      </c>
      <c r="B109" s="10" t="s">
        <v>168</v>
      </c>
      <c r="C109" s="12"/>
      <c r="D109" s="12"/>
      <c r="E109" s="12"/>
      <c r="F109" s="12"/>
      <c r="G109" s="179"/>
      <c r="H109"/>
      <c r="I109"/>
    </row>
    <row r="110" spans="1:9" ht="30" hidden="1">
      <c r="A110" s="115" t="s">
        <v>169</v>
      </c>
      <c r="B110" s="8" t="s">
        <v>170</v>
      </c>
      <c r="C110" s="9"/>
      <c r="D110" s="9"/>
      <c r="E110" s="9"/>
      <c r="F110" s="9"/>
      <c r="G110" s="179"/>
      <c r="H110"/>
      <c r="I110"/>
    </row>
    <row r="111" spans="1:9" ht="30" hidden="1">
      <c r="A111" s="115" t="s">
        <v>171</v>
      </c>
      <c r="B111" s="8" t="s">
        <v>172</v>
      </c>
      <c r="C111" s="9"/>
      <c r="D111" s="9"/>
      <c r="E111" s="9"/>
      <c r="F111" s="9"/>
      <c r="G111" s="179"/>
      <c r="H111"/>
      <c r="I111"/>
    </row>
    <row r="112" spans="1:9" ht="45" hidden="1">
      <c r="A112" s="115" t="s">
        <v>173</v>
      </c>
      <c r="B112" s="8" t="s">
        <v>174</v>
      </c>
      <c r="C112" s="9"/>
      <c r="D112" s="9"/>
      <c r="E112" s="9"/>
      <c r="F112" s="9"/>
      <c r="G112" s="179"/>
      <c r="H112"/>
      <c r="I112"/>
    </row>
    <row r="113" spans="1:9" hidden="1">
      <c r="A113" s="115" t="s">
        <v>175</v>
      </c>
      <c r="B113" s="8" t="s">
        <v>176</v>
      </c>
      <c r="C113" s="9"/>
      <c r="D113" s="9"/>
      <c r="E113" s="9"/>
      <c r="F113" s="9"/>
      <c r="G113" s="179"/>
      <c r="H113"/>
      <c r="I113"/>
    </row>
    <row r="114" spans="1:9" ht="31.5" hidden="1" customHeight="1">
      <c r="A114" s="115" t="s">
        <v>177</v>
      </c>
      <c r="B114" s="245" t="s">
        <v>178</v>
      </c>
      <c r="C114" s="246"/>
      <c r="D114" s="246"/>
      <c r="E114" s="246"/>
      <c r="F114" s="247"/>
      <c r="G114" s="216"/>
      <c r="H114"/>
      <c r="I114"/>
    </row>
    <row r="115" spans="1:9" ht="45" hidden="1">
      <c r="A115" s="115" t="s">
        <v>179</v>
      </c>
      <c r="B115" s="8" t="s">
        <v>180</v>
      </c>
      <c r="C115" s="9"/>
      <c r="D115" s="9"/>
      <c r="E115" s="9"/>
      <c r="F115" s="9"/>
      <c r="G115" s="179"/>
      <c r="H115"/>
      <c r="I115"/>
    </row>
    <row r="116" spans="1:9" ht="30" hidden="1">
      <c r="A116" s="115" t="s">
        <v>181</v>
      </c>
      <c r="B116" s="8" t="s">
        <v>182</v>
      </c>
      <c r="C116" s="9"/>
      <c r="D116" s="9"/>
      <c r="E116" s="9"/>
      <c r="F116" s="9"/>
      <c r="G116" s="179"/>
      <c r="H116"/>
      <c r="I116"/>
    </row>
    <row r="117" spans="1:9" ht="30" hidden="1">
      <c r="A117" s="115" t="s">
        <v>183</v>
      </c>
      <c r="B117" s="8" t="s">
        <v>184</v>
      </c>
      <c r="C117" s="9"/>
      <c r="D117" s="9"/>
      <c r="E117" s="9"/>
      <c r="F117" s="9"/>
      <c r="G117" s="179"/>
      <c r="H117"/>
      <c r="I117"/>
    </row>
    <row r="118" spans="1:9" ht="30" hidden="1">
      <c r="A118" s="115" t="s">
        <v>185</v>
      </c>
      <c r="B118" s="15" t="s">
        <v>186</v>
      </c>
      <c r="C118" s="9"/>
      <c r="D118" s="9"/>
      <c r="E118" s="9"/>
      <c r="F118" s="9"/>
      <c r="G118" s="179"/>
      <c r="H118"/>
      <c r="I118"/>
    </row>
    <row r="119" spans="1:9" ht="45" hidden="1">
      <c r="A119" s="115" t="s">
        <v>187</v>
      </c>
      <c r="B119" s="8" t="s">
        <v>448</v>
      </c>
      <c r="C119" s="9"/>
      <c r="D119" s="9"/>
      <c r="E119" s="9"/>
      <c r="F119" s="9"/>
      <c r="G119" s="179"/>
      <c r="H119"/>
      <c r="I119"/>
    </row>
    <row r="120" spans="1:9" ht="30" hidden="1">
      <c r="A120" s="114" t="s">
        <v>1187</v>
      </c>
      <c r="B120" s="25" t="s">
        <v>1188</v>
      </c>
      <c r="C120" s="9"/>
      <c r="D120" s="9"/>
      <c r="E120" s="9"/>
      <c r="F120" s="9"/>
      <c r="G120" s="179"/>
      <c r="H120"/>
      <c r="I120"/>
    </row>
    <row r="121" spans="1:9" ht="31.5" hidden="1" customHeight="1">
      <c r="A121" s="115" t="s">
        <v>188</v>
      </c>
      <c r="B121" s="245" t="s">
        <v>189</v>
      </c>
      <c r="C121" s="246"/>
      <c r="D121" s="246"/>
      <c r="E121" s="246"/>
      <c r="F121" s="247"/>
      <c r="G121" s="216"/>
      <c r="H121"/>
      <c r="I121"/>
    </row>
    <row r="122" spans="1:9" ht="45" hidden="1">
      <c r="A122" s="115" t="s">
        <v>190</v>
      </c>
      <c r="B122" s="8" t="s">
        <v>191</v>
      </c>
      <c r="C122" s="9"/>
      <c r="D122" s="9"/>
      <c r="E122" s="9"/>
      <c r="F122" s="9"/>
      <c r="G122" s="179"/>
      <c r="H122"/>
      <c r="I122"/>
    </row>
    <row r="123" spans="1:9" ht="30" hidden="1">
      <c r="A123" s="115" t="s">
        <v>192</v>
      </c>
      <c r="B123" s="8" t="s">
        <v>193</v>
      </c>
      <c r="C123" s="9"/>
      <c r="D123" s="9"/>
      <c r="E123" s="9"/>
      <c r="F123" s="9"/>
      <c r="G123" s="179"/>
      <c r="H123"/>
      <c r="I123"/>
    </row>
    <row r="124" spans="1:9" ht="45" hidden="1">
      <c r="A124" s="115" t="s">
        <v>194</v>
      </c>
      <c r="B124" s="8" t="s">
        <v>195</v>
      </c>
      <c r="C124" s="9"/>
      <c r="D124" s="9"/>
      <c r="E124" s="9"/>
      <c r="F124" s="9"/>
      <c r="G124" s="179"/>
      <c r="H124"/>
      <c r="I124"/>
    </row>
    <row r="125" spans="1:9" ht="45" hidden="1">
      <c r="A125" s="115" t="s">
        <v>196</v>
      </c>
      <c r="B125" s="8" t="s">
        <v>197</v>
      </c>
      <c r="C125" s="9"/>
      <c r="D125" s="9"/>
      <c r="E125" s="9"/>
      <c r="F125" s="9"/>
      <c r="G125" s="179"/>
      <c r="H125"/>
      <c r="I125"/>
    </row>
    <row r="126" spans="1:9" ht="31.5" hidden="1" customHeight="1">
      <c r="A126" s="115" t="s">
        <v>198</v>
      </c>
      <c r="B126" s="245" t="s">
        <v>449</v>
      </c>
      <c r="C126" s="246"/>
      <c r="D126" s="246"/>
      <c r="E126" s="246"/>
      <c r="F126" s="247"/>
      <c r="G126" s="216"/>
      <c r="H126"/>
      <c r="I126"/>
    </row>
    <row r="127" spans="1:9" ht="30" hidden="1">
      <c r="A127" s="115" t="s">
        <v>199</v>
      </c>
      <c r="B127" s="8" t="s">
        <v>200</v>
      </c>
      <c r="C127" s="9"/>
      <c r="D127" s="9"/>
      <c r="E127" s="9"/>
      <c r="F127" s="9"/>
      <c r="G127" s="179"/>
      <c r="H127"/>
      <c r="I127"/>
    </row>
    <row r="128" spans="1:9" ht="30" hidden="1">
      <c r="A128" s="115" t="s">
        <v>201</v>
      </c>
      <c r="B128" s="8" t="s">
        <v>202</v>
      </c>
      <c r="C128" s="9"/>
      <c r="D128" s="9"/>
      <c r="E128" s="9"/>
      <c r="F128" s="9"/>
      <c r="G128" s="179"/>
      <c r="H128"/>
      <c r="I128"/>
    </row>
    <row r="129" spans="1:9" ht="30" hidden="1">
      <c r="A129" s="115" t="s">
        <v>203</v>
      </c>
      <c r="B129" s="8" t="s">
        <v>204</v>
      </c>
      <c r="C129" s="9"/>
      <c r="D129" s="9"/>
      <c r="E129" s="9"/>
      <c r="F129" s="9"/>
      <c r="G129" s="179"/>
      <c r="H129"/>
      <c r="I129"/>
    </row>
    <row r="130" spans="1:9" ht="30" hidden="1">
      <c r="A130" s="115" t="s">
        <v>205</v>
      </c>
      <c r="B130" s="8" t="s">
        <v>206</v>
      </c>
      <c r="C130" s="9"/>
      <c r="D130" s="9"/>
      <c r="E130" s="9"/>
      <c r="F130" s="9"/>
      <c r="G130" s="179"/>
      <c r="H130"/>
      <c r="I130"/>
    </row>
    <row r="131" spans="1:9" ht="30" hidden="1">
      <c r="A131" s="115" t="s">
        <v>207</v>
      </c>
      <c r="B131" s="8" t="s">
        <v>208</v>
      </c>
      <c r="C131" s="9"/>
      <c r="D131" s="9"/>
      <c r="E131" s="9"/>
      <c r="F131" s="9"/>
      <c r="G131" s="179"/>
      <c r="H131"/>
      <c r="I131"/>
    </row>
    <row r="132" spans="1:9" ht="45" hidden="1">
      <c r="A132" s="115" t="s">
        <v>209</v>
      </c>
      <c r="B132" s="8" t="s">
        <v>210</v>
      </c>
      <c r="C132" s="9"/>
      <c r="D132" s="9"/>
      <c r="E132" s="9"/>
      <c r="F132" s="9"/>
      <c r="G132" s="179"/>
      <c r="H132"/>
      <c r="I132"/>
    </row>
    <row r="133" spans="1:9" ht="45" hidden="1">
      <c r="A133" s="115" t="s">
        <v>211</v>
      </c>
      <c r="B133" s="8" t="s">
        <v>212</v>
      </c>
      <c r="C133" s="9"/>
      <c r="D133" s="9"/>
      <c r="E133" s="9"/>
      <c r="F133" s="9"/>
      <c r="G133" s="179"/>
      <c r="H133"/>
      <c r="I133"/>
    </row>
    <row r="134" spans="1:9" ht="30" hidden="1">
      <c r="A134" s="115" t="s">
        <v>213</v>
      </c>
      <c r="B134" s="8" t="s">
        <v>214</v>
      </c>
      <c r="C134" s="9"/>
      <c r="D134" s="9"/>
      <c r="E134" s="9"/>
      <c r="F134" s="9"/>
      <c r="G134" s="179"/>
      <c r="H134"/>
      <c r="I134"/>
    </row>
    <row r="135" spans="1:9" ht="31.5" hidden="1" customHeight="1">
      <c r="A135" s="115" t="s">
        <v>215</v>
      </c>
      <c r="B135" s="245" t="s">
        <v>216</v>
      </c>
      <c r="C135" s="246"/>
      <c r="D135" s="246"/>
      <c r="E135" s="246"/>
      <c r="F135" s="247"/>
      <c r="G135" s="216"/>
      <c r="H135"/>
      <c r="I135"/>
    </row>
    <row r="136" spans="1:9" ht="45" hidden="1">
      <c r="A136" s="115" t="s">
        <v>217</v>
      </c>
      <c r="B136" s="19" t="s">
        <v>218</v>
      </c>
      <c r="C136" s="9"/>
      <c r="D136" s="9"/>
      <c r="E136" s="9"/>
      <c r="F136" s="9"/>
      <c r="G136" s="179"/>
      <c r="H136"/>
      <c r="I136"/>
    </row>
    <row r="137" spans="1:9" ht="45" hidden="1">
      <c r="A137" s="115" t="s">
        <v>219</v>
      </c>
      <c r="B137" s="19" t="s">
        <v>220</v>
      </c>
      <c r="C137" s="9"/>
      <c r="D137" s="9"/>
      <c r="E137" s="9"/>
      <c r="F137" s="9"/>
      <c r="G137" s="179"/>
      <c r="H137"/>
      <c r="I137"/>
    </row>
    <row r="138" spans="1:9" ht="45" hidden="1">
      <c r="A138" s="115" t="s">
        <v>221</v>
      </c>
      <c r="B138" s="19" t="s">
        <v>222</v>
      </c>
      <c r="C138" s="9"/>
      <c r="D138" s="9"/>
      <c r="E138" s="9"/>
      <c r="F138" s="9"/>
      <c r="G138" s="179"/>
      <c r="H138"/>
      <c r="I138"/>
    </row>
    <row r="139" spans="1:9" ht="30" hidden="1">
      <c r="A139" s="115" t="s">
        <v>223</v>
      </c>
      <c r="B139" s="19" t="s">
        <v>224</v>
      </c>
      <c r="C139" s="9"/>
      <c r="D139" s="9"/>
      <c r="E139" s="9"/>
      <c r="F139" s="9"/>
      <c r="G139" s="179"/>
      <c r="H139"/>
      <c r="I139"/>
    </row>
    <row r="140" spans="1:9" ht="45" hidden="1">
      <c r="A140" s="115" t="s">
        <v>225</v>
      </c>
      <c r="B140" s="19" t="s">
        <v>226</v>
      </c>
      <c r="C140" s="9"/>
      <c r="D140" s="9"/>
      <c r="E140" s="9"/>
      <c r="F140" s="9"/>
      <c r="G140" s="179"/>
      <c r="H140"/>
      <c r="I140"/>
    </row>
    <row r="141" spans="1:9" ht="45" hidden="1">
      <c r="A141" s="115" t="s">
        <v>227</v>
      </c>
      <c r="B141" s="19" t="s">
        <v>228</v>
      </c>
      <c r="C141" s="9"/>
      <c r="D141" s="9"/>
      <c r="E141" s="9"/>
      <c r="F141" s="9"/>
      <c r="G141" s="179"/>
      <c r="H141"/>
      <c r="I141"/>
    </row>
    <row r="142" spans="1:9" ht="45" hidden="1">
      <c r="A142" s="115" t="s">
        <v>229</v>
      </c>
      <c r="B142" s="19" t="s">
        <v>230</v>
      </c>
      <c r="C142" s="9"/>
      <c r="D142" s="9"/>
      <c r="E142" s="9"/>
      <c r="F142" s="9"/>
      <c r="G142" s="179"/>
      <c r="H142"/>
      <c r="I142"/>
    </row>
    <row r="143" spans="1:9" ht="60" hidden="1">
      <c r="A143" s="115" t="s">
        <v>231</v>
      </c>
      <c r="B143" s="19" t="s">
        <v>232</v>
      </c>
      <c r="C143" s="9"/>
      <c r="D143" s="9"/>
      <c r="E143" s="9"/>
      <c r="F143" s="9"/>
      <c r="G143" s="179"/>
      <c r="H143"/>
      <c r="I143"/>
    </row>
    <row r="144" spans="1:9" ht="45" hidden="1">
      <c r="A144" s="115" t="s">
        <v>233</v>
      </c>
      <c r="B144" s="19" t="s">
        <v>234</v>
      </c>
      <c r="C144" s="9"/>
      <c r="D144" s="9"/>
      <c r="E144" s="9"/>
      <c r="F144" s="9"/>
      <c r="G144" s="179"/>
      <c r="H144"/>
      <c r="I144"/>
    </row>
    <row r="145" spans="1:9" ht="45" hidden="1">
      <c r="A145" s="115" t="s">
        <v>235</v>
      </c>
      <c r="B145" s="8" t="s">
        <v>236</v>
      </c>
      <c r="C145" s="9"/>
      <c r="D145" s="9"/>
      <c r="E145" s="9"/>
      <c r="F145" s="9"/>
      <c r="G145" s="179"/>
      <c r="H145"/>
      <c r="I145"/>
    </row>
    <row r="146" spans="1:9" ht="45" hidden="1">
      <c r="A146" s="115" t="s">
        <v>237</v>
      </c>
      <c r="B146" s="19" t="s">
        <v>238</v>
      </c>
      <c r="C146" s="9"/>
      <c r="D146" s="9"/>
      <c r="E146" s="9"/>
      <c r="F146" s="9"/>
      <c r="G146" s="179"/>
      <c r="H146"/>
      <c r="I146"/>
    </row>
    <row r="147" spans="1:9" ht="45" hidden="1">
      <c r="A147" s="115" t="s">
        <v>239</v>
      </c>
      <c r="B147" s="19" t="s">
        <v>240</v>
      </c>
      <c r="C147" s="9"/>
      <c r="D147" s="9"/>
      <c r="E147" s="9"/>
      <c r="F147" s="9"/>
      <c r="G147" s="179"/>
      <c r="H147"/>
      <c r="I147"/>
    </row>
    <row r="148" spans="1:9" ht="45" hidden="1">
      <c r="A148" s="115" t="s">
        <v>241</v>
      </c>
      <c r="B148" s="19" t="s">
        <v>242</v>
      </c>
      <c r="C148" s="9"/>
      <c r="D148" s="9"/>
      <c r="E148" s="9"/>
      <c r="F148" s="9"/>
      <c r="G148" s="179"/>
      <c r="H148"/>
      <c r="I148"/>
    </row>
    <row r="149" spans="1:9" ht="30" hidden="1">
      <c r="A149" s="115" t="s">
        <v>243</v>
      </c>
      <c r="B149" s="8" t="s">
        <v>244</v>
      </c>
      <c r="C149" s="9"/>
      <c r="D149" s="9"/>
      <c r="E149" s="9"/>
      <c r="F149" s="9"/>
      <c r="G149" s="179"/>
      <c r="H149"/>
      <c r="I149"/>
    </row>
    <row r="150" spans="1:9" ht="30" hidden="1">
      <c r="A150" s="115" t="s">
        <v>245</v>
      </c>
      <c r="B150" s="8" t="s">
        <v>246</v>
      </c>
      <c r="C150" s="9"/>
      <c r="D150" s="9"/>
      <c r="E150" s="9"/>
      <c r="F150" s="9"/>
      <c r="G150" s="179"/>
      <c r="H150"/>
      <c r="I150"/>
    </row>
    <row r="151" spans="1:9" ht="18.75">
      <c r="A151" s="100"/>
      <c r="B151" s="306" t="s">
        <v>247</v>
      </c>
      <c r="C151" s="306"/>
      <c r="D151" s="306"/>
      <c r="E151" s="306"/>
      <c r="F151" s="306"/>
      <c r="G151" s="353"/>
      <c r="H151" s="156">
        <f>H155+H178</f>
        <v>48</v>
      </c>
      <c r="I151" s="156">
        <f>I155+I178</f>
        <v>96</v>
      </c>
    </row>
    <row r="152" spans="1:9" ht="31.5" hidden="1" customHeight="1">
      <c r="A152" s="297" t="s">
        <v>248</v>
      </c>
      <c r="B152" s="245" t="s">
        <v>249</v>
      </c>
      <c r="C152" s="246"/>
      <c r="D152" s="246"/>
      <c r="E152" s="246"/>
      <c r="F152" s="247"/>
      <c r="G152" s="216"/>
      <c r="H152"/>
      <c r="I152"/>
    </row>
    <row r="153" spans="1:9" ht="30" hidden="1">
      <c r="A153" s="115" t="s">
        <v>250</v>
      </c>
      <c r="B153" s="8" t="s">
        <v>251</v>
      </c>
      <c r="C153" s="9"/>
      <c r="D153" s="9"/>
      <c r="E153" s="9"/>
      <c r="F153" s="9"/>
      <c r="G153" s="179"/>
      <c r="H153"/>
      <c r="I153"/>
    </row>
    <row r="154" spans="1:9" ht="30" hidden="1">
      <c r="A154" s="115" t="s">
        <v>252</v>
      </c>
      <c r="B154" s="8" t="s">
        <v>253</v>
      </c>
      <c r="C154" s="9"/>
      <c r="D154" s="9"/>
      <c r="E154" s="9"/>
      <c r="F154" s="9"/>
      <c r="G154" s="179"/>
      <c r="H154"/>
      <c r="I154"/>
    </row>
    <row r="155" spans="1:9" ht="31.5" customHeight="1">
      <c r="A155" s="100" t="s">
        <v>254</v>
      </c>
      <c r="B155" s="221" t="s">
        <v>255</v>
      </c>
      <c r="C155" s="221"/>
      <c r="D155" s="221"/>
      <c r="E155" s="221"/>
      <c r="F155" s="221"/>
      <c r="G155" s="348"/>
      <c r="H155" s="156">
        <f>SUM(D157:D158)</f>
        <v>2</v>
      </c>
      <c r="I155" s="156">
        <f>COUNT(D157:D158)*2</f>
        <v>4</v>
      </c>
    </row>
    <row r="156" spans="1:9" ht="30" hidden="1">
      <c r="A156" s="297" t="s">
        <v>256</v>
      </c>
      <c r="B156" s="10" t="s">
        <v>257</v>
      </c>
      <c r="C156" s="12"/>
      <c r="D156" s="12"/>
      <c r="E156" s="12"/>
      <c r="F156" s="12"/>
      <c r="G156" s="179"/>
      <c r="H156"/>
      <c r="I156"/>
    </row>
    <row r="157" spans="1:9" ht="45">
      <c r="A157" s="100" t="s">
        <v>258</v>
      </c>
      <c r="B157" s="48" t="s">
        <v>259</v>
      </c>
      <c r="C157" s="5" t="s">
        <v>2223</v>
      </c>
      <c r="D157" s="122">
        <v>1</v>
      </c>
      <c r="E157" s="122" t="s">
        <v>1316</v>
      </c>
      <c r="F157" s="9"/>
      <c r="G157" s="352"/>
    </row>
    <row r="158" spans="1:9" ht="45">
      <c r="A158" s="100" t="s">
        <v>260</v>
      </c>
      <c r="B158" s="13" t="s">
        <v>261</v>
      </c>
      <c r="C158" s="5" t="s">
        <v>2224</v>
      </c>
      <c r="D158" s="122">
        <v>1</v>
      </c>
      <c r="E158" s="122" t="s">
        <v>1316</v>
      </c>
      <c r="F158" s="9"/>
      <c r="G158" s="352"/>
    </row>
    <row r="159" spans="1:9" ht="30" hidden="1">
      <c r="A159" s="297" t="s">
        <v>262</v>
      </c>
      <c r="B159" s="47" t="s">
        <v>1826</v>
      </c>
      <c r="C159" s="12"/>
      <c r="D159" s="12"/>
      <c r="E159" s="12"/>
      <c r="F159" s="12"/>
      <c r="G159" s="179"/>
      <c r="H159"/>
      <c r="I159"/>
    </row>
    <row r="160" spans="1:9" ht="30" hidden="1">
      <c r="A160" s="115" t="s">
        <v>263</v>
      </c>
      <c r="B160" s="8" t="s">
        <v>264</v>
      </c>
      <c r="C160" s="9"/>
      <c r="D160" s="9"/>
      <c r="E160" s="9"/>
      <c r="F160" s="9"/>
      <c r="G160" s="179"/>
      <c r="H160"/>
      <c r="I160"/>
    </row>
    <row r="161" spans="1:9" ht="30" hidden="1">
      <c r="A161" s="115" t="s">
        <v>265</v>
      </c>
      <c r="B161" s="8" t="s">
        <v>266</v>
      </c>
      <c r="C161" s="9"/>
      <c r="D161" s="9"/>
      <c r="E161" s="9"/>
      <c r="F161" s="9"/>
      <c r="G161" s="179"/>
      <c r="H161"/>
      <c r="I161"/>
    </row>
    <row r="162" spans="1:9" hidden="1">
      <c r="A162" s="115" t="s">
        <v>267</v>
      </c>
      <c r="B162" s="8" t="s">
        <v>617</v>
      </c>
      <c r="C162" s="9"/>
      <c r="D162" s="9"/>
      <c r="E162" s="9"/>
      <c r="F162" s="9"/>
      <c r="G162" s="179"/>
      <c r="H162"/>
      <c r="I162"/>
    </row>
    <row r="163" spans="1:9" ht="45" hidden="1">
      <c r="A163" s="115" t="s">
        <v>269</v>
      </c>
      <c r="B163" s="8" t="s">
        <v>268</v>
      </c>
      <c r="C163" s="9"/>
      <c r="D163" s="9"/>
      <c r="E163" s="9"/>
      <c r="F163" s="9"/>
      <c r="G163" s="179"/>
      <c r="H163"/>
      <c r="I163"/>
    </row>
    <row r="164" spans="1:9" ht="30" hidden="1">
      <c r="A164" s="115" t="s">
        <v>618</v>
      </c>
      <c r="B164" s="8" t="s">
        <v>270</v>
      </c>
      <c r="C164" s="9"/>
      <c r="D164" s="9"/>
      <c r="E164" s="9"/>
      <c r="F164" s="9"/>
      <c r="G164" s="179"/>
      <c r="H164"/>
      <c r="I164"/>
    </row>
    <row r="165" spans="1:9" ht="47.25" hidden="1" customHeight="1">
      <c r="A165" s="115" t="s">
        <v>271</v>
      </c>
      <c r="B165" s="245" t="s">
        <v>451</v>
      </c>
      <c r="C165" s="246"/>
      <c r="D165" s="246"/>
      <c r="E165" s="246"/>
      <c r="F165" s="247"/>
      <c r="G165" s="216"/>
      <c r="H165"/>
      <c r="I165"/>
    </row>
    <row r="166" spans="1:9" ht="30" hidden="1">
      <c r="A166" s="115" t="s">
        <v>272</v>
      </c>
      <c r="B166" s="8" t="s">
        <v>273</v>
      </c>
      <c r="C166" s="9"/>
      <c r="D166" s="9"/>
      <c r="E166" s="9"/>
      <c r="F166" s="9"/>
      <c r="G166" s="179"/>
      <c r="H166"/>
      <c r="I166"/>
    </row>
    <row r="167" spans="1:9" ht="30" hidden="1">
      <c r="A167" s="115" t="s">
        <v>274</v>
      </c>
      <c r="B167" s="8" t="s">
        <v>452</v>
      </c>
      <c r="C167" s="9"/>
      <c r="D167" s="9"/>
      <c r="E167" s="9"/>
      <c r="F167" s="9"/>
      <c r="G167" s="179"/>
      <c r="H167"/>
      <c r="I167"/>
    </row>
    <row r="168" spans="1:9" hidden="1">
      <c r="A168" s="115" t="s">
        <v>275</v>
      </c>
      <c r="B168" s="8" t="s">
        <v>276</v>
      </c>
      <c r="C168" s="9"/>
      <c r="D168" s="9"/>
      <c r="E168" s="9"/>
      <c r="F168" s="9"/>
      <c r="G168" s="179"/>
      <c r="H168"/>
      <c r="I168"/>
    </row>
    <row r="169" spans="1:9" ht="30" hidden="1">
      <c r="A169" s="115" t="s">
        <v>277</v>
      </c>
      <c r="B169" s="8" t="s">
        <v>278</v>
      </c>
      <c r="C169" s="9"/>
      <c r="D169" s="9"/>
      <c r="E169" s="9"/>
      <c r="F169" s="9"/>
      <c r="G169" s="179"/>
      <c r="H169"/>
      <c r="I169"/>
    </row>
    <row r="170" spans="1:9" hidden="1">
      <c r="A170" s="115" t="s">
        <v>453</v>
      </c>
      <c r="B170" s="8" t="s">
        <v>279</v>
      </c>
      <c r="C170" s="9"/>
      <c r="D170" s="9"/>
      <c r="E170" s="9"/>
      <c r="F170" s="9"/>
      <c r="G170" s="179"/>
      <c r="H170"/>
      <c r="I170"/>
    </row>
    <row r="171" spans="1:9" ht="30" hidden="1">
      <c r="A171" s="115" t="s">
        <v>280</v>
      </c>
      <c r="B171" s="8" t="s">
        <v>281</v>
      </c>
      <c r="C171" s="9"/>
      <c r="D171" s="9"/>
      <c r="E171" s="9"/>
      <c r="F171" s="9"/>
      <c r="G171" s="179"/>
      <c r="H171"/>
      <c r="I171"/>
    </row>
    <row r="172" spans="1:9" ht="31.5" hidden="1" customHeight="1">
      <c r="A172" s="115" t="s">
        <v>282</v>
      </c>
      <c r="B172" s="245" t="s">
        <v>283</v>
      </c>
      <c r="C172" s="246"/>
      <c r="D172" s="246"/>
      <c r="E172" s="246"/>
      <c r="F172" s="247"/>
      <c r="G172" s="216"/>
      <c r="H172"/>
      <c r="I172"/>
    </row>
    <row r="173" spans="1:9" ht="30" hidden="1">
      <c r="A173" s="115" t="s">
        <v>284</v>
      </c>
      <c r="B173" s="8" t="s">
        <v>285</v>
      </c>
      <c r="C173" s="9"/>
      <c r="D173" s="9"/>
      <c r="E173" s="9"/>
      <c r="F173" s="9"/>
      <c r="G173" s="179"/>
      <c r="H173"/>
      <c r="I173"/>
    </row>
    <row r="174" spans="1:9" ht="30" hidden="1">
      <c r="A174" s="115" t="s">
        <v>286</v>
      </c>
      <c r="B174" s="8" t="s">
        <v>287</v>
      </c>
      <c r="C174" s="9"/>
      <c r="D174" s="9"/>
      <c r="E174" s="9"/>
      <c r="F174" s="9"/>
      <c r="G174" s="179"/>
      <c r="H174"/>
      <c r="I174"/>
    </row>
    <row r="175" spans="1:9" ht="30" hidden="1">
      <c r="A175" s="115" t="s">
        <v>288</v>
      </c>
      <c r="B175" s="8" t="s">
        <v>289</v>
      </c>
      <c r="C175" s="9"/>
      <c r="D175" s="9"/>
      <c r="E175" s="9"/>
      <c r="F175" s="9"/>
      <c r="G175" s="179"/>
      <c r="H175"/>
      <c r="I175"/>
    </row>
    <row r="176" spans="1:9" ht="45" hidden="1">
      <c r="A176" s="115" t="s">
        <v>290</v>
      </c>
      <c r="B176" s="8" t="s">
        <v>291</v>
      </c>
      <c r="C176" s="9"/>
      <c r="D176" s="9"/>
      <c r="E176" s="9"/>
      <c r="F176" s="9"/>
      <c r="G176" s="179"/>
      <c r="H176"/>
      <c r="I176"/>
    </row>
    <row r="177" spans="1:9" ht="45" hidden="1">
      <c r="A177" s="115" t="s">
        <v>292</v>
      </c>
      <c r="B177" s="8" t="s">
        <v>293</v>
      </c>
      <c r="C177" s="9"/>
      <c r="D177" s="9"/>
      <c r="E177" s="9"/>
      <c r="F177" s="9"/>
      <c r="G177" s="179"/>
      <c r="H177"/>
      <c r="I177"/>
    </row>
    <row r="178" spans="1:9" ht="31.5" customHeight="1">
      <c r="A178" s="100" t="s">
        <v>294</v>
      </c>
      <c r="B178" s="221" t="s">
        <v>295</v>
      </c>
      <c r="C178" s="221"/>
      <c r="D178" s="221"/>
      <c r="E178" s="221"/>
      <c r="F178" s="221"/>
      <c r="G178" s="348"/>
      <c r="H178" s="156">
        <f>SUM(D179:D224)</f>
        <v>46</v>
      </c>
      <c r="I178" s="156">
        <f>COUNT(D179:D224)*2</f>
        <v>92</v>
      </c>
    </row>
    <row r="179" spans="1:9" ht="75">
      <c r="A179" s="100" t="s">
        <v>296</v>
      </c>
      <c r="B179" s="13" t="s">
        <v>297</v>
      </c>
      <c r="C179" s="17" t="s">
        <v>842</v>
      </c>
      <c r="D179" s="122">
        <v>1</v>
      </c>
      <c r="E179" s="122" t="s">
        <v>1945</v>
      </c>
      <c r="F179" s="5" t="s">
        <v>2089</v>
      </c>
      <c r="G179" s="349"/>
    </row>
    <row r="180" spans="1:9" ht="75">
      <c r="A180" s="100"/>
      <c r="B180" s="13"/>
      <c r="C180" s="17" t="s">
        <v>843</v>
      </c>
      <c r="D180" s="122">
        <v>1</v>
      </c>
      <c r="E180" s="122" t="s">
        <v>1269</v>
      </c>
      <c r="F180" s="5" t="s">
        <v>850</v>
      </c>
      <c r="G180" s="349"/>
    </row>
    <row r="181" spans="1:9" ht="45">
      <c r="A181" s="100"/>
      <c r="B181" s="13"/>
      <c r="C181" s="5" t="s">
        <v>844</v>
      </c>
      <c r="D181" s="122">
        <v>1</v>
      </c>
      <c r="E181" s="122" t="s">
        <v>1269</v>
      </c>
      <c r="F181" s="5" t="s">
        <v>851</v>
      </c>
      <c r="G181" s="349"/>
    </row>
    <row r="182" spans="1:9" ht="90">
      <c r="A182" s="100"/>
      <c r="B182" s="13"/>
      <c r="C182" s="7" t="s">
        <v>845</v>
      </c>
      <c r="D182" s="122">
        <v>1</v>
      </c>
      <c r="E182" s="122" t="s">
        <v>1269</v>
      </c>
      <c r="F182" s="5" t="s">
        <v>852</v>
      </c>
      <c r="G182" s="349"/>
    </row>
    <row r="183" spans="1:9" ht="75">
      <c r="A183" s="100"/>
      <c r="B183" s="13"/>
      <c r="C183" s="5" t="s">
        <v>846</v>
      </c>
      <c r="D183" s="122">
        <v>1</v>
      </c>
      <c r="E183" s="122" t="s">
        <v>1269</v>
      </c>
      <c r="F183" s="5" t="s">
        <v>853</v>
      </c>
      <c r="G183" s="349"/>
    </row>
    <row r="184" spans="1:9" ht="135">
      <c r="A184" s="100"/>
      <c r="B184" s="13"/>
      <c r="C184" s="5" t="s">
        <v>847</v>
      </c>
      <c r="D184" s="122">
        <v>1</v>
      </c>
      <c r="E184" s="122" t="s">
        <v>1269</v>
      </c>
      <c r="F184" s="5" t="s">
        <v>854</v>
      </c>
      <c r="G184" s="349"/>
    </row>
    <row r="185" spans="1:9" ht="135">
      <c r="A185" s="100"/>
      <c r="B185" s="13"/>
      <c r="C185" s="5" t="s">
        <v>2225</v>
      </c>
      <c r="D185" s="122">
        <v>1</v>
      </c>
      <c r="E185" s="122" t="s">
        <v>1269</v>
      </c>
      <c r="F185" s="5" t="s">
        <v>855</v>
      </c>
      <c r="G185" s="349"/>
    </row>
    <row r="186" spans="1:9" ht="30">
      <c r="A186" s="100"/>
      <c r="B186" s="13"/>
      <c r="C186" s="5" t="s">
        <v>848</v>
      </c>
      <c r="D186" s="122">
        <v>1</v>
      </c>
      <c r="E186" s="122" t="s">
        <v>1269</v>
      </c>
      <c r="F186" s="5" t="s">
        <v>856</v>
      </c>
      <c r="G186" s="349"/>
    </row>
    <row r="187" spans="1:9" ht="60">
      <c r="A187" s="100" t="s">
        <v>298</v>
      </c>
      <c r="B187" s="13" t="s">
        <v>299</v>
      </c>
      <c r="C187" s="5" t="s">
        <v>857</v>
      </c>
      <c r="D187" s="122">
        <v>1</v>
      </c>
      <c r="E187" s="122" t="s">
        <v>1269</v>
      </c>
      <c r="F187" s="5" t="s">
        <v>867</v>
      </c>
      <c r="G187" s="349"/>
    </row>
    <row r="188" spans="1:9" ht="135">
      <c r="A188" s="100"/>
      <c r="B188" s="13"/>
      <c r="C188" s="5" t="s">
        <v>858</v>
      </c>
      <c r="D188" s="122">
        <v>1</v>
      </c>
      <c r="E188" s="122" t="s">
        <v>1269</v>
      </c>
      <c r="F188" s="5" t="s">
        <v>868</v>
      </c>
      <c r="G188" s="349"/>
    </row>
    <row r="189" spans="1:9" ht="75">
      <c r="A189" s="100"/>
      <c r="B189" s="13"/>
      <c r="C189" s="5" t="s">
        <v>859</v>
      </c>
      <c r="D189" s="122">
        <v>1</v>
      </c>
      <c r="E189" s="122" t="s">
        <v>1269</v>
      </c>
      <c r="F189" s="5" t="s">
        <v>869</v>
      </c>
      <c r="G189" s="349"/>
    </row>
    <row r="190" spans="1:9" ht="105">
      <c r="A190" s="100"/>
      <c r="B190" s="13"/>
      <c r="C190" s="5" t="s">
        <v>860</v>
      </c>
      <c r="D190" s="122">
        <v>1</v>
      </c>
      <c r="E190" s="122" t="s">
        <v>1269</v>
      </c>
      <c r="F190" s="5" t="s">
        <v>2226</v>
      </c>
      <c r="G190" s="349"/>
    </row>
    <row r="191" spans="1:9" ht="60">
      <c r="A191" s="100"/>
      <c r="B191" s="13"/>
      <c r="C191" s="5" t="s">
        <v>861</v>
      </c>
      <c r="D191" s="122">
        <v>1</v>
      </c>
      <c r="E191" s="122" t="s">
        <v>1269</v>
      </c>
      <c r="F191" s="5" t="s">
        <v>870</v>
      </c>
      <c r="G191" s="349"/>
    </row>
    <row r="192" spans="1:9" ht="45">
      <c r="A192" s="100"/>
      <c r="B192" s="13"/>
      <c r="C192" s="5" t="s">
        <v>862</v>
      </c>
      <c r="D192" s="122">
        <v>1</v>
      </c>
      <c r="E192" s="122" t="s">
        <v>1955</v>
      </c>
      <c r="F192" s="5" t="s">
        <v>871</v>
      </c>
      <c r="G192" s="349"/>
    </row>
    <row r="193" spans="1:7" ht="75">
      <c r="A193" s="100"/>
      <c r="B193" s="13"/>
      <c r="C193" s="5" t="s">
        <v>863</v>
      </c>
      <c r="D193" s="122">
        <v>1</v>
      </c>
      <c r="E193" s="122" t="s">
        <v>1955</v>
      </c>
      <c r="F193" s="5" t="s">
        <v>872</v>
      </c>
      <c r="G193" s="349"/>
    </row>
    <row r="194" spans="1:7" ht="75">
      <c r="A194" s="100"/>
      <c r="B194" s="13"/>
      <c r="C194" s="5" t="s">
        <v>864</v>
      </c>
      <c r="D194" s="122">
        <v>1</v>
      </c>
      <c r="E194" s="122" t="s">
        <v>1955</v>
      </c>
      <c r="F194" s="5" t="s">
        <v>873</v>
      </c>
      <c r="G194" s="349"/>
    </row>
    <row r="195" spans="1:7" ht="120">
      <c r="A195" s="100"/>
      <c r="B195" s="13"/>
      <c r="C195" s="5" t="s">
        <v>865</v>
      </c>
      <c r="D195" s="122">
        <v>1</v>
      </c>
      <c r="E195" s="122" t="s">
        <v>1955</v>
      </c>
      <c r="F195" s="5" t="s">
        <v>874</v>
      </c>
      <c r="G195" s="349"/>
    </row>
    <row r="196" spans="1:7" ht="30">
      <c r="A196" s="100"/>
      <c r="B196" s="13"/>
      <c r="C196" s="5" t="s">
        <v>2227</v>
      </c>
      <c r="D196" s="122">
        <v>1</v>
      </c>
      <c r="E196" s="122" t="s">
        <v>1955</v>
      </c>
      <c r="F196" s="5"/>
      <c r="G196" s="349"/>
    </row>
    <row r="197" spans="1:7" ht="60">
      <c r="A197" s="100"/>
      <c r="B197" s="13"/>
      <c r="C197" s="5" t="s">
        <v>866</v>
      </c>
      <c r="D197" s="122">
        <v>1</v>
      </c>
      <c r="E197" s="122" t="s">
        <v>1955</v>
      </c>
      <c r="F197" s="5" t="s">
        <v>875</v>
      </c>
      <c r="G197" s="349"/>
    </row>
    <row r="198" spans="1:7" ht="75">
      <c r="A198" s="100" t="s">
        <v>300</v>
      </c>
      <c r="B198" s="13" t="s">
        <v>301</v>
      </c>
      <c r="C198" s="5" t="s">
        <v>2228</v>
      </c>
      <c r="D198" s="122">
        <v>1</v>
      </c>
      <c r="E198" s="122" t="s">
        <v>1945</v>
      </c>
      <c r="F198" s="5" t="s">
        <v>2229</v>
      </c>
      <c r="G198" s="349"/>
    </row>
    <row r="199" spans="1:7" ht="75">
      <c r="A199" s="100"/>
      <c r="B199" s="13"/>
      <c r="C199" s="5" t="s">
        <v>876</v>
      </c>
      <c r="D199" s="122">
        <v>1</v>
      </c>
      <c r="E199" s="122" t="s">
        <v>1945</v>
      </c>
      <c r="F199" s="5" t="s">
        <v>882</v>
      </c>
      <c r="G199" s="349"/>
    </row>
    <row r="200" spans="1:7" ht="60">
      <c r="A200" s="100"/>
      <c r="B200" s="13"/>
      <c r="C200" s="5" t="s">
        <v>877</v>
      </c>
      <c r="D200" s="122">
        <v>1</v>
      </c>
      <c r="E200" s="122" t="s">
        <v>1945</v>
      </c>
      <c r="F200" s="5" t="s">
        <v>883</v>
      </c>
      <c r="G200" s="349"/>
    </row>
    <row r="201" spans="1:7" ht="30">
      <c r="A201" s="100"/>
      <c r="B201" s="13"/>
      <c r="C201" s="5" t="s">
        <v>878</v>
      </c>
      <c r="D201" s="122">
        <v>1</v>
      </c>
      <c r="E201" s="122" t="s">
        <v>1945</v>
      </c>
      <c r="F201" s="5" t="s">
        <v>884</v>
      </c>
      <c r="G201" s="349"/>
    </row>
    <row r="202" spans="1:7" ht="30">
      <c r="A202" s="100"/>
      <c r="B202" s="13"/>
      <c r="C202" s="5" t="s">
        <v>2090</v>
      </c>
      <c r="D202" s="122">
        <v>1</v>
      </c>
      <c r="E202" s="122" t="s">
        <v>1945</v>
      </c>
      <c r="F202" s="5" t="s">
        <v>2091</v>
      </c>
      <c r="G202" s="349"/>
    </row>
    <row r="203" spans="1:7" ht="60">
      <c r="A203" s="100"/>
      <c r="B203" s="13"/>
      <c r="C203" s="5" t="s">
        <v>879</v>
      </c>
      <c r="D203" s="122">
        <v>1</v>
      </c>
      <c r="E203" s="122" t="s">
        <v>1945</v>
      </c>
      <c r="F203" s="5" t="s">
        <v>885</v>
      </c>
      <c r="G203" s="349"/>
    </row>
    <row r="204" spans="1:7" ht="135">
      <c r="A204" s="100"/>
      <c r="B204" s="13"/>
      <c r="C204" s="5" t="s">
        <v>913</v>
      </c>
      <c r="D204" s="122">
        <v>1</v>
      </c>
      <c r="E204" s="122" t="s">
        <v>1945</v>
      </c>
      <c r="F204" s="5" t="s">
        <v>911</v>
      </c>
      <c r="G204" s="349"/>
    </row>
    <row r="205" spans="1:7" ht="135">
      <c r="A205" s="100"/>
      <c r="B205" s="13"/>
      <c r="C205" s="5" t="s">
        <v>880</v>
      </c>
      <c r="D205" s="122">
        <v>1</v>
      </c>
      <c r="E205" s="122" t="s">
        <v>1945</v>
      </c>
      <c r="F205" s="5" t="s">
        <v>2230</v>
      </c>
      <c r="G205" s="349"/>
    </row>
    <row r="206" spans="1:7" ht="90">
      <c r="A206" s="100"/>
      <c r="B206" s="13"/>
      <c r="C206" s="5" t="s">
        <v>2231</v>
      </c>
      <c r="D206" s="122">
        <v>1</v>
      </c>
      <c r="E206" s="122" t="s">
        <v>1945</v>
      </c>
      <c r="F206" s="6" t="s">
        <v>2232</v>
      </c>
      <c r="G206" s="350"/>
    </row>
    <row r="207" spans="1:7" ht="120">
      <c r="A207" s="100" t="s">
        <v>302</v>
      </c>
      <c r="B207" s="13" t="s">
        <v>303</v>
      </c>
      <c r="C207" s="5" t="s">
        <v>886</v>
      </c>
      <c r="D207" s="122">
        <v>1</v>
      </c>
      <c r="E207" s="122" t="s">
        <v>1316</v>
      </c>
      <c r="F207" s="5" t="s">
        <v>2233</v>
      </c>
      <c r="G207" s="349"/>
    </row>
    <row r="208" spans="1:7" ht="105">
      <c r="A208" s="100"/>
      <c r="B208" s="13"/>
      <c r="C208" s="5" t="s">
        <v>887</v>
      </c>
      <c r="D208" s="122">
        <v>1</v>
      </c>
      <c r="E208" s="122" t="s">
        <v>1316</v>
      </c>
      <c r="F208" s="5" t="s">
        <v>2234</v>
      </c>
      <c r="G208" s="349"/>
    </row>
    <row r="209" spans="1:7" ht="105">
      <c r="A209" s="100"/>
      <c r="B209" s="13"/>
      <c r="C209" s="5" t="s">
        <v>2235</v>
      </c>
      <c r="D209" s="122">
        <v>1</v>
      </c>
      <c r="E209" s="122" t="s">
        <v>1316</v>
      </c>
      <c r="F209" s="5" t="s">
        <v>2236</v>
      </c>
      <c r="G209" s="349"/>
    </row>
    <row r="210" spans="1:7" ht="135">
      <c r="A210" s="100"/>
      <c r="B210" s="13"/>
      <c r="C210" s="5" t="s">
        <v>889</v>
      </c>
      <c r="D210" s="122">
        <v>1</v>
      </c>
      <c r="E210" s="122" t="s">
        <v>1316</v>
      </c>
      <c r="F210" s="5" t="s">
        <v>2237</v>
      </c>
      <c r="G210" s="349"/>
    </row>
    <row r="211" spans="1:7" ht="60">
      <c r="A211" s="100" t="s">
        <v>304</v>
      </c>
      <c r="B211" s="13" t="s">
        <v>305</v>
      </c>
      <c r="C211" s="14" t="s">
        <v>890</v>
      </c>
      <c r="D211" s="122">
        <v>1</v>
      </c>
      <c r="E211" s="122" t="s">
        <v>1316</v>
      </c>
      <c r="F211" s="5" t="s">
        <v>2086</v>
      </c>
      <c r="G211" s="349"/>
    </row>
    <row r="212" spans="1:7" ht="75">
      <c r="A212" s="100"/>
      <c r="B212" s="13"/>
      <c r="C212" s="14" t="s">
        <v>891</v>
      </c>
      <c r="D212" s="122">
        <v>1</v>
      </c>
      <c r="E212" s="122" t="s">
        <v>1316</v>
      </c>
      <c r="F212" s="5" t="s">
        <v>910</v>
      </c>
      <c r="G212" s="349"/>
    </row>
    <row r="213" spans="1:7" ht="60">
      <c r="A213" s="100"/>
      <c r="B213" s="13"/>
      <c r="C213" s="5" t="s">
        <v>892</v>
      </c>
      <c r="D213" s="122">
        <v>1</v>
      </c>
      <c r="E213" s="122" t="s">
        <v>1316</v>
      </c>
      <c r="F213" s="5" t="s">
        <v>909</v>
      </c>
      <c r="G213" s="349"/>
    </row>
    <row r="214" spans="1:7" ht="75">
      <c r="A214" s="100"/>
      <c r="B214" s="13"/>
      <c r="C214" s="5" t="s">
        <v>893</v>
      </c>
      <c r="D214" s="122">
        <v>1</v>
      </c>
      <c r="E214" s="122" t="s">
        <v>1316</v>
      </c>
      <c r="F214" s="5" t="s">
        <v>894</v>
      </c>
      <c r="G214" s="349"/>
    </row>
    <row r="215" spans="1:7" ht="45">
      <c r="A215" s="100" t="s">
        <v>306</v>
      </c>
      <c r="B215" s="13" t="s">
        <v>307</v>
      </c>
      <c r="C215" s="14" t="s">
        <v>895</v>
      </c>
      <c r="D215" s="122">
        <v>1</v>
      </c>
      <c r="E215" s="122" t="s">
        <v>1313</v>
      </c>
      <c r="F215" s="5" t="s">
        <v>902</v>
      </c>
      <c r="G215" s="349"/>
    </row>
    <row r="216" spans="1:7" ht="45">
      <c r="A216" s="100"/>
      <c r="B216" s="13"/>
      <c r="C216" s="5" t="s">
        <v>896</v>
      </c>
      <c r="D216" s="122">
        <v>1</v>
      </c>
      <c r="E216" s="122" t="s">
        <v>1313</v>
      </c>
      <c r="F216" s="5" t="s">
        <v>903</v>
      </c>
      <c r="G216" s="349"/>
    </row>
    <row r="217" spans="1:7" ht="75">
      <c r="A217" s="100"/>
      <c r="B217" s="13"/>
      <c r="C217" s="5" t="s">
        <v>897</v>
      </c>
      <c r="D217" s="122">
        <v>1</v>
      </c>
      <c r="E217" s="122" t="s">
        <v>1313</v>
      </c>
      <c r="F217" s="5" t="s">
        <v>906</v>
      </c>
      <c r="G217" s="349"/>
    </row>
    <row r="218" spans="1:7" ht="90">
      <c r="A218" s="100"/>
      <c r="B218" s="13"/>
      <c r="C218" s="5" t="s">
        <v>898</v>
      </c>
      <c r="D218" s="122">
        <v>1</v>
      </c>
      <c r="E218" s="122" t="s">
        <v>1313</v>
      </c>
      <c r="F218" s="5" t="s">
        <v>2238</v>
      </c>
      <c r="G218" s="349"/>
    </row>
    <row r="219" spans="1:7" ht="75">
      <c r="A219" s="100"/>
      <c r="B219" s="13"/>
      <c r="C219" s="5" t="s">
        <v>899</v>
      </c>
      <c r="D219" s="122">
        <v>1</v>
      </c>
      <c r="E219" s="122" t="s">
        <v>1313</v>
      </c>
      <c r="F219" s="5" t="s">
        <v>904</v>
      </c>
      <c r="G219" s="349"/>
    </row>
    <row r="220" spans="1:7" ht="195">
      <c r="A220" s="100"/>
      <c r="B220" s="13"/>
      <c r="C220" s="5" t="s">
        <v>900</v>
      </c>
      <c r="D220" s="122">
        <v>1</v>
      </c>
      <c r="E220" s="122" t="s">
        <v>1313</v>
      </c>
      <c r="F220" s="5" t="s">
        <v>905</v>
      </c>
      <c r="G220" s="349"/>
    </row>
    <row r="221" spans="1:7" ht="90">
      <c r="A221" s="100"/>
      <c r="B221" s="13"/>
      <c r="C221" s="5" t="s">
        <v>901</v>
      </c>
      <c r="D221" s="122">
        <v>1</v>
      </c>
      <c r="E221" s="122" t="s">
        <v>1313</v>
      </c>
      <c r="F221" s="5" t="s">
        <v>2239</v>
      </c>
      <c r="G221" s="349"/>
    </row>
    <row r="222" spans="1:7" ht="105">
      <c r="A222" s="100" t="s">
        <v>308</v>
      </c>
      <c r="B222" s="48" t="s">
        <v>309</v>
      </c>
      <c r="C222" s="6" t="s">
        <v>914</v>
      </c>
      <c r="D222" s="122">
        <v>1</v>
      </c>
      <c r="E222" s="122" t="s">
        <v>1313</v>
      </c>
      <c r="F222" s="14" t="s">
        <v>2240</v>
      </c>
      <c r="G222" s="356"/>
    </row>
    <row r="223" spans="1:7" ht="105">
      <c r="A223" s="100"/>
      <c r="B223" s="48"/>
      <c r="C223" s="6" t="s">
        <v>915</v>
      </c>
      <c r="D223" s="122">
        <v>1</v>
      </c>
      <c r="E223" s="122" t="s">
        <v>1313</v>
      </c>
      <c r="F223" s="14" t="s">
        <v>2241</v>
      </c>
      <c r="G223" s="356"/>
    </row>
    <row r="224" spans="1:7" ht="105">
      <c r="A224" s="100"/>
      <c r="B224" s="48"/>
      <c r="C224" s="6" t="s">
        <v>916</v>
      </c>
      <c r="D224" s="122">
        <v>1</v>
      </c>
      <c r="E224" s="122" t="s">
        <v>1313</v>
      </c>
      <c r="F224" s="28" t="s">
        <v>2363</v>
      </c>
      <c r="G224" s="381"/>
    </row>
    <row r="225" spans="1:9" ht="31.5" hidden="1" customHeight="1">
      <c r="A225" s="297" t="s">
        <v>310</v>
      </c>
      <c r="B225" s="245" t="s">
        <v>311</v>
      </c>
      <c r="C225" s="246"/>
      <c r="D225" s="246"/>
      <c r="E225" s="246"/>
      <c r="F225" s="247"/>
      <c r="G225" s="216"/>
      <c r="H225"/>
      <c r="I225"/>
    </row>
    <row r="226" spans="1:9" ht="30" hidden="1">
      <c r="A226" s="114" t="s">
        <v>1513</v>
      </c>
      <c r="B226" s="19" t="s">
        <v>1512</v>
      </c>
      <c r="C226" s="9"/>
      <c r="D226" s="9"/>
      <c r="E226" s="9"/>
      <c r="F226" s="9"/>
      <c r="G226" s="179"/>
      <c r="H226"/>
      <c r="I226"/>
    </row>
    <row r="227" spans="1:9" ht="45" hidden="1">
      <c r="A227" s="114" t="s">
        <v>1514</v>
      </c>
      <c r="B227" s="15" t="s">
        <v>314</v>
      </c>
      <c r="C227" s="9"/>
      <c r="D227" s="9"/>
      <c r="E227" s="9"/>
      <c r="F227" s="9"/>
      <c r="G227" s="179"/>
      <c r="H227"/>
      <c r="I227"/>
    </row>
    <row r="228" spans="1:9" ht="45" hidden="1">
      <c r="A228" s="114" t="s">
        <v>1516</v>
      </c>
      <c r="B228" s="8" t="s">
        <v>316</v>
      </c>
      <c r="C228" s="9"/>
      <c r="D228" s="9"/>
      <c r="E228" s="9"/>
      <c r="F228" s="9"/>
      <c r="G228" s="179"/>
      <c r="H228"/>
      <c r="I228"/>
    </row>
    <row r="229" spans="1:9" ht="30" hidden="1">
      <c r="A229" s="114" t="s">
        <v>1517</v>
      </c>
      <c r="B229" s="8" t="s">
        <v>318</v>
      </c>
      <c r="C229" s="9"/>
      <c r="D229" s="9"/>
      <c r="E229" s="9"/>
      <c r="F229" s="9"/>
      <c r="G229" s="179"/>
      <c r="H229"/>
      <c r="I229"/>
    </row>
    <row r="230" spans="1:9" ht="30" hidden="1">
      <c r="A230" s="114" t="s">
        <v>1518</v>
      </c>
      <c r="B230" s="8" t="s">
        <v>320</v>
      </c>
      <c r="C230" s="9"/>
      <c r="D230" s="9"/>
      <c r="E230" s="9"/>
      <c r="F230" s="9"/>
      <c r="G230" s="179"/>
      <c r="H230"/>
      <c r="I230"/>
    </row>
    <row r="231" spans="1:9" ht="30" hidden="1">
      <c r="A231" s="114" t="s">
        <v>1519</v>
      </c>
      <c r="B231" s="8" t="s">
        <v>781</v>
      </c>
      <c r="C231" s="9"/>
      <c r="D231" s="9"/>
      <c r="E231" s="9"/>
      <c r="F231" s="9"/>
      <c r="G231" s="179"/>
      <c r="H231"/>
      <c r="I231"/>
    </row>
    <row r="232" spans="1:9" ht="31.5" hidden="1" customHeight="1">
      <c r="A232" s="115" t="s">
        <v>321</v>
      </c>
      <c r="B232" s="245" t="s">
        <v>322</v>
      </c>
      <c r="C232" s="246"/>
      <c r="D232" s="246"/>
      <c r="E232" s="246"/>
      <c r="F232" s="247"/>
      <c r="G232" s="216"/>
      <c r="H232"/>
      <c r="I232"/>
    </row>
    <row r="233" spans="1:9" ht="30" hidden="1">
      <c r="A233" s="115" t="s">
        <v>323</v>
      </c>
      <c r="B233" s="8" t="s">
        <v>324</v>
      </c>
      <c r="C233" s="9"/>
      <c r="D233" s="9"/>
      <c r="E233" s="9"/>
      <c r="F233" s="9"/>
      <c r="G233" s="179"/>
      <c r="H233"/>
      <c r="I233"/>
    </row>
    <row r="234" spans="1:9" ht="30" hidden="1">
      <c r="A234" s="115" t="s">
        <v>325</v>
      </c>
      <c r="B234" s="8" t="s">
        <v>326</v>
      </c>
      <c r="C234" s="9"/>
      <c r="D234" s="9"/>
      <c r="E234" s="9"/>
      <c r="F234" s="9"/>
      <c r="G234" s="179"/>
      <c r="H234"/>
      <c r="I234"/>
    </row>
    <row r="235" spans="1:9" ht="30" hidden="1">
      <c r="A235" s="115" t="s">
        <v>327</v>
      </c>
      <c r="B235" s="8" t="s">
        <v>328</v>
      </c>
      <c r="C235" s="9"/>
      <c r="D235" s="9"/>
      <c r="E235" s="9"/>
      <c r="F235" s="9"/>
      <c r="G235" s="179"/>
      <c r="H235"/>
      <c r="I235"/>
    </row>
    <row r="236" spans="1:9" ht="45" hidden="1">
      <c r="A236" s="115" t="s">
        <v>329</v>
      </c>
      <c r="B236" s="8" t="s">
        <v>330</v>
      </c>
      <c r="C236" s="9"/>
      <c r="D236" s="9"/>
      <c r="E236" s="9"/>
      <c r="F236" s="9"/>
      <c r="G236" s="179"/>
      <c r="H236"/>
      <c r="I236"/>
    </row>
    <row r="237" spans="1:9" ht="30" hidden="1">
      <c r="A237" s="115" t="s">
        <v>331</v>
      </c>
      <c r="B237" s="8" t="s">
        <v>332</v>
      </c>
      <c r="C237" s="9"/>
      <c r="D237" s="9"/>
      <c r="E237" s="9"/>
      <c r="F237" s="9"/>
      <c r="G237" s="179"/>
      <c r="H237"/>
      <c r="I237"/>
    </row>
    <row r="238" spans="1:9" ht="31.5" hidden="1" customHeight="1">
      <c r="A238" s="115" t="s">
        <v>333</v>
      </c>
      <c r="B238" s="245" t="s">
        <v>334</v>
      </c>
      <c r="C238" s="246"/>
      <c r="D238" s="246"/>
      <c r="E238" s="246"/>
      <c r="F238" s="247"/>
      <c r="G238" s="216"/>
      <c r="H238"/>
      <c r="I238"/>
    </row>
    <row r="239" spans="1:9" hidden="1">
      <c r="A239" s="115" t="s">
        <v>335</v>
      </c>
      <c r="B239" s="8" t="s">
        <v>336</v>
      </c>
      <c r="C239" s="9"/>
      <c r="D239" s="9"/>
      <c r="E239" s="9"/>
      <c r="F239" s="9"/>
      <c r="G239" s="179"/>
      <c r="H239"/>
      <c r="I239"/>
    </row>
    <row r="240" spans="1:9" hidden="1">
      <c r="A240" s="115" t="s">
        <v>337</v>
      </c>
      <c r="B240" s="8" t="s">
        <v>338</v>
      </c>
      <c r="C240" s="9"/>
      <c r="D240" s="9"/>
      <c r="E240" s="9"/>
      <c r="F240" s="9"/>
      <c r="G240" s="179"/>
      <c r="H240"/>
      <c r="I240"/>
    </row>
    <row r="241" spans="1:9" hidden="1">
      <c r="A241" s="115" t="s">
        <v>339</v>
      </c>
      <c r="B241" s="8" t="s">
        <v>340</v>
      </c>
      <c r="C241" s="9"/>
      <c r="D241" s="9"/>
      <c r="E241" s="9"/>
      <c r="F241" s="9"/>
      <c r="G241" s="179"/>
      <c r="H241"/>
      <c r="I241"/>
    </row>
    <row r="242" spans="1:9" hidden="1">
      <c r="A242" s="115" t="s">
        <v>341</v>
      </c>
      <c r="B242" s="8" t="s">
        <v>342</v>
      </c>
      <c r="C242" s="9"/>
      <c r="D242" s="9"/>
      <c r="E242" s="9"/>
      <c r="F242" s="9"/>
      <c r="G242" s="179"/>
      <c r="H242"/>
      <c r="I242"/>
    </row>
    <row r="243" spans="1:9" ht="31.5" hidden="1" customHeight="1">
      <c r="A243" s="115" t="s">
        <v>343</v>
      </c>
      <c r="B243" s="245" t="s">
        <v>344</v>
      </c>
      <c r="C243" s="246"/>
      <c r="D243" s="246"/>
      <c r="E243" s="246"/>
      <c r="F243" s="247"/>
      <c r="G243" s="216"/>
      <c r="H243"/>
      <c r="I243"/>
    </row>
    <row r="244" spans="1:9" ht="45" hidden="1">
      <c r="A244" s="115" t="s">
        <v>345</v>
      </c>
      <c r="B244" s="8" t="s">
        <v>346</v>
      </c>
      <c r="C244" s="9"/>
      <c r="D244" s="9"/>
      <c r="E244" s="9"/>
      <c r="F244" s="9"/>
      <c r="G244" s="179"/>
      <c r="H244"/>
      <c r="I244"/>
    </row>
    <row r="245" spans="1:9" ht="30" hidden="1">
      <c r="A245" s="115" t="s">
        <v>347</v>
      </c>
      <c r="B245" s="8" t="s">
        <v>348</v>
      </c>
      <c r="C245" s="9"/>
      <c r="D245" s="9"/>
      <c r="E245" s="9"/>
      <c r="F245" s="9"/>
      <c r="G245" s="179"/>
      <c r="H245"/>
      <c r="I245"/>
    </row>
    <row r="246" spans="1:9" ht="30" hidden="1">
      <c r="A246" s="115" t="s">
        <v>349</v>
      </c>
      <c r="B246" s="25" t="s">
        <v>350</v>
      </c>
      <c r="C246" s="9"/>
      <c r="D246" s="9"/>
      <c r="E246" s="9"/>
      <c r="F246" s="9"/>
      <c r="G246" s="179"/>
      <c r="H246"/>
      <c r="I246"/>
    </row>
    <row r="247" spans="1:9" ht="30" hidden="1">
      <c r="A247" s="115" t="s">
        <v>351</v>
      </c>
      <c r="B247" s="25" t="s">
        <v>352</v>
      </c>
      <c r="C247" s="9"/>
      <c r="D247" s="9"/>
      <c r="E247" s="9"/>
      <c r="F247" s="9"/>
      <c r="G247" s="179"/>
      <c r="H247"/>
      <c r="I247"/>
    </row>
    <row r="248" spans="1:9" ht="45" hidden="1">
      <c r="A248" s="115" t="s">
        <v>353</v>
      </c>
      <c r="B248" s="8" t="s">
        <v>354</v>
      </c>
      <c r="C248" s="9"/>
      <c r="D248" s="9"/>
      <c r="E248" s="9"/>
      <c r="F248" s="9"/>
      <c r="G248" s="179"/>
      <c r="H248"/>
      <c r="I248"/>
    </row>
    <row r="249" spans="1:9" ht="30" hidden="1">
      <c r="A249" s="115" t="s">
        <v>355</v>
      </c>
      <c r="B249" s="8" t="s">
        <v>356</v>
      </c>
      <c r="C249" s="9"/>
      <c r="D249" s="9"/>
      <c r="E249" s="9"/>
      <c r="F249" s="9"/>
      <c r="G249" s="179"/>
      <c r="H249"/>
      <c r="I249"/>
    </row>
    <row r="250" spans="1:9" ht="45" hidden="1">
      <c r="A250" s="115" t="s">
        <v>357</v>
      </c>
      <c r="B250" s="8" t="s">
        <v>358</v>
      </c>
      <c r="C250" s="9"/>
      <c r="D250" s="9"/>
      <c r="E250" s="9"/>
      <c r="F250" s="9"/>
      <c r="G250" s="179"/>
      <c r="H250"/>
      <c r="I250"/>
    </row>
    <row r="251" spans="1:9" ht="60" hidden="1">
      <c r="A251" s="115" t="s">
        <v>359</v>
      </c>
      <c r="B251" s="8" t="s">
        <v>360</v>
      </c>
      <c r="C251" s="9"/>
      <c r="D251" s="9"/>
      <c r="E251" s="9"/>
      <c r="F251" s="9"/>
      <c r="G251" s="179"/>
      <c r="H251"/>
      <c r="I251"/>
    </row>
    <row r="252" spans="1:9" ht="30" hidden="1">
      <c r="A252" s="115" t="s">
        <v>361</v>
      </c>
      <c r="B252" s="8" t="s">
        <v>362</v>
      </c>
      <c r="C252" s="9"/>
      <c r="D252" s="9"/>
      <c r="E252" s="9"/>
      <c r="F252" s="9"/>
      <c r="G252" s="179"/>
      <c r="H252"/>
      <c r="I252"/>
    </row>
    <row r="253" spans="1:9" ht="45" hidden="1">
      <c r="A253" s="115" t="s">
        <v>363</v>
      </c>
      <c r="B253" s="8" t="s">
        <v>364</v>
      </c>
      <c r="C253" s="9"/>
      <c r="D253" s="9"/>
      <c r="E253" s="9"/>
      <c r="F253" s="9"/>
      <c r="G253" s="179"/>
      <c r="H253"/>
      <c r="I253"/>
    </row>
    <row r="254" spans="1:9" ht="30" hidden="1">
      <c r="A254" s="115" t="s">
        <v>455</v>
      </c>
      <c r="B254" s="8" t="s">
        <v>366</v>
      </c>
      <c r="C254" s="9"/>
      <c r="D254" s="9"/>
      <c r="E254" s="9"/>
      <c r="F254" s="9"/>
      <c r="G254" s="179"/>
      <c r="H254"/>
      <c r="I254"/>
    </row>
    <row r="255" spans="1:9" ht="45" hidden="1">
      <c r="A255" s="115" t="s">
        <v>365</v>
      </c>
      <c r="B255" s="8" t="s">
        <v>59</v>
      </c>
      <c r="C255" s="9"/>
      <c r="D255" s="9"/>
      <c r="E255" s="9"/>
      <c r="F255" s="9"/>
      <c r="G255" s="179"/>
      <c r="H255"/>
      <c r="I255"/>
    </row>
    <row r="256" spans="1:9" ht="30" hidden="1">
      <c r="A256" s="115" t="s">
        <v>367</v>
      </c>
      <c r="B256" s="8" t="s">
        <v>61</v>
      </c>
      <c r="C256" s="9"/>
      <c r="D256" s="9"/>
      <c r="E256" s="9"/>
      <c r="F256" s="9"/>
      <c r="G256" s="179"/>
      <c r="H256"/>
      <c r="I256"/>
    </row>
    <row r="257" spans="1:9" ht="29.25" hidden="1">
      <c r="A257" s="115" t="s">
        <v>368</v>
      </c>
      <c r="B257" s="4" t="s">
        <v>456</v>
      </c>
      <c r="C257" s="9"/>
      <c r="D257" s="9"/>
      <c r="E257" s="9"/>
      <c r="F257" s="9"/>
      <c r="G257" s="179"/>
      <c r="H257"/>
      <c r="I257"/>
    </row>
    <row r="258" spans="1:9" ht="18.75">
      <c r="A258" s="100"/>
      <c r="B258" s="306" t="s">
        <v>369</v>
      </c>
      <c r="C258" s="306"/>
      <c r="D258" s="306"/>
      <c r="E258" s="306"/>
      <c r="F258" s="306"/>
      <c r="G258" s="353"/>
      <c r="H258" s="156">
        <f>H259+H266+H269+H273</f>
        <v>17</v>
      </c>
      <c r="I258" s="156">
        <f>I259+I266+I269+I273</f>
        <v>34</v>
      </c>
    </row>
    <row r="259" spans="1:9" ht="31.5" customHeight="1">
      <c r="A259" s="100" t="s">
        <v>370</v>
      </c>
      <c r="B259" s="221" t="s">
        <v>1837</v>
      </c>
      <c r="C259" s="221"/>
      <c r="D259" s="221"/>
      <c r="E259" s="221"/>
      <c r="F259" s="221"/>
      <c r="G259" s="348"/>
      <c r="H259" s="156">
        <f>SUM(D260:D264)</f>
        <v>5</v>
      </c>
      <c r="I259" s="156">
        <f>COUNT(D260:D264)*2</f>
        <v>10</v>
      </c>
    </row>
    <row r="260" spans="1:9" ht="30">
      <c r="A260" s="100" t="s">
        <v>371</v>
      </c>
      <c r="B260" s="13" t="s">
        <v>373</v>
      </c>
      <c r="C260" s="26" t="s">
        <v>2462</v>
      </c>
      <c r="D260" s="122">
        <v>1</v>
      </c>
      <c r="E260" s="122" t="s">
        <v>1943</v>
      </c>
      <c r="F260" s="5" t="s">
        <v>533</v>
      </c>
      <c r="G260" s="349"/>
    </row>
    <row r="261" spans="1:9" ht="30">
      <c r="A261" s="100"/>
      <c r="B261" s="13"/>
      <c r="C261" s="26" t="s">
        <v>529</v>
      </c>
      <c r="D261" s="122">
        <v>1</v>
      </c>
      <c r="E261" s="122" t="s">
        <v>1943</v>
      </c>
      <c r="F261" s="5" t="s">
        <v>534</v>
      </c>
      <c r="G261" s="349"/>
    </row>
    <row r="262" spans="1:9" ht="45">
      <c r="A262" s="100"/>
      <c r="B262" s="13"/>
      <c r="C262" s="26" t="s">
        <v>530</v>
      </c>
      <c r="D262" s="122">
        <v>1</v>
      </c>
      <c r="E262" s="122" t="s">
        <v>1943</v>
      </c>
      <c r="F262" s="5" t="s">
        <v>535</v>
      </c>
      <c r="G262" s="349"/>
    </row>
    <row r="263" spans="1:9" ht="45">
      <c r="A263" s="100"/>
      <c r="B263" s="13"/>
      <c r="C263" s="26" t="s">
        <v>531</v>
      </c>
      <c r="D263" s="122">
        <v>1</v>
      </c>
      <c r="E263" s="122" t="s">
        <v>1943</v>
      </c>
      <c r="F263" s="5" t="s">
        <v>536</v>
      </c>
      <c r="G263" s="349"/>
    </row>
    <row r="264" spans="1:9" ht="30">
      <c r="A264" s="100" t="s">
        <v>372</v>
      </c>
      <c r="B264" s="13" t="s">
        <v>375</v>
      </c>
      <c r="C264" s="13" t="s">
        <v>644</v>
      </c>
      <c r="D264" s="122">
        <v>1</v>
      </c>
      <c r="E264" s="122" t="s">
        <v>1606</v>
      </c>
      <c r="F264" s="9"/>
      <c r="G264" s="352"/>
    </row>
    <row r="265" spans="1:9" ht="30" hidden="1">
      <c r="A265" s="297" t="s">
        <v>374</v>
      </c>
      <c r="B265" s="311" t="s">
        <v>608</v>
      </c>
      <c r="C265" s="12"/>
      <c r="D265" s="12"/>
      <c r="E265" s="12"/>
      <c r="H265"/>
      <c r="I265"/>
    </row>
    <row r="266" spans="1:9" ht="31.5" customHeight="1">
      <c r="A266" s="100" t="s">
        <v>376</v>
      </c>
      <c r="B266" s="221" t="s">
        <v>458</v>
      </c>
      <c r="C266" s="221"/>
      <c r="D266" s="221"/>
      <c r="E266" s="221"/>
      <c r="F266" s="221"/>
      <c r="G266" s="348"/>
      <c r="H266" s="156">
        <f>SUM(D267:D268)</f>
        <v>2</v>
      </c>
      <c r="I266" s="156">
        <f>COUNT(D267:D268)*2</f>
        <v>4</v>
      </c>
    </row>
    <row r="267" spans="1:9" ht="30">
      <c r="A267" s="100" t="s">
        <v>377</v>
      </c>
      <c r="B267" s="13" t="s">
        <v>378</v>
      </c>
      <c r="C267" s="16" t="s">
        <v>2463</v>
      </c>
      <c r="D267" s="122">
        <v>1</v>
      </c>
      <c r="E267" s="122" t="s">
        <v>1943</v>
      </c>
      <c r="F267" s="9"/>
      <c r="G267" s="352"/>
    </row>
    <row r="268" spans="1:9" ht="30">
      <c r="A268" s="100" t="s">
        <v>379</v>
      </c>
      <c r="B268" s="13" t="s">
        <v>380</v>
      </c>
      <c r="C268" s="7" t="s">
        <v>541</v>
      </c>
      <c r="D268" s="122">
        <v>1</v>
      </c>
      <c r="E268" s="122" t="s">
        <v>1606</v>
      </c>
      <c r="F268" s="9"/>
      <c r="G268" s="352"/>
    </row>
    <row r="269" spans="1:9" ht="31.5" customHeight="1">
      <c r="A269" s="100" t="s">
        <v>381</v>
      </c>
      <c r="B269" s="221" t="s">
        <v>2214</v>
      </c>
      <c r="C269" s="221"/>
      <c r="D269" s="221"/>
      <c r="E269" s="221"/>
      <c r="F269" s="221"/>
      <c r="G269" s="348"/>
      <c r="H269" s="156">
        <f>SUM(D270:D271)</f>
        <v>2</v>
      </c>
      <c r="I269" s="156">
        <f>COUNT(D270:D271)*2</f>
        <v>4</v>
      </c>
    </row>
    <row r="270" spans="1:9" ht="90">
      <c r="A270" s="100" t="s">
        <v>383</v>
      </c>
      <c r="B270" s="13" t="s">
        <v>384</v>
      </c>
      <c r="C270" s="7" t="s">
        <v>549</v>
      </c>
      <c r="D270" s="30">
        <v>1</v>
      </c>
      <c r="E270" s="30" t="s">
        <v>1321</v>
      </c>
      <c r="F270" s="5" t="s">
        <v>642</v>
      </c>
      <c r="G270" s="349"/>
    </row>
    <row r="271" spans="1:9" ht="30">
      <c r="A271" s="100"/>
      <c r="B271" s="13"/>
      <c r="C271" s="7" t="s">
        <v>542</v>
      </c>
      <c r="D271" s="30">
        <v>1</v>
      </c>
      <c r="E271" s="30" t="s">
        <v>1321</v>
      </c>
      <c r="F271" s="5" t="s">
        <v>917</v>
      </c>
      <c r="G271" s="349"/>
    </row>
    <row r="272" spans="1:9" ht="45" hidden="1">
      <c r="A272" s="297" t="s">
        <v>385</v>
      </c>
      <c r="B272" s="10" t="s">
        <v>386</v>
      </c>
      <c r="C272" s="12"/>
      <c r="D272" s="12"/>
      <c r="E272" s="12"/>
      <c r="F272" s="12"/>
      <c r="G272" s="179"/>
      <c r="H272"/>
      <c r="I272"/>
    </row>
    <row r="273" spans="1:9" ht="47.25" customHeight="1">
      <c r="A273" s="100" t="s">
        <v>387</v>
      </c>
      <c r="B273" s="221" t="s">
        <v>388</v>
      </c>
      <c r="C273" s="221"/>
      <c r="D273" s="221"/>
      <c r="E273" s="221"/>
      <c r="F273" s="221"/>
      <c r="G273" s="348"/>
      <c r="H273" s="156">
        <f>SUM(D274:D281)</f>
        <v>8</v>
      </c>
      <c r="I273" s="156">
        <f>COUNT(D274:D281)*2</f>
        <v>16</v>
      </c>
    </row>
    <row r="274" spans="1:9" ht="30">
      <c r="A274" s="100" t="s">
        <v>389</v>
      </c>
      <c r="B274" s="13" t="s">
        <v>459</v>
      </c>
      <c r="C274" s="5" t="s">
        <v>552</v>
      </c>
      <c r="D274" s="122">
        <v>1</v>
      </c>
      <c r="E274" s="122" t="s">
        <v>1943</v>
      </c>
      <c r="F274" s="9" t="s">
        <v>2070</v>
      </c>
      <c r="G274" s="352"/>
    </row>
    <row r="275" spans="1:9" ht="30">
      <c r="A275" s="100"/>
      <c r="B275" s="13"/>
      <c r="C275" s="5" t="s">
        <v>2072</v>
      </c>
      <c r="D275" s="122">
        <v>1</v>
      </c>
      <c r="E275" s="122" t="s">
        <v>1943</v>
      </c>
      <c r="F275" s="6" t="s">
        <v>2044</v>
      </c>
      <c r="G275" s="350"/>
    </row>
    <row r="276" spans="1:9" ht="30">
      <c r="A276" s="100"/>
      <c r="B276" s="13"/>
      <c r="C276" s="5" t="s">
        <v>553</v>
      </c>
      <c r="D276" s="122">
        <v>1</v>
      </c>
      <c r="E276" s="122" t="s">
        <v>1943</v>
      </c>
      <c r="F276" s="9"/>
      <c r="G276" s="352"/>
    </row>
    <row r="277" spans="1:9" ht="45">
      <c r="A277" s="100"/>
      <c r="B277" s="13"/>
      <c r="C277" s="5" t="s">
        <v>554</v>
      </c>
      <c r="D277" s="122">
        <v>1</v>
      </c>
      <c r="E277" s="122" t="s">
        <v>1943</v>
      </c>
      <c r="F277" s="9" t="s">
        <v>2071</v>
      </c>
      <c r="G277" s="352"/>
    </row>
    <row r="278" spans="1:9" ht="30">
      <c r="A278" s="100" t="s">
        <v>390</v>
      </c>
      <c r="B278" s="13" t="s">
        <v>391</v>
      </c>
      <c r="C278" s="26" t="s">
        <v>556</v>
      </c>
      <c r="D278" s="122">
        <v>1</v>
      </c>
      <c r="E278" s="122" t="s">
        <v>1943</v>
      </c>
      <c r="F278" s="5" t="s">
        <v>557</v>
      </c>
      <c r="G278" s="349"/>
    </row>
    <row r="279" spans="1:9" ht="60">
      <c r="A279" s="100"/>
      <c r="B279" s="13"/>
      <c r="C279" s="26" t="s">
        <v>558</v>
      </c>
      <c r="D279" s="122">
        <v>1</v>
      </c>
      <c r="E279" s="122" t="s">
        <v>1943</v>
      </c>
      <c r="F279" s="5" t="s">
        <v>559</v>
      </c>
      <c r="G279" s="349"/>
    </row>
    <row r="280" spans="1:9" ht="30">
      <c r="A280" s="100"/>
      <c r="B280" s="13"/>
      <c r="C280" s="26" t="s">
        <v>560</v>
      </c>
      <c r="D280" s="122">
        <v>1</v>
      </c>
      <c r="E280" s="122" t="s">
        <v>1943</v>
      </c>
      <c r="F280" s="26" t="s">
        <v>561</v>
      </c>
      <c r="G280" s="358"/>
    </row>
    <row r="281" spans="1:9" ht="30">
      <c r="A281" s="100"/>
      <c r="B281" s="13"/>
      <c r="C281" s="16" t="s">
        <v>562</v>
      </c>
      <c r="D281" s="122">
        <v>1</v>
      </c>
      <c r="E281" s="128" t="s">
        <v>1321</v>
      </c>
      <c r="F281" s="26"/>
      <c r="G281" s="358"/>
    </row>
    <row r="282" spans="1:9" ht="30" hidden="1">
      <c r="A282" s="297" t="s">
        <v>392</v>
      </c>
      <c r="B282" s="10" t="s">
        <v>393</v>
      </c>
      <c r="C282" s="12"/>
      <c r="D282" s="12"/>
      <c r="E282" s="12"/>
      <c r="F282" s="12"/>
      <c r="G282" s="179"/>
      <c r="H282"/>
      <c r="I282"/>
    </row>
    <row r="283" spans="1:9" ht="18.75">
      <c r="A283" s="100"/>
      <c r="B283" s="306" t="s">
        <v>394</v>
      </c>
      <c r="C283" s="306"/>
      <c r="D283" s="306"/>
      <c r="E283" s="306"/>
      <c r="F283" s="306"/>
      <c r="G283" s="353"/>
      <c r="H283" s="156">
        <f>H284+H299</f>
        <v>8</v>
      </c>
      <c r="I283" s="156">
        <f>I284+I299</f>
        <v>16</v>
      </c>
    </row>
    <row r="284" spans="1:9" ht="31.5" customHeight="1">
      <c r="A284" s="100" t="s">
        <v>395</v>
      </c>
      <c r="B284" s="221" t="s">
        <v>1838</v>
      </c>
      <c r="C284" s="221"/>
      <c r="D284" s="221"/>
      <c r="E284" s="221"/>
      <c r="F284" s="221"/>
      <c r="G284" s="348"/>
      <c r="H284" s="156">
        <f>SUM(D289)</f>
        <v>1</v>
      </c>
      <c r="I284" s="156">
        <f>COUNT(D289)*2</f>
        <v>2</v>
      </c>
    </row>
    <row r="285" spans="1:9" hidden="1">
      <c r="A285" s="297" t="s">
        <v>396</v>
      </c>
      <c r="B285" s="10" t="s">
        <v>397</v>
      </c>
      <c r="C285" s="12"/>
      <c r="D285" s="12"/>
      <c r="E285" s="12"/>
      <c r="F285" s="12"/>
      <c r="G285" s="179"/>
      <c r="H285"/>
      <c r="I285"/>
    </row>
    <row r="286" spans="1:9" ht="30" hidden="1">
      <c r="A286" s="115" t="s">
        <v>398</v>
      </c>
      <c r="B286" s="8" t="s">
        <v>399</v>
      </c>
      <c r="C286" s="9"/>
      <c r="D286" s="9"/>
      <c r="E286" s="9"/>
      <c r="F286" s="9"/>
      <c r="G286" s="179"/>
      <c r="H286"/>
      <c r="I286"/>
    </row>
    <row r="287" spans="1:9" ht="30" hidden="1">
      <c r="A287" s="115" t="s">
        <v>400</v>
      </c>
      <c r="B287" s="44" t="s">
        <v>401</v>
      </c>
      <c r="C287" s="9"/>
      <c r="D287" s="9"/>
      <c r="E287" s="9"/>
      <c r="F287" s="9"/>
      <c r="G287" s="179"/>
      <c r="H287"/>
      <c r="I287"/>
    </row>
    <row r="288" spans="1:9" ht="30" hidden="1">
      <c r="A288" s="116" t="s">
        <v>402</v>
      </c>
      <c r="B288" s="13" t="s">
        <v>403</v>
      </c>
      <c r="D288" s="9"/>
      <c r="E288" s="9"/>
      <c r="F288" s="9"/>
      <c r="G288" s="179"/>
      <c r="H288"/>
      <c r="I288"/>
    </row>
    <row r="289" spans="1:9" ht="45">
      <c r="A289" s="100" t="s">
        <v>461</v>
      </c>
      <c r="B289" s="13" t="s">
        <v>404</v>
      </c>
      <c r="C289" s="6" t="s">
        <v>1117</v>
      </c>
      <c r="D289" s="122">
        <v>1</v>
      </c>
      <c r="E289" s="122" t="s">
        <v>1316</v>
      </c>
      <c r="F289" s="9"/>
      <c r="G289" s="352"/>
    </row>
    <row r="290" spans="1:9" ht="30" hidden="1">
      <c r="A290" s="312" t="s">
        <v>462</v>
      </c>
      <c r="B290" s="10" t="s">
        <v>420</v>
      </c>
      <c r="C290" s="12"/>
      <c r="D290" s="12"/>
      <c r="E290" s="12"/>
      <c r="F290" s="12"/>
      <c r="G290" s="179"/>
      <c r="H290"/>
      <c r="I290"/>
    </row>
    <row r="291" spans="1:9" ht="30" hidden="1">
      <c r="A291" s="116" t="s">
        <v>463</v>
      </c>
      <c r="B291" s="8" t="s">
        <v>424</v>
      </c>
      <c r="C291" s="9"/>
      <c r="D291" s="9"/>
      <c r="E291" s="9"/>
      <c r="F291" s="9"/>
      <c r="G291" s="179"/>
      <c r="H291"/>
      <c r="I291"/>
    </row>
    <row r="292" spans="1:9" ht="30" hidden="1">
      <c r="A292" s="116" t="s">
        <v>464</v>
      </c>
      <c r="B292" s="8" t="s">
        <v>421</v>
      </c>
      <c r="C292" s="9"/>
      <c r="D292" s="9"/>
      <c r="E292" s="9"/>
      <c r="F292" s="9"/>
      <c r="G292" s="179"/>
      <c r="H292"/>
      <c r="I292"/>
    </row>
    <row r="293" spans="1:9" ht="30" hidden="1">
      <c r="A293" s="116" t="s">
        <v>465</v>
      </c>
      <c r="B293" s="8" t="s">
        <v>405</v>
      </c>
      <c r="C293" s="9"/>
      <c r="D293" s="9"/>
      <c r="E293" s="9"/>
      <c r="F293" s="9"/>
      <c r="G293" s="179"/>
      <c r="H293"/>
      <c r="I293"/>
    </row>
    <row r="294" spans="1:9" ht="45" hidden="1">
      <c r="A294" s="116" t="s">
        <v>466</v>
      </c>
      <c r="B294" s="8" t="s">
        <v>422</v>
      </c>
      <c r="C294" s="9"/>
      <c r="D294" s="9"/>
      <c r="E294" s="9"/>
      <c r="F294" s="9"/>
      <c r="G294" s="179"/>
      <c r="H294"/>
      <c r="I294"/>
    </row>
    <row r="295" spans="1:9" ht="31.5" hidden="1" customHeight="1">
      <c r="A295" s="116" t="s">
        <v>406</v>
      </c>
      <c r="B295" s="245" t="s">
        <v>407</v>
      </c>
      <c r="C295" s="246"/>
      <c r="D295" s="246"/>
      <c r="E295" s="246"/>
      <c r="F295" s="247"/>
      <c r="G295" s="216"/>
      <c r="H295"/>
      <c r="I295"/>
    </row>
    <row r="296" spans="1:9" ht="30" hidden="1">
      <c r="A296" s="116" t="s">
        <v>408</v>
      </c>
      <c r="B296" s="8" t="s">
        <v>409</v>
      </c>
      <c r="C296" s="9"/>
      <c r="D296" s="9"/>
      <c r="E296" s="9"/>
      <c r="F296" s="9"/>
      <c r="G296" s="179"/>
      <c r="H296"/>
      <c r="I296"/>
    </row>
    <row r="297" spans="1:9" ht="30" hidden="1">
      <c r="A297" s="116" t="s">
        <v>410</v>
      </c>
      <c r="B297" s="8" t="s">
        <v>1841</v>
      </c>
      <c r="C297" s="9"/>
      <c r="D297" s="9"/>
      <c r="E297" s="9"/>
      <c r="F297" s="9"/>
      <c r="G297" s="179"/>
      <c r="H297"/>
      <c r="I297"/>
    </row>
    <row r="298" spans="1:9" ht="30" hidden="1">
      <c r="A298" s="116" t="s">
        <v>411</v>
      </c>
      <c r="B298" s="8" t="s">
        <v>468</v>
      </c>
      <c r="C298" s="9"/>
      <c r="D298" s="9"/>
      <c r="E298" s="9"/>
      <c r="F298" s="9"/>
      <c r="G298" s="179"/>
      <c r="H298"/>
      <c r="I298"/>
    </row>
    <row r="299" spans="1:9" ht="31.5" customHeight="1">
      <c r="A299" s="100" t="s">
        <v>412</v>
      </c>
      <c r="B299" s="221" t="s">
        <v>469</v>
      </c>
      <c r="C299" s="221"/>
      <c r="D299" s="221"/>
      <c r="E299" s="221"/>
      <c r="F299" s="221"/>
      <c r="G299" s="348"/>
      <c r="H299" s="156">
        <f>SUM(D300:D306)</f>
        <v>7</v>
      </c>
      <c r="I299" s="156">
        <f>COUNT(D300:D306)*2</f>
        <v>14</v>
      </c>
    </row>
    <row r="300" spans="1:9" ht="45">
      <c r="A300" s="100" t="s">
        <v>413</v>
      </c>
      <c r="B300" s="13" t="s">
        <v>414</v>
      </c>
      <c r="C300" s="6" t="s">
        <v>1185</v>
      </c>
      <c r="D300" s="122">
        <v>1</v>
      </c>
      <c r="E300" s="122" t="s">
        <v>1945</v>
      </c>
      <c r="F300" s="9"/>
      <c r="G300" s="352"/>
    </row>
    <row r="301" spans="1:9" ht="30">
      <c r="A301" s="100"/>
      <c r="B301" s="13"/>
      <c r="C301" s="6" t="s">
        <v>2242</v>
      </c>
      <c r="D301" s="122">
        <v>1</v>
      </c>
      <c r="E301" s="122" t="s">
        <v>1945</v>
      </c>
      <c r="F301" s="9"/>
      <c r="G301" s="352"/>
    </row>
    <row r="302" spans="1:9" ht="30">
      <c r="A302" s="100"/>
      <c r="B302" s="13"/>
      <c r="C302" s="6" t="s">
        <v>2243</v>
      </c>
      <c r="D302" s="122">
        <v>1</v>
      </c>
      <c r="E302" s="122" t="s">
        <v>1945</v>
      </c>
      <c r="F302" s="9"/>
      <c r="G302" s="352"/>
    </row>
    <row r="303" spans="1:9">
      <c r="A303" s="100" t="s">
        <v>415</v>
      </c>
      <c r="B303" s="13" t="s">
        <v>416</v>
      </c>
      <c r="C303" s="6" t="s">
        <v>2244</v>
      </c>
      <c r="D303" s="122">
        <v>1</v>
      </c>
      <c r="E303" s="122" t="s">
        <v>1269</v>
      </c>
      <c r="F303" s="9"/>
      <c r="G303" s="352"/>
    </row>
    <row r="304" spans="1:9" ht="30">
      <c r="A304" s="100" t="s">
        <v>417</v>
      </c>
      <c r="B304" s="13" t="s">
        <v>418</v>
      </c>
      <c r="C304" s="6" t="s">
        <v>1922</v>
      </c>
      <c r="D304" s="122">
        <v>1</v>
      </c>
      <c r="E304" s="122" t="s">
        <v>1943</v>
      </c>
      <c r="F304" s="9"/>
      <c r="G304" s="352"/>
    </row>
    <row r="305" spans="1:9">
      <c r="A305" s="100"/>
      <c r="B305" s="13"/>
      <c r="C305" s="6" t="s">
        <v>1923</v>
      </c>
      <c r="D305" s="122">
        <v>1</v>
      </c>
      <c r="E305" s="122" t="s">
        <v>1943</v>
      </c>
      <c r="F305" s="9"/>
      <c r="G305" s="352"/>
    </row>
    <row r="306" spans="1:9" ht="30">
      <c r="A306" s="100"/>
      <c r="B306" s="13"/>
      <c r="C306" s="6" t="s">
        <v>1924</v>
      </c>
      <c r="D306" s="122">
        <v>1</v>
      </c>
      <c r="E306" s="122" t="s">
        <v>1943</v>
      </c>
      <c r="F306" s="9"/>
      <c r="G306" s="352"/>
    </row>
    <row r="307" spans="1:9" ht="30" hidden="1">
      <c r="A307" s="297" t="s">
        <v>419</v>
      </c>
      <c r="B307" s="10" t="s">
        <v>423</v>
      </c>
      <c r="C307" s="12"/>
      <c r="D307" s="12"/>
      <c r="E307" s="12"/>
      <c r="F307" s="12"/>
      <c r="G307" s="179"/>
      <c r="H307"/>
      <c r="I307"/>
    </row>
    <row r="308" spans="1:9" ht="18.75">
      <c r="A308" s="100"/>
      <c r="B308" s="306" t="s">
        <v>425</v>
      </c>
      <c r="C308" s="306"/>
      <c r="D308" s="306"/>
      <c r="E308" s="306"/>
      <c r="F308" s="306"/>
      <c r="G308" s="353"/>
      <c r="H308" s="156">
        <f>H309+H316</f>
        <v>6</v>
      </c>
      <c r="I308" s="156">
        <f>I309+I316</f>
        <v>12</v>
      </c>
    </row>
    <row r="309" spans="1:9" ht="31.5" customHeight="1">
      <c r="A309" s="100" t="s">
        <v>426</v>
      </c>
      <c r="B309" s="221" t="s">
        <v>427</v>
      </c>
      <c r="C309" s="221"/>
      <c r="D309" s="221"/>
      <c r="E309" s="221"/>
      <c r="F309" s="221"/>
      <c r="G309" s="348"/>
      <c r="H309" s="156">
        <f>SUM(D310:D314)</f>
        <v>5</v>
      </c>
      <c r="I309" s="156">
        <f>COUNT(D310:D314)*2</f>
        <v>10</v>
      </c>
    </row>
    <row r="310" spans="1:9" ht="30">
      <c r="A310" s="100" t="s">
        <v>428</v>
      </c>
      <c r="B310" s="13" t="s">
        <v>429</v>
      </c>
      <c r="C310" s="9" t="s">
        <v>2204</v>
      </c>
      <c r="D310" s="122">
        <v>1</v>
      </c>
      <c r="E310" s="122" t="s">
        <v>1945</v>
      </c>
      <c r="F310" s="9"/>
      <c r="G310" s="352"/>
    </row>
    <row r="311" spans="1:9" ht="30">
      <c r="A311" s="100"/>
      <c r="B311" s="13"/>
      <c r="C311" s="6" t="s">
        <v>2215</v>
      </c>
      <c r="D311" s="122">
        <v>1</v>
      </c>
      <c r="E311" s="122" t="s">
        <v>1945</v>
      </c>
      <c r="F311" s="9"/>
      <c r="G311" s="352"/>
    </row>
    <row r="312" spans="1:9" ht="30">
      <c r="A312" s="100" t="s">
        <v>430</v>
      </c>
      <c r="B312" s="13" t="s">
        <v>431</v>
      </c>
      <c r="C312" s="9" t="s">
        <v>918</v>
      </c>
      <c r="D312" s="122">
        <v>1</v>
      </c>
      <c r="E312" s="122" t="s">
        <v>1945</v>
      </c>
      <c r="F312" s="9"/>
      <c r="G312" s="352"/>
    </row>
    <row r="313" spans="1:9" ht="30">
      <c r="A313" s="100"/>
      <c r="B313" s="13"/>
      <c r="C313" s="70" t="s">
        <v>920</v>
      </c>
      <c r="D313" s="122">
        <v>1</v>
      </c>
      <c r="E313" s="122" t="s">
        <v>1945</v>
      </c>
      <c r="F313" s="9"/>
      <c r="G313" s="352"/>
    </row>
    <row r="314" spans="1:9" ht="30">
      <c r="A314" s="100" t="s">
        <v>432</v>
      </c>
      <c r="B314" s="13" t="s">
        <v>433</v>
      </c>
      <c r="C314" s="6" t="s">
        <v>919</v>
      </c>
      <c r="D314" s="122">
        <v>1</v>
      </c>
      <c r="E314" s="122" t="s">
        <v>1945</v>
      </c>
      <c r="F314" s="9"/>
      <c r="G314" s="352"/>
    </row>
    <row r="315" spans="1:9" ht="30" hidden="1">
      <c r="A315" s="297" t="s">
        <v>434</v>
      </c>
      <c r="B315" s="10" t="s">
        <v>435</v>
      </c>
      <c r="C315" s="12"/>
      <c r="D315" s="12"/>
      <c r="E315" s="12"/>
      <c r="F315" s="12"/>
      <c r="G315" s="179"/>
      <c r="H315"/>
      <c r="I315"/>
    </row>
    <row r="316" spans="1:9" ht="31.5" customHeight="1">
      <c r="A316" s="100" t="s">
        <v>436</v>
      </c>
      <c r="B316" s="221" t="s">
        <v>470</v>
      </c>
      <c r="C316" s="221"/>
      <c r="D316" s="221"/>
      <c r="E316" s="221"/>
      <c r="F316" s="221"/>
      <c r="G316" s="348"/>
      <c r="H316" s="156">
        <f>SUM(D318)</f>
        <v>1</v>
      </c>
      <c r="I316" s="156">
        <f>COUNT(D318)*2</f>
        <v>2</v>
      </c>
    </row>
    <row r="317" spans="1:9" ht="30" hidden="1">
      <c r="A317" s="297" t="s">
        <v>437</v>
      </c>
      <c r="B317" s="313" t="s">
        <v>440</v>
      </c>
      <c r="C317" s="314"/>
      <c r="D317" s="12"/>
      <c r="E317" s="12"/>
      <c r="F317" s="12"/>
      <c r="G317" s="179"/>
      <c r="H317"/>
      <c r="I317"/>
    </row>
    <row r="318" spans="1:9" ht="30">
      <c r="A318" s="100" t="s">
        <v>438</v>
      </c>
      <c r="B318" s="13" t="s">
        <v>439</v>
      </c>
      <c r="C318" s="6" t="s">
        <v>2188</v>
      </c>
      <c r="D318" s="122">
        <v>1</v>
      </c>
      <c r="E318" s="122" t="s">
        <v>1945</v>
      </c>
      <c r="F318" s="9"/>
      <c r="G318" s="352"/>
    </row>
    <row r="321" spans="1:4" ht="46.5">
      <c r="A321" s="242" t="s">
        <v>2365</v>
      </c>
      <c r="B321" s="242"/>
      <c r="C321" s="242"/>
    </row>
    <row r="322" spans="1:4" ht="63">
      <c r="A322" s="149"/>
      <c r="B322" s="150" t="s">
        <v>2369</v>
      </c>
      <c r="C322" s="198">
        <f>D342</f>
        <v>50</v>
      </c>
    </row>
    <row r="323" spans="1:4" ht="26.25">
      <c r="A323" s="152"/>
      <c r="B323" s="243" t="s">
        <v>2342</v>
      </c>
      <c r="C323" s="244"/>
    </row>
    <row r="324" spans="1:4" ht="21">
      <c r="A324" s="153" t="s">
        <v>2343</v>
      </c>
      <c r="B324" s="154" t="s">
        <v>2344</v>
      </c>
      <c r="C324" s="197">
        <f>D334</f>
        <v>50</v>
      </c>
    </row>
    <row r="325" spans="1:4" ht="21">
      <c r="A325" s="153" t="s">
        <v>2345</v>
      </c>
      <c r="B325" s="154" t="s">
        <v>2346</v>
      </c>
      <c r="C325" s="197">
        <f t="shared" ref="C325:C331" si="0">D335</f>
        <v>50</v>
      </c>
    </row>
    <row r="326" spans="1:4" ht="21">
      <c r="A326" s="153" t="s">
        <v>2347</v>
      </c>
      <c r="B326" s="154" t="s">
        <v>2348</v>
      </c>
      <c r="C326" s="197">
        <f t="shared" si="0"/>
        <v>50</v>
      </c>
    </row>
    <row r="327" spans="1:4" ht="21">
      <c r="A327" s="153" t="s">
        <v>2349</v>
      </c>
      <c r="B327" s="154" t="s">
        <v>2350</v>
      </c>
      <c r="C327" s="197">
        <f t="shared" si="0"/>
        <v>50</v>
      </c>
    </row>
    <row r="328" spans="1:4" ht="21">
      <c r="A328" s="153" t="s">
        <v>2351</v>
      </c>
      <c r="B328" s="154" t="s">
        <v>2352</v>
      </c>
      <c r="C328" s="197">
        <f t="shared" si="0"/>
        <v>50</v>
      </c>
    </row>
    <row r="329" spans="1:4" ht="21">
      <c r="A329" s="153" t="s">
        <v>2353</v>
      </c>
      <c r="B329" s="154" t="s">
        <v>2354</v>
      </c>
      <c r="C329" s="197">
        <f t="shared" si="0"/>
        <v>50</v>
      </c>
    </row>
    <row r="330" spans="1:4" ht="21">
      <c r="A330" s="153" t="s">
        <v>2355</v>
      </c>
      <c r="B330" s="154" t="s">
        <v>2356</v>
      </c>
      <c r="C330" s="197">
        <f t="shared" si="0"/>
        <v>50</v>
      </c>
    </row>
    <row r="331" spans="1:4" ht="21">
      <c r="A331" s="153" t="s">
        <v>2357</v>
      </c>
      <c r="B331" s="154" t="s">
        <v>2358</v>
      </c>
      <c r="C331" s="197">
        <f t="shared" si="0"/>
        <v>50</v>
      </c>
    </row>
    <row r="333" spans="1:4">
      <c r="A333" s="155"/>
      <c r="B333" s="155" t="s">
        <v>2366</v>
      </c>
      <c r="C333" s="156" t="s">
        <v>2367</v>
      </c>
      <c r="D333" s="156" t="s">
        <v>2361</v>
      </c>
    </row>
    <row r="334" spans="1:4">
      <c r="A334" s="155" t="s">
        <v>2343</v>
      </c>
      <c r="B334" s="156">
        <f>H5</f>
        <v>6</v>
      </c>
      <c r="C334" s="156">
        <f>I5</f>
        <v>12</v>
      </c>
      <c r="D334" s="156">
        <f>B334*100/C334</f>
        <v>50</v>
      </c>
    </row>
    <row r="335" spans="1:4">
      <c r="A335" s="155" t="s">
        <v>2345</v>
      </c>
      <c r="B335" s="155">
        <f>H44</f>
        <v>16</v>
      </c>
      <c r="C335" s="155">
        <f>I44</f>
        <v>32</v>
      </c>
      <c r="D335" s="156">
        <f t="shared" ref="D335:D342" si="1">B335*100/C335</f>
        <v>50</v>
      </c>
    </row>
    <row r="336" spans="1:4">
      <c r="A336" s="155" t="s">
        <v>2347</v>
      </c>
      <c r="B336" s="205">
        <f>H71</f>
        <v>17</v>
      </c>
      <c r="C336" s="205">
        <f>I71</f>
        <v>34</v>
      </c>
      <c r="D336" s="156">
        <f t="shared" si="1"/>
        <v>50</v>
      </c>
    </row>
    <row r="337" spans="1:4">
      <c r="A337" s="155" t="s">
        <v>2349</v>
      </c>
      <c r="B337" s="205">
        <f>H101</f>
        <v>5</v>
      </c>
      <c r="C337" s="205">
        <f>I101</f>
        <v>10</v>
      </c>
      <c r="D337" s="156">
        <f t="shared" si="1"/>
        <v>50</v>
      </c>
    </row>
    <row r="338" spans="1:4">
      <c r="A338" s="155" t="s">
        <v>2351</v>
      </c>
      <c r="B338" s="205">
        <f>H151</f>
        <v>48</v>
      </c>
      <c r="C338" s="205">
        <f>I151</f>
        <v>96</v>
      </c>
      <c r="D338" s="156">
        <f t="shared" si="1"/>
        <v>50</v>
      </c>
    </row>
    <row r="339" spans="1:4">
      <c r="A339" s="155" t="s">
        <v>2353</v>
      </c>
      <c r="B339" s="205">
        <f>H258</f>
        <v>17</v>
      </c>
      <c r="C339" s="205">
        <f>I258</f>
        <v>34</v>
      </c>
      <c r="D339" s="156">
        <f t="shared" si="1"/>
        <v>50</v>
      </c>
    </row>
    <row r="340" spans="1:4">
      <c r="A340" s="155" t="s">
        <v>2355</v>
      </c>
      <c r="B340" s="205">
        <f>H283</f>
        <v>8</v>
      </c>
      <c r="C340" s="205">
        <f>I283</f>
        <v>16</v>
      </c>
      <c r="D340" s="156">
        <f t="shared" si="1"/>
        <v>50</v>
      </c>
    </row>
    <row r="341" spans="1:4">
      <c r="A341" s="155" t="s">
        <v>2357</v>
      </c>
      <c r="B341" s="205">
        <f>H308</f>
        <v>6</v>
      </c>
      <c r="C341" s="205">
        <f>I308</f>
        <v>12</v>
      </c>
      <c r="D341" s="156">
        <f>B341*100/C341</f>
        <v>50</v>
      </c>
    </row>
    <row r="342" spans="1:4">
      <c r="A342" s="155" t="s">
        <v>2362</v>
      </c>
      <c r="B342" s="205">
        <f>SUM(B334:B341)</f>
        <v>123</v>
      </c>
      <c r="C342" s="205">
        <f>SUM(C334:C341)</f>
        <v>246</v>
      </c>
      <c r="D342" s="156">
        <f t="shared" si="1"/>
        <v>50</v>
      </c>
    </row>
    <row r="343" spans="1:4">
      <c r="A343" s="186"/>
      <c r="B343" s="186"/>
      <c r="C343" s="187"/>
    </row>
    <row r="344" spans="1:4">
      <c r="A344" s="186"/>
      <c r="B344" s="186"/>
      <c r="C344" s="187"/>
    </row>
    <row r="345" spans="1:4">
      <c r="A345" s="186"/>
      <c r="B345" s="186"/>
      <c r="C345" s="187"/>
    </row>
  </sheetData>
  <sheetProtection password="E1A7" sheet="1" objects="1" scenarios="1"/>
  <protectedRanges>
    <protectedRange sqref="D1:D1048576" name="Range1"/>
  </protectedRanges>
  <autoFilter ref="A4:F318">
    <filterColumn colId="0">
      <colorFilter dxfId="10"/>
    </filterColumn>
  </autoFilter>
  <mergeCells count="48">
    <mergeCell ref="F1:F2"/>
    <mergeCell ref="A1:E2"/>
    <mergeCell ref="A321:C321"/>
    <mergeCell ref="B323:C323"/>
    <mergeCell ref="B5:F5"/>
    <mergeCell ref="B6:F6"/>
    <mergeCell ref="B11:F11"/>
    <mergeCell ref="B21:F21"/>
    <mergeCell ref="B26:F26"/>
    <mergeCell ref="B41:F41"/>
    <mergeCell ref="B44:F44"/>
    <mergeCell ref="B45:F45"/>
    <mergeCell ref="B58:F58"/>
    <mergeCell ref="B66:F66"/>
    <mergeCell ref="B71:F71"/>
    <mergeCell ref="B72:F72"/>
    <mergeCell ref="B83:F83"/>
    <mergeCell ref="B91:F91"/>
    <mergeCell ref="B94:F94"/>
    <mergeCell ref="B101:F101"/>
    <mergeCell ref="B102:F102"/>
    <mergeCell ref="B114:F114"/>
    <mergeCell ref="B121:F121"/>
    <mergeCell ref="B126:F126"/>
    <mergeCell ref="B178:F178"/>
    <mergeCell ref="B225:F225"/>
    <mergeCell ref="B299:F299"/>
    <mergeCell ref="B135:F135"/>
    <mergeCell ref="B151:F151"/>
    <mergeCell ref="B152:F152"/>
    <mergeCell ref="B155:F155"/>
    <mergeCell ref="B165:F165"/>
    <mergeCell ref="B308:F308"/>
    <mergeCell ref="B309:F309"/>
    <mergeCell ref="B316:F316"/>
    <mergeCell ref="A3:F3"/>
    <mergeCell ref="B269:F269"/>
    <mergeCell ref="B273:F273"/>
    <mergeCell ref="B283:F283"/>
    <mergeCell ref="B284:F284"/>
    <mergeCell ref="B295:F295"/>
    <mergeCell ref="B238:F238"/>
    <mergeCell ref="B243:F243"/>
    <mergeCell ref="B258:F258"/>
    <mergeCell ref="B259:F259"/>
    <mergeCell ref="B266:F266"/>
    <mergeCell ref="B172:F172"/>
    <mergeCell ref="B232:F232"/>
  </mergeCells>
  <dataValidations count="1">
    <dataValidation type="list" allowBlank="1" showInputMessage="1" showErrorMessage="1" sqref="D343:D1048576 D3:D333">
      <formula1>$J$1:$L$1</formula1>
    </dataValidation>
  </dataValidations>
  <pageMargins left="0.7" right="0.7" top="0.75" bottom="0.75" header="0.3" footer="0.3"/>
  <pageSetup scale="63" orientation="portrait" r:id="rId1"/>
</worksheet>
</file>

<file path=xl/worksheets/sheet4.xml><?xml version="1.0" encoding="utf-8"?>
<worksheet xmlns="http://schemas.openxmlformats.org/spreadsheetml/2006/main" xmlns:r="http://schemas.openxmlformats.org/officeDocument/2006/relationships">
  <sheetPr filterMode="1">
    <tabColor rgb="FF00B050"/>
  </sheetPr>
  <dimension ref="A1:L315"/>
  <sheetViews>
    <sheetView view="pageBreakPreview" zoomScale="60" zoomScaleNormal="100" workbookViewId="0">
      <selection activeCell="I11" sqref="I11"/>
    </sheetView>
  </sheetViews>
  <sheetFormatPr defaultRowHeight="15"/>
  <cols>
    <col min="1" max="1" width="17.7109375" style="1" customWidth="1"/>
    <col min="2" max="2" width="27" style="1" customWidth="1"/>
    <col min="3" max="3" width="30.5703125" customWidth="1"/>
    <col min="4" max="4" width="7.7109375" customWidth="1"/>
    <col min="5" max="5" width="13.28515625" style="124" customWidth="1"/>
    <col min="6" max="6" width="25.85546875" customWidth="1"/>
    <col min="7" max="7" width="16.42578125" customWidth="1"/>
    <col min="8" max="8" width="19.5703125" style="156" customWidth="1"/>
    <col min="9" max="9" width="9.140625" style="156"/>
  </cols>
  <sheetData>
    <row r="1" spans="1:12" ht="15" customHeight="1">
      <c r="A1" s="260" t="s">
        <v>0</v>
      </c>
      <c r="B1" s="260"/>
      <c r="C1" s="260"/>
      <c r="D1" s="260"/>
      <c r="E1" s="260"/>
      <c r="F1" s="260">
        <v>3</v>
      </c>
      <c r="G1" s="217"/>
      <c r="J1" s="156">
        <v>0</v>
      </c>
      <c r="K1" s="156">
        <v>1</v>
      </c>
      <c r="L1" s="156">
        <v>2</v>
      </c>
    </row>
    <row r="2" spans="1:12" ht="15" customHeight="1">
      <c r="A2" s="260"/>
      <c r="B2" s="260"/>
      <c r="C2" s="260"/>
      <c r="D2" s="260"/>
      <c r="E2" s="260"/>
      <c r="F2" s="260"/>
      <c r="G2" s="217"/>
    </row>
    <row r="3" spans="1:12" ht="22.5" customHeight="1">
      <c r="A3" s="260" t="s">
        <v>1911</v>
      </c>
      <c r="B3" s="260"/>
      <c r="C3" s="260"/>
      <c r="D3" s="260"/>
      <c r="E3" s="266"/>
      <c r="F3" s="260"/>
      <c r="G3" s="217"/>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6">
        <f>H6+H11</f>
        <v>12</v>
      </c>
      <c r="I5" s="156">
        <f>I6+I11</f>
        <v>24</v>
      </c>
    </row>
    <row r="6" spans="1:12" ht="30">
      <c r="A6" s="100" t="s">
        <v>4</v>
      </c>
      <c r="B6" s="221" t="s">
        <v>5</v>
      </c>
      <c r="C6" s="221"/>
      <c r="D6" s="221"/>
      <c r="E6" s="222"/>
      <c r="F6" s="221"/>
      <c r="G6" s="348"/>
      <c r="H6" s="156">
        <f>SUM(D7:D10)</f>
        <v>2</v>
      </c>
      <c r="I6" s="156">
        <f>COUNT(D7:D10)*2</f>
        <v>4</v>
      </c>
    </row>
    <row r="7" spans="1:12" ht="57.75" customHeight="1">
      <c r="A7" s="100" t="s">
        <v>6</v>
      </c>
      <c r="B7" s="13" t="s">
        <v>7</v>
      </c>
      <c r="C7" s="6" t="s">
        <v>1087</v>
      </c>
      <c r="D7" s="122">
        <v>1</v>
      </c>
      <c r="E7" s="122" t="s">
        <v>1269</v>
      </c>
      <c r="F7" s="9"/>
      <c r="G7" s="352"/>
    </row>
    <row r="8" spans="1:12" ht="30" hidden="1">
      <c r="A8" s="315" t="s">
        <v>8</v>
      </c>
      <c r="B8" s="316" t="s">
        <v>9</v>
      </c>
      <c r="C8" s="12"/>
      <c r="D8" s="12"/>
      <c r="E8" s="12"/>
      <c r="F8" s="12"/>
      <c r="G8" s="179"/>
      <c r="H8"/>
      <c r="I8"/>
    </row>
    <row r="9" spans="1:12" hidden="1">
      <c r="A9" s="117" t="s">
        <v>10</v>
      </c>
      <c r="B9" s="13" t="s">
        <v>441</v>
      </c>
      <c r="C9" s="9"/>
      <c r="D9" s="9"/>
      <c r="E9" s="9"/>
      <c r="F9" s="9"/>
      <c r="G9" s="179"/>
      <c r="H9"/>
      <c r="I9"/>
    </row>
    <row r="10" spans="1:12" ht="60.75" customHeight="1">
      <c r="A10" s="100" t="s">
        <v>11</v>
      </c>
      <c r="B10" s="13" t="s">
        <v>12</v>
      </c>
      <c r="C10" s="106" t="s">
        <v>2055</v>
      </c>
      <c r="D10" s="122">
        <v>1</v>
      </c>
      <c r="E10" s="122" t="s">
        <v>1269</v>
      </c>
      <c r="F10" s="9"/>
      <c r="G10" s="352"/>
    </row>
    <row r="11" spans="1:12" ht="35.25" customHeight="1">
      <c r="A11" s="100" t="s">
        <v>13</v>
      </c>
      <c r="B11" s="221" t="s">
        <v>14</v>
      </c>
      <c r="C11" s="221"/>
      <c r="D11" s="221"/>
      <c r="E11" s="222"/>
      <c r="F11" s="221"/>
      <c r="G11" s="348"/>
      <c r="H11" s="156">
        <f>SUM(D14:D23)</f>
        <v>10</v>
      </c>
      <c r="I11" s="156">
        <f>COUNT(D14:D23)*2</f>
        <v>20</v>
      </c>
    </row>
    <row r="12" spans="1:12" ht="30" hidden="1">
      <c r="A12" s="315" t="s">
        <v>15</v>
      </c>
      <c r="B12" s="316" t="s">
        <v>16</v>
      </c>
      <c r="C12" s="12"/>
      <c r="D12" s="12"/>
      <c r="E12" s="12"/>
      <c r="F12" s="12"/>
      <c r="G12" s="179"/>
      <c r="H12"/>
      <c r="I12"/>
    </row>
    <row r="13" spans="1:12" hidden="1">
      <c r="A13" s="117" t="s">
        <v>17</v>
      </c>
      <c r="B13" s="13" t="s">
        <v>18</v>
      </c>
      <c r="C13" s="9"/>
      <c r="D13" s="9"/>
      <c r="E13" s="9"/>
      <c r="F13" s="9"/>
      <c r="G13" s="179"/>
      <c r="H13"/>
      <c r="I13"/>
    </row>
    <row r="14" spans="1:12" ht="54" customHeight="1">
      <c r="A14" s="100" t="s">
        <v>19</v>
      </c>
      <c r="B14" s="48" t="s">
        <v>20</v>
      </c>
      <c r="C14" s="5" t="s">
        <v>2250</v>
      </c>
      <c r="D14" s="122">
        <v>1</v>
      </c>
      <c r="E14" s="122" t="s">
        <v>1269</v>
      </c>
      <c r="F14" s="5"/>
      <c r="G14" s="349"/>
    </row>
    <row r="15" spans="1:12" ht="47.25" customHeight="1">
      <c r="A15" s="100" t="s">
        <v>21</v>
      </c>
      <c r="B15" s="48" t="s">
        <v>22</v>
      </c>
      <c r="C15" s="5" t="s">
        <v>1091</v>
      </c>
      <c r="D15" s="122">
        <v>1</v>
      </c>
      <c r="E15" s="122" t="s">
        <v>1269</v>
      </c>
      <c r="F15" s="7" t="s">
        <v>2370</v>
      </c>
      <c r="G15" s="351"/>
    </row>
    <row r="16" spans="1:12" ht="30">
      <c r="A16" s="100"/>
      <c r="B16" s="48"/>
      <c r="C16" s="5" t="s">
        <v>1092</v>
      </c>
      <c r="D16" s="122">
        <v>1</v>
      </c>
      <c r="E16" s="122" t="s">
        <v>1269</v>
      </c>
      <c r="F16" s="5"/>
      <c r="G16" s="349"/>
    </row>
    <row r="17" spans="1:9" ht="30">
      <c r="A17" s="100"/>
      <c r="B17" s="48"/>
      <c r="C17" s="5" t="s">
        <v>2251</v>
      </c>
      <c r="D17" s="122">
        <v>1</v>
      </c>
      <c r="E17" s="122" t="s">
        <v>1269</v>
      </c>
      <c r="F17" s="5"/>
      <c r="G17" s="349"/>
    </row>
    <row r="18" spans="1:9" ht="30">
      <c r="A18" s="100"/>
      <c r="B18" s="48"/>
      <c r="C18" s="7" t="s">
        <v>1088</v>
      </c>
      <c r="D18" s="122">
        <v>1</v>
      </c>
      <c r="E18" s="122" t="s">
        <v>1269</v>
      </c>
      <c r="F18" s="5"/>
      <c r="G18" s="349"/>
    </row>
    <row r="19" spans="1:9" ht="61.5" customHeight="1">
      <c r="A19" s="100"/>
      <c r="B19" s="48"/>
      <c r="C19" s="7" t="s">
        <v>2093</v>
      </c>
      <c r="D19" s="122">
        <v>1</v>
      </c>
      <c r="E19" s="122" t="s">
        <v>1269</v>
      </c>
      <c r="F19" s="5"/>
      <c r="G19" s="349"/>
    </row>
    <row r="20" spans="1:9" ht="61.5" customHeight="1">
      <c r="A20" s="100"/>
      <c r="B20" s="48"/>
      <c r="C20" s="7" t="s">
        <v>2094</v>
      </c>
      <c r="D20" s="122">
        <v>1</v>
      </c>
      <c r="E20" s="122" t="s">
        <v>1269</v>
      </c>
      <c r="F20" s="5"/>
      <c r="G20" s="349"/>
    </row>
    <row r="21" spans="1:9" ht="54" customHeight="1">
      <c r="A21" s="100"/>
      <c r="B21" s="48"/>
      <c r="C21" s="7" t="s">
        <v>2252</v>
      </c>
      <c r="D21" s="122">
        <v>1</v>
      </c>
      <c r="E21" s="122" t="s">
        <v>1269</v>
      </c>
      <c r="F21" s="5"/>
      <c r="G21" s="349"/>
    </row>
    <row r="22" spans="1:9" ht="72.75" customHeight="1">
      <c r="A22" s="100"/>
      <c r="B22" s="48"/>
      <c r="C22" s="7" t="s">
        <v>2253</v>
      </c>
      <c r="D22" s="122">
        <v>1</v>
      </c>
      <c r="E22" s="122" t="s">
        <v>1269</v>
      </c>
      <c r="F22" s="5"/>
      <c r="G22" s="349"/>
    </row>
    <row r="23" spans="1:9" ht="75">
      <c r="A23" s="100"/>
      <c r="B23" s="48"/>
      <c r="C23" s="18" t="s">
        <v>1089</v>
      </c>
      <c r="D23" s="122">
        <v>1</v>
      </c>
      <c r="E23" s="122" t="s">
        <v>1951</v>
      </c>
      <c r="F23" s="5" t="s">
        <v>1090</v>
      </c>
      <c r="G23" s="349"/>
    </row>
    <row r="24" spans="1:9" ht="30" hidden="1">
      <c r="A24" s="315" t="s">
        <v>23</v>
      </c>
      <c r="B24" s="317" t="s">
        <v>24</v>
      </c>
      <c r="C24" s="12"/>
      <c r="D24" s="12"/>
      <c r="E24" s="12"/>
      <c r="F24" s="12"/>
      <c r="G24" s="179"/>
      <c r="H24"/>
      <c r="I24"/>
    </row>
    <row r="25" spans="1:9" ht="31.5" hidden="1" customHeight="1">
      <c r="A25" s="117" t="s">
        <v>25</v>
      </c>
      <c r="B25" s="218" t="s">
        <v>26</v>
      </c>
      <c r="C25" s="219"/>
      <c r="D25" s="219"/>
      <c r="E25" s="219"/>
      <c r="F25" s="220"/>
      <c r="G25" s="216"/>
      <c r="H25"/>
      <c r="I25"/>
    </row>
    <row r="26" spans="1:9" hidden="1">
      <c r="A26" s="117" t="s">
        <v>27</v>
      </c>
      <c r="B26" s="13" t="s">
        <v>442</v>
      </c>
      <c r="C26" s="9"/>
      <c r="D26" s="9"/>
      <c r="E26" s="9"/>
      <c r="F26" s="9"/>
      <c r="G26" s="179"/>
      <c r="H26"/>
      <c r="I26"/>
    </row>
    <row r="27" spans="1:9" hidden="1">
      <c r="A27" s="117" t="s">
        <v>28</v>
      </c>
      <c r="B27" s="13" t="s">
        <v>29</v>
      </c>
      <c r="C27" s="9"/>
      <c r="D27" s="9"/>
      <c r="E27" s="9"/>
      <c r="F27" s="9"/>
      <c r="G27" s="179"/>
      <c r="H27"/>
      <c r="I27"/>
    </row>
    <row r="28" spans="1:9" ht="30" hidden="1">
      <c r="A28" s="117" t="s">
        <v>30</v>
      </c>
      <c r="B28" s="13" t="s">
        <v>1769</v>
      </c>
      <c r="C28" s="9"/>
      <c r="D28" s="9"/>
      <c r="E28" s="9"/>
      <c r="F28" s="9"/>
      <c r="G28" s="179"/>
      <c r="H28"/>
      <c r="I28"/>
    </row>
    <row r="29" spans="1:9" hidden="1">
      <c r="A29" s="117" t="s">
        <v>32</v>
      </c>
      <c r="B29" s="13" t="s">
        <v>33</v>
      </c>
      <c r="C29" s="9"/>
      <c r="D29" s="9"/>
      <c r="E29" s="9"/>
      <c r="F29" s="9"/>
      <c r="G29" s="179"/>
      <c r="H29"/>
      <c r="I29"/>
    </row>
    <row r="30" spans="1:9" ht="31.5" hidden="1" customHeight="1">
      <c r="A30" s="117" t="s">
        <v>34</v>
      </c>
      <c r="B30" s="218" t="s">
        <v>35</v>
      </c>
      <c r="C30" s="219"/>
      <c r="D30" s="219"/>
      <c r="E30" s="219"/>
      <c r="F30" s="220"/>
      <c r="G30" s="216"/>
      <c r="H30"/>
      <c r="I30"/>
    </row>
    <row r="31" spans="1:9" ht="45" hidden="1">
      <c r="A31" s="117" t="s">
        <v>36</v>
      </c>
      <c r="B31" s="13" t="s">
        <v>37</v>
      </c>
      <c r="C31" s="9"/>
      <c r="D31" s="9"/>
      <c r="E31" s="9"/>
      <c r="F31" s="9"/>
      <c r="G31" s="179"/>
      <c r="H31"/>
      <c r="I31"/>
    </row>
    <row r="32" spans="1:9" ht="45" hidden="1">
      <c r="A32" s="117" t="s">
        <v>38</v>
      </c>
      <c r="B32" s="13" t="s">
        <v>39</v>
      </c>
      <c r="C32" s="9"/>
      <c r="D32" s="9"/>
      <c r="E32" s="9"/>
      <c r="F32" s="9"/>
      <c r="G32" s="179"/>
      <c r="H32"/>
      <c r="I32"/>
    </row>
    <row r="33" spans="1:9" ht="45" hidden="1">
      <c r="A33" s="117" t="s">
        <v>40</v>
      </c>
      <c r="B33" s="13" t="s">
        <v>41</v>
      </c>
      <c r="C33" s="9"/>
      <c r="D33" s="9"/>
      <c r="E33" s="9"/>
      <c r="F33" s="9"/>
      <c r="G33" s="179"/>
      <c r="H33"/>
      <c r="I33"/>
    </row>
    <row r="34" spans="1:9" ht="30" hidden="1">
      <c r="A34" s="117" t="s">
        <v>42</v>
      </c>
      <c r="B34" s="13" t="s">
        <v>43</v>
      </c>
      <c r="C34" s="9"/>
      <c r="D34" s="9"/>
      <c r="E34" s="9"/>
      <c r="F34" s="9"/>
      <c r="G34" s="179"/>
      <c r="H34"/>
      <c r="I34"/>
    </row>
    <row r="35" spans="1:9" ht="45" hidden="1">
      <c r="A35" s="117" t="s">
        <v>44</v>
      </c>
      <c r="B35" s="13" t="s">
        <v>45</v>
      </c>
      <c r="C35" s="9"/>
      <c r="D35" s="9"/>
      <c r="E35" s="9"/>
      <c r="F35" s="9"/>
      <c r="G35" s="179"/>
      <c r="H35"/>
      <c r="I35"/>
    </row>
    <row r="36" spans="1:9" ht="30" hidden="1">
      <c r="A36" s="117" t="s">
        <v>46</v>
      </c>
      <c r="B36" s="13" t="s">
        <v>47</v>
      </c>
      <c r="C36" s="9"/>
      <c r="D36" s="9"/>
      <c r="E36" s="9"/>
      <c r="F36" s="9"/>
      <c r="G36" s="179"/>
      <c r="H36"/>
      <c r="I36"/>
    </row>
    <row r="37" spans="1:9" ht="45" hidden="1">
      <c r="A37" s="117" t="s">
        <v>48</v>
      </c>
      <c r="B37" s="13" t="s">
        <v>49</v>
      </c>
      <c r="C37" s="9"/>
      <c r="D37" s="9"/>
      <c r="E37" s="9"/>
      <c r="F37" s="9"/>
      <c r="G37" s="179"/>
      <c r="H37"/>
      <c r="I37"/>
    </row>
    <row r="38" spans="1:9" ht="60" hidden="1">
      <c r="A38" s="117" t="s">
        <v>50</v>
      </c>
      <c r="B38" s="13" t="s">
        <v>51</v>
      </c>
      <c r="C38" s="9"/>
      <c r="D38" s="9"/>
      <c r="E38" s="9"/>
      <c r="F38" s="9"/>
      <c r="G38" s="179"/>
      <c r="H38"/>
      <c r="I38"/>
    </row>
    <row r="39" spans="1:9" ht="45" hidden="1">
      <c r="A39" s="117" t="s">
        <v>52</v>
      </c>
      <c r="B39" s="48" t="s">
        <v>53</v>
      </c>
      <c r="C39" s="9"/>
      <c r="D39" s="9"/>
      <c r="E39" s="9"/>
      <c r="F39" s="9"/>
      <c r="G39" s="179"/>
      <c r="H39"/>
      <c r="I39"/>
    </row>
    <row r="40" spans="1:9" ht="30" hidden="1">
      <c r="A40" s="117" t="s">
        <v>54</v>
      </c>
      <c r="B40" s="13" t="s">
        <v>55</v>
      </c>
      <c r="C40" s="9"/>
      <c r="D40" s="9"/>
      <c r="E40" s="9"/>
      <c r="F40" s="9"/>
      <c r="G40" s="179"/>
      <c r="H40"/>
      <c r="I40"/>
    </row>
    <row r="41" spans="1:9" ht="45" hidden="1">
      <c r="A41" s="117" t="s">
        <v>56</v>
      </c>
      <c r="B41" s="48" t="s">
        <v>57</v>
      </c>
      <c r="C41" s="9"/>
      <c r="D41" s="9"/>
      <c r="E41" s="9"/>
      <c r="F41" s="9"/>
      <c r="G41" s="179"/>
      <c r="H41"/>
      <c r="I41"/>
    </row>
    <row r="42" spans="1:9" ht="30" hidden="1">
      <c r="A42" s="117" t="s">
        <v>58</v>
      </c>
      <c r="B42" s="13" t="s">
        <v>59</v>
      </c>
      <c r="C42" s="9"/>
      <c r="D42" s="9"/>
      <c r="E42" s="9"/>
      <c r="F42" s="9"/>
      <c r="G42" s="179"/>
      <c r="H42"/>
      <c r="I42"/>
    </row>
    <row r="43" spans="1:9" ht="30" hidden="1">
      <c r="A43" s="117" t="s">
        <v>60</v>
      </c>
      <c r="B43" s="13" t="s">
        <v>61</v>
      </c>
      <c r="C43" s="9"/>
      <c r="D43" s="9"/>
      <c r="E43" s="9"/>
      <c r="F43" s="9"/>
      <c r="G43" s="179"/>
      <c r="H43"/>
      <c r="I43"/>
    </row>
    <row r="44" spans="1:9" ht="30" hidden="1">
      <c r="A44" s="117" t="s">
        <v>62</v>
      </c>
      <c r="B44" s="55" t="s">
        <v>662</v>
      </c>
      <c r="C44" s="9"/>
      <c r="D44" s="9"/>
      <c r="E44" s="9"/>
      <c r="F44" s="9"/>
      <c r="G44" s="179"/>
      <c r="H44"/>
      <c r="I44"/>
    </row>
    <row r="45" spans="1:9" ht="31.5" hidden="1" customHeight="1">
      <c r="A45" s="117" t="s">
        <v>63</v>
      </c>
      <c r="B45" s="218" t="s">
        <v>64</v>
      </c>
      <c r="C45" s="219"/>
      <c r="D45" s="219"/>
      <c r="E45" s="219"/>
      <c r="F45" s="220"/>
      <c r="G45" s="216"/>
      <c r="H45"/>
      <c r="I45"/>
    </row>
    <row r="46" spans="1:9" ht="30" hidden="1">
      <c r="A46" s="117" t="s">
        <v>65</v>
      </c>
      <c r="B46" s="13" t="s">
        <v>66</v>
      </c>
      <c r="C46" s="9"/>
      <c r="D46" s="9"/>
      <c r="E46" s="9"/>
      <c r="F46" s="9"/>
      <c r="G46" s="179"/>
      <c r="H46"/>
      <c r="I46"/>
    </row>
    <row r="47" spans="1:9" ht="45" hidden="1">
      <c r="A47" s="117" t="s">
        <v>67</v>
      </c>
      <c r="B47" s="13" t="s">
        <v>68</v>
      </c>
      <c r="C47" s="9"/>
      <c r="D47" s="9"/>
      <c r="E47" s="9"/>
      <c r="F47" s="9"/>
      <c r="G47" s="179"/>
      <c r="H47"/>
      <c r="I47"/>
    </row>
    <row r="48" spans="1:9" ht="18.75">
      <c r="A48" s="100"/>
      <c r="B48" s="306" t="s">
        <v>69</v>
      </c>
      <c r="C48" s="306"/>
      <c r="D48" s="306"/>
      <c r="E48" s="307"/>
      <c r="F48" s="306"/>
      <c r="G48" s="353"/>
      <c r="H48" s="156">
        <f>H49+H61+H67</f>
        <v>10</v>
      </c>
      <c r="I48" s="156">
        <f>I49+I61+I67</f>
        <v>20</v>
      </c>
    </row>
    <row r="49" spans="1:9" ht="30">
      <c r="A49" s="100" t="s">
        <v>70</v>
      </c>
      <c r="B49" s="221" t="s">
        <v>71</v>
      </c>
      <c r="C49" s="221"/>
      <c r="D49" s="221"/>
      <c r="E49" s="222"/>
      <c r="F49" s="221"/>
      <c r="G49" s="348"/>
      <c r="H49" s="156">
        <f>SUM(D50:D59)</f>
        <v>7</v>
      </c>
      <c r="I49" s="156">
        <f>COUNT(D50:D59)*2</f>
        <v>14</v>
      </c>
    </row>
    <row r="50" spans="1:9" ht="58.5" customHeight="1">
      <c r="A50" s="100" t="s">
        <v>72</v>
      </c>
      <c r="B50" s="48" t="s">
        <v>73</v>
      </c>
      <c r="C50" s="6" t="s">
        <v>2095</v>
      </c>
      <c r="D50" s="122">
        <v>1</v>
      </c>
      <c r="E50" s="9"/>
      <c r="F50" s="9"/>
      <c r="G50" s="352"/>
    </row>
    <row r="51" spans="1:9" ht="54" customHeight="1">
      <c r="A51" s="100" t="s">
        <v>74</v>
      </c>
      <c r="B51" s="48" t="s">
        <v>75</v>
      </c>
      <c r="C51" s="26" t="s">
        <v>2371</v>
      </c>
      <c r="D51" s="122">
        <v>1</v>
      </c>
      <c r="E51" s="122" t="s">
        <v>1943</v>
      </c>
      <c r="F51" s="5"/>
      <c r="G51" s="349"/>
    </row>
    <row r="52" spans="1:9" ht="60" customHeight="1">
      <c r="A52" s="100"/>
      <c r="B52" s="48"/>
      <c r="C52" s="26" t="s">
        <v>1093</v>
      </c>
      <c r="D52" s="122">
        <v>1</v>
      </c>
      <c r="E52" s="122" t="s">
        <v>1943</v>
      </c>
      <c r="F52" s="9"/>
      <c r="G52" s="352"/>
    </row>
    <row r="53" spans="1:9" ht="9" hidden="1" customHeight="1">
      <c r="A53" s="315" t="s">
        <v>76</v>
      </c>
      <c r="B53" s="317" t="s">
        <v>77</v>
      </c>
      <c r="C53" s="12"/>
      <c r="D53" s="12"/>
      <c r="E53" s="12"/>
      <c r="F53" s="12"/>
      <c r="G53" s="179"/>
      <c r="H53"/>
      <c r="I53"/>
    </row>
    <row r="54" spans="1:9" ht="213.75" customHeight="1">
      <c r="A54" s="100" t="s">
        <v>78</v>
      </c>
      <c r="B54" s="48" t="s">
        <v>79</v>
      </c>
      <c r="C54" s="5" t="s">
        <v>2254</v>
      </c>
      <c r="D54" s="122">
        <v>1</v>
      </c>
      <c r="E54" s="122" t="s">
        <v>1943</v>
      </c>
      <c r="F54" s="39" t="s">
        <v>819</v>
      </c>
      <c r="G54" s="382"/>
    </row>
    <row r="55" spans="1:9" ht="30" hidden="1">
      <c r="A55" s="315" t="s">
        <v>80</v>
      </c>
      <c r="B55" s="317" t="s">
        <v>81</v>
      </c>
      <c r="C55" s="12"/>
      <c r="D55" s="12"/>
      <c r="E55" s="12"/>
      <c r="F55" s="12"/>
      <c r="G55" s="179"/>
      <c r="H55"/>
      <c r="I55"/>
    </row>
    <row r="56" spans="1:9" ht="30" hidden="1">
      <c r="A56" s="117" t="s">
        <v>82</v>
      </c>
      <c r="B56" s="13" t="s">
        <v>83</v>
      </c>
      <c r="C56" s="9"/>
      <c r="D56" s="9"/>
      <c r="E56" s="9"/>
      <c r="F56" s="9"/>
      <c r="G56" s="179"/>
      <c r="H56"/>
      <c r="I56"/>
    </row>
    <row r="57" spans="1:9" ht="73.5" customHeight="1">
      <c r="A57" s="100" t="s">
        <v>84</v>
      </c>
      <c r="B57" s="13" t="s">
        <v>85</v>
      </c>
      <c r="C57" s="106" t="s">
        <v>1096</v>
      </c>
      <c r="D57" s="122">
        <v>1</v>
      </c>
      <c r="E57" s="122" t="s">
        <v>1598</v>
      </c>
      <c r="F57" s="9"/>
      <c r="G57" s="352"/>
    </row>
    <row r="58" spans="1:9" ht="82.5" customHeight="1">
      <c r="A58" s="100"/>
      <c r="B58" s="13"/>
      <c r="C58" s="5" t="s">
        <v>1094</v>
      </c>
      <c r="D58" s="122">
        <v>1</v>
      </c>
      <c r="E58" s="122" t="s">
        <v>1945</v>
      </c>
      <c r="F58" s="9"/>
      <c r="G58" s="352"/>
    </row>
    <row r="59" spans="1:9" ht="87.75" customHeight="1">
      <c r="A59" s="100"/>
      <c r="B59" s="13"/>
      <c r="C59" s="5" t="s">
        <v>1095</v>
      </c>
      <c r="D59" s="122">
        <v>1</v>
      </c>
      <c r="E59" s="122" t="s">
        <v>1942</v>
      </c>
      <c r="F59" s="319"/>
      <c r="G59" s="383"/>
    </row>
    <row r="60" spans="1:9" ht="30" hidden="1">
      <c r="A60" s="315" t="s">
        <v>86</v>
      </c>
      <c r="B60" s="316" t="s">
        <v>87</v>
      </c>
      <c r="C60" s="12"/>
      <c r="D60" s="12"/>
      <c r="E60" s="12"/>
      <c r="F60" s="12"/>
      <c r="G60" s="179"/>
      <c r="H60"/>
      <c r="I60"/>
    </row>
    <row r="61" spans="1:9" ht="30">
      <c r="A61" s="100" t="s">
        <v>88</v>
      </c>
      <c r="B61" s="221" t="s">
        <v>89</v>
      </c>
      <c r="C61" s="221"/>
      <c r="D61" s="221"/>
      <c r="E61" s="222"/>
      <c r="F61" s="221"/>
      <c r="G61" s="348"/>
      <c r="H61" s="156">
        <f>SUM(D62)</f>
        <v>1</v>
      </c>
      <c r="I61" s="156">
        <f>COUNT(D62)*2</f>
        <v>2</v>
      </c>
    </row>
    <row r="62" spans="1:9" ht="78.75" customHeight="1">
      <c r="A62" s="100" t="s">
        <v>90</v>
      </c>
      <c r="B62" s="13" t="s">
        <v>91</v>
      </c>
      <c r="C62" s="5" t="s">
        <v>574</v>
      </c>
      <c r="D62" s="122">
        <v>1</v>
      </c>
      <c r="E62" s="122" t="s">
        <v>1943</v>
      </c>
      <c r="F62" s="6" t="s">
        <v>2255</v>
      </c>
      <c r="G62" s="350"/>
    </row>
    <row r="63" spans="1:9" ht="30" hidden="1">
      <c r="A63" s="315" t="s">
        <v>92</v>
      </c>
      <c r="B63" s="316" t="s">
        <v>93</v>
      </c>
      <c r="C63" s="12"/>
      <c r="D63" s="12"/>
      <c r="E63" s="12"/>
      <c r="F63" s="12"/>
      <c r="G63" s="179"/>
      <c r="H63"/>
      <c r="I63"/>
    </row>
    <row r="64" spans="1:9" ht="30" hidden="1">
      <c r="A64" s="117" t="s">
        <v>94</v>
      </c>
      <c r="B64" s="13" t="s">
        <v>95</v>
      </c>
      <c r="C64" s="9"/>
      <c r="D64" s="9"/>
      <c r="E64" s="9"/>
      <c r="F64" s="9"/>
      <c r="G64" s="179"/>
      <c r="H64"/>
      <c r="I64"/>
    </row>
    <row r="65" spans="1:9" ht="45" hidden="1">
      <c r="A65" s="117" t="s">
        <v>96</v>
      </c>
      <c r="B65" s="13" t="s">
        <v>97</v>
      </c>
      <c r="C65" s="9"/>
      <c r="D65" s="9"/>
      <c r="E65" s="9"/>
      <c r="F65" s="9"/>
      <c r="G65" s="179"/>
      <c r="H65"/>
      <c r="I65"/>
    </row>
    <row r="66" spans="1:9" ht="45" hidden="1">
      <c r="A66" s="117" t="s">
        <v>98</v>
      </c>
      <c r="B66" s="13" t="s">
        <v>99</v>
      </c>
      <c r="C66" s="9"/>
      <c r="D66" s="9"/>
      <c r="E66" s="9"/>
      <c r="F66" s="9"/>
      <c r="G66" s="179"/>
      <c r="H66"/>
      <c r="I66"/>
    </row>
    <row r="67" spans="1:9" ht="30">
      <c r="A67" s="100" t="s">
        <v>100</v>
      </c>
      <c r="B67" s="320" t="s">
        <v>101</v>
      </c>
      <c r="C67" s="320"/>
      <c r="D67" s="320"/>
      <c r="E67" s="321"/>
      <c r="F67" s="320"/>
      <c r="G67" s="384"/>
      <c r="H67" s="156">
        <f>SUM(D70:D71)</f>
        <v>2</v>
      </c>
      <c r="I67" s="156">
        <f>COUNT(D70:D71)*2</f>
        <v>4</v>
      </c>
    </row>
    <row r="68" spans="1:9" ht="60" hidden="1">
      <c r="A68" s="315" t="s">
        <v>102</v>
      </c>
      <c r="B68" s="316" t="s">
        <v>103</v>
      </c>
      <c r="C68" s="12"/>
      <c r="D68" s="12"/>
      <c r="E68" s="12"/>
      <c r="F68" s="12"/>
      <c r="G68" s="179"/>
      <c r="H68"/>
      <c r="I68"/>
    </row>
    <row r="69" spans="1:9" ht="45" hidden="1">
      <c r="A69" s="117" t="s">
        <v>104</v>
      </c>
      <c r="B69" s="13" t="s">
        <v>105</v>
      </c>
      <c r="C69" s="9"/>
      <c r="D69" s="9"/>
      <c r="E69" s="122"/>
      <c r="F69" s="9"/>
      <c r="G69" s="179"/>
      <c r="H69"/>
      <c r="I69"/>
    </row>
    <row r="70" spans="1:9" ht="45">
      <c r="A70" s="100" t="s">
        <v>106</v>
      </c>
      <c r="B70" s="13" t="s">
        <v>107</v>
      </c>
      <c r="C70" s="6" t="s">
        <v>1097</v>
      </c>
      <c r="D70" s="122">
        <v>1</v>
      </c>
      <c r="E70" s="122" t="s">
        <v>1598</v>
      </c>
      <c r="F70" s="9"/>
      <c r="G70" s="352"/>
    </row>
    <row r="71" spans="1:9" ht="45">
      <c r="A71" s="100" t="s">
        <v>108</v>
      </c>
      <c r="B71" s="13" t="s">
        <v>443</v>
      </c>
      <c r="C71" s="6" t="s">
        <v>2096</v>
      </c>
      <c r="D71" s="122">
        <v>1</v>
      </c>
      <c r="E71" s="122" t="s">
        <v>1598</v>
      </c>
      <c r="F71" s="9"/>
      <c r="G71" s="352"/>
    </row>
    <row r="72" spans="1:9" ht="18.75">
      <c r="A72" s="100"/>
      <c r="B72" s="306" t="s">
        <v>109</v>
      </c>
      <c r="C72" s="306"/>
      <c r="D72" s="306"/>
      <c r="E72" s="307"/>
      <c r="F72" s="306"/>
      <c r="G72" s="353"/>
      <c r="H72" s="156">
        <f>H73+H81+H89+H93</f>
        <v>12</v>
      </c>
      <c r="I72" s="156">
        <f>I73+I81+I89+I93</f>
        <v>24</v>
      </c>
    </row>
    <row r="73" spans="1:9" ht="41.25" customHeight="1">
      <c r="A73" s="100" t="s">
        <v>110</v>
      </c>
      <c r="B73" s="221" t="s">
        <v>444</v>
      </c>
      <c r="C73" s="221"/>
      <c r="D73" s="221"/>
      <c r="E73" s="222"/>
      <c r="F73" s="221"/>
      <c r="G73" s="348"/>
      <c r="H73" s="156">
        <f>SUM(D74:D79)</f>
        <v>3</v>
      </c>
      <c r="I73" s="156">
        <f>COUNT(D74:D79)*2</f>
        <v>6</v>
      </c>
    </row>
    <row r="74" spans="1:9" ht="63" customHeight="1">
      <c r="A74" s="100" t="s">
        <v>111</v>
      </c>
      <c r="B74" s="13" t="s">
        <v>445</v>
      </c>
      <c r="C74" s="5" t="s">
        <v>580</v>
      </c>
      <c r="D74" s="122">
        <v>1</v>
      </c>
      <c r="E74" s="122" t="s">
        <v>1606</v>
      </c>
      <c r="F74" s="9"/>
      <c r="G74" s="352"/>
    </row>
    <row r="75" spans="1:9" ht="30" hidden="1">
      <c r="A75" s="297" t="s">
        <v>112</v>
      </c>
      <c r="B75" s="47" t="s">
        <v>113</v>
      </c>
      <c r="C75" s="12"/>
      <c r="D75" s="12"/>
      <c r="E75" s="12"/>
      <c r="F75" s="12"/>
      <c r="G75" s="179"/>
      <c r="H75"/>
      <c r="I75"/>
    </row>
    <row r="76" spans="1:9" ht="30" hidden="1">
      <c r="A76" s="115" t="s">
        <v>114</v>
      </c>
      <c r="B76" s="8" t="s">
        <v>115</v>
      </c>
      <c r="C76" s="9"/>
      <c r="D76" s="9"/>
      <c r="E76" s="9"/>
      <c r="F76" s="9"/>
      <c r="G76" s="179"/>
      <c r="H76"/>
      <c r="I76"/>
    </row>
    <row r="77" spans="1:9" ht="30" hidden="1">
      <c r="A77" s="115" t="s">
        <v>116</v>
      </c>
      <c r="B77" s="8" t="s">
        <v>117</v>
      </c>
      <c r="C77" s="9"/>
      <c r="D77" s="9"/>
      <c r="E77" s="9"/>
      <c r="F77" s="9"/>
      <c r="G77" s="179"/>
      <c r="H77"/>
      <c r="I77"/>
    </row>
    <row r="78" spans="1:9" ht="57" customHeight="1">
      <c r="A78" s="100" t="s">
        <v>118</v>
      </c>
      <c r="B78" s="48" t="s">
        <v>119</v>
      </c>
      <c r="C78" s="5" t="s">
        <v>585</v>
      </c>
      <c r="D78" s="31">
        <v>1</v>
      </c>
      <c r="E78" s="122" t="s">
        <v>1943</v>
      </c>
      <c r="F78" s="5" t="s">
        <v>490</v>
      </c>
      <c r="G78" s="349"/>
    </row>
    <row r="79" spans="1:9" ht="30">
      <c r="A79" s="100" t="s">
        <v>120</v>
      </c>
      <c r="B79" s="48" t="s">
        <v>121</v>
      </c>
      <c r="C79" s="16" t="s">
        <v>1958</v>
      </c>
      <c r="D79" s="31">
        <v>1</v>
      </c>
      <c r="E79" s="122" t="s">
        <v>1943</v>
      </c>
      <c r="F79" s="18"/>
      <c r="G79" s="355"/>
    </row>
    <row r="80" spans="1:9" ht="30" hidden="1">
      <c r="A80" s="297" t="s">
        <v>122</v>
      </c>
      <c r="B80" s="47" t="s">
        <v>123</v>
      </c>
      <c r="C80" s="12"/>
      <c r="D80" s="12"/>
      <c r="E80" s="12"/>
      <c r="F80" s="12"/>
      <c r="G80" s="179"/>
      <c r="H80"/>
      <c r="I80"/>
    </row>
    <row r="81" spans="1:9" ht="38.25" customHeight="1">
      <c r="A81" s="100" t="s">
        <v>124</v>
      </c>
      <c r="B81" s="221" t="s">
        <v>125</v>
      </c>
      <c r="C81" s="221"/>
      <c r="D81" s="221"/>
      <c r="E81" s="222"/>
      <c r="F81" s="221"/>
      <c r="G81" s="348"/>
      <c r="H81" s="156">
        <f>SUM(D82:D88)</f>
        <v>5</v>
      </c>
      <c r="I81" s="156">
        <f>COUNT(D82:D88)*2</f>
        <v>10</v>
      </c>
    </row>
    <row r="82" spans="1:9" ht="30">
      <c r="A82" s="100" t="s">
        <v>126</v>
      </c>
      <c r="B82" s="13" t="s">
        <v>127</v>
      </c>
      <c r="C82" s="5" t="s">
        <v>588</v>
      </c>
      <c r="D82" s="122">
        <v>1</v>
      </c>
      <c r="E82" s="122" t="s">
        <v>1942</v>
      </c>
      <c r="F82" s="9"/>
      <c r="G82" s="352"/>
    </row>
    <row r="83" spans="1:9" ht="45" hidden="1">
      <c r="A83" s="297" t="s">
        <v>128</v>
      </c>
      <c r="B83" s="10" t="s">
        <v>129</v>
      </c>
      <c r="C83" s="12"/>
      <c r="D83" s="12"/>
      <c r="E83" s="12"/>
      <c r="F83" s="12"/>
      <c r="G83" s="179"/>
      <c r="H83"/>
      <c r="I83"/>
    </row>
    <row r="84" spans="1:9" ht="30" hidden="1">
      <c r="A84" s="115" t="s">
        <v>130</v>
      </c>
      <c r="B84" s="8" t="s">
        <v>131</v>
      </c>
      <c r="C84" s="9"/>
      <c r="D84" s="9"/>
      <c r="E84" s="9"/>
      <c r="F84" s="9"/>
      <c r="G84" s="179"/>
      <c r="H84"/>
      <c r="I84"/>
    </row>
    <row r="85" spans="1:9" ht="61.5" customHeight="1">
      <c r="A85" s="100" t="s">
        <v>132</v>
      </c>
      <c r="B85" s="13" t="s">
        <v>133</v>
      </c>
      <c r="C85" s="5" t="s">
        <v>2097</v>
      </c>
      <c r="D85" s="122">
        <v>1</v>
      </c>
      <c r="E85" s="122" t="s">
        <v>1945</v>
      </c>
      <c r="F85" s="9"/>
      <c r="G85" s="352"/>
    </row>
    <row r="86" spans="1:9" ht="56.25" customHeight="1">
      <c r="A86" s="100"/>
      <c r="B86" s="13"/>
      <c r="C86" s="5" t="s">
        <v>2099</v>
      </c>
      <c r="D86" s="122">
        <v>1</v>
      </c>
      <c r="E86" s="122" t="s">
        <v>1945</v>
      </c>
      <c r="F86" s="9"/>
      <c r="G86" s="352"/>
    </row>
    <row r="87" spans="1:9" ht="30" customHeight="1">
      <c r="A87" s="100"/>
      <c r="B87" s="13"/>
      <c r="C87" s="5" t="s">
        <v>2100</v>
      </c>
      <c r="D87" s="122">
        <v>1</v>
      </c>
      <c r="E87" s="122"/>
      <c r="F87" s="9"/>
      <c r="G87" s="352"/>
    </row>
    <row r="88" spans="1:9" ht="50.25" customHeight="1">
      <c r="A88" s="100" t="s">
        <v>134</v>
      </c>
      <c r="B88" s="13" t="s">
        <v>446</v>
      </c>
      <c r="C88" s="6" t="s">
        <v>1098</v>
      </c>
      <c r="D88" s="122">
        <v>1</v>
      </c>
      <c r="E88" s="122" t="s">
        <v>1321</v>
      </c>
      <c r="F88" s="9"/>
      <c r="G88" s="352"/>
    </row>
    <row r="89" spans="1:9" ht="31.5" customHeight="1">
      <c r="A89" s="100" t="s">
        <v>135</v>
      </c>
      <c r="B89" s="221" t="s">
        <v>136</v>
      </c>
      <c r="C89" s="221"/>
      <c r="D89" s="221"/>
      <c r="E89" s="222"/>
      <c r="F89" s="221"/>
      <c r="G89" s="348"/>
      <c r="H89" s="156">
        <f>SUM(D90:D91)</f>
        <v>2</v>
      </c>
      <c r="I89" s="156">
        <f>COUNT(D90:D91)*2</f>
        <v>4</v>
      </c>
    </row>
    <row r="90" spans="1:9" ht="135">
      <c r="A90" s="100" t="s">
        <v>137</v>
      </c>
      <c r="B90" s="119" t="s">
        <v>2464</v>
      </c>
      <c r="C90" s="159" t="s">
        <v>1102</v>
      </c>
      <c r="D90" s="132">
        <v>1</v>
      </c>
      <c r="E90" s="132" t="s">
        <v>1954</v>
      </c>
      <c r="F90" s="29" t="s">
        <v>2256</v>
      </c>
      <c r="G90" s="385"/>
    </row>
    <row r="91" spans="1:9" ht="75">
      <c r="A91" s="100"/>
      <c r="B91" s="13"/>
      <c r="C91" s="159" t="s">
        <v>2101</v>
      </c>
      <c r="D91" s="132">
        <v>1</v>
      </c>
      <c r="E91" s="132" t="s">
        <v>1954</v>
      </c>
      <c r="F91" s="29" t="s">
        <v>2465</v>
      </c>
      <c r="G91" s="385"/>
    </row>
    <row r="92" spans="1:9" ht="30" hidden="1">
      <c r="A92" s="297" t="s">
        <v>138</v>
      </c>
      <c r="B92" s="47" t="s">
        <v>139</v>
      </c>
      <c r="C92" s="12"/>
      <c r="D92" s="12"/>
      <c r="E92" s="12"/>
      <c r="F92" s="12"/>
      <c r="G92" s="179"/>
      <c r="H92"/>
      <c r="I92"/>
    </row>
    <row r="93" spans="1:9" ht="31.5" customHeight="1">
      <c r="A93" s="100" t="s">
        <v>140</v>
      </c>
      <c r="B93" s="221" t="s">
        <v>141</v>
      </c>
      <c r="C93" s="221"/>
      <c r="D93" s="221"/>
      <c r="E93" s="222"/>
      <c r="F93" s="221"/>
      <c r="G93" s="348"/>
      <c r="H93" s="156">
        <f>SUM(D94:D95)</f>
        <v>2</v>
      </c>
      <c r="I93" s="156">
        <f>COUNT(D94:D95)*2</f>
        <v>4</v>
      </c>
    </row>
    <row r="94" spans="1:9" ht="45">
      <c r="A94" s="100" t="s">
        <v>142</v>
      </c>
      <c r="B94" s="13" t="s">
        <v>143</v>
      </c>
      <c r="C94" s="22" t="s">
        <v>2257</v>
      </c>
      <c r="D94" s="122">
        <v>1</v>
      </c>
      <c r="E94" s="30" t="s">
        <v>1943</v>
      </c>
      <c r="F94" s="6" t="s">
        <v>1100</v>
      </c>
      <c r="G94" s="350"/>
    </row>
    <row r="95" spans="1:9" ht="105">
      <c r="A95" s="100" t="s">
        <v>144</v>
      </c>
      <c r="B95" s="119" t="s">
        <v>145</v>
      </c>
      <c r="C95" s="18" t="s">
        <v>2258</v>
      </c>
      <c r="D95" s="122">
        <v>1</v>
      </c>
      <c r="E95" s="30" t="s">
        <v>1943</v>
      </c>
      <c r="F95" s="6" t="s">
        <v>2372</v>
      </c>
      <c r="G95" s="350"/>
    </row>
    <row r="96" spans="1:9" ht="45" hidden="1">
      <c r="A96" s="297" t="s">
        <v>146</v>
      </c>
      <c r="B96" s="10" t="s">
        <v>147</v>
      </c>
      <c r="C96" s="12"/>
      <c r="D96" s="12"/>
      <c r="E96" s="12"/>
      <c r="F96" s="12"/>
      <c r="G96" s="179"/>
      <c r="H96"/>
      <c r="I96"/>
    </row>
    <row r="97" spans="1:9" hidden="1">
      <c r="A97" s="115" t="s">
        <v>148</v>
      </c>
      <c r="B97" s="8" t="s">
        <v>149</v>
      </c>
      <c r="C97" s="9"/>
      <c r="D97" s="9"/>
      <c r="E97" s="9"/>
      <c r="F97" s="9"/>
      <c r="G97" s="179"/>
      <c r="H97"/>
      <c r="I97"/>
    </row>
    <row r="98" spans="1:9" ht="30" hidden="1">
      <c r="A98" s="115" t="s">
        <v>150</v>
      </c>
      <c r="B98" s="8" t="s">
        <v>151</v>
      </c>
      <c r="C98" s="9"/>
      <c r="D98" s="9"/>
      <c r="E98" s="9"/>
      <c r="F98" s="9"/>
      <c r="G98" s="179"/>
      <c r="H98"/>
      <c r="I98"/>
    </row>
    <row r="99" spans="1:9" ht="30" hidden="1">
      <c r="A99" s="115" t="s">
        <v>152</v>
      </c>
      <c r="B99" s="8" t="s">
        <v>153</v>
      </c>
      <c r="C99" s="9"/>
      <c r="D99" s="9"/>
      <c r="E99" s="9"/>
      <c r="F99" s="9"/>
      <c r="G99" s="179"/>
      <c r="H99"/>
      <c r="I99"/>
    </row>
    <row r="100" spans="1:9" ht="18.75">
      <c r="A100" s="100"/>
      <c r="B100" s="306" t="s">
        <v>154</v>
      </c>
      <c r="C100" s="306"/>
      <c r="D100" s="306"/>
      <c r="E100" s="307"/>
      <c r="F100" s="306"/>
      <c r="G100" s="353"/>
      <c r="H100" s="156">
        <f>SUM(H101)</f>
        <v>5</v>
      </c>
      <c r="I100" s="156">
        <f>SUM(I101)</f>
        <v>10</v>
      </c>
    </row>
    <row r="101" spans="1:9" ht="47.25" customHeight="1">
      <c r="A101" s="100" t="s">
        <v>155</v>
      </c>
      <c r="B101" s="221" t="s">
        <v>156</v>
      </c>
      <c r="C101" s="221"/>
      <c r="D101" s="221"/>
      <c r="E101" s="222"/>
      <c r="F101" s="221"/>
      <c r="G101" s="348"/>
      <c r="H101" s="156">
        <f>SUM(D103:D107)</f>
        <v>5</v>
      </c>
      <c r="I101" s="156">
        <f>COUNT(D103:D107)*2</f>
        <v>10</v>
      </c>
    </row>
    <row r="102" spans="1:9" ht="30" hidden="1">
      <c r="A102" s="297" t="s">
        <v>157</v>
      </c>
      <c r="B102" s="47" t="s">
        <v>158</v>
      </c>
      <c r="C102" s="12"/>
      <c r="D102" s="12"/>
      <c r="E102" s="12"/>
      <c r="F102" s="12"/>
      <c r="G102" s="179"/>
      <c r="H102"/>
      <c r="I102"/>
    </row>
    <row r="103" spans="1:9" ht="150">
      <c r="A103" s="100" t="s">
        <v>159</v>
      </c>
      <c r="B103" s="119" t="s">
        <v>160</v>
      </c>
      <c r="C103" s="66" t="s">
        <v>1103</v>
      </c>
      <c r="D103" s="122">
        <v>1</v>
      </c>
      <c r="E103" s="122" t="s">
        <v>1606</v>
      </c>
      <c r="F103" s="6" t="s">
        <v>2259</v>
      </c>
      <c r="G103" s="350"/>
    </row>
    <row r="104" spans="1:9" ht="45">
      <c r="A104" s="100" t="s">
        <v>161</v>
      </c>
      <c r="B104" s="48" t="s">
        <v>162</v>
      </c>
      <c r="C104" s="14" t="s">
        <v>2245</v>
      </c>
      <c r="D104" s="122">
        <v>1</v>
      </c>
      <c r="E104" s="122" t="s">
        <v>1943</v>
      </c>
      <c r="F104" s="9"/>
      <c r="G104" s="352"/>
    </row>
    <row r="105" spans="1:9" ht="30">
      <c r="A105" s="100"/>
      <c r="B105" s="48"/>
      <c r="C105" s="26" t="s">
        <v>508</v>
      </c>
      <c r="D105" s="122">
        <v>1</v>
      </c>
      <c r="E105" s="122" t="s">
        <v>1943</v>
      </c>
      <c r="F105" s="9"/>
      <c r="G105" s="352"/>
    </row>
    <row r="106" spans="1:9" ht="45">
      <c r="A106" s="100" t="s">
        <v>163</v>
      </c>
      <c r="B106" s="48" t="s">
        <v>164</v>
      </c>
      <c r="C106" s="14" t="s">
        <v>594</v>
      </c>
      <c r="D106" s="122">
        <v>1</v>
      </c>
      <c r="E106" s="122" t="s">
        <v>1943</v>
      </c>
      <c r="F106" s="9"/>
      <c r="G106" s="352"/>
    </row>
    <row r="107" spans="1:9" ht="30">
      <c r="A107" s="100" t="s">
        <v>165</v>
      </c>
      <c r="B107" s="13" t="s">
        <v>166</v>
      </c>
      <c r="C107" s="5" t="s">
        <v>595</v>
      </c>
      <c r="D107" s="122">
        <v>1</v>
      </c>
      <c r="E107" s="122" t="s">
        <v>1943</v>
      </c>
      <c r="F107" s="9"/>
      <c r="G107" s="352"/>
    </row>
    <row r="108" spans="1:9" ht="30" hidden="1">
      <c r="A108" s="297" t="s">
        <v>167</v>
      </c>
      <c r="B108" s="10" t="s">
        <v>168</v>
      </c>
      <c r="C108" s="12"/>
      <c r="D108" s="12"/>
      <c r="E108" s="12"/>
      <c r="F108" s="12"/>
      <c r="G108" s="179"/>
      <c r="H108"/>
      <c r="I108"/>
    </row>
    <row r="109" spans="1:9" ht="30" hidden="1">
      <c r="A109" s="115" t="s">
        <v>169</v>
      </c>
      <c r="B109" s="8" t="s">
        <v>170</v>
      </c>
      <c r="C109" s="9"/>
      <c r="D109" s="9"/>
      <c r="E109" s="9"/>
      <c r="F109" s="9"/>
      <c r="G109" s="179"/>
      <c r="H109"/>
      <c r="I109"/>
    </row>
    <row r="110" spans="1:9" ht="30" hidden="1">
      <c r="A110" s="115" t="s">
        <v>171</v>
      </c>
      <c r="B110" s="8" t="s">
        <v>172</v>
      </c>
      <c r="C110" s="9"/>
      <c r="D110" s="9"/>
      <c r="E110" s="9"/>
      <c r="F110" s="9"/>
      <c r="G110" s="179"/>
      <c r="H110"/>
      <c r="I110"/>
    </row>
    <row r="111" spans="1:9" ht="45" hidden="1">
      <c r="A111" s="115" t="s">
        <v>173</v>
      </c>
      <c r="B111" s="8" t="s">
        <v>174</v>
      </c>
      <c r="C111" s="9"/>
      <c r="D111" s="9"/>
      <c r="E111" s="9"/>
      <c r="F111" s="9"/>
      <c r="G111" s="179"/>
      <c r="H111"/>
      <c r="I111"/>
    </row>
    <row r="112" spans="1:9" hidden="1">
      <c r="A112" s="115" t="s">
        <v>175</v>
      </c>
      <c r="B112" s="8" t="s">
        <v>176</v>
      </c>
      <c r="C112" s="9"/>
      <c r="D112" s="9"/>
      <c r="E112" s="9"/>
      <c r="F112" s="9"/>
      <c r="G112" s="179"/>
      <c r="H112"/>
      <c r="I112"/>
    </row>
    <row r="113" spans="1:9" ht="31.5" hidden="1" customHeight="1">
      <c r="A113" s="115" t="s">
        <v>177</v>
      </c>
      <c r="B113" s="245" t="s">
        <v>178</v>
      </c>
      <c r="C113" s="246"/>
      <c r="D113" s="246"/>
      <c r="E113" s="246"/>
      <c r="F113" s="247"/>
      <c r="G113" s="216"/>
      <c r="H113"/>
      <c r="I113"/>
    </row>
    <row r="114" spans="1:9" ht="45" hidden="1">
      <c r="A114" s="115" t="s">
        <v>179</v>
      </c>
      <c r="B114" s="8" t="s">
        <v>180</v>
      </c>
      <c r="C114" s="9"/>
      <c r="D114" s="9"/>
      <c r="E114" s="9"/>
      <c r="F114" s="9"/>
      <c r="G114" s="179"/>
      <c r="H114"/>
      <c r="I114"/>
    </row>
    <row r="115" spans="1:9" ht="30" hidden="1">
      <c r="A115" s="115" t="s">
        <v>181</v>
      </c>
      <c r="B115" s="8" t="s">
        <v>182</v>
      </c>
      <c r="C115" s="9"/>
      <c r="D115" s="9"/>
      <c r="E115" s="9"/>
      <c r="F115" s="9"/>
      <c r="G115" s="179"/>
      <c r="H115"/>
      <c r="I115"/>
    </row>
    <row r="116" spans="1:9" ht="30" hidden="1">
      <c r="A116" s="115" t="s">
        <v>183</v>
      </c>
      <c r="B116" s="8" t="s">
        <v>184</v>
      </c>
      <c r="C116" s="9"/>
      <c r="D116" s="9"/>
      <c r="E116" s="9"/>
      <c r="F116" s="9"/>
      <c r="G116" s="179"/>
      <c r="H116"/>
      <c r="I116"/>
    </row>
    <row r="117" spans="1:9" ht="30" hidden="1">
      <c r="A117" s="115" t="s">
        <v>185</v>
      </c>
      <c r="B117" s="15" t="s">
        <v>186</v>
      </c>
      <c r="C117" s="9"/>
      <c r="D117" s="9"/>
      <c r="E117" s="9"/>
      <c r="F117" s="9"/>
      <c r="G117" s="179"/>
      <c r="H117"/>
      <c r="I117"/>
    </row>
    <row r="118" spans="1:9" ht="45" hidden="1">
      <c r="A118" s="115" t="s">
        <v>187</v>
      </c>
      <c r="B118" s="8" t="s">
        <v>448</v>
      </c>
      <c r="C118" s="9"/>
      <c r="D118" s="9"/>
      <c r="E118" s="9"/>
      <c r="F118" s="9"/>
      <c r="G118" s="179"/>
      <c r="H118"/>
      <c r="I118"/>
    </row>
    <row r="119" spans="1:9" ht="30" hidden="1">
      <c r="A119" s="114" t="s">
        <v>1187</v>
      </c>
      <c r="B119" s="25" t="s">
        <v>1188</v>
      </c>
      <c r="C119" s="9"/>
      <c r="D119" s="9"/>
      <c r="E119" s="9"/>
      <c r="F119" s="9"/>
      <c r="G119" s="179"/>
      <c r="H119"/>
      <c r="I119"/>
    </row>
    <row r="120" spans="1:9" ht="31.5" hidden="1" customHeight="1">
      <c r="A120" s="115" t="s">
        <v>188</v>
      </c>
      <c r="B120" s="245" t="s">
        <v>189</v>
      </c>
      <c r="C120" s="246"/>
      <c r="D120" s="246"/>
      <c r="E120" s="246"/>
      <c r="F120" s="247"/>
      <c r="G120" s="216"/>
      <c r="H120"/>
      <c r="I120"/>
    </row>
    <row r="121" spans="1:9" ht="30" hidden="1">
      <c r="A121" s="115" t="s">
        <v>190</v>
      </c>
      <c r="B121" s="8" t="s">
        <v>191</v>
      </c>
      <c r="C121" s="9"/>
      <c r="D121" s="9"/>
      <c r="E121" s="9"/>
      <c r="F121" s="9"/>
      <c r="G121" s="179"/>
      <c r="H121"/>
      <c r="I121"/>
    </row>
    <row r="122" spans="1:9" ht="30" hidden="1">
      <c r="A122" s="115" t="s">
        <v>192</v>
      </c>
      <c r="B122" s="8" t="s">
        <v>193</v>
      </c>
      <c r="C122" s="9"/>
      <c r="D122" s="9"/>
      <c r="E122" s="9"/>
      <c r="F122" s="9"/>
      <c r="G122" s="179"/>
      <c r="H122"/>
      <c r="I122"/>
    </row>
    <row r="123" spans="1:9" ht="45" hidden="1">
      <c r="A123" s="115" t="s">
        <v>194</v>
      </c>
      <c r="B123" s="8" t="s">
        <v>195</v>
      </c>
      <c r="C123" s="9"/>
      <c r="D123" s="9"/>
      <c r="E123" s="9"/>
      <c r="F123" s="9"/>
      <c r="G123" s="179"/>
      <c r="H123"/>
      <c r="I123"/>
    </row>
    <row r="124" spans="1:9" ht="45" hidden="1">
      <c r="A124" s="115" t="s">
        <v>196</v>
      </c>
      <c r="B124" s="8" t="s">
        <v>197</v>
      </c>
      <c r="C124" s="9"/>
      <c r="D124" s="9"/>
      <c r="E124" s="9"/>
      <c r="F124" s="9"/>
      <c r="G124" s="179"/>
      <c r="H124"/>
      <c r="I124"/>
    </row>
    <row r="125" spans="1:9" ht="31.5" hidden="1" customHeight="1">
      <c r="A125" s="115" t="s">
        <v>198</v>
      </c>
      <c r="B125" s="245" t="s">
        <v>449</v>
      </c>
      <c r="C125" s="246"/>
      <c r="D125" s="246"/>
      <c r="E125" s="246"/>
      <c r="F125" s="247"/>
      <c r="G125" s="216"/>
      <c r="H125"/>
      <c r="I125"/>
    </row>
    <row r="126" spans="1:9" ht="30" hidden="1">
      <c r="A126" s="115" t="s">
        <v>199</v>
      </c>
      <c r="B126" s="8" t="s">
        <v>200</v>
      </c>
      <c r="C126" s="9"/>
      <c r="D126" s="9"/>
      <c r="E126" s="9"/>
      <c r="F126" s="9"/>
      <c r="G126" s="179"/>
      <c r="H126"/>
      <c r="I126"/>
    </row>
    <row r="127" spans="1:9" ht="30" hidden="1">
      <c r="A127" s="115" t="s">
        <v>201</v>
      </c>
      <c r="B127" s="8" t="s">
        <v>202</v>
      </c>
      <c r="C127" s="9"/>
      <c r="D127" s="9"/>
      <c r="E127" s="9"/>
      <c r="F127" s="9"/>
      <c r="G127" s="179"/>
      <c r="H127"/>
      <c r="I127"/>
    </row>
    <row r="128" spans="1:9" ht="30" hidden="1">
      <c r="A128" s="115" t="s">
        <v>203</v>
      </c>
      <c r="B128" s="8" t="s">
        <v>204</v>
      </c>
      <c r="C128" s="9"/>
      <c r="D128" s="9"/>
      <c r="E128" s="9"/>
      <c r="F128" s="9"/>
      <c r="G128" s="179"/>
      <c r="H128"/>
      <c r="I128"/>
    </row>
    <row r="129" spans="1:9" ht="30" hidden="1">
      <c r="A129" s="115" t="s">
        <v>205</v>
      </c>
      <c r="B129" s="8" t="s">
        <v>206</v>
      </c>
      <c r="C129" s="9"/>
      <c r="D129" s="9"/>
      <c r="E129" s="9"/>
      <c r="F129" s="9"/>
      <c r="G129" s="179"/>
      <c r="H129"/>
      <c r="I129"/>
    </row>
    <row r="130" spans="1:9" ht="30" hidden="1">
      <c r="A130" s="115" t="s">
        <v>207</v>
      </c>
      <c r="B130" s="8" t="s">
        <v>208</v>
      </c>
      <c r="C130" s="9"/>
      <c r="D130" s="9"/>
      <c r="E130" s="9"/>
      <c r="F130" s="9"/>
      <c r="G130" s="179"/>
      <c r="H130"/>
      <c r="I130"/>
    </row>
    <row r="131" spans="1:9" ht="45" hidden="1">
      <c r="A131" s="115" t="s">
        <v>209</v>
      </c>
      <c r="B131" s="8" t="s">
        <v>210</v>
      </c>
      <c r="C131" s="9"/>
      <c r="D131" s="9"/>
      <c r="E131" s="9"/>
      <c r="F131" s="9"/>
      <c r="G131" s="179"/>
      <c r="H131"/>
      <c r="I131"/>
    </row>
    <row r="132" spans="1:9" ht="45" hidden="1">
      <c r="A132" s="115" t="s">
        <v>211</v>
      </c>
      <c r="B132" s="8" t="s">
        <v>212</v>
      </c>
      <c r="C132" s="9"/>
      <c r="D132" s="9"/>
      <c r="E132" s="9"/>
      <c r="F132" s="9"/>
      <c r="G132" s="179"/>
      <c r="H132"/>
      <c r="I132"/>
    </row>
    <row r="133" spans="1:9" ht="30" hidden="1">
      <c r="A133" s="115" t="s">
        <v>213</v>
      </c>
      <c r="B133" s="8" t="s">
        <v>214</v>
      </c>
      <c r="C133" s="9"/>
      <c r="D133" s="9"/>
      <c r="E133" s="9"/>
      <c r="F133" s="9"/>
      <c r="G133" s="179"/>
      <c r="H133"/>
      <c r="I133"/>
    </row>
    <row r="134" spans="1:9" ht="31.5" hidden="1" customHeight="1">
      <c r="A134" s="115" t="s">
        <v>215</v>
      </c>
      <c r="B134" s="245" t="s">
        <v>216</v>
      </c>
      <c r="C134" s="246"/>
      <c r="D134" s="246"/>
      <c r="E134" s="246"/>
      <c r="F134" s="247"/>
      <c r="G134" s="216"/>
      <c r="H134"/>
      <c r="I134"/>
    </row>
    <row r="135" spans="1:9" ht="45" hidden="1">
      <c r="A135" s="115" t="s">
        <v>217</v>
      </c>
      <c r="B135" s="19" t="s">
        <v>218</v>
      </c>
      <c r="C135" s="9"/>
      <c r="D135" s="9"/>
      <c r="E135" s="9"/>
      <c r="F135" s="9"/>
      <c r="G135" s="179"/>
      <c r="H135"/>
      <c r="I135"/>
    </row>
    <row r="136" spans="1:9" ht="45" hidden="1">
      <c r="A136" s="115" t="s">
        <v>219</v>
      </c>
      <c r="B136" s="19" t="s">
        <v>220</v>
      </c>
      <c r="C136" s="9"/>
      <c r="D136" s="9"/>
      <c r="E136" s="9"/>
      <c r="F136" s="9"/>
      <c r="G136" s="179"/>
      <c r="H136"/>
      <c r="I136"/>
    </row>
    <row r="137" spans="1:9" ht="45" hidden="1">
      <c r="A137" s="115" t="s">
        <v>221</v>
      </c>
      <c r="B137" s="19" t="s">
        <v>222</v>
      </c>
      <c r="C137" s="9"/>
      <c r="D137" s="9"/>
      <c r="E137" s="9"/>
      <c r="F137" s="9"/>
      <c r="G137" s="179"/>
      <c r="H137"/>
      <c r="I137"/>
    </row>
    <row r="138" spans="1:9" ht="30" hidden="1">
      <c r="A138" s="115" t="s">
        <v>223</v>
      </c>
      <c r="B138" s="19" t="s">
        <v>224</v>
      </c>
      <c r="C138" s="9"/>
      <c r="D138" s="9"/>
      <c r="E138" s="9"/>
      <c r="F138" s="9"/>
      <c r="G138" s="179"/>
      <c r="H138"/>
      <c r="I138"/>
    </row>
    <row r="139" spans="1:9" ht="45" hidden="1">
      <c r="A139" s="115" t="s">
        <v>225</v>
      </c>
      <c r="B139" s="19" t="s">
        <v>226</v>
      </c>
      <c r="C139" s="9"/>
      <c r="D139" s="9"/>
      <c r="E139" s="9"/>
      <c r="F139" s="9"/>
      <c r="G139" s="179"/>
      <c r="H139"/>
      <c r="I139"/>
    </row>
    <row r="140" spans="1:9" ht="45" hidden="1">
      <c r="A140" s="115" t="s">
        <v>227</v>
      </c>
      <c r="B140" s="19" t="s">
        <v>228</v>
      </c>
      <c r="C140" s="9"/>
      <c r="D140" s="9"/>
      <c r="E140" s="9"/>
      <c r="F140" s="9"/>
      <c r="G140" s="179"/>
      <c r="H140"/>
      <c r="I140"/>
    </row>
    <row r="141" spans="1:9" ht="45" hidden="1">
      <c r="A141" s="115" t="s">
        <v>229</v>
      </c>
      <c r="B141" s="19" t="s">
        <v>230</v>
      </c>
      <c r="C141" s="9"/>
      <c r="D141" s="9"/>
      <c r="E141" s="9"/>
      <c r="F141" s="9"/>
      <c r="G141" s="179"/>
      <c r="H141"/>
      <c r="I141"/>
    </row>
    <row r="142" spans="1:9" ht="60" hidden="1">
      <c r="A142" s="115" t="s">
        <v>231</v>
      </c>
      <c r="B142" s="19" t="s">
        <v>232</v>
      </c>
      <c r="C142" s="9"/>
      <c r="D142" s="9"/>
      <c r="E142" s="9"/>
      <c r="F142" s="9"/>
      <c r="G142" s="179"/>
      <c r="H142"/>
      <c r="I142"/>
    </row>
    <row r="143" spans="1:9" ht="45" hidden="1">
      <c r="A143" s="115" t="s">
        <v>233</v>
      </c>
      <c r="B143" s="19" t="s">
        <v>234</v>
      </c>
      <c r="C143" s="9"/>
      <c r="D143" s="9"/>
      <c r="E143" s="9"/>
      <c r="F143" s="9"/>
      <c r="G143" s="179"/>
      <c r="H143"/>
      <c r="I143"/>
    </row>
    <row r="144" spans="1:9" ht="45" hidden="1">
      <c r="A144" s="115" t="s">
        <v>235</v>
      </c>
      <c r="B144" s="8" t="s">
        <v>236</v>
      </c>
      <c r="C144" s="9"/>
      <c r="D144" s="9"/>
      <c r="E144" s="9"/>
      <c r="F144" s="9"/>
      <c r="G144" s="179"/>
      <c r="H144"/>
      <c r="I144"/>
    </row>
    <row r="145" spans="1:9" ht="45" hidden="1">
      <c r="A145" s="115" t="s">
        <v>237</v>
      </c>
      <c r="B145" s="19" t="s">
        <v>238</v>
      </c>
      <c r="C145" s="9"/>
      <c r="D145" s="9"/>
      <c r="E145" s="9"/>
      <c r="F145" s="9"/>
      <c r="G145" s="179"/>
      <c r="H145"/>
      <c r="I145"/>
    </row>
    <row r="146" spans="1:9" ht="45" hidden="1">
      <c r="A146" s="115" t="s">
        <v>239</v>
      </c>
      <c r="B146" s="19" t="s">
        <v>240</v>
      </c>
      <c r="C146" s="9"/>
      <c r="D146" s="9"/>
      <c r="E146" s="9"/>
      <c r="F146" s="9"/>
      <c r="G146" s="179"/>
      <c r="H146"/>
      <c r="I146"/>
    </row>
    <row r="147" spans="1:9" ht="45" hidden="1">
      <c r="A147" s="115" t="s">
        <v>241</v>
      </c>
      <c r="B147" s="19" t="s">
        <v>242</v>
      </c>
      <c r="C147" s="9"/>
      <c r="D147" s="9"/>
      <c r="E147" s="9"/>
      <c r="F147" s="9"/>
      <c r="G147" s="179"/>
      <c r="H147"/>
      <c r="I147"/>
    </row>
    <row r="148" spans="1:9" ht="30" hidden="1">
      <c r="A148" s="115" t="s">
        <v>243</v>
      </c>
      <c r="B148" s="8" t="s">
        <v>244</v>
      </c>
      <c r="C148" s="9"/>
      <c r="D148" s="9"/>
      <c r="E148" s="9"/>
      <c r="F148" s="9"/>
      <c r="G148" s="179"/>
      <c r="H148"/>
      <c r="I148"/>
    </row>
    <row r="149" spans="1:9" ht="30" hidden="1">
      <c r="A149" s="115" t="s">
        <v>245</v>
      </c>
      <c r="B149" s="8" t="s">
        <v>246</v>
      </c>
      <c r="C149" s="9"/>
      <c r="D149" s="9"/>
      <c r="E149" s="9"/>
      <c r="F149" s="9"/>
      <c r="G149" s="179"/>
      <c r="H149"/>
      <c r="I149"/>
    </row>
    <row r="150" spans="1:9" ht="18.75">
      <c r="A150" s="100"/>
      <c r="B150" s="306" t="s">
        <v>247</v>
      </c>
      <c r="C150" s="306"/>
      <c r="D150" s="306"/>
      <c r="E150" s="307"/>
      <c r="F150" s="306"/>
      <c r="G150" s="353"/>
      <c r="H150" s="156">
        <f>H154+H188</f>
        <v>18</v>
      </c>
      <c r="I150" s="156">
        <f>I154+I188</f>
        <v>36</v>
      </c>
    </row>
    <row r="151" spans="1:9" ht="31.5" hidden="1" customHeight="1">
      <c r="A151" s="297" t="s">
        <v>248</v>
      </c>
      <c r="B151" s="245" t="s">
        <v>249</v>
      </c>
      <c r="C151" s="246"/>
      <c r="D151" s="246"/>
      <c r="E151" s="246"/>
      <c r="F151" s="247"/>
      <c r="G151" s="216"/>
      <c r="H151"/>
      <c r="I151"/>
    </row>
    <row r="152" spans="1:9" ht="30" hidden="1">
      <c r="A152" s="115" t="s">
        <v>250</v>
      </c>
      <c r="B152" s="8" t="s">
        <v>251</v>
      </c>
      <c r="C152" s="9"/>
      <c r="D152" s="9"/>
      <c r="E152" s="9"/>
      <c r="F152" s="9"/>
      <c r="G152" s="179"/>
      <c r="H152"/>
      <c r="I152"/>
    </row>
    <row r="153" spans="1:9" ht="30" hidden="1">
      <c r="A153" s="115" t="s">
        <v>252</v>
      </c>
      <c r="B153" s="8" t="s">
        <v>253</v>
      </c>
      <c r="C153" s="9"/>
      <c r="D153" s="9"/>
      <c r="E153" s="9"/>
      <c r="F153" s="9"/>
      <c r="G153" s="179"/>
      <c r="H153"/>
      <c r="I153"/>
    </row>
    <row r="154" spans="1:9" ht="31.5" customHeight="1">
      <c r="A154" s="100" t="s">
        <v>254</v>
      </c>
      <c r="B154" s="221" t="s">
        <v>255</v>
      </c>
      <c r="C154" s="221"/>
      <c r="D154" s="221"/>
      <c r="E154" s="222"/>
      <c r="F154" s="221"/>
      <c r="G154" s="348"/>
      <c r="H154" s="156">
        <f>SUM(D156:D160)</f>
        <v>5</v>
      </c>
      <c r="I154" s="156">
        <f>COUNT(D156:D160)*2</f>
        <v>10</v>
      </c>
    </row>
    <row r="155" spans="1:9" ht="30" hidden="1">
      <c r="A155" s="297" t="s">
        <v>256</v>
      </c>
      <c r="B155" s="10" t="s">
        <v>257</v>
      </c>
      <c r="C155" s="12"/>
      <c r="D155" s="12"/>
      <c r="E155" s="12"/>
      <c r="F155" s="12"/>
      <c r="G155" s="179"/>
      <c r="H155"/>
      <c r="I155"/>
    </row>
    <row r="156" spans="1:9" ht="45">
      <c r="A156" s="100" t="s">
        <v>258</v>
      </c>
      <c r="B156" s="48" t="s">
        <v>259</v>
      </c>
      <c r="C156" s="7" t="s">
        <v>609</v>
      </c>
      <c r="D156" s="122">
        <v>1</v>
      </c>
      <c r="E156" s="122" t="s">
        <v>1269</v>
      </c>
      <c r="F156" s="9"/>
      <c r="G156" s="352"/>
    </row>
    <row r="157" spans="1:9" ht="30">
      <c r="A157" s="100"/>
      <c r="B157" s="48"/>
      <c r="C157" s="26" t="s">
        <v>610</v>
      </c>
      <c r="D157" s="122">
        <v>1</v>
      </c>
      <c r="E157" s="122" t="s">
        <v>1269</v>
      </c>
      <c r="F157" s="6" t="s">
        <v>2102</v>
      </c>
      <c r="G157" s="350"/>
    </row>
    <row r="158" spans="1:9" ht="30">
      <c r="A158" s="100"/>
      <c r="B158" s="48"/>
      <c r="C158" s="43" t="s">
        <v>611</v>
      </c>
      <c r="D158" s="122">
        <v>1</v>
      </c>
      <c r="E158" s="122" t="s">
        <v>1269</v>
      </c>
      <c r="F158" s="9"/>
      <c r="G158" s="352"/>
    </row>
    <row r="159" spans="1:9" ht="30">
      <c r="A159" s="100"/>
      <c r="B159" s="48"/>
      <c r="C159" s="43" t="s">
        <v>612</v>
      </c>
      <c r="D159" s="122">
        <v>1</v>
      </c>
      <c r="E159" s="122" t="s">
        <v>1269</v>
      </c>
      <c r="F159" s="9"/>
      <c r="G159" s="352"/>
    </row>
    <row r="160" spans="1:9" ht="30">
      <c r="A160" s="100" t="s">
        <v>260</v>
      </c>
      <c r="B160" s="13" t="s">
        <v>261</v>
      </c>
      <c r="C160" s="6" t="s">
        <v>1104</v>
      </c>
      <c r="D160" s="122">
        <v>1</v>
      </c>
      <c r="E160" s="122" t="s">
        <v>1269</v>
      </c>
      <c r="F160" s="6" t="s">
        <v>2103</v>
      </c>
      <c r="G160" s="350"/>
    </row>
    <row r="161" spans="1:9" ht="30" hidden="1">
      <c r="A161" s="297" t="s">
        <v>262</v>
      </c>
      <c r="B161" s="47" t="s">
        <v>1826</v>
      </c>
      <c r="C161" s="12"/>
      <c r="D161" s="12"/>
      <c r="E161" s="12"/>
      <c r="F161" s="12"/>
      <c r="G161" s="179"/>
      <c r="H161"/>
      <c r="I161"/>
    </row>
    <row r="162" spans="1:9" ht="30" hidden="1">
      <c r="A162" s="115" t="s">
        <v>263</v>
      </c>
      <c r="B162" s="8" t="s">
        <v>264</v>
      </c>
      <c r="C162" s="9"/>
      <c r="D162" s="9"/>
      <c r="E162" s="9"/>
      <c r="F162" s="9"/>
      <c r="G162" s="179"/>
      <c r="H162"/>
      <c r="I162"/>
    </row>
    <row r="163" spans="1:9" ht="30" hidden="1">
      <c r="A163" s="115" t="s">
        <v>265</v>
      </c>
      <c r="B163" s="8" t="s">
        <v>266</v>
      </c>
      <c r="C163" s="9"/>
      <c r="D163" s="9"/>
      <c r="E163" s="9"/>
      <c r="F163" s="9"/>
      <c r="G163" s="179"/>
      <c r="H163"/>
      <c r="I163"/>
    </row>
    <row r="164" spans="1:9" hidden="1">
      <c r="A164" s="115" t="s">
        <v>267</v>
      </c>
      <c r="B164" s="8" t="s">
        <v>617</v>
      </c>
      <c r="C164" s="9"/>
      <c r="D164" s="9"/>
      <c r="E164" s="9"/>
      <c r="F164" s="9"/>
      <c r="G164" s="179"/>
      <c r="H164"/>
      <c r="I164"/>
    </row>
    <row r="165" spans="1:9" ht="45" hidden="1">
      <c r="A165" s="115" t="s">
        <v>269</v>
      </c>
      <c r="B165" s="8" t="s">
        <v>268</v>
      </c>
      <c r="C165" s="9"/>
      <c r="D165" s="9"/>
      <c r="E165" s="9"/>
      <c r="F165" s="9"/>
      <c r="G165" s="179"/>
      <c r="H165"/>
      <c r="I165"/>
    </row>
    <row r="166" spans="1:9" ht="30" hidden="1">
      <c r="A166" s="115" t="s">
        <v>618</v>
      </c>
      <c r="B166" s="8" t="s">
        <v>270</v>
      </c>
      <c r="C166" s="9"/>
      <c r="D166" s="9"/>
      <c r="E166" s="9"/>
      <c r="F166" s="9"/>
      <c r="G166" s="179"/>
      <c r="H166"/>
      <c r="I166"/>
    </row>
    <row r="167" spans="1:9" ht="47.25" hidden="1" customHeight="1">
      <c r="A167" s="115" t="s">
        <v>271</v>
      </c>
      <c r="B167" s="245" t="s">
        <v>451</v>
      </c>
      <c r="C167" s="246"/>
      <c r="D167" s="246"/>
      <c r="E167" s="246"/>
      <c r="F167" s="247"/>
      <c r="G167" s="216"/>
      <c r="H167"/>
      <c r="I167"/>
    </row>
    <row r="168" spans="1:9" ht="30" hidden="1">
      <c r="A168" s="115" t="s">
        <v>272</v>
      </c>
      <c r="B168" s="8" t="s">
        <v>273</v>
      </c>
      <c r="C168" s="9"/>
      <c r="D168" s="9"/>
      <c r="E168" s="9"/>
      <c r="F168" s="9"/>
      <c r="G168" s="179"/>
      <c r="H168"/>
      <c r="I168"/>
    </row>
    <row r="169" spans="1:9" ht="30" hidden="1">
      <c r="A169" s="115" t="s">
        <v>274</v>
      </c>
      <c r="B169" s="8" t="s">
        <v>452</v>
      </c>
      <c r="C169" s="9"/>
      <c r="D169" s="9"/>
      <c r="E169" s="9"/>
      <c r="F169" s="9"/>
      <c r="G169" s="179"/>
      <c r="H169"/>
      <c r="I169"/>
    </row>
    <row r="170" spans="1:9" hidden="1">
      <c r="A170" s="115" t="s">
        <v>275</v>
      </c>
      <c r="B170" s="8" t="s">
        <v>276</v>
      </c>
      <c r="C170" s="9"/>
      <c r="D170" s="9"/>
      <c r="E170" s="9"/>
      <c r="F170" s="9"/>
      <c r="G170" s="179"/>
      <c r="H170"/>
      <c r="I170"/>
    </row>
    <row r="171" spans="1:9" ht="30" hidden="1">
      <c r="A171" s="115" t="s">
        <v>277</v>
      </c>
      <c r="B171" s="8" t="s">
        <v>278</v>
      </c>
      <c r="C171" s="9"/>
      <c r="D171" s="9"/>
      <c r="E171" s="9"/>
      <c r="F171" s="9"/>
      <c r="G171" s="179"/>
      <c r="H171"/>
      <c r="I171"/>
    </row>
    <row r="172" spans="1:9" hidden="1">
      <c r="A172" s="115" t="s">
        <v>453</v>
      </c>
      <c r="B172" s="8" t="s">
        <v>279</v>
      </c>
      <c r="C172" s="9"/>
      <c r="D172" s="9"/>
      <c r="E172" s="9"/>
      <c r="F172" s="9"/>
      <c r="G172" s="179"/>
      <c r="H172"/>
      <c r="I172"/>
    </row>
    <row r="173" spans="1:9" ht="30" hidden="1">
      <c r="A173" s="115" t="s">
        <v>280</v>
      </c>
      <c r="B173" s="8" t="s">
        <v>281</v>
      </c>
      <c r="C173" s="9"/>
      <c r="D173" s="9"/>
      <c r="E173" s="9"/>
      <c r="F173" s="9"/>
      <c r="G173" s="179"/>
      <c r="H173"/>
      <c r="I173"/>
    </row>
    <row r="174" spans="1:9" ht="31.5" hidden="1" customHeight="1">
      <c r="A174" s="115" t="s">
        <v>282</v>
      </c>
      <c r="B174" s="245" t="s">
        <v>283</v>
      </c>
      <c r="C174" s="246"/>
      <c r="D174" s="246"/>
      <c r="E174" s="246"/>
      <c r="F174" s="247"/>
      <c r="G174" s="216"/>
      <c r="H174"/>
      <c r="I174"/>
    </row>
    <row r="175" spans="1:9" ht="30" hidden="1">
      <c r="A175" s="115" t="s">
        <v>284</v>
      </c>
      <c r="B175" s="8" t="s">
        <v>285</v>
      </c>
      <c r="C175" s="9"/>
      <c r="D175" s="9"/>
      <c r="E175" s="9"/>
      <c r="F175" s="9"/>
      <c r="G175" s="179"/>
      <c r="H175"/>
      <c r="I175"/>
    </row>
    <row r="176" spans="1:9" ht="30" hidden="1">
      <c r="A176" s="115" t="s">
        <v>286</v>
      </c>
      <c r="B176" s="8" t="s">
        <v>287</v>
      </c>
      <c r="C176" s="9"/>
      <c r="D176" s="9"/>
      <c r="E176" s="9"/>
      <c r="F176" s="9"/>
      <c r="G176" s="179"/>
      <c r="H176"/>
      <c r="I176"/>
    </row>
    <row r="177" spans="1:9" ht="30" hidden="1">
      <c r="A177" s="115" t="s">
        <v>288</v>
      </c>
      <c r="B177" s="8" t="s">
        <v>289</v>
      </c>
      <c r="C177" s="9"/>
      <c r="D177" s="9"/>
      <c r="E177" s="9"/>
      <c r="F177" s="9"/>
      <c r="G177" s="179"/>
      <c r="H177"/>
      <c r="I177"/>
    </row>
    <row r="178" spans="1:9" ht="45" hidden="1">
      <c r="A178" s="115" t="s">
        <v>290</v>
      </c>
      <c r="B178" s="8" t="s">
        <v>291</v>
      </c>
      <c r="C178" s="9"/>
      <c r="D178" s="9"/>
      <c r="E178" s="9"/>
      <c r="F178" s="9"/>
      <c r="G178" s="179"/>
      <c r="H178"/>
      <c r="I178"/>
    </row>
    <row r="179" spans="1:9" ht="45" hidden="1">
      <c r="A179" s="115" t="s">
        <v>292</v>
      </c>
      <c r="B179" s="8" t="s">
        <v>293</v>
      </c>
      <c r="C179" s="9"/>
      <c r="D179" s="9"/>
      <c r="E179" s="9"/>
      <c r="F179" s="9"/>
      <c r="G179" s="179"/>
      <c r="H179"/>
      <c r="I179"/>
    </row>
    <row r="180" spans="1:9" ht="31.5" hidden="1" customHeight="1">
      <c r="A180" s="115" t="s">
        <v>294</v>
      </c>
      <c r="B180" s="245" t="s">
        <v>295</v>
      </c>
      <c r="C180" s="246"/>
      <c r="D180" s="246"/>
      <c r="E180" s="246"/>
      <c r="F180" s="247"/>
      <c r="G180" s="216"/>
      <c r="H180"/>
      <c r="I180"/>
    </row>
    <row r="181" spans="1:9" ht="45" hidden="1">
      <c r="A181" s="115" t="s">
        <v>296</v>
      </c>
      <c r="B181" s="8" t="s">
        <v>297</v>
      </c>
      <c r="C181" s="9"/>
      <c r="D181" s="9"/>
      <c r="E181" s="9"/>
      <c r="F181" s="9"/>
      <c r="G181" s="179"/>
      <c r="H181"/>
      <c r="I181"/>
    </row>
    <row r="182" spans="1:9" ht="45" hidden="1">
      <c r="A182" s="115" t="s">
        <v>298</v>
      </c>
      <c r="B182" s="8" t="s">
        <v>299</v>
      </c>
      <c r="C182" s="9"/>
      <c r="D182" s="9"/>
      <c r="E182" s="9"/>
      <c r="F182" s="9"/>
      <c r="G182" s="179"/>
      <c r="H182"/>
      <c r="I182"/>
    </row>
    <row r="183" spans="1:9" ht="30" hidden="1">
      <c r="A183" s="115" t="s">
        <v>300</v>
      </c>
      <c r="B183" s="8" t="s">
        <v>301</v>
      </c>
      <c r="C183" s="9"/>
      <c r="D183" s="9"/>
      <c r="E183" s="9"/>
      <c r="F183" s="9"/>
      <c r="G183" s="179"/>
      <c r="H183"/>
      <c r="I183"/>
    </row>
    <row r="184" spans="1:9" ht="45" hidden="1">
      <c r="A184" s="115" t="s">
        <v>302</v>
      </c>
      <c r="B184" s="8" t="s">
        <v>303</v>
      </c>
      <c r="C184" s="9"/>
      <c r="D184" s="9"/>
      <c r="E184" s="9"/>
      <c r="F184" s="9"/>
      <c r="G184" s="179"/>
      <c r="H184"/>
      <c r="I184"/>
    </row>
    <row r="185" spans="1:9" ht="30" hidden="1">
      <c r="A185" s="115" t="s">
        <v>304</v>
      </c>
      <c r="B185" s="8" t="s">
        <v>305</v>
      </c>
      <c r="C185" s="9"/>
      <c r="D185" s="9"/>
      <c r="E185" s="9"/>
      <c r="F185" s="9"/>
      <c r="G185" s="179"/>
      <c r="H185"/>
      <c r="I185"/>
    </row>
    <row r="186" spans="1:9" ht="30" hidden="1">
      <c r="A186" s="115" t="s">
        <v>306</v>
      </c>
      <c r="B186" s="8" t="s">
        <v>307</v>
      </c>
      <c r="C186" s="9"/>
      <c r="D186" s="9"/>
      <c r="E186" s="9"/>
      <c r="F186" s="9"/>
      <c r="G186" s="179"/>
      <c r="H186"/>
      <c r="I186"/>
    </row>
    <row r="187" spans="1:9" ht="30" hidden="1">
      <c r="A187" s="115" t="s">
        <v>308</v>
      </c>
      <c r="B187" s="15" t="s">
        <v>309</v>
      </c>
      <c r="C187" s="9"/>
      <c r="D187" s="9"/>
      <c r="E187" s="9"/>
      <c r="F187" s="9"/>
      <c r="G187" s="179"/>
      <c r="H187"/>
      <c r="I187"/>
    </row>
    <row r="188" spans="1:9" ht="31.5" customHeight="1">
      <c r="A188" s="100" t="s">
        <v>310</v>
      </c>
      <c r="B188" s="221" t="s">
        <v>311</v>
      </c>
      <c r="C188" s="221"/>
      <c r="D188" s="221"/>
      <c r="E188" s="222"/>
      <c r="F188" s="221"/>
      <c r="G188" s="348"/>
      <c r="H188" s="156">
        <f>SUM(D190:D202)</f>
        <v>13</v>
      </c>
      <c r="I188" s="156">
        <f>COUNT(D190:D202)*2</f>
        <v>26</v>
      </c>
    </row>
    <row r="189" spans="1:9" ht="30" hidden="1">
      <c r="A189" s="318" t="s">
        <v>1513</v>
      </c>
      <c r="B189" s="54" t="s">
        <v>1512</v>
      </c>
      <c r="C189" s="12"/>
      <c r="D189" s="12"/>
      <c r="E189" s="12"/>
      <c r="F189" s="12"/>
      <c r="G189" s="179"/>
      <c r="H189"/>
      <c r="I189"/>
    </row>
    <row r="190" spans="1:9" ht="165">
      <c r="A190" s="100" t="s">
        <v>1514</v>
      </c>
      <c r="B190" s="322" t="s">
        <v>314</v>
      </c>
      <c r="C190" s="7" t="s">
        <v>1106</v>
      </c>
      <c r="D190" s="30">
        <v>1</v>
      </c>
      <c r="E190" s="30" t="s">
        <v>1269</v>
      </c>
      <c r="F190" s="5" t="s">
        <v>2260</v>
      </c>
      <c r="G190" s="349"/>
    </row>
    <row r="191" spans="1:9" ht="60">
      <c r="A191" s="100"/>
      <c r="B191" s="48"/>
      <c r="C191" s="7" t="s">
        <v>2261</v>
      </c>
      <c r="D191" s="30">
        <v>1</v>
      </c>
      <c r="E191" s="122" t="s">
        <v>1269</v>
      </c>
      <c r="F191" s="9"/>
      <c r="G191" s="352"/>
    </row>
    <row r="192" spans="1:9" ht="93.75" customHeight="1">
      <c r="A192" s="100" t="s">
        <v>315</v>
      </c>
      <c r="B192" s="13" t="s">
        <v>316</v>
      </c>
      <c r="C192" s="43" t="s">
        <v>1105</v>
      </c>
      <c r="D192" s="30">
        <v>1</v>
      </c>
      <c r="E192" s="122" t="s">
        <v>1269</v>
      </c>
      <c r="F192" s="5" t="s">
        <v>2104</v>
      </c>
      <c r="G192" s="349"/>
    </row>
    <row r="193" spans="1:9" ht="45">
      <c r="A193" s="100" t="s">
        <v>317</v>
      </c>
      <c r="B193" s="13" t="s">
        <v>318</v>
      </c>
      <c r="C193" s="43" t="s">
        <v>1107</v>
      </c>
      <c r="D193" s="30">
        <v>1</v>
      </c>
      <c r="E193" s="122" t="s">
        <v>1269</v>
      </c>
      <c r="F193" s="9"/>
      <c r="G193" s="352"/>
    </row>
    <row r="194" spans="1:9" ht="65.25" customHeight="1">
      <c r="A194" s="100"/>
      <c r="B194" s="13"/>
      <c r="C194" s="43" t="s">
        <v>2092</v>
      </c>
      <c r="D194" s="30">
        <v>1</v>
      </c>
      <c r="E194" s="122"/>
      <c r="F194" s="9"/>
      <c r="G194" s="352"/>
    </row>
    <row r="195" spans="1:9" ht="150">
      <c r="A195" s="100" t="s">
        <v>319</v>
      </c>
      <c r="B195" s="119" t="s">
        <v>320</v>
      </c>
      <c r="C195" s="5" t="s">
        <v>1113</v>
      </c>
      <c r="D195" s="30">
        <v>1</v>
      </c>
      <c r="E195" s="122" t="s">
        <v>1269</v>
      </c>
      <c r="F195" s="5" t="s">
        <v>1112</v>
      </c>
      <c r="G195" s="349"/>
    </row>
    <row r="196" spans="1:9" ht="75">
      <c r="A196" s="100"/>
      <c r="B196" s="13"/>
      <c r="C196" s="5" t="s">
        <v>1108</v>
      </c>
      <c r="D196" s="30">
        <v>1</v>
      </c>
      <c r="E196" s="122" t="s">
        <v>1269</v>
      </c>
      <c r="F196" s="5" t="s">
        <v>2246</v>
      </c>
      <c r="G196" s="349"/>
    </row>
    <row r="197" spans="1:9" ht="105">
      <c r="A197" s="100"/>
      <c r="B197" s="13"/>
      <c r="C197" s="5" t="s">
        <v>2262</v>
      </c>
      <c r="D197" s="30">
        <v>1</v>
      </c>
      <c r="E197" s="122" t="s">
        <v>1269</v>
      </c>
      <c r="F197" s="5" t="s">
        <v>1114</v>
      </c>
      <c r="G197" s="349"/>
    </row>
    <row r="198" spans="1:9" ht="99.75" customHeight="1">
      <c r="A198" s="100"/>
      <c r="B198" s="13"/>
      <c r="C198" s="5" t="s">
        <v>1109</v>
      </c>
      <c r="D198" s="30">
        <v>1</v>
      </c>
      <c r="E198" s="122" t="s">
        <v>1269</v>
      </c>
      <c r="F198" s="5" t="s">
        <v>2105</v>
      </c>
      <c r="G198" s="349"/>
    </row>
    <row r="199" spans="1:9" ht="30">
      <c r="A199" s="100"/>
      <c r="B199" s="13"/>
      <c r="C199" s="5" t="s">
        <v>1110</v>
      </c>
      <c r="D199" s="30">
        <v>1</v>
      </c>
      <c r="E199" s="122" t="s">
        <v>1269</v>
      </c>
      <c r="F199" s="5"/>
      <c r="G199" s="349"/>
    </row>
    <row r="200" spans="1:9" ht="111" customHeight="1">
      <c r="A200" s="100"/>
      <c r="B200" s="13"/>
      <c r="C200" s="18" t="s">
        <v>1111</v>
      </c>
      <c r="D200" s="30">
        <v>1</v>
      </c>
      <c r="E200" s="122" t="s">
        <v>1943</v>
      </c>
      <c r="F200" s="5" t="s">
        <v>2263</v>
      </c>
      <c r="G200" s="349"/>
    </row>
    <row r="201" spans="1:9" ht="66" customHeight="1">
      <c r="A201" s="100"/>
      <c r="B201" s="13"/>
      <c r="C201" s="18" t="s">
        <v>2060</v>
      </c>
      <c r="D201" s="30">
        <v>1</v>
      </c>
      <c r="E201" s="122"/>
      <c r="F201" s="5" t="s">
        <v>2061</v>
      </c>
      <c r="G201" s="349"/>
    </row>
    <row r="202" spans="1:9" ht="107.25" customHeight="1">
      <c r="A202" s="100" t="s">
        <v>1515</v>
      </c>
      <c r="B202" s="13" t="s">
        <v>781</v>
      </c>
      <c r="C202" s="109" t="s">
        <v>1115</v>
      </c>
      <c r="D202" s="30">
        <v>1</v>
      </c>
      <c r="E202" s="122" t="s">
        <v>1316</v>
      </c>
      <c r="F202" s="6" t="s">
        <v>1116</v>
      </c>
      <c r="G202" s="350"/>
    </row>
    <row r="203" spans="1:9" ht="31.5" hidden="1" customHeight="1">
      <c r="A203" s="297" t="s">
        <v>321</v>
      </c>
      <c r="B203" s="245" t="s">
        <v>322</v>
      </c>
      <c r="C203" s="246"/>
      <c r="D203" s="246"/>
      <c r="E203" s="246"/>
      <c r="F203" s="247"/>
      <c r="G203" s="216"/>
      <c r="H203"/>
      <c r="I203"/>
    </row>
    <row r="204" spans="1:9" ht="30" hidden="1">
      <c r="A204" s="115" t="s">
        <v>323</v>
      </c>
      <c r="B204" s="8" t="s">
        <v>324</v>
      </c>
      <c r="C204" s="9"/>
      <c r="D204" s="9"/>
      <c r="E204" s="9"/>
      <c r="F204" s="9"/>
      <c r="G204" s="179"/>
      <c r="H204"/>
      <c r="I204"/>
    </row>
    <row r="205" spans="1:9" ht="30" hidden="1">
      <c r="A205" s="115" t="s">
        <v>325</v>
      </c>
      <c r="B205" s="8" t="s">
        <v>326</v>
      </c>
      <c r="C205" s="9"/>
      <c r="D205" s="9"/>
      <c r="E205" s="9"/>
      <c r="F205" s="9"/>
      <c r="G205" s="179"/>
      <c r="H205"/>
      <c r="I205"/>
    </row>
    <row r="206" spans="1:9" ht="30" hidden="1">
      <c r="A206" s="115" t="s">
        <v>327</v>
      </c>
      <c r="B206" s="8" t="s">
        <v>328</v>
      </c>
      <c r="C206" s="9"/>
      <c r="D206" s="9"/>
      <c r="E206" s="9"/>
      <c r="F206" s="9"/>
      <c r="G206" s="179"/>
      <c r="H206"/>
      <c r="I206"/>
    </row>
    <row r="207" spans="1:9" ht="30" hidden="1">
      <c r="A207" s="115" t="s">
        <v>329</v>
      </c>
      <c r="B207" s="8" t="s">
        <v>330</v>
      </c>
      <c r="C207" s="9"/>
      <c r="D207" s="9"/>
      <c r="E207" s="9"/>
      <c r="F207" s="9"/>
      <c r="G207" s="179"/>
      <c r="H207"/>
      <c r="I207"/>
    </row>
    <row r="208" spans="1:9" ht="30" hidden="1">
      <c r="A208" s="115" t="s">
        <v>331</v>
      </c>
      <c r="B208" s="8" t="s">
        <v>332</v>
      </c>
      <c r="C208" s="9"/>
      <c r="D208" s="9"/>
      <c r="E208" s="9"/>
      <c r="F208" s="9"/>
      <c r="G208" s="179"/>
      <c r="H208"/>
      <c r="I208"/>
    </row>
    <row r="209" spans="1:9" ht="31.5" hidden="1" customHeight="1">
      <c r="A209" s="115" t="s">
        <v>333</v>
      </c>
      <c r="B209" s="245" t="s">
        <v>334</v>
      </c>
      <c r="C209" s="246"/>
      <c r="D209" s="246"/>
      <c r="E209" s="246"/>
      <c r="F209" s="247"/>
      <c r="G209" s="216"/>
      <c r="H209"/>
      <c r="I209"/>
    </row>
    <row r="210" spans="1:9" hidden="1">
      <c r="A210" s="115" t="s">
        <v>335</v>
      </c>
      <c r="B210" s="8" t="s">
        <v>336</v>
      </c>
      <c r="C210" s="9"/>
      <c r="D210" s="9"/>
      <c r="E210" s="9"/>
      <c r="F210" s="9"/>
      <c r="G210" s="179"/>
      <c r="H210"/>
      <c r="I210"/>
    </row>
    <row r="211" spans="1:9" hidden="1">
      <c r="A211" s="115" t="s">
        <v>337</v>
      </c>
      <c r="B211" s="8" t="s">
        <v>338</v>
      </c>
      <c r="C211" s="9"/>
      <c r="D211" s="9"/>
      <c r="E211" s="9"/>
      <c r="F211" s="9"/>
      <c r="G211" s="179"/>
      <c r="H211"/>
      <c r="I211"/>
    </row>
    <row r="212" spans="1:9" hidden="1">
      <c r="A212" s="115" t="s">
        <v>339</v>
      </c>
      <c r="B212" s="8" t="s">
        <v>340</v>
      </c>
      <c r="C212" s="9"/>
      <c r="D212" s="9"/>
      <c r="E212" s="9"/>
      <c r="F212" s="9"/>
      <c r="G212" s="179"/>
      <c r="H212"/>
      <c r="I212"/>
    </row>
    <row r="213" spans="1:9" hidden="1">
      <c r="A213" s="115" t="s">
        <v>341</v>
      </c>
      <c r="B213" s="8" t="s">
        <v>342</v>
      </c>
      <c r="C213" s="9"/>
      <c r="D213" s="9"/>
      <c r="E213" s="9"/>
      <c r="F213" s="9"/>
      <c r="G213" s="179"/>
      <c r="H213"/>
      <c r="I213"/>
    </row>
    <row r="214" spans="1:9" ht="31.5" hidden="1" customHeight="1">
      <c r="A214" s="115" t="s">
        <v>343</v>
      </c>
      <c r="B214" s="245" t="s">
        <v>344</v>
      </c>
      <c r="C214" s="246"/>
      <c r="D214" s="246"/>
      <c r="E214" s="246"/>
      <c r="F214" s="247"/>
      <c r="G214" s="216"/>
      <c r="H214"/>
      <c r="I214"/>
    </row>
    <row r="215" spans="1:9" ht="45" hidden="1">
      <c r="A215" s="115" t="s">
        <v>345</v>
      </c>
      <c r="B215" s="8" t="s">
        <v>346</v>
      </c>
      <c r="C215" s="9"/>
      <c r="D215" s="9"/>
      <c r="E215" s="9"/>
      <c r="F215" s="9"/>
      <c r="G215" s="179"/>
      <c r="H215"/>
      <c r="I215"/>
    </row>
    <row r="216" spans="1:9" ht="30" hidden="1">
      <c r="A216" s="115" t="s">
        <v>347</v>
      </c>
      <c r="B216" s="8" t="s">
        <v>348</v>
      </c>
      <c r="C216" s="9"/>
      <c r="D216" s="9"/>
      <c r="E216" s="9"/>
      <c r="F216" s="9"/>
      <c r="G216" s="179"/>
      <c r="H216"/>
      <c r="I216"/>
    </row>
    <row r="217" spans="1:9" ht="30" hidden="1">
      <c r="A217" s="115" t="s">
        <v>349</v>
      </c>
      <c r="B217" s="25" t="s">
        <v>350</v>
      </c>
      <c r="C217" s="9"/>
      <c r="D217" s="9"/>
      <c r="E217" s="9"/>
      <c r="F217" s="9"/>
      <c r="G217" s="179"/>
      <c r="H217"/>
      <c r="I217"/>
    </row>
    <row r="218" spans="1:9" ht="30" hidden="1">
      <c r="A218" s="115" t="s">
        <v>351</v>
      </c>
      <c r="B218" s="25" t="s">
        <v>352</v>
      </c>
      <c r="C218" s="9"/>
      <c r="D218" s="9"/>
      <c r="E218" s="9"/>
      <c r="F218" s="9"/>
      <c r="G218" s="179"/>
      <c r="H218"/>
      <c r="I218"/>
    </row>
    <row r="219" spans="1:9" ht="45" hidden="1">
      <c r="A219" s="115" t="s">
        <v>353</v>
      </c>
      <c r="B219" s="8" t="s">
        <v>354</v>
      </c>
      <c r="C219" s="9"/>
      <c r="D219" s="9"/>
      <c r="E219" s="9"/>
      <c r="F219" s="9"/>
      <c r="G219" s="179"/>
      <c r="H219"/>
      <c r="I219"/>
    </row>
    <row r="220" spans="1:9" ht="30" hidden="1">
      <c r="A220" s="115" t="s">
        <v>355</v>
      </c>
      <c r="B220" s="8" t="s">
        <v>356</v>
      </c>
      <c r="C220" s="9"/>
      <c r="D220" s="9"/>
      <c r="E220" s="9"/>
      <c r="F220" s="9"/>
      <c r="G220" s="179"/>
      <c r="H220"/>
      <c r="I220"/>
    </row>
    <row r="221" spans="1:9" ht="45" hidden="1">
      <c r="A221" s="115" t="s">
        <v>357</v>
      </c>
      <c r="B221" s="8" t="s">
        <v>358</v>
      </c>
      <c r="C221" s="9"/>
      <c r="D221" s="9"/>
      <c r="E221" s="9"/>
      <c r="F221" s="9"/>
      <c r="G221" s="179"/>
      <c r="H221"/>
      <c r="I221"/>
    </row>
    <row r="222" spans="1:9" ht="60" hidden="1">
      <c r="A222" s="115" t="s">
        <v>359</v>
      </c>
      <c r="B222" s="8" t="s">
        <v>360</v>
      </c>
      <c r="C222" s="9"/>
      <c r="D222" s="9"/>
      <c r="E222" s="9"/>
      <c r="F222" s="9"/>
      <c r="G222" s="179"/>
      <c r="H222"/>
      <c r="I222"/>
    </row>
    <row r="223" spans="1:9" ht="30" hidden="1">
      <c r="A223" s="115" t="s">
        <v>361</v>
      </c>
      <c r="B223" s="8" t="s">
        <v>362</v>
      </c>
      <c r="C223" s="9"/>
      <c r="D223" s="9"/>
      <c r="E223" s="9"/>
      <c r="F223" s="9"/>
      <c r="G223" s="179"/>
      <c r="H223"/>
      <c r="I223"/>
    </row>
    <row r="224" spans="1:9" ht="45" hidden="1">
      <c r="A224" s="115" t="s">
        <v>363</v>
      </c>
      <c r="B224" s="8" t="s">
        <v>364</v>
      </c>
      <c r="C224" s="9"/>
      <c r="D224" s="9"/>
      <c r="E224" s="9"/>
      <c r="F224" s="9"/>
      <c r="G224" s="179"/>
      <c r="H224"/>
      <c r="I224"/>
    </row>
    <row r="225" spans="1:9" ht="30" hidden="1">
      <c r="A225" s="115" t="s">
        <v>455</v>
      </c>
      <c r="B225" s="8" t="s">
        <v>366</v>
      </c>
      <c r="C225" s="9"/>
      <c r="D225" s="9"/>
      <c r="E225" s="9"/>
      <c r="F225" s="9"/>
      <c r="G225" s="179"/>
      <c r="H225"/>
      <c r="I225"/>
    </row>
    <row r="226" spans="1:9" ht="30" hidden="1">
      <c r="A226" s="115" t="s">
        <v>365</v>
      </c>
      <c r="B226" s="8" t="s">
        <v>59</v>
      </c>
      <c r="C226" s="9"/>
      <c r="D226" s="9"/>
      <c r="E226" s="9"/>
      <c r="F226" s="9"/>
      <c r="G226" s="179"/>
      <c r="H226"/>
      <c r="I226"/>
    </row>
    <row r="227" spans="1:9" ht="30" hidden="1">
      <c r="A227" s="115" t="s">
        <v>367</v>
      </c>
      <c r="B227" s="8" t="s">
        <v>61</v>
      </c>
      <c r="C227" s="9"/>
      <c r="D227" s="9"/>
      <c r="E227" s="9"/>
      <c r="F227" s="9"/>
      <c r="G227" s="179"/>
      <c r="H227"/>
      <c r="I227"/>
    </row>
    <row r="228" spans="1:9" ht="29.25" hidden="1">
      <c r="A228" s="115" t="s">
        <v>368</v>
      </c>
      <c r="B228" s="4" t="s">
        <v>456</v>
      </c>
      <c r="C228" s="9"/>
      <c r="D228" s="9"/>
      <c r="E228" s="9"/>
      <c r="F228" s="9"/>
      <c r="G228" s="179"/>
      <c r="H228"/>
      <c r="I228"/>
    </row>
    <row r="229" spans="1:9" ht="18.75">
      <c r="A229" s="100"/>
      <c r="B229" s="306" t="s">
        <v>369</v>
      </c>
      <c r="C229" s="306"/>
      <c r="D229" s="306"/>
      <c r="E229" s="307"/>
      <c r="F229" s="306"/>
      <c r="G229" s="353"/>
      <c r="H229" s="156">
        <f>H230+H237+H240+H244</f>
        <v>13</v>
      </c>
      <c r="I229" s="156">
        <f>I230+I237+I240+I244</f>
        <v>26</v>
      </c>
    </row>
    <row r="230" spans="1:9" ht="31.5" customHeight="1">
      <c r="A230" s="100" t="s">
        <v>370</v>
      </c>
      <c r="B230" s="221" t="s">
        <v>1837</v>
      </c>
      <c r="C230" s="221"/>
      <c r="D230" s="221"/>
      <c r="E230" s="222"/>
      <c r="F230" s="221"/>
      <c r="G230" s="348"/>
      <c r="H230" s="156">
        <f>SUM(D231:D235)</f>
        <v>5</v>
      </c>
      <c r="I230" s="156">
        <f>COUNT(D231:D235)*2</f>
        <v>10</v>
      </c>
    </row>
    <row r="231" spans="1:9" ht="57.75" customHeight="1">
      <c r="A231" s="100" t="s">
        <v>371</v>
      </c>
      <c r="B231" s="13" t="s">
        <v>373</v>
      </c>
      <c r="C231" s="26" t="s">
        <v>528</v>
      </c>
      <c r="D231" s="122">
        <v>1</v>
      </c>
      <c r="E231" s="122" t="s">
        <v>1943</v>
      </c>
      <c r="F231" s="5" t="s">
        <v>533</v>
      </c>
      <c r="G231" s="349"/>
    </row>
    <row r="232" spans="1:9" ht="43.5" customHeight="1">
      <c r="A232" s="100"/>
      <c r="B232" s="13"/>
      <c r="C232" s="26" t="s">
        <v>529</v>
      </c>
      <c r="D232" s="122">
        <v>1</v>
      </c>
      <c r="E232" s="122" t="s">
        <v>1943</v>
      </c>
      <c r="F232" s="5" t="s">
        <v>534</v>
      </c>
      <c r="G232" s="349"/>
    </row>
    <row r="233" spans="1:9" ht="60" customHeight="1">
      <c r="A233" s="100"/>
      <c r="B233" s="13"/>
      <c r="C233" s="26" t="s">
        <v>530</v>
      </c>
      <c r="D233" s="122">
        <v>1</v>
      </c>
      <c r="E233" s="122" t="s">
        <v>1943</v>
      </c>
      <c r="F233" s="5" t="s">
        <v>535</v>
      </c>
      <c r="G233" s="349"/>
    </row>
    <row r="234" spans="1:9" ht="75.75" customHeight="1">
      <c r="A234" s="100"/>
      <c r="B234" s="13"/>
      <c r="C234" s="26" t="s">
        <v>531</v>
      </c>
      <c r="D234" s="122">
        <v>1</v>
      </c>
      <c r="E234" s="122" t="s">
        <v>1943</v>
      </c>
      <c r="F234" s="5" t="s">
        <v>536</v>
      </c>
      <c r="G234" s="349"/>
    </row>
    <row r="235" spans="1:9" ht="54" customHeight="1">
      <c r="A235" s="100" t="s">
        <v>372</v>
      </c>
      <c r="B235" s="13" t="s">
        <v>375</v>
      </c>
      <c r="C235" s="13" t="s">
        <v>644</v>
      </c>
      <c r="D235" s="122">
        <v>1</v>
      </c>
      <c r="E235" s="122" t="s">
        <v>1606</v>
      </c>
      <c r="F235" s="9" t="s">
        <v>2264</v>
      </c>
      <c r="G235" s="352"/>
    </row>
    <row r="236" spans="1:9" ht="30" hidden="1">
      <c r="A236" s="297" t="s">
        <v>374</v>
      </c>
      <c r="B236" s="10" t="s">
        <v>608</v>
      </c>
      <c r="C236" s="12"/>
      <c r="D236" s="12"/>
      <c r="E236" s="12"/>
      <c r="F236" s="12"/>
      <c r="G236" s="179"/>
      <c r="H236"/>
      <c r="I236"/>
    </row>
    <row r="237" spans="1:9" ht="31.5" customHeight="1">
      <c r="A237" s="100" t="s">
        <v>376</v>
      </c>
      <c r="B237" s="221" t="s">
        <v>458</v>
      </c>
      <c r="C237" s="221"/>
      <c r="D237" s="221"/>
      <c r="E237" s="222"/>
      <c r="F237" s="221"/>
      <c r="G237" s="348"/>
      <c r="H237" s="156">
        <f>SUM(D238:D239)</f>
        <v>2</v>
      </c>
      <c r="I237" s="156">
        <f>COUNT(D238:D239)*2</f>
        <v>4</v>
      </c>
    </row>
    <row r="238" spans="1:9" ht="65.25" customHeight="1">
      <c r="A238" s="100" t="s">
        <v>377</v>
      </c>
      <c r="B238" s="13" t="s">
        <v>378</v>
      </c>
      <c r="C238" s="16" t="s">
        <v>2042</v>
      </c>
      <c r="D238" s="122">
        <v>1</v>
      </c>
      <c r="E238" s="122" t="s">
        <v>1943</v>
      </c>
      <c r="F238" s="9"/>
      <c r="G238" s="352"/>
    </row>
    <row r="239" spans="1:9" ht="75" customHeight="1">
      <c r="A239" s="100" t="s">
        <v>379</v>
      </c>
      <c r="B239" s="13" t="s">
        <v>380</v>
      </c>
      <c r="C239" s="7" t="s">
        <v>541</v>
      </c>
      <c r="D239" s="122">
        <v>1</v>
      </c>
      <c r="E239" s="122" t="s">
        <v>1606</v>
      </c>
      <c r="F239" s="9"/>
      <c r="G239" s="352"/>
    </row>
    <row r="240" spans="1:9" ht="31.5" customHeight="1">
      <c r="A240" s="100" t="s">
        <v>381</v>
      </c>
      <c r="B240" s="221" t="s">
        <v>2214</v>
      </c>
      <c r="C240" s="221"/>
      <c r="D240" s="221"/>
      <c r="E240" s="222"/>
      <c r="F240" s="221"/>
      <c r="G240" s="348"/>
      <c r="H240" s="156">
        <f>SUM(D241:D242)</f>
        <v>2</v>
      </c>
      <c r="I240" s="156">
        <f>COUNT(D241:D242)*2</f>
        <v>4</v>
      </c>
    </row>
    <row r="241" spans="1:9" ht="114.75" customHeight="1">
      <c r="A241" s="100" t="s">
        <v>383</v>
      </c>
      <c r="B241" s="119" t="s">
        <v>384</v>
      </c>
      <c r="C241" s="7" t="s">
        <v>549</v>
      </c>
      <c r="D241" s="30">
        <v>1</v>
      </c>
      <c r="E241" s="128" t="s">
        <v>1321</v>
      </c>
      <c r="F241" s="5" t="s">
        <v>642</v>
      </c>
      <c r="G241" s="349"/>
    </row>
    <row r="242" spans="1:9" ht="48.75" customHeight="1">
      <c r="A242" s="100"/>
      <c r="B242" s="13"/>
      <c r="C242" s="7" t="s">
        <v>542</v>
      </c>
      <c r="D242" s="30">
        <v>1</v>
      </c>
      <c r="E242" s="128" t="s">
        <v>1321</v>
      </c>
      <c r="F242" s="5" t="s">
        <v>917</v>
      </c>
      <c r="G242" s="349"/>
    </row>
    <row r="243" spans="1:9" ht="45" hidden="1">
      <c r="A243" s="297" t="s">
        <v>385</v>
      </c>
      <c r="B243" s="10" t="s">
        <v>386</v>
      </c>
      <c r="C243" s="12"/>
      <c r="D243" s="12"/>
      <c r="E243" s="12"/>
      <c r="F243" s="12"/>
      <c r="G243" s="179"/>
      <c r="H243"/>
      <c r="I243"/>
    </row>
    <row r="244" spans="1:9" ht="47.25" customHeight="1">
      <c r="A244" s="100" t="s">
        <v>387</v>
      </c>
      <c r="B244" s="221" t="s">
        <v>2213</v>
      </c>
      <c r="C244" s="221"/>
      <c r="D244" s="221"/>
      <c r="E244" s="222"/>
      <c r="F244" s="221"/>
      <c r="G244" s="348"/>
      <c r="H244" s="156">
        <f>SUM(D245:D248)</f>
        <v>4</v>
      </c>
      <c r="I244" s="156">
        <f>COUNT(D245:D248)*2</f>
        <v>8</v>
      </c>
    </row>
    <row r="245" spans="1:9" ht="46.5" customHeight="1">
      <c r="A245" s="100" t="s">
        <v>389</v>
      </c>
      <c r="B245" s="13" t="s">
        <v>459</v>
      </c>
      <c r="C245" s="5" t="s">
        <v>552</v>
      </c>
      <c r="D245" s="122">
        <v>1</v>
      </c>
      <c r="E245" s="122" t="s">
        <v>1943</v>
      </c>
      <c r="F245" s="160" t="s">
        <v>2070</v>
      </c>
      <c r="G245" s="386"/>
    </row>
    <row r="246" spans="1:9" ht="54" customHeight="1">
      <c r="A246" s="100"/>
      <c r="B246" s="13"/>
      <c r="C246" s="5" t="s">
        <v>2073</v>
      </c>
      <c r="D246" s="122">
        <v>1</v>
      </c>
      <c r="E246" s="122" t="s">
        <v>1943</v>
      </c>
      <c r="F246" s="6" t="s">
        <v>2044</v>
      </c>
      <c r="G246" s="350"/>
    </row>
    <row r="247" spans="1:9" ht="57.75" customHeight="1">
      <c r="A247" s="100"/>
      <c r="B247" s="13"/>
      <c r="C247" s="5" t="s">
        <v>553</v>
      </c>
      <c r="D247" s="122">
        <v>1</v>
      </c>
      <c r="E247" s="122" t="s">
        <v>1943</v>
      </c>
      <c r="F247" s="9"/>
      <c r="G247" s="352"/>
    </row>
    <row r="248" spans="1:9" ht="61.5" customHeight="1">
      <c r="A248" s="100"/>
      <c r="B248" s="13"/>
      <c r="C248" s="5" t="s">
        <v>554</v>
      </c>
      <c r="D248" s="122">
        <v>1</v>
      </c>
      <c r="E248" s="122" t="s">
        <v>1943</v>
      </c>
      <c r="F248" s="9" t="s">
        <v>2071</v>
      </c>
      <c r="G248" s="352"/>
    </row>
    <row r="249" spans="1:9" ht="30" hidden="1">
      <c r="A249" s="297" t="s">
        <v>390</v>
      </c>
      <c r="B249" s="10" t="s">
        <v>391</v>
      </c>
      <c r="C249" s="12"/>
      <c r="D249" s="12"/>
      <c r="E249" s="12"/>
      <c r="F249" s="12"/>
      <c r="G249" s="179"/>
      <c r="H249"/>
      <c r="I249"/>
    </row>
    <row r="250" spans="1:9" ht="30" hidden="1">
      <c r="A250" s="115" t="s">
        <v>392</v>
      </c>
      <c r="B250" s="8" t="s">
        <v>393</v>
      </c>
      <c r="C250" s="9"/>
      <c r="D250" s="9"/>
      <c r="E250" s="9"/>
      <c r="F250" s="9"/>
      <c r="G250" s="179"/>
      <c r="H250"/>
      <c r="I250"/>
    </row>
    <row r="251" spans="1:9" ht="18.75">
      <c r="A251" s="100"/>
      <c r="B251" s="306" t="s">
        <v>394</v>
      </c>
      <c r="C251" s="306"/>
      <c r="D251" s="306"/>
      <c r="E251" s="307"/>
      <c r="F251" s="306"/>
      <c r="G251" s="353"/>
      <c r="H251" s="156">
        <f>H252+H267</f>
        <v>10</v>
      </c>
      <c r="I251" s="156">
        <f>I252+I267</f>
        <v>20</v>
      </c>
    </row>
    <row r="252" spans="1:9" ht="31.5" customHeight="1">
      <c r="A252" s="100" t="s">
        <v>395</v>
      </c>
      <c r="B252" s="221" t="s">
        <v>1838</v>
      </c>
      <c r="C252" s="221"/>
      <c r="D252" s="221"/>
      <c r="E252" s="222"/>
      <c r="F252" s="221"/>
      <c r="G252" s="348"/>
      <c r="H252" s="156">
        <f>SUM(D257)</f>
        <v>1</v>
      </c>
      <c r="I252" s="156">
        <f>COUNT(D257)*2</f>
        <v>2</v>
      </c>
    </row>
    <row r="253" spans="1:9" hidden="1">
      <c r="A253" s="297" t="s">
        <v>396</v>
      </c>
      <c r="B253" s="10" t="s">
        <v>397</v>
      </c>
      <c r="C253" s="12"/>
      <c r="D253" s="12"/>
      <c r="E253" s="12"/>
      <c r="F253" s="12"/>
      <c r="G253" s="179"/>
      <c r="H253"/>
      <c r="I253"/>
    </row>
    <row r="254" spans="1:9" ht="30" hidden="1">
      <c r="A254" s="115" t="s">
        <v>398</v>
      </c>
      <c r="B254" s="8" t="s">
        <v>399</v>
      </c>
      <c r="C254" s="9"/>
      <c r="D254" s="9"/>
      <c r="E254" s="9"/>
      <c r="F254" s="9"/>
      <c r="G254" s="179"/>
      <c r="H254"/>
      <c r="I254"/>
    </row>
    <row r="255" spans="1:9" ht="30" hidden="1">
      <c r="A255" s="115" t="s">
        <v>400</v>
      </c>
      <c r="B255" s="8" t="s">
        <v>401</v>
      </c>
      <c r="C255" s="9"/>
      <c r="D255" s="9"/>
      <c r="E255" s="9"/>
      <c r="F255" s="9"/>
      <c r="G255" s="179"/>
      <c r="H255"/>
      <c r="I255"/>
    </row>
    <row r="256" spans="1:9" ht="30" hidden="1">
      <c r="A256" s="115" t="s">
        <v>402</v>
      </c>
      <c r="B256" s="8" t="s">
        <v>403</v>
      </c>
      <c r="C256" s="9"/>
      <c r="D256" s="9"/>
      <c r="E256" s="9"/>
      <c r="F256" s="9"/>
      <c r="G256" s="179"/>
      <c r="H256"/>
      <c r="I256"/>
    </row>
    <row r="257" spans="1:9" ht="45">
      <c r="A257" s="100" t="s">
        <v>461</v>
      </c>
      <c r="B257" s="13" t="s">
        <v>404</v>
      </c>
      <c r="C257" s="6" t="s">
        <v>2247</v>
      </c>
      <c r="D257" s="122">
        <v>1</v>
      </c>
      <c r="E257" s="122" t="s">
        <v>1945</v>
      </c>
      <c r="F257" s="9"/>
      <c r="G257" s="352"/>
    </row>
    <row r="258" spans="1:9" ht="30" hidden="1">
      <c r="A258" s="297" t="s">
        <v>462</v>
      </c>
      <c r="B258" s="10" t="s">
        <v>420</v>
      </c>
      <c r="C258" s="12"/>
      <c r="D258" s="12"/>
      <c r="E258" s="12"/>
      <c r="F258" s="12"/>
      <c r="G258" s="179"/>
      <c r="H258"/>
      <c r="I258"/>
    </row>
    <row r="259" spans="1:9" ht="30" hidden="1">
      <c r="A259" s="115" t="s">
        <v>463</v>
      </c>
      <c r="B259" s="8" t="s">
        <v>424</v>
      </c>
      <c r="C259" s="9"/>
      <c r="D259" s="9"/>
      <c r="E259" s="9"/>
      <c r="F259" s="9"/>
      <c r="G259" s="179"/>
      <c r="H259"/>
      <c r="I259"/>
    </row>
    <row r="260" spans="1:9" ht="30" hidden="1">
      <c r="A260" s="115" t="s">
        <v>464</v>
      </c>
      <c r="B260" s="8" t="s">
        <v>421</v>
      </c>
      <c r="C260" s="9"/>
      <c r="D260" s="9"/>
      <c r="E260" s="9"/>
      <c r="F260" s="9"/>
      <c r="G260" s="179"/>
      <c r="H260"/>
      <c r="I260"/>
    </row>
    <row r="261" spans="1:9" ht="30" hidden="1">
      <c r="A261" s="115" t="s">
        <v>465</v>
      </c>
      <c r="B261" s="8" t="s">
        <v>405</v>
      </c>
      <c r="C261" s="9"/>
      <c r="D261" s="9"/>
      <c r="E261" s="9"/>
      <c r="F261" s="9"/>
      <c r="G261" s="179"/>
      <c r="H261"/>
      <c r="I261"/>
    </row>
    <row r="262" spans="1:9" ht="45" hidden="1">
      <c r="A262" s="115" t="s">
        <v>466</v>
      </c>
      <c r="B262" s="8" t="s">
        <v>422</v>
      </c>
      <c r="C262" s="9"/>
      <c r="D262" s="9"/>
      <c r="E262" s="9"/>
      <c r="F262" s="9"/>
      <c r="G262" s="179"/>
      <c r="H262"/>
      <c r="I262"/>
    </row>
    <row r="263" spans="1:9" ht="31.5" hidden="1" customHeight="1">
      <c r="A263" s="115" t="s">
        <v>406</v>
      </c>
      <c r="B263" s="245" t="s">
        <v>407</v>
      </c>
      <c r="C263" s="246"/>
      <c r="D263" s="246"/>
      <c r="E263" s="246"/>
      <c r="F263" s="247"/>
      <c r="G263" s="216"/>
      <c r="H263"/>
      <c r="I263"/>
    </row>
    <row r="264" spans="1:9" ht="30" hidden="1">
      <c r="A264" s="115" t="s">
        <v>408</v>
      </c>
      <c r="B264" s="8" t="s">
        <v>409</v>
      </c>
      <c r="C264" s="9"/>
      <c r="D264" s="9"/>
      <c r="E264" s="9"/>
      <c r="F264" s="9"/>
      <c r="G264" s="179"/>
      <c r="H264"/>
      <c r="I264"/>
    </row>
    <row r="265" spans="1:9" ht="30" hidden="1">
      <c r="A265" s="115" t="s">
        <v>410</v>
      </c>
      <c r="B265" s="8" t="s">
        <v>1841</v>
      </c>
      <c r="C265" s="9"/>
      <c r="D265" s="9"/>
      <c r="E265" s="9"/>
      <c r="F265" s="9"/>
      <c r="G265" s="179"/>
      <c r="H265"/>
      <c r="I265"/>
    </row>
    <row r="266" spans="1:9" ht="30" hidden="1">
      <c r="A266" s="115" t="s">
        <v>411</v>
      </c>
      <c r="B266" s="8" t="s">
        <v>468</v>
      </c>
      <c r="C266" s="9"/>
      <c r="D266" s="9"/>
      <c r="E266" s="9"/>
      <c r="F266" s="9"/>
      <c r="G266" s="179"/>
      <c r="H266"/>
      <c r="I266"/>
    </row>
    <row r="267" spans="1:9" ht="31.5" customHeight="1">
      <c r="A267" s="100" t="s">
        <v>412</v>
      </c>
      <c r="B267" s="221" t="s">
        <v>2248</v>
      </c>
      <c r="C267" s="221"/>
      <c r="D267" s="221"/>
      <c r="E267" s="222"/>
      <c r="F267" s="221"/>
      <c r="G267" s="348"/>
      <c r="H267" s="156">
        <f>SUM(D268:D276)</f>
        <v>9</v>
      </c>
      <c r="I267" s="156">
        <f>COUNT(D268:D276)*2</f>
        <v>18</v>
      </c>
    </row>
    <row r="268" spans="1:9" ht="58.5" customHeight="1">
      <c r="A268" s="100" t="s">
        <v>413</v>
      </c>
      <c r="B268" s="13" t="s">
        <v>414</v>
      </c>
      <c r="C268" s="6" t="s">
        <v>1185</v>
      </c>
      <c r="D268" s="122">
        <v>1</v>
      </c>
      <c r="E268" s="122" t="s">
        <v>1945</v>
      </c>
      <c r="F268" s="9"/>
      <c r="G268" s="352"/>
    </row>
    <row r="269" spans="1:9" ht="63.75" customHeight="1">
      <c r="A269" s="100"/>
      <c r="B269" s="13"/>
      <c r="C269" s="43" t="s">
        <v>2242</v>
      </c>
      <c r="D269" s="122">
        <v>1</v>
      </c>
      <c r="E269" s="122" t="s">
        <v>1945</v>
      </c>
      <c r="F269" s="9"/>
      <c r="G269" s="352"/>
    </row>
    <row r="270" spans="1:9" ht="46.5" customHeight="1">
      <c r="A270" s="100"/>
      <c r="B270" s="13"/>
      <c r="C270" s="6" t="s">
        <v>2249</v>
      </c>
      <c r="D270" s="122">
        <v>1</v>
      </c>
      <c r="E270" s="122" t="s">
        <v>1945</v>
      </c>
      <c r="F270" s="9"/>
      <c r="G270" s="352"/>
    </row>
    <row r="271" spans="1:9" ht="52.5" customHeight="1">
      <c r="A271" s="100" t="s">
        <v>415</v>
      </c>
      <c r="B271" s="13" t="s">
        <v>416</v>
      </c>
      <c r="C271" s="43" t="s">
        <v>2373</v>
      </c>
      <c r="D271" s="122">
        <v>1</v>
      </c>
      <c r="E271" s="122" t="s">
        <v>1269</v>
      </c>
      <c r="F271" s="9"/>
      <c r="G271" s="352"/>
    </row>
    <row r="272" spans="1:9" ht="47.25" customHeight="1">
      <c r="A272" s="100"/>
      <c r="B272" s="13"/>
      <c r="C272" s="43" t="s">
        <v>2374</v>
      </c>
      <c r="D272" s="122">
        <v>1</v>
      </c>
      <c r="E272" s="122" t="s">
        <v>1269</v>
      </c>
      <c r="F272" s="9"/>
      <c r="G272" s="352"/>
    </row>
    <row r="273" spans="1:9" ht="43.5" customHeight="1">
      <c r="A273" s="100"/>
      <c r="B273" s="13"/>
      <c r="C273" s="43" t="s">
        <v>2375</v>
      </c>
      <c r="D273" s="122">
        <v>1</v>
      </c>
      <c r="E273" s="122" t="s">
        <v>1269</v>
      </c>
      <c r="F273" s="9"/>
      <c r="G273" s="352"/>
    </row>
    <row r="274" spans="1:9" ht="54.75" customHeight="1">
      <c r="A274" s="100" t="s">
        <v>417</v>
      </c>
      <c r="B274" s="13" t="s">
        <v>418</v>
      </c>
      <c r="C274" s="6" t="s">
        <v>2265</v>
      </c>
      <c r="D274" s="122">
        <v>1</v>
      </c>
      <c r="E274" s="122" t="s">
        <v>1943</v>
      </c>
      <c r="F274" s="9"/>
      <c r="G274" s="352"/>
    </row>
    <row r="275" spans="1:9" ht="63.75" customHeight="1">
      <c r="A275" s="100"/>
      <c r="B275" s="13"/>
      <c r="C275" s="6" t="s">
        <v>2266</v>
      </c>
      <c r="D275" s="122">
        <v>1</v>
      </c>
      <c r="E275" s="122" t="s">
        <v>1943</v>
      </c>
      <c r="F275" s="9"/>
      <c r="G275" s="352"/>
    </row>
    <row r="276" spans="1:9" ht="47.25" customHeight="1">
      <c r="A276" s="100"/>
      <c r="B276" s="13"/>
      <c r="C276" s="6" t="s">
        <v>1925</v>
      </c>
      <c r="D276" s="122">
        <v>1</v>
      </c>
      <c r="E276" s="122" t="s">
        <v>1943</v>
      </c>
      <c r="F276" s="9"/>
      <c r="G276" s="352"/>
    </row>
    <row r="277" spans="1:9" ht="30" hidden="1">
      <c r="A277" s="297" t="s">
        <v>419</v>
      </c>
      <c r="B277" s="10" t="s">
        <v>423</v>
      </c>
      <c r="C277" s="12"/>
      <c r="D277" s="12"/>
      <c r="E277" s="12"/>
      <c r="F277" s="12"/>
      <c r="G277" s="179"/>
      <c r="H277"/>
      <c r="I277"/>
    </row>
    <row r="278" spans="1:9" ht="18.75">
      <c r="A278" s="100"/>
      <c r="B278" s="306" t="s">
        <v>425</v>
      </c>
      <c r="C278" s="306"/>
      <c r="D278" s="306"/>
      <c r="E278" s="307"/>
      <c r="F278" s="306"/>
      <c r="G278" s="353"/>
      <c r="H278" s="156">
        <f>H279+H287</f>
        <v>7</v>
      </c>
      <c r="I278" s="156">
        <f>I279+I287</f>
        <v>14</v>
      </c>
    </row>
    <row r="279" spans="1:9" ht="31.5" customHeight="1">
      <c r="A279" s="100" t="s">
        <v>426</v>
      </c>
      <c r="B279" s="221" t="s">
        <v>427</v>
      </c>
      <c r="C279" s="221"/>
      <c r="D279" s="221"/>
      <c r="E279" s="222"/>
      <c r="F279" s="221"/>
      <c r="G279" s="348"/>
      <c r="H279" s="156">
        <f>SUM(D280:D285)</f>
        <v>6</v>
      </c>
      <c r="I279" s="156">
        <f>COUNT(D280:D285)*2</f>
        <v>12</v>
      </c>
    </row>
    <row r="280" spans="1:9" ht="45" customHeight="1">
      <c r="A280" s="100" t="s">
        <v>428</v>
      </c>
      <c r="B280" s="13" t="s">
        <v>429</v>
      </c>
      <c r="C280" s="6" t="s">
        <v>1120</v>
      </c>
      <c r="D280" s="122">
        <v>1</v>
      </c>
      <c r="E280" s="130" t="s">
        <v>1945</v>
      </c>
      <c r="F280" s="9"/>
      <c r="G280" s="352"/>
    </row>
    <row r="281" spans="1:9" ht="61.5" customHeight="1">
      <c r="A281" s="100"/>
      <c r="B281" s="13"/>
      <c r="C281" s="6" t="s">
        <v>2267</v>
      </c>
      <c r="D281" s="122">
        <v>1</v>
      </c>
      <c r="E281" s="130" t="s">
        <v>1945</v>
      </c>
      <c r="F281" s="9"/>
      <c r="G281" s="352"/>
    </row>
    <row r="282" spans="1:9" ht="61.5" customHeight="1">
      <c r="A282" s="100"/>
      <c r="B282" s="13"/>
      <c r="C282" s="6" t="s">
        <v>1119</v>
      </c>
      <c r="D282" s="122">
        <v>1</v>
      </c>
      <c r="E282" s="130" t="s">
        <v>1945</v>
      </c>
      <c r="F282" s="9"/>
      <c r="G282" s="352"/>
    </row>
    <row r="283" spans="1:9" ht="43.5" customHeight="1">
      <c r="A283" s="100"/>
      <c r="B283" s="13"/>
      <c r="C283" s="6" t="s">
        <v>2107</v>
      </c>
      <c r="D283" s="122">
        <v>1</v>
      </c>
      <c r="E283" s="130" t="s">
        <v>1945</v>
      </c>
      <c r="F283" s="9"/>
      <c r="G283" s="352"/>
    </row>
    <row r="284" spans="1:9" ht="62.25" customHeight="1">
      <c r="A284" s="100" t="s">
        <v>430</v>
      </c>
      <c r="B284" s="13" t="s">
        <v>431</v>
      </c>
      <c r="C284" s="6" t="s">
        <v>2106</v>
      </c>
      <c r="D284" s="122">
        <v>1</v>
      </c>
      <c r="E284" s="130" t="s">
        <v>1945</v>
      </c>
      <c r="F284" s="9"/>
      <c r="G284" s="352"/>
    </row>
    <row r="285" spans="1:9" ht="61.5" customHeight="1">
      <c r="A285" s="100" t="s">
        <v>432</v>
      </c>
      <c r="B285" s="13" t="s">
        <v>433</v>
      </c>
      <c r="C285" s="16" t="s">
        <v>1118</v>
      </c>
      <c r="D285" s="122">
        <v>1</v>
      </c>
      <c r="E285" s="130" t="s">
        <v>1945</v>
      </c>
      <c r="F285" s="9"/>
      <c r="G285" s="352"/>
    </row>
    <row r="286" spans="1:9" ht="30" hidden="1">
      <c r="A286" s="297" t="s">
        <v>434</v>
      </c>
      <c r="B286" s="10" t="s">
        <v>435</v>
      </c>
      <c r="C286" s="12"/>
      <c r="D286" s="12"/>
      <c r="E286" s="12"/>
      <c r="F286" s="12"/>
      <c r="G286" s="179"/>
      <c r="H286"/>
      <c r="I286"/>
    </row>
    <row r="287" spans="1:9" ht="31.5" customHeight="1">
      <c r="A287" s="100" t="s">
        <v>436</v>
      </c>
      <c r="B287" s="221" t="s">
        <v>470</v>
      </c>
      <c r="C287" s="221"/>
      <c r="D287" s="221"/>
      <c r="E287" s="221"/>
      <c r="F287" s="221"/>
      <c r="G287" s="348"/>
      <c r="H287" s="156">
        <f>SUM(D289)</f>
        <v>1</v>
      </c>
      <c r="I287" s="156">
        <f>COUNT(D289)*2</f>
        <v>2</v>
      </c>
    </row>
    <row r="288" spans="1:9" ht="30" hidden="1">
      <c r="A288" s="297" t="s">
        <v>437</v>
      </c>
      <c r="B288" s="313" t="s">
        <v>440</v>
      </c>
      <c r="C288" s="314"/>
      <c r="D288" s="12"/>
      <c r="E288" s="12"/>
      <c r="F288" s="12"/>
      <c r="G288" s="179"/>
      <c r="H288"/>
      <c r="I288"/>
    </row>
    <row r="289" spans="1:7" ht="39.75" customHeight="1">
      <c r="A289" s="100" t="s">
        <v>438</v>
      </c>
      <c r="B289" s="13" t="s">
        <v>439</v>
      </c>
      <c r="C289" s="6" t="s">
        <v>2188</v>
      </c>
      <c r="D289" s="9">
        <v>1</v>
      </c>
      <c r="E289" s="130" t="s">
        <v>1945</v>
      </c>
      <c r="F289" s="9"/>
      <c r="G289" s="352"/>
    </row>
    <row r="292" spans="1:7" ht="46.5">
      <c r="A292" s="242" t="s">
        <v>2376</v>
      </c>
      <c r="B292" s="242"/>
      <c r="C292" s="242"/>
    </row>
    <row r="293" spans="1:7" ht="63">
      <c r="A293" s="149"/>
      <c r="B293" s="150" t="s">
        <v>2377</v>
      </c>
      <c r="C293" s="198">
        <f>D313</f>
        <v>50</v>
      </c>
    </row>
    <row r="294" spans="1:7" ht="26.25">
      <c r="A294" s="152"/>
      <c r="B294" s="243" t="s">
        <v>2342</v>
      </c>
      <c r="C294" s="244"/>
    </row>
    <row r="295" spans="1:7" ht="21">
      <c r="A295" s="153" t="s">
        <v>2343</v>
      </c>
      <c r="B295" s="154" t="s">
        <v>2344</v>
      </c>
      <c r="C295" s="197">
        <f t="shared" ref="C295:C302" si="0">D305</f>
        <v>50</v>
      </c>
    </row>
    <row r="296" spans="1:7" ht="21">
      <c r="A296" s="153" t="s">
        <v>2345</v>
      </c>
      <c r="B296" s="154" t="s">
        <v>2346</v>
      </c>
      <c r="C296" s="197">
        <f t="shared" si="0"/>
        <v>50</v>
      </c>
    </row>
    <row r="297" spans="1:7" ht="21">
      <c r="A297" s="153" t="s">
        <v>2347</v>
      </c>
      <c r="B297" s="154" t="s">
        <v>2348</v>
      </c>
      <c r="C297" s="197">
        <f t="shared" si="0"/>
        <v>50</v>
      </c>
    </row>
    <row r="298" spans="1:7" ht="21">
      <c r="A298" s="153" t="s">
        <v>2349</v>
      </c>
      <c r="B298" s="154" t="s">
        <v>2350</v>
      </c>
      <c r="C298" s="197">
        <f t="shared" si="0"/>
        <v>50</v>
      </c>
    </row>
    <row r="299" spans="1:7" ht="21">
      <c r="A299" s="153" t="s">
        <v>2351</v>
      </c>
      <c r="B299" s="154" t="s">
        <v>2352</v>
      </c>
      <c r="C299" s="197">
        <f t="shared" si="0"/>
        <v>50</v>
      </c>
    </row>
    <row r="300" spans="1:7" ht="21">
      <c r="A300" s="153" t="s">
        <v>2353</v>
      </c>
      <c r="B300" s="154" t="s">
        <v>2354</v>
      </c>
      <c r="C300" s="197">
        <f t="shared" si="0"/>
        <v>50</v>
      </c>
    </row>
    <row r="301" spans="1:7" ht="21">
      <c r="A301" s="153" t="s">
        <v>2355</v>
      </c>
      <c r="B301" s="154" t="s">
        <v>2356</v>
      </c>
      <c r="C301" s="197">
        <f t="shared" si="0"/>
        <v>50</v>
      </c>
    </row>
    <row r="302" spans="1:7" ht="21">
      <c r="A302" s="153" t="s">
        <v>2357</v>
      </c>
      <c r="B302" s="154" t="s">
        <v>2358</v>
      </c>
      <c r="C302" s="197">
        <f t="shared" si="0"/>
        <v>50</v>
      </c>
    </row>
    <row r="303" spans="1:7">
      <c r="A303" s="155"/>
      <c r="B303" s="155"/>
      <c r="C303" s="156"/>
      <c r="D303" s="156"/>
    </row>
    <row r="304" spans="1:7">
      <c r="A304" s="205"/>
      <c r="B304" s="205" t="s">
        <v>2378</v>
      </c>
      <c r="C304" s="206" t="s">
        <v>2367</v>
      </c>
      <c r="D304" s="206" t="s">
        <v>2361</v>
      </c>
    </row>
    <row r="305" spans="1:4">
      <c r="A305" s="205" t="s">
        <v>2343</v>
      </c>
      <c r="B305" s="205">
        <f>H5</f>
        <v>12</v>
      </c>
      <c r="C305" s="205">
        <f>I5</f>
        <v>24</v>
      </c>
      <c r="D305" s="206">
        <f>B305*100/C305</f>
        <v>50</v>
      </c>
    </row>
    <row r="306" spans="1:4">
      <c r="A306" s="205" t="s">
        <v>2345</v>
      </c>
      <c r="B306" s="205">
        <f>H48</f>
        <v>10</v>
      </c>
      <c r="C306" s="205">
        <f>I48</f>
        <v>20</v>
      </c>
      <c r="D306" s="206">
        <f t="shared" ref="D306:D313" si="1">B306*100/C306</f>
        <v>50</v>
      </c>
    </row>
    <row r="307" spans="1:4">
      <c r="A307" s="205" t="s">
        <v>2347</v>
      </c>
      <c r="B307" s="205">
        <f>H72</f>
        <v>12</v>
      </c>
      <c r="C307" s="205">
        <f>I72</f>
        <v>24</v>
      </c>
      <c r="D307" s="206">
        <f t="shared" si="1"/>
        <v>50</v>
      </c>
    </row>
    <row r="308" spans="1:4">
      <c r="A308" s="205" t="s">
        <v>2349</v>
      </c>
      <c r="B308" s="205">
        <f>H100</f>
        <v>5</v>
      </c>
      <c r="C308" s="205">
        <f>I100</f>
        <v>10</v>
      </c>
      <c r="D308" s="206">
        <f t="shared" si="1"/>
        <v>50</v>
      </c>
    </row>
    <row r="309" spans="1:4">
      <c r="A309" s="205" t="s">
        <v>2351</v>
      </c>
      <c r="B309" s="205">
        <f>H150</f>
        <v>18</v>
      </c>
      <c r="C309" s="205">
        <f>I150</f>
        <v>36</v>
      </c>
      <c r="D309" s="206">
        <f t="shared" si="1"/>
        <v>50</v>
      </c>
    </row>
    <row r="310" spans="1:4">
      <c r="A310" s="205" t="s">
        <v>2353</v>
      </c>
      <c r="B310" s="205">
        <f>H229</f>
        <v>13</v>
      </c>
      <c r="C310" s="205">
        <f>I229</f>
        <v>26</v>
      </c>
      <c r="D310" s="206">
        <f t="shared" si="1"/>
        <v>50</v>
      </c>
    </row>
    <row r="311" spans="1:4">
      <c r="A311" s="205" t="s">
        <v>2355</v>
      </c>
      <c r="B311" s="205">
        <f>H251</f>
        <v>10</v>
      </c>
      <c r="C311" s="205">
        <f>I251</f>
        <v>20</v>
      </c>
      <c r="D311" s="206">
        <f t="shared" si="1"/>
        <v>50</v>
      </c>
    </row>
    <row r="312" spans="1:4">
      <c r="A312" s="205" t="s">
        <v>2357</v>
      </c>
      <c r="B312" s="205">
        <f>H278</f>
        <v>7</v>
      </c>
      <c r="C312" s="205">
        <f>I278</f>
        <v>14</v>
      </c>
      <c r="D312" s="206">
        <f t="shared" si="1"/>
        <v>50</v>
      </c>
    </row>
    <row r="313" spans="1:4">
      <c r="A313" s="205" t="s">
        <v>2362</v>
      </c>
      <c r="B313" s="205">
        <f>SUM(B305:B312)</f>
        <v>87</v>
      </c>
      <c r="C313" s="205">
        <f t="shared" ref="C313" si="2">SUM(C305:C312)</f>
        <v>174</v>
      </c>
      <c r="D313" s="206">
        <f t="shared" si="1"/>
        <v>50</v>
      </c>
    </row>
    <row r="314" spans="1:4">
      <c r="A314" s="186"/>
      <c r="B314" s="186"/>
      <c r="C314" s="187"/>
      <c r="D314" s="156"/>
    </row>
    <row r="315" spans="1:4">
      <c r="A315" s="186"/>
      <c r="B315" s="186"/>
      <c r="C315" s="187"/>
    </row>
  </sheetData>
  <sheetProtection password="E1A7" sheet="1" objects="1" scenarios="1"/>
  <protectedRanges>
    <protectedRange sqref="D1:D1048576" name="Range1"/>
  </protectedRanges>
  <autoFilter ref="A4:F289">
    <filterColumn colId="0">
      <colorFilter dxfId="9"/>
    </filterColumn>
  </autoFilter>
  <mergeCells count="48">
    <mergeCell ref="F1:F2"/>
    <mergeCell ref="A1:E2"/>
    <mergeCell ref="A292:C292"/>
    <mergeCell ref="B294:C294"/>
    <mergeCell ref="A3:F3"/>
    <mergeCell ref="B5:F5"/>
    <mergeCell ref="B6:F6"/>
    <mergeCell ref="B11:F11"/>
    <mergeCell ref="B25:F25"/>
    <mergeCell ref="B30:F30"/>
    <mergeCell ref="B45:F45"/>
    <mergeCell ref="B48:F48"/>
    <mergeCell ref="B49:F49"/>
    <mergeCell ref="B61:F61"/>
    <mergeCell ref="B67:F67"/>
    <mergeCell ref="B72:F72"/>
    <mergeCell ref="B73:F73"/>
    <mergeCell ref="B81:F81"/>
    <mergeCell ref="B89:F89"/>
    <mergeCell ref="B93:F93"/>
    <mergeCell ref="B100:F100"/>
    <mergeCell ref="B101:F101"/>
    <mergeCell ref="B113:F113"/>
    <mergeCell ref="B120:F120"/>
    <mergeCell ref="B125:F125"/>
    <mergeCell ref="B134:F134"/>
    <mergeCell ref="B150:F150"/>
    <mergeCell ref="B151:F151"/>
    <mergeCell ref="B154:F154"/>
    <mergeCell ref="B167:F167"/>
    <mergeCell ref="B174:F174"/>
    <mergeCell ref="B180:F180"/>
    <mergeCell ref="B188:F188"/>
    <mergeCell ref="B203:F203"/>
    <mergeCell ref="B209:F209"/>
    <mergeCell ref="B214:F214"/>
    <mergeCell ref="B229:F229"/>
    <mergeCell ref="B252:F252"/>
    <mergeCell ref="B230:F230"/>
    <mergeCell ref="B237:F237"/>
    <mergeCell ref="B240:F240"/>
    <mergeCell ref="B244:F244"/>
    <mergeCell ref="B251:F251"/>
    <mergeCell ref="B263:F263"/>
    <mergeCell ref="B278:F278"/>
    <mergeCell ref="B279:F279"/>
    <mergeCell ref="B287:F287"/>
    <mergeCell ref="B267:F267"/>
  </mergeCells>
  <dataValidations count="1">
    <dataValidation type="list" allowBlank="1" showInputMessage="1" showErrorMessage="1" sqref="D314:D1048576 D3:D303">
      <formula1>$J$1:$L$1</formula1>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sheetPr filterMode="1">
    <tabColor rgb="FF00B050"/>
  </sheetPr>
  <dimension ref="A1:L323"/>
  <sheetViews>
    <sheetView view="pageBreakPreview" zoomScale="60" zoomScaleNormal="100" workbookViewId="0">
      <selection activeCell="F33" sqref="F33"/>
    </sheetView>
  </sheetViews>
  <sheetFormatPr defaultRowHeight="15"/>
  <cols>
    <col min="1" max="1" width="12.28515625" style="1" customWidth="1"/>
    <col min="2" max="2" width="28.42578125" style="1" customWidth="1"/>
    <col min="3" max="3" width="35" customWidth="1"/>
    <col min="4" max="4" width="14.140625" customWidth="1"/>
    <col min="5" max="5" width="16.140625" style="124" customWidth="1"/>
    <col min="6" max="6" width="27.5703125" customWidth="1"/>
    <col min="7" max="7" width="20.7109375" customWidth="1"/>
    <col min="8" max="9" width="9.140625" style="156"/>
  </cols>
  <sheetData>
    <row r="1" spans="1:12" ht="15" customHeight="1">
      <c r="A1" s="260" t="s">
        <v>0</v>
      </c>
      <c r="B1" s="260"/>
      <c r="C1" s="260"/>
      <c r="D1" s="260"/>
      <c r="E1" s="260"/>
      <c r="F1" s="260">
        <v>4</v>
      </c>
      <c r="G1" s="217"/>
      <c r="J1" s="156">
        <v>0</v>
      </c>
      <c r="K1" s="156">
        <v>1</v>
      </c>
      <c r="L1" s="156">
        <v>2</v>
      </c>
    </row>
    <row r="2" spans="1:12" ht="15" customHeight="1">
      <c r="A2" s="260"/>
      <c r="B2" s="260"/>
      <c r="C2" s="260"/>
      <c r="D2" s="260"/>
      <c r="E2" s="260"/>
      <c r="F2" s="260"/>
      <c r="G2" s="217"/>
    </row>
    <row r="3" spans="1:12" ht="23.25" customHeight="1">
      <c r="A3" s="260" t="s">
        <v>1914</v>
      </c>
      <c r="B3" s="260"/>
      <c r="C3" s="260"/>
      <c r="D3" s="260"/>
      <c r="E3" s="266"/>
      <c r="F3" s="260"/>
      <c r="G3" s="217"/>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6">
        <f>H6+H22</f>
        <v>8</v>
      </c>
      <c r="I5" s="156">
        <f>I6+I22</f>
        <v>16</v>
      </c>
    </row>
    <row r="6" spans="1:12" ht="30">
      <c r="A6" s="100" t="s">
        <v>4</v>
      </c>
      <c r="B6" s="221" t="s">
        <v>5</v>
      </c>
      <c r="C6" s="221"/>
      <c r="D6" s="221"/>
      <c r="E6" s="222"/>
      <c r="F6" s="221"/>
      <c r="G6" s="348"/>
      <c r="H6" s="156">
        <f>SUM(D10)</f>
        <v>1</v>
      </c>
      <c r="I6" s="156">
        <f>COUNT(D10)*2</f>
        <v>2</v>
      </c>
    </row>
    <row r="7" spans="1:12" ht="30" hidden="1">
      <c r="A7" s="297" t="s">
        <v>6</v>
      </c>
      <c r="B7" s="10" t="s">
        <v>7</v>
      </c>
      <c r="C7" s="12"/>
      <c r="D7" s="12"/>
      <c r="E7" s="12"/>
      <c r="F7" s="12"/>
      <c r="G7" s="179"/>
      <c r="H7"/>
      <c r="I7"/>
    </row>
    <row r="8" spans="1:12" hidden="1">
      <c r="A8" s="115" t="s">
        <v>8</v>
      </c>
      <c r="B8" s="8" t="s">
        <v>9</v>
      </c>
      <c r="C8" s="9"/>
      <c r="D8" s="9"/>
      <c r="E8" s="9"/>
      <c r="F8" s="9"/>
      <c r="G8" s="179"/>
      <c r="H8"/>
      <c r="I8"/>
    </row>
    <row r="9" spans="1:12" hidden="1">
      <c r="A9" s="115" t="s">
        <v>10</v>
      </c>
      <c r="B9" s="8" t="s">
        <v>441</v>
      </c>
      <c r="C9" s="9"/>
      <c r="D9" s="9"/>
      <c r="E9" s="9"/>
      <c r="F9" s="9"/>
      <c r="G9" s="179"/>
      <c r="H9"/>
      <c r="I9"/>
    </row>
    <row r="10" spans="1:12" ht="96" customHeight="1">
      <c r="A10" s="100" t="s">
        <v>11</v>
      </c>
      <c r="B10" s="13" t="s">
        <v>12</v>
      </c>
      <c r="C10" s="6" t="s">
        <v>1121</v>
      </c>
      <c r="D10" s="122">
        <v>1</v>
      </c>
      <c r="E10" s="122" t="s">
        <v>1269</v>
      </c>
      <c r="F10" s="6" t="s">
        <v>1122</v>
      </c>
      <c r="G10" s="350"/>
    </row>
    <row r="11" spans="1:12" ht="30" hidden="1">
      <c r="A11" s="297" t="s">
        <v>13</v>
      </c>
      <c r="B11" s="245" t="s">
        <v>14</v>
      </c>
      <c r="C11" s="246"/>
      <c r="D11" s="246"/>
      <c r="E11" s="246"/>
      <c r="F11" s="247"/>
      <c r="G11" s="216"/>
      <c r="H11"/>
      <c r="I11"/>
    </row>
    <row r="12" spans="1:12" hidden="1">
      <c r="A12" s="115" t="s">
        <v>15</v>
      </c>
      <c r="B12" s="8" t="s">
        <v>16</v>
      </c>
      <c r="C12" s="9"/>
      <c r="D12" s="9"/>
      <c r="E12" s="9"/>
      <c r="F12" s="9"/>
      <c r="G12" s="179"/>
      <c r="H12"/>
      <c r="I12"/>
    </row>
    <row r="13" spans="1:12" hidden="1">
      <c r="A13" s="115" t="s">
        <v>17</v>
      </c>
      <c r="B13" s="8" t="s">
        <v>18</v>
      </c>
      <c r="C13" s="9"/>
      <c r="D13" s="9"/>
      <c r="E13" s="9"/>
      <c r="F13" s="9"/>
      <c r="G13" s="179"/>
      <c r="H13"/>
      <c r="I13"/>
    </row>
    <row r="14" spans="1:12" hidden="1">
      <c r="A14" s="115" t="s">
        <v>19</v>
      </c>
      <c r="B14" s="15" t="s">
        <v>20</v>
      </c>
      <c r="C14" s="9"/>
      <c r="D14" s="9"/>
      <c r="E14" s="9"/>
      <c r="F14" s="9"/>
      <c r="G14" s="179"/>
      <c r="H14"/>
      <c r="I14"/>
    </row>
    <row r="15" spans="1:12" hidden="1">
      <c r="A15" s="115" t="s">
        <v>21</v>
      </c>
      <c r="B15" s="15" t="s">
        <v>22</v>
      </c>
      <c r="C15" s="9"/>
      <c r="D15" s="9"/>
      <c r="E15" s="9"/>
      <c r="F15" s="9"/>
      <c r="G15" s="179"/>
      <c r="H15"/>
      <c r="I15"/>
    </row>
    <row r="16" spans="1:12" hidden="1">
      <c r="A16" s="115" t="s">
        <v>23</v>
      </c>
      <c r="B16" s="15" t="s">
        <v>24</v>
      </c>
      <c r="C16" s="9"/>
      <c r="D16" s="9"/>
      <c r="E16" s="9"/>
      <c r="F16" s="9"/>
      <c r="G16" s="179"/>
      <c r="H16"/>
      <c r="I16"/>
    </row>
    <row r="17" spans="1:9" ht="31.5" hidden="1" customHeight="1">
      <c r="A17" s="115" t="s">
        <v>25</v>
      </c>
      <c r="B17" s="245" t="s">
        <v>26</v>
      </c>
      <c r="C17" s="246"/>
      <c r="D17" s="246"/>
      <c r="E17" s="246"/>
      <c r="F17" s="247"/>
      <c r="G17" s="216"/>
      <c r="H17"/>
      <c r="I17"/>
    </row>
    <row r="18" spans="1:9" hidden="1">
      <c r="A18" s="115" t="s">
        <v>27</v>
      </c>
      <c r="B18" s="8" t="s">
        <v>442</v>
      </c>
      <c r="C18" s="9"/>
      <c r="D18" s="9"/>
      <c r="E18" s="9"/>
      <c r="F18" s="9"/>
      <c r="G18" s="179"/>
      <c r="H18"/>
      <c r="I18"/>
    </row>
    <row r="19" spans="1:9" hidden="1">
      <c r="A19" s="115" t="s">
        <v>28</v>
      </c>
      <c r="B19" s="8" t="s">
        <v>29</v>
      </c>
      <c r="C19" s="9"/>
      <c r="D19" s="9"/>
      <c r="E19" s="9"/>
      <c r="F19" s="9"/>
      <c r="G19" s="179"/>
      <c r="H19"/>
      <c r="I19"/>
    </row>
    <row r="20" spans="1:9" ht="30" hidden="1">
      <c r="A20" s="115" t="s">
        <v>30</v>
      </c>
      <c r="B20" s="8" t="s">
        <v>31</v>
      </c>
      <c r="C20" s="9"/>
      <c r="D20" s="9"/>
      <c r="E20" s="9"/>
      <c r="F20" s="9"/>
      <c r="G20" s="179"/>
      <c r="H20"/>
      <c r="I20"/>
    </row>
    <row r="21" spans="1:9" hidden="1">
      <c r="A21" s="115" t="s">
        <v>32</v>
      </c>
      <c r="B21" s="8" t="s">
        <v>33</v>
      </c>
      <c r="C21" s="9"/>
      <c r="D21" s="9"/>
      <c r="E21" s="9"/>
      <c r="F21" s="9"/>
      <c r="G21" s="179"/>
      <c r="H21"/>
      <c r="I21"/>
    </row>
    <row r="22" spans="1:9" ht="47.25" customHeight="1">
      <c r="A22" s="100" t="s">
        <v>34</v>
      </c>
      <c r="B22" s="221" t="s">
        <v>2491</v>
      </c>
      <c r="C22" s="221"/>
      <c r="D22" s="221"/>
      <c r="E22" s="222"/>
      <c r="F22" s="221"/>
      <c r="G22" s="348"/>
      <c r="H22" s="156">
        <f>SUM(D33:D39)</f>
        <v>7</v>
      </c>
      <c r="I22" s="156">
        <f>COUNT(D33:D39)*2</f>
        <v>14</v>
      </c>
    </row>
    <row r="23" spans="1:9" ht="30" hidden="1">
      <c r="A23" s="297" t="s">
        <v>36</v>
      </c>
      <c r="B23" s="10" t="s">
        <v>37</v>
      </c>
      <c r="C23" s="12"/>
      <c r="D23" s="12"/>
      <c r="E23" s="12"/>
      <c r="F23" s="12"/>
      <c r="G23" s="179"/>
      <c r="H23"/>
      <c r="I23"/>
    </row>
    <row r="24" spans="1:9" ht="30" hidden="1">
      <c r="A24" s="115" t="s">
        <v>38</v>
      </c>
      <c r="B24" s="8" t="s">
        <v>39</v>
      </c>
      <c r="C24" s="9"/>
      <c r="D24" s="9"/>
      <c r="E24" s="9"/>
      <c r="F24" s="9"/>
      <c r="G24" s="179"/>
      <c r="H24"/>
      <c r="I24"/>
    </row>
    <row r="25" spans="1:9" ht="30" hidden="1">
      <c r="A25" s="115" t="s">
        <v>40</v>
      </c>
      <c r="B25" s="8" t="s">
        <v>41</v>
      </c>
      <c r="C25" s="9"/>
      <c r="D25" s="9"/>
      <c r="E25" s="9"/>
      <c r="F25" s="9"/>
      <c r="G25" s="179"/>
      <c r="H25"/>
      <c r="I25"/>
    </row>
    <row r="26" spans="1:9" ht="30" hidden="1">
      <c r="A26" s="115" t="s">
        <v>42</v>
      </c>
      <c r="B26" s="8" t="s">
        <v>43</v>
      </c>
      <c r="C26" s="9"/>
      <c r="D26" s="9"/>
      <c r="E26" s="9"/>
      <c r="F26" s="9"/>
      <c r="G26" s="179"/>
      <c r="H26"/>
      <c r="I26"/>
    </row>
    <row r="27" spans="1:9" ht="45" hidden="1">
      <c r="A27" s="115" t="s">
        <v>44</v>
      </c>
      <c r="B27" s="8" t="s">
        <v>45</v>
      </c>
      <c r="C27" s="9"/>
      <c r="D27" s="9"/>
      <c r="E27" s="9"/>
      <c r="F27" s="9"/>
      <c r="G27" s="179"/>
      <c r="H27"/>
      <c r="I27"/>
    </row>
    <row r="28" spans="1:9" ht="30" hidden="1">
      <c r="A28" s="115" t="s">
        <v>46</v>
      </c>
      <c r="B28" s="8" t="s">
        <v>47</v>
      </c>
      <c r="C28" s="9"/>
      <c r="D28" s="9"/>
      <c r="E28" s="9"/>
      <c r="F28" s="9"/>
      <c r="G28" s="179"/>
      <c r="H28"/>
      <c r="I28"/>
    </row>
    <row r="29" spans="1:9" ht="45" hidden="1">
      <c r="A29" s="115" t="s">
        <v>48</v>
      </c>
      <c r="B29" s="8" t="s">
        <v>49</v>
      </c>
      <c r="C29" s="9"/>
      <c r="D29" s="9"/>
      <c r="E29" s="9"/>
      <c r="F29" s="9"/>
      <c r="G29" s="179"/>
      <c r="H29"/>
      <c r="I29"/>
    </row>
    <row r="30" spans="1:9" ht="60" hidden="1">
      <c r="A30" s="115" t="s">
        <v>50</v>
      </c>
      <c r="B30" s="8" t="s">
        <v>51</v>
      </c>
      <c r="C30" s="9"/>
      <c r="D30" s="9"/>
      <c r="E30" s="9"/>
      <c r="F30" s="9"/>
      <c r="G30" s="179"/>
      <c r="H30"/>
      <c r="I30"/>
    </row>
    <row r="31" spans="1:9" ht="30" hidden="1">
      <c r="A31" s="115" t="s">
        <v>52</v>
      </c>
      <c r="B31" s="15" t="s">
        <v>53</v>
      </c>
      <c r="C31" s="9"/>
      <c r="D31" s="9"/>
      <c r="E31" s="9"/>
      <c r="F31" s="9"/>
      <c r="G31" s="179"/>
      <c r="H31"/>
      <c r="I31"/>
    </row>
    <row r="32" spans="1:9" ht="30" hidden="1">
      <c r="A32" s="115" t="s">
        <v>54</v>
      </c>
      <c r="B32" s="8" t="s">
        <v>55</v>
      </c>
      <c r="C32" s="9"/>
      <c r="D32" s="9"/>
      <c r="E32" s="9"/>
      <c r="F32" s="9"/>
      <c r="G32" s="179"/>
      <c r="H32"/>
      <c r="I32"/>
    </row>
    <row r="33" spans="1:9" ht="65.25" customHeight="1">
      <c r="A33" s="100" t="s">
        <v>56</v>
      </c>
      <c r="B33" s="48" t="s">
        <v>57</v>
      </c>
      <c r="C33" s="5" t="s">
        <v>1123</v>
      </c>
      <c r="D33" s="122">
        <v>1</v>
      </c>
      <c r="E33" s="122" t="s">
        <v>1269</v>
      </c>
      <c r="F33" s="5" t="s">
        <v>1129</v>
      </c>
      <c r="G33" s="349"/>
    </row>
    <row r="34" spans="1:9" ht="54" customHeight="1">
      <c r="A34" s="100"/>
      <c r="B34" s="48"/>
      <c r="C34" s="5" t="s">
        <v>1125</v>
      </c>
      <c r="D34" s="122">
        <v>1</v>
      </c>
      <c r="E34" s="122" t="s">
        <v>1269</v>
      </c>
      <c r="F34" s="5" t="s">
        <v>1131</v>
      </c>
      <c r="G34" s="349"/>
    </row>
    <row r="35" spans="1:9" ht="65.25" customHeight="1">
      <c r="A35" s="100"/>
      <c r="B35" s="48"/>
      <c r="C35" s="5" t="s">
        <v>1126</v>
      </c>
      <c r="D35" s="122">
        <v>1</v>
      </c>
      <c r="E35" s="122" t="s">
        <v>1269</v>
      </c>
      <c r="F35" s="5" t="s">
        <v>1132</v>
      </c>
      <c r="G35" s="349"/>
    </row>
    <row r="36" spans="1:9" ht="51" customHeight="1">
      <c r="A36" s="100"/>
      <c r="B36" s="48"/>
      <c r="C36" s="5" t="s">
        <v>1127</v>
      </c>
      <c r="D36" s="122">
        <v>1</v>
      </c>
      <c r="E36" s="122" t="s">
        <v>1269</v>
      </c>
      <c r="F36" s="5" t="s">
        <v>1133</v>
      </c>
      <c r="G36" s="349"/>
    </row>
    <row r="37" spans="1:9" ht="118.5" customHeight="1">
      <c r="A37" s="100"/>
      <c r="B37" s="48"/>
      <c r="C37" s="7" t="s">
        <v>2379</v>
      </c>
      <c r="D37" s="122">
        <v>1</v>
      </c>
      <c r="E37" s="122" t="s">
        <v>1269</v>
      </c>
      <c r="F37" s="5" t="s">
        <v>2285</v>
      </c>
      <c r="G37" s="349"/>
    </row>
    <row r="38" spans="1:9" ht="73.5" customHeight="1">
      <c r="A38" s="100"/>
      <c r="B38" s="48"/>
      <c r="C38" s="5" t="s">
        <v>1124</v>
      </c>
      <c r="D38" s="122">
        <v>1</v>
      </c>
      <c r="E38" s="122" t="s">
        <v>1269</v>
      </c>
      <c r="F38" s="5" t="s">
        <v>1130</v>
      </c>
      <c r="G38" s="349"/>
    </row>
    <row r="39" spans="1:9" ht="45">
      <c r="A39" s="100"/>
      <c r="B39" s="48"/>
      <c r="C39" s="6" t="s">
        <v>1128</v>
      </c>
      <c r="D39" s="122">
        <v>1</v>
      </c>
      <c r="E39" s="122" t="s">
        <v>1269</v>
      </c>
      <c r="F39" s="5" t="s">
        <v>1134</v>
      </c>
      <c r="G39" s="349"/>
    </row>
    <row r="40" spans="1:9" ht="30" hidden="1">
      <c r="A40" s="312" t="s">
        <v>58</v>
      </c>
      <c r="B40" s="316" t="s">
        <v>59</v>
      </c>
      <c r="C40" s="12"/>
      <c r="D40" s="12"/>
      <c r="E40" s="12"/>
      <c r="F40" s="12"/>
      <c r="G40" s="179"/>
      <c r="H40"/>
      <c r="I40"/>
    </row>
    <row r="41" spans="1:9" ht="30" hidden="1">
      <c r="A41" s="115" t="s">
        <v>60</v>
      </c>
      <c r="B41" s="10" t="s">
        <v>61</v>
      </c>
      <c r="C41" s="12"/>
      <c r="D41" s="12"/>
      <c r="E41" s="12"/>
      <c r="F41" s="12"/>
      <c r="G41" s="179"/>
      <c r="H41"/>
      <c r="I41"/>
    </row>
    <row r="42" spans="1:9" ht="30" hidden="1">
      <c r="A42" s="115" t="s">
        <v>62</v>
      </c>
      <c r="B42" s="19" t="s">
        <v>662</v>
      </c>
      <c r="C42" s="9"/>
      <c r="D42" s="9"/>
      <c r="E42" s="9"/>
      <c r="F42" s="9"/>
      <c r="G42" s="179"/>
      <c r="H42"/>
      <c r="I42"/>
    </row>
    <row r="43" spans="1:9" ht="31.5" hidden="1" customHeight="1">
      <c r="A43" s="115" t="s">
        <v>63</v>
      </c>
      <c r="B43" s="245" t="s">
        <v>64</v>
      </c>
      <c r="C43" s="246"/>
      <c r="D43" s="246"/>
      <c r="E43" s="246"/>
      <c r="F43" s="247"/>
      <c r="G43" s="216"/>
      <c r="H43"/>
      <c r="I43"/>
    </row>
    <row r="44" spans="1:9" ht="30" hidden="1">
      <c r="A44" s="115" t="s">
        <v>65</v>
      </c>
      <c r="B44" s="8" t="s">
        <v>66</v>
      </c>
      <c r="C44" s="9"/>
      <c r="D44" s="9"/>
      <c r="E44" s="9"/>
      <c r="F44" s="9"/>
      <c r="G44" s="179"/>
      <c r="H44"/>
      <c r="I44"/>
    </row>
    <row r="45" spans="1:9" ht="1.5" customHeight="1">
      <c r="A45" s="117" t="s">
        <v>67</v>
      </c>
      <c r="B45" s="13" t="s">
        <v>68</v>
      </c>
      <c r="C45" s="9"/>
      <c r="D45" s="9"/>
      <c r="E45" s="9"/>
      <c r="F45" s="9"/>
      <c r="G45" s="352"/>
      <c r="H45"/>
      <c r="I45"/>
    </row>
    <row r="46" spans="1:9" ht="18.75">
      <c r="A46" s="100"/>
      <c r="B46" s="306" t="s">
        <v>69</v>
      </c>
      <c r="C46" s="306"/>
      <c r="D46" s="306"/>
      <c r="E46" s="307"/>
      <c r="F46" s="306"/>
      <c r="G46" s="353"/>
      <c r="H46" s="156">
        <f>H47+H57+H63</f>
        <v>7</v>
      </c>
      <c r="I46" s="156">
        <f>I47+I57+I63</f>
        <v>14</v>
      </c>
    </row>
    <row r="47" spans="1:9" ht="30">
      <c r="A47" s="100" t="s">
        <v>70</v>
      </c>
      <c r="B47" s="221" t="s">
        <v>71</v>
      </c>
      <c r="C47" s="221"/>
      <c r="D47" s="221"/>
      <c r="E47" s="222"/>
      <c r="F47" s="221"/>
      <c r="G47" s="348"/>
      <c r="H47" s="156">
        <f>SUM(D49:D55)</f>
        <v>4</v>
      </c>
      <c r="I47" s="156">
        <f>COUNT(D49:D55)*2</f>
        <v>8</v>
      </c>
    </row>
    <row r="48" spans="1:9" ht="30" hidden="1">
      <c r="A48" s="297" t="s">
        <v>72</v>
      </c>
      <c r="B48" s="47" t="s">
        <v>73</v>
      </c>
      <c r="C48" s="12"/>
      <c r="D48" s="12"/>
      <c r="E48" s="12"/>
      <c r="F48" s="12"/>
      <c r="G48" s="179"/>
      <c r="H48"/>
      <c r="I48"/>
    </row>
    <row r="49" spans="1:9" ht="73.5" customHeight="1">
      <c r="A49" s="100" t="s">
        <v>74</v>
      </c>
      <c r="B49" s="48" t="s">
        <v>75</v>
      </c>
      <c r="C49" s="26" t="s">
        <v>817</v>
      </c>
      <c r="D49" s="122">
        <v>1</v>
      </c>
      <c r="E49" s="122" t="s">
        <v>1943</v>
      </c>
      <c r="F49" s="5" t="s">
        <v>818</v>
      </c>
      <c r="G49" s="349"/>
    </row>
    <row r="50" spans="1:9" hidden="1">
      <c r="A50" s="297" t="s">
        <v>76</v>
      </c>
      <c r="B50" s="47" t="s">
        <v>77</v>
      </c>
      <c r="C50" s="12"/>
      <c r="D50" s="12"/>
      <c r="E50" s="12"/>
      <c r="F50" s="12"/>
      <c r="G50" s="179"/>
      <c r="H50"/>
      <c r="I50"/>
    </row>
    <row r="51" spans="1:9" ht="126" customHeight="1">
      <c r="A51" s="100" t="s">
        <v>78</v>
      </c>
      <c r="B51" s="48" t="s">
        <v>79</v>
      </c>
      <c r="C51" s="324" t="s">
        <v>1135</v>
      </c>
      <c r="D51" s="122">
        <v>1</v>
      </c>
      <c r="E51" s="122" t="s">
        <v>1943</v>
      </c>
      <c r="F51" s="6" t="s">
        <v>1136</v>
      </c>
      <c r="G51" s="350"/>
    </row>
    <row r="52" spans="1:9" ht="28.5" hidden="1" customHeight="1">
      <c r="A52" s="297" t="s">
        <v>80</v>
      </c>
      <c r="B52" s="47" t="s">
        <v>81</v>
      </c>
      <c r="C52" s="12"/>
      <c r="D52" s="12"/>
      <c r="E52" s="12"/>
      <c r="F52" s="12"/>
      <c r="G52" s="179"/>
      <c r="H52"/>
      <c r="I52"/>
    </row>
    <row r="53" spans="1:9" ht="30" hidden="1">
      <c r="A53" s="115" t="s">
        <v>82</v>
      </c>
      <c r="B53" s="8" t="s">
        <v>83</v>
      </c>
      <c r="C53" s="9"/>
      <c r="D53" s="9"/>
      <c r="E53" s="9"/>
      <c r="F53" s="9"/>
      <c r="G53" s="179"/>
      <c r="H53"/>
      <c r="I53"/>
    </row>
    <row r="54" spans="1:9" ht="71.25" customHeight="1">
      <c r="A54" s="100" t="s">
        <v>84</v>
      </c>
      <c r="B54" s="13" t="s">
        <v>85</v>
      </c>
      <c r="C54" s="5" t="s">
        <v>1138</v>
      </c>
      <c r="D54" s="122">
        <v>1</v>
      </c>
      <c r="E54" s="122" t="s">
        <v>1598</v>
      </c>
      <c r="F54" s="5" t="s">
        <v>1139</v>
      </c>
      <c r="G54" s="349"/>
    </row>
    <row r="55" spans="1:9" ht="30">
      <c r="A55" s="100"/>
      <c r="B55" s="13"/>
      <c r="C55" s="5" t="s">
        <v>1137</v>
      </c>
      <c r="D55" s="122">
        <v>1</v>
      </c>
      <c r="E55" s="122" t="s">
        <v>1945</v>
      </c>
      <c r="F55" s="66"/>
      <c r="G55" s="375"/>
    </row>
    <row r="56" spans="1:9" ht="30" hidden="1">
      <c r="A56" s="297" t="s">
        <v>86</v>
      </c>
      <c r="B56" s="10" t="s">
        <v>87</v>
      </c>
      <c r="C56" s="12"/>
      <c r="D56" s="12"/>
      <c r="E56" s="12"/>
      <c r="F56" s="12"/>
      <c r="G56" s="179"/>
      <c r="H56"/>
      <c r="I56"/>
    </row>
    <row r="57" spans="1:9" ht="30">
      <c r="A57" s="100" t="s">
        <v>88</v>
      </c>
      <c r="B57" s="221" t="s">
        <v>89</v>
      </c>
      <c r="C57" s="221"/>
      <c r="D57" s="221"/>
      <c r="E57" s="222"/>
      <c r="F57" s="221"/>
      <c r="G57" s="348"/>
      <c r="H57" s="156">
        <f>SUM(D58)</f>
        <v>1</v>
      </c>
      <c r="I57" s="156">
        <f>COUNT(D58)*2</f>
        <v>2</v>
      </c>
    </row>
    <row r="58" spans="1:9" ht="30">
      <c r="A58" s="100" t="s">
        <v>90</v>
      </c>
      <c r="B58" s="13" t="s">
        <v>91</v>
      </c>
      <c r="C58" s="5" t="s">
        <v>574</v>
      </c>
      <c r="D58" s="122">
        <v>1</v>
      </c>
      <c r="E58" s="122" t="s">
        <v>1943</v>
      </c>
      <c r="F58" s="9"/>
      <c r="G58" s="352"/>
    </row>
    <row r="59" spans="1:9" ht="30" hidden="1">
      <c r="A59" s="297" t="s">
        <v>92</v>
      </c>
      <c r="B59" s="10" t="s">
        <v>93</v>
      </c>
      <c r="C59" s="12"/>
      <c r="D59" s="12"/>
      <c r="E59" s="12"/>
      <c r="F59" s="12"/>
      <c r="G59" s="179"/>
      <c r="H59"/>
      <c r="I59"/>
    </row>
    <row r="60" spans="1:9" ht="30" hidden="1">
      <c r="A60" s="115" t="s">
        <v>94</v>
      </c>
      <c r="B60" s="8" t="s">
        <v>95</v>
      </c>
      <c r="C60" s="9"/>
      <c r="D60" s="9"/>
      <c r="E60" s="9"/>
      <c r="F60" s="9"/>
      <c r="G60" s="179"/>
      <c r="H60"/>
      <c r="I60"/>
    </row>
    <row r="61" spans="1:9" ht="45" hidden="1">
      <c r="A61" s="115" t="s">
        <v>96</v>
      </c>
      <c r="B61" s="8" t="s">
        <v>97</v>
      </c>
      <c r="C61" s="9"/>
      <c r="D61" s="9"/>
      <c r="E61" s="9"/>
      <c r="F61" s="9"/>
      <c r="G61" s="179"/>
      <c r="H61"/>
      <c r="I61"/>
    </row>
    <row r="62" spans="1:9" ht="45" hidden="1">
      <c r="A62" s="115" t="s">
        <v>98</v>
      </c>
      <c r="B62" s="8" t="s">
        <v>99</v>
      </c>
      <c r="C62" s="9"/>
      <c r="D62" s="9"/>
      <c r="E62" s="9"/>
      <c r="F62" s="9"/>
      <c r="G62" s="179"/>
      <c r="H62"/>
      <c r="I62"/>
    </row>
    <row r="63" spans="1:9" ht="30">
      <c r="A63" s="100" t="s">
        <v>100</v>
      </c>
      <c r="B63" s="221" t="s">
        <v>101</v>
      </c>
      <c r="C63" s="221"/>
      <c r="D63" s="221"/>
      <c r="E63" s="222"/>
      <c r="F63" s="221"/>
      <c r="G63" s="348"/>
      <c r="H63" s="156">
        <f>SUM(D64:D66)</f>
        <v>2</v>
      </c>
      <c r="I63" s="156">
        <f>COUNT(D64:D66)*2</f>
        <v>4</v>
      </c>
    </row>
    <row r="64" spans="1:9" ht="45">
      <c r="A64" s="100" t="s">
        <v>102</v>
      </c>
      <c r="B64" s="13" t="s">
        <v>103</v>
      </c>
      <c r="C64" s="6" t="s">
        <v>1142</v>
      </c>
      <c r="D64" s="122">
        <v>1</v>
      </c>
      <c r="E64" s="122" t="s">
        <v>1598</v>
      </c>
      <c r="F64" s="9"/>
      <c r="G64" s="352"/>
    </row>
    <row r="65" spans="1:9" ht="45" hidden="1">
      <c r="A65" s="297" t="s">
        <v>104</v>
      </c>
      <c r="B65" s="10" t="s">
        <v>105</v>
      </c>
      <c r="C65" s="12"/>
      <c r="D65" s="12"/>
      <c r="E65" s="12"/>
      <c r="F65" s="12"/>
      <c r="G65" s="179"/>
      <c r="H65"/>
      <c r="I65"/>
    </row>
    <row r="66" spans="1:9" ht="30">
      <c r="A66" s="100" t="s">
        <v>106</v>
      </c>
      <c r="B66" s="13" t="s">
        <v>107</v>
      </c>
      <c r="C66" s="6" t="s">
        <v>1143</v>
      </c>
      <c r="D66" s="122">
        <v>1</v>
      </c>
      <c r="E66" s="122" t="s">
        <v>1598</v>
      </c>
      <c r="F66" s="9"/>
      <c r="G66" s="352"/>
    </row>
    <row r="67" spans="1:9" ht="30" hidden="1">
      <c r="A67" s="297" t="s">
        <v>108</v>
      </c>
      <c r="B67" s="10" t="s">
        <v>443</v>
      </c>
      <c r="C67" s="12"/>
      <c r="D67" s="12"/>
      <c r="E67" s="12"/>
      <c r="F67" s="12"/>
      <c r="G67" s="179"/>
      <c r="H67"/>
      <c r="I67"/>
    </row>
    <row r="68" spans="1:9" ht="18.75">
      <c r="A68" s="100"/>
      <c r="B68" s="306" t="s">
        <v>109</v>
      </c>
      <c r="C68" s="306"/>
      <c r="D68" s="306"/>
      <c r="E68" s="307"/>
      <c r="F68" s="306"/>
      <c r="G68" s="353"/>
      <c r="H68" s="156">
        <f>H69+H78+H87</f>
        <v>13</v>
      </c>
      <c r="I68" s="156">
        <f>I69+I78+I87</f>
        <v>26</v>
      </c>
    </row>
    <row r="69" spans="1:9" ht="31.5" customHeight="1">
      <c r="A69" s="100" t="s">
        <v>110</v>
      </c>
      <c r="B69" s="221" t="s">
        <v>444</v>
      </c>
      <c r="C69" s="221"/>
      <c r="D69" s="221"/>
      <c r="E69" s="222"/>
      <c r="F69" s="221"/>
      <c r="G69" s="348"/>
      <c r="H69" s="156">
        <f>SUM(D70:D76)</f>
        <v>5</v>
      </c>
      <c r="I69" s="156">
        <f>COUNT(D70:D76)*2</f>
        <v>10</v>
      </c>
    </row>
    <row r="70" spans="1:9" ht="45">
      <c r="A70" s="100" t="s">
        <v>111</v>
      </c>
      <c r="B70" s="13" t="s">
        <v>445</v>
      </c>
      <c r="C70" s="6" t="s">
        <v>1144</v>
      </c>
      <c r="D70" s="122">
        <v>1</v>
      </c>
      <c r="E70" s="122" t="s">
        <v>1606</v>
      </c>
      <c r="F70" s="9"/>
      <c r="G70" s="352"/>
    </row>
    <row r="71" spans="1:9" ht="30">
      <c r="A71" s="100" t="s">
        <v>112</v>
      </c>
      <c r="B71" s="48" t="s">
        <v>113</v>
      </c>
      <c r="C71" s="5" t="s">
        <v>2054</v>
      </c>
      <c r="D71" s="122">
        <v>1</v>
      </c>
      <c r="E71" s="122" t="s">
        <v>1943</v>
      </c>
      <c r="F71" s="9"/>
      <c r="G71" s="352"/>
    </row>
    <row r="72" spans="1:9" ht="30">
      <c r="A72" s="100"/>
      <c r="B72" s="48"/>
      <c r="C72" s="5" t="s">
        <v>2051</v>
      </c>
      <c r="D72" s="122">
        <v>1</v>
      </c>
      <c r="E72" s="122" t="s">
        <v>1943</v>
      </c>
      <c r="F72" s="6" t="s">
        <v>2021</v>
      </c>
      <c r="G72" s="350"/>
    </row>
    <row r="73" spans="1:9" ht="30" hidden="1">
      <c r="A73" s="297" t="s">
        <v>114</v>
      </c>
      <c r="B73" s="10" t="s">
        <v>115</v>
      </c>
      <c r="C73" s="12"/>
      <c r="D73" s="12"/>
      <c r="E73" s="12"/>
      <c r="F73" s="12"/>
      <c r="G73" s="179"/>
      <c r="H73"/>
      <c r="I73"/>
    </row>
    <row r="74" spans="1:9" ht="30" hidden="1">
      <c r="A74" s="115" t="s">
        <v>116</v>
      </c>
      <c r="B74" s="8" t="s">
        <v>117</v>
      </c>
      <c r="C74" s="9"/>
      <c r="D74" s="9"/>
      <c r="E74" s="9"/>
      <c r="F74" s="9"/>
      <c r="G74" s="179"/>
      <c r="H74"/>
      <c r="I74"/>
    </row>
    <row r="75" spans="1:9" ht="45">
      <c r="A75" s="100" t="s">
        <v>118</v>
      </c>
      <c r="B75" s="48" t="s">
        <v>119</v>
      </c>
      <c r="C75" s="5" t="s">
        <v>1956</v>
      </c>
      <c r="D75" s="122">
        <v>1</v>
      </c>
      <c r="E75" s="122" t="s">
        <v>1943</v>
      </c>
      <c r="F75" s="7" t="s">
        <v>2380</v>
      </c>
      <c r="G75" s="351"/>
    </row>
    <row r="76" spans="1:9" ht="30">
      <c r="A76" s="100" t="s">
        <v>120</v>
      </c>
      <c r="B76" s="48" t="s">
        <v>121</v>
      </c>
      <c r="C76" s="16" t="s">
        <v>1957</v>
      </c>
      <c r="D76" s="122">
        <v>1</v>
      </c>
      <c r="E76" s="122" t="s">
        <v>1943</v>
      </c>
      <c r="F76" s="18"/>
      <c r="G76" s="355"/>
    </row>
    <row r="77" spans="1:9" ht="30" hidden="1">
      <c r="A77" s="297" t="s">
        <v>122</v>
      </c>
      <c r="B77" s="47" t="s">
        <v>123</v>
      </c>
      <c r="C77" s="12"/>
      <c r="D77" s="12"/>
      <c r="E77" s="12"/>
      <c r="F77" s="12"/>
      <c r="G77" s="179"/>
      <c r="H77"/>
      <c r="I77"/>
    </row>
    <row r="78" spans="1:9" ht="47.25" customHeight="1">
      <c r="A78" s="100" t="s">
        <v>124</v>
      </c>
      <c r="B78" s="221" t="s">
        <v>125</v>
      </c>
      <c r="C78" s="221"/>
      <c r="D78" s="221"/>
      <c r="E78" s="222"/>
      <c r="F78" s="221"/>
      <c r="G78" s="348"/>
      <c r="H78" s="156">
        <f>SUM(D80:D85)</f>
        <v>5</v>
      </c>
      <c r="I78" s="156">
        <f>COUNT(D80:D85)*2</f>
        <v>10</v>
      </c>
    </row>
    <row r="79" spans="1:9" ht="30" hidden="1">
      <c r="A79" s="297" t="s">
        <v>126</v>
      </c>
      <c r="B79" s="10" t="s">
        <v>127</v>
      </c>
      <c r="C79" s="12"/>
      <c r="D79" s="12"/>
      <c r="E79" s="12"/>
      <c r="F79" s="12"/>
      <c r="G79" s="179"/>
      <c r="H79"/>
      <c r="I79"/>
    </row>
    <row r="80" spans="1:9" ht="30">
      <c r="A80" s="100" t="s">
        <v>128</v>
      </c>
      <c r="B80" s="13" t="s">
        <v>129</v>
      </c>
      <c r="C80" s="9" t="s">
        <v>1141</v>
      </c>
      <c r="D80" s="122">
        <v>1</v>
      </c>
      <c r="E80" s="122" t="s">
        <v>1316</v>
      </c>
      <c r="F80" s="9"/>
      <c r="G80" s="352"/>
    </row>
    <row r="81" spans="1:9" ht="30" hidden="1">
      <c r="A81" s="297" t="s">
        <v>130</v>
      </c>
      <c r="B81" s="10" t="s">
        <v>131</v>
      </c>
      <c r="C81" s="12"/>
      <c r="D81" s="12"/>
      <c r="E81" s="121"/>
      <c r="F81" s="12"/>
      <c r="G81" s="179"/>
      <c r="H81"/>
      <c r="I81"/>
    </row>
    <row r="82" spans="1:9" ht="45">
      <c r="A82" s="100" t="s">
        <v>132</v>
      </c>
      <c r="B82" s="13" t="s">
        <v>133</v>
      </c>
      <c r="C82" s="16" t="s">
        <v>1146</v>
      </c>
      <c r="D82" s="122">
        <v>1</v>
      </c>
      <c r="E82" s="122" t="s">
        <v>1945</v>
      </c>
      <c r="F82" s="5"/>
      <c r="G82" s="349"/>
    </row>
    <row r="83" spans="1:9" ht="30">
      <c r="A83" s="100"/>
      <c r="B83" s="13"/>
      <c r="C83" s="16" t="s">
        <v>1145</v>
      </c>
      <c r="D83" s="122">
        <v>1</v>
      </c>
      <c r="E83" s="122" t="s">
        <v>1945</v>
      </c>
      <c r="F83" s="5"/>
      <c r="G83" s="349"/>
    </row>
    <row r="84" spans="1:9" ht="45">
      <c r="A84" s="100"/>
      <c r="B84" s="13"/>
      <c r="C84" s="5" t="s">
        <v>1140</v>
      </c>
      <c r="D84" s="122">
        <v>1</v>
      </c>
      <c r="E84" s="122" t="s">
        <v>1945</v>
      </c>
      <c r="F84" s="5" t="s">
        <v>1147</v>
      </c>
      <c r="G84" s="349"/>
    </row>
    <row r="85" spans="1:9">
      <c r="A85" s="100"/>
      <c r="B85" s="13"/>
      <c r="C85" s="5" t="s">
        <v>2108</v>
      </c>
      <c r="D85" s="122">
        <v>1</v>
      </c>
      <c r="E85" s="122"/>
      <c r="F85" s="5"/>
      <c r="G85" s="349"/>
    </row>
    <row r="86" spans="1:9" ht="30" hidden="1">
      <c r="A86" s="297" t="s">
        <v>134</v>
      </c>
      <c r="B86" s="10" t="s">
        <v>446</v>
      </c>
      <c r="C86" s="12"/>
      <c r="D86" s="12"/>
      <c r="E86" s="12"/>
      <c r="F86" s="12"/>
      <c r="G86" s="179"/>
      <c r="H86"/>
      <c r="I86"/>
    </row>
    <row r="87" spans="1:9" ht="31.5" customHeight="1">
      <c r="A87" s="100" t="s">
        <v>135</v>
      </c>
      <c r="B87" s="221" t="s">
        <v>2286</v>
      </c>
      <c r="C87" s="221"/>
      <c r="D87" s="221"/>
      <c r="E87" s="222"/>
      <c r="F87" s="221"/>
      <c r="G87" s="348"/>
      <c r="H87" s="156">
        <f>SUM(D88:D90)</f>
        <v>3</v>
      </c>
      <c r="I87" s="156">
        <f>COUNT(D88:D90)*2</f>
        <v>6</v>
      </c>
    </row>
    <row r="88" spans="1:9" ht="45">
      <c r="A88" s="100" t="s">
        <v>137</v>
      </c>
      <c r="B88" s="13" t="s">
        <v>447</v>
      </c>
      <c r="C88" s="5" t="s">
        <v>1148</v>
      </c>
      <c r="D88" s="122">
        <v>1</v>
      </c>
      <c r="E88" s="122" t="s">
        <v>1955</v>
      </c>
      <c r="F88" s="5" t="s">
        <v>1151</v>
      </c>
      <c r="G88" s="349"/>
    </row>
    <row r="89" spans="1:9" ht="165">
      <c r="A89" s="100"/>
      <c r="B89" s="13"/>
      <c r="C89" s="73" t="s">
        <v>1150</v>
      </c>
      <c r="D89" s="125">
        <v>1</v>
      </c>
      <c r="E89" s="125" t="s">
        <v>1955</v>
      </c>
      <c r="F89" s="29" t="s">
        <v>2287</v>
      </c>
      <c r="G89" s="385"/>
    </row>
    <row r="90" spans="1:9" ht="31.5">
      <c r="A90" s="100" t="s">
        <v>138</v>
      </c>
      <c r="B90" s="48" t="s">
        <v>139</v>
      </c>
      <c r="C90" s="17" t="s">
        <v>1149</v>
      </c>
      <c r="D90" s="122">
        <v>1</v>
      </c>
      <c r="E90" s="125" t="s">
        <v>1955</v>
      </c>
      <c r="F90" s="9" t="s">
        <v>2109</v>
      </c>
      <c r="G90" s="352"/>
    </row>
    <row r="91" spans="1:9" ht="31.5" customHeight="1">
      <c r="A91" s="100" t="s">
        <v>140</v>
      </c>
      <c r="B91" s="221" t="s">
        <v>141</v>
      </c>
      <c r="C91" s="221"/>
      <c r="D91" s="221"/>
      <c r="E91" s="222"/>
      <c r="F91" s="221"/>
      <c r="G91" s="348"/>
      <c r="H91" s="156">
        <f>SUM(D95)</f>
        <v>1</v>
      </c>
      <c r="I91" s="156">
        <f>COUNT(D95)*2</f>
        <v>2</v>
      </c>
    </row>
    <row r="92" spans="1:9" ht="30" hidden="1">
      <c r="A92" s="297" t="s">
        <v>142</v>
      </c>
      <c r="B92" s="10" t="s">
        <v>143</v>
      </c>
      <c r="C92" s="34"/>
      <c r="D92" s="12"/>
      <c r="E92" s="12"/>
      <c r="F92" s="12"/>
      <c r="G92" s="179"/>
      <c r="H92"/>
      <c r="I92"/>
    </row>
    <row r="93" spans="1:9" ht="45" hidden="1">
      <c r="A93" s="115" t="s">
        <v>144</v>
      </c>
      <c r="B93" s="8" t="s">
        <v>145</v>
      </c>
      <c r="C93" s="9"/>
      <c r="D93" s="9"/>
      <c r="E93" s="9"/>
      <c r="F93" s="9"/>
      <c r="G93" s="179"/>
      <c r="H93"/>
      <c r="I93"/>
    </row>
    <row r="94" spans="1:9" ht="45" hidden="1">
      <c r="A94" s="115" t="s">
        <v>146</v>
      </c>
      <c r="B94" s="8" t="s">
        <v>147</v>
      </c>
      <c r="C94" s="9"/>
      <c r="D94" s="9"/>
      <c r="E94" s="9"/>
      <c r="F94" s="9"/>
      <c r="G94" s="179"/>
      <c r="H94"/>
      <c r="I94"/>
    </row>
    <row r="95" spans="1:9" ht="30">
      <c r="A95" s="100" t="s">
        <v>148</v>
      </c>
      <c r="B95" s="13" t="s">
        <v>149</v>
      </c>
      <c r="C95" s="6" t="s">
        <v>1194</v>
      </c>
      <c r="D95" s="122">
        <v>1</v>
      </c>
      <c r="E95" s="122" t="s">
        <v>1948</v>
      </c>
      <c r="F95" s="9"/>
      <c r="G95" s="352"/>
    </row>
    <row r="96" spans="1:9" ht="30" hidden="1">
      <c r="A96" s="297" t="s">
        <v>150</v>
      </c>
      <c r="B96" s="10" t="s">
        <v>151</v>
      </c>
      <c r="C96" s="12"/>
      <c r="D96" s="12"/>
      <c r="E96" s="12"/>
      <c r="F96" s="12"/>
      <c r="G96" s="179"/>
      <c r="H96"/>
      <c r="I96"/>
    </row>
    <row r="97" spans="1:9" ht="30" hidden="1">
      <c r="A97" s="115" t="s">
        <v>152</v>
      </c>
      <c r="B97" s="8" t="s">
        <v>153</v>
      </c>
      <c r="C97" s="9"/>
      <c r="D97" s="9"/>
      <c r="E97" s="9"/>
      <c r="F97" s="9"/>
      <c r="G97" s="179"/>
      <c r="H97"/>
      <c r="I97"/>
    </row>
    <row r="98" spans="1:9" ht="18.75">
      <c r="A98" s="100"/>
      <c r="B98" s="306" t="s">
        <v>154</v>
      </c>
      <c r="C98" s="306"/>
      <c r="D98" s="306"/>
      <c r="E98" s="307"/>
      <c r="F98" s="306"/>
      <c r="G98" s="353"/>
      <c r="H98" s="156">
        <f>H99+H111+H132</f>
        <v>9</v>
      </c>
      <c r="I98" s="156">
        <f>I99+I111+I132</f>
        <v>18</v>
      </c>
    </row>
    <row r="99" spans="1:9" ht="47.25" customHeight="1">
      <c r="A99" s="100" t="s">
        <v>155</v>
      </c>
      <c r="B99" s="221" t="s">
        <v>156</v>
      </c>
      <c r="C99" s="221"/>
      <c r="D99" s="221"/>
      <c r="E99" s="222"/>
      <c r="F99" s="221"/>
      <c r="G99" s="348"/>
      <c r="H99" s="156">
        <f>SUM(D101:D105)</f>
        <v>4</v>
      </c>
      <c r="I99" s="156">
        <f>COUNT(D101:D105)*2</f>
        <v>8</v>
      </c>
    </row>
    <row r="100" spans="1:9" ht="30" hidden="1">
      <c r="A100" s="297" t="s">
        <v>157</v>
      </c>
      <c r="B100" s="47" t="s">
        <v>158</v>
      </c>
      <c r="C100" s="12"/>
      <c r="D100" s="12"/>
      <c r="E100" s="12"/>
      <c r="F100" s="12"/>
      <c r="G100" s="179"/>
      <c r="H100"/>
      <c r="I100"/>
    </row>
    <row r="101" spans="1:9" ht="150">
      <c r="A101" s="100" t="s">
        <v>159</v>
      </c>
      <c r="B101" s="13" t="s">
        <v>160</v>
      </c>
      <c r="C101" s="66" t="s">
        <v>1103</v>
      </c>
      <c r="D101" s="122">
        <v>1</v>
      </c>
      <c r="E101" s="122" t="s">
        <v>1606</v>
      </c>
      <c r="F101" s="6" t="s">
        <v>2288</v>
      </c>
      <c r="G101" s="350"/>
    </row>
    <row r="102" spans="1:9" ht="30">
      <c r="A102" s="100" t="s">
        <v>161</v>
      </c>
      <c r="B102" s="48" t="s">
        <v>162</v>
      </c>
      <c r="C102" s="14" t="s">
        <v>507</v>
      </c>
      <c r="D102" s="122">
        <v>1</v>
      </c>
      <c r="E102" s="122" t="s">
        <v>1943</v>
      </c>
      <c r="F102" s="9"/>
      <c r="G102" s="352"/>
    </row>
    <row r="103" spans="1:9" ht="30">
      <c r="A103" s="100"/>
      <c r="B103" s="48"/>
      <c r="C103" s="26" t="s">
        <v>508</v>
      </c>
      <c r="D103" s="122">
        <v>1</v>
      </c>
      <c r="E103" s="122" t="s">
        <v>1943</v>
      </c>
      <c r="F103" s="9"/>
      <c r="G103" s="352"/>
    </row>
    <row r="104" spans="1:9" hidden="1">
      <c r="A104" s="297" t="s">
        <v>163</v>
      </c>
      <c r="B104" s="47" t="s">
        <v>164</v>
      </c>
      <c r="C104" s="12"/>
      <c r="D104" s="12"/>
      <c r="E104" s="12"/>
      <c r="F104" s="12"/>
      <c r="G104" s="179"/>
      <c r="H104"/>
      <c r="I104"/>
    </row>
    <row r="105" spans="1:9" ht="30">
      <c r="A105" s="100" t="s">
        <v>165</v>
      </c>
      <c r="B105" s="13" t="s">
        <v>166</v>
      </c>
      <c r="C105" s="5" t="s">
        <v>595</v>
      </c>
      <c r="D105" s="122">
        <v>1</v>
      </c>
      <c r="E105" s="122" t="s">
        <v>1943</v>
      </c>
      <c r="F105" s="9"/>
      <c r="G105" s="352"/>
    </row>
    <row r="106" spans="1:9" ht="30" hidden="1">
      <c r="A106" s="297" t="s">
        <v>167</v>
      </c>
      <c r="B106" s="10" t="s">
        <v>168</v>
      </c>
      <c r="C106" s="12"/>
      <c r="D106" s="12"/>
      <c r="E106" s="12"/>
      <c r="F106" s="12"/>
      <c r="G106" s="179"/>
      <c r="H106"/>
      <c r="I106"/>
    </row>
    <row r="107" spans="1:9" ht="30" hidden="1">
      <c r="A107" s="115" t="s">
        <v>169</v>
      </c>
      <c r="B107" s="8" t="s">
        <v>170</v>
      </c>
      <c r="C107" s="9"/>
      <c r="D107" s="9"/>
      <c r="E107" s="9"/>
      <c r="F107" s="9"/>
      <c r="G107" s="179"/>
      <c r="H107"/>
      <c r="I107"/>
    </row>
    <row r="108" spans="1:9" ht="30" hidden="1">
      <c r="A108" s="115" t="s">
        <v>171</v>
      </c>
      <c r="B108" s="8" t="s">
        <v>172</v>
      </c>
      <c r="C108" s="9"/>
      <c r="D108" s="9"/>
      <c r="E108" s="9"/>
      <c r="F108" s="9"/>
      <c r="G108" s="179"/>
      <c r="H108"/>
      <c r="I108"/>
    </row>
    <row r="109" spans="1:9" ht="30" hidden="1">
      <c r="A109" s="115" t="s">
        <v>173</v>
      </c>
      <c r="B109" s="8" t="s">
        <v>174</v>
      </c>
      <c r="C109" s="9"/>
      <c r="D109" s="9"/>
      <c r="E109" s="9"/>
      <c r="F109" s="9"/>
      <c r="G109" s="179"/>
      <c r="H109"/>
      <c r="I109"/>
    </row>
    <row r="110" spans="1:9" hidden="1">
      <c r="A110" s="115" t="s">
        <v>175</v>
      </c>
      <c r="B110" s="8" t="s">
        <v>176</v>
      </c>
      <c r="C110" s="9"/>
      <c r="D110" s="9"/>
      <c r="E110" s="9"/>
      <c r="F110" s="9"/>
      <c r="G110" s="179"/>
      <c r="H110"/>
      <c r="I110"/>
    </row>
    <row r="111" spans="1:9" ht="31.5" customHeight="1">
      <c r="A111" s="100" t="s">
        <v>177</v>
      </c>
      <c r="B111" s="221" t="s">
        <v>178</v>
      </c>
      <c r="C111" s="221"/>
      <c r="D111" s="221"/>
      <c r="E111" s="222"/>
      <c r="F111" s="221"/>
      <c r="G111" s="348"/>
      <c r="H111" s="156">
        <f>SUM(D115)</f>
        <v>1</v>
      </c>
      <c r="I111" s="156">
        <f>COUNT(D115)*2</f>
        <v>2</v>
      </c>
    </row>
    <row r="112" spans="1:9" ht="45" hidden="1">
      <c r="A112" s="297" t="s">
        <v>179</v>
      </c>
      <c r="B112" s="10" t="s">
        <v>180</v>
      </c>
      <c r="C112" s="12"/>
      <c r="D112" s="12"/>
      <c r="E112" s="12"/>
      <c r="F112" s="12"/>
      <c r="G112" s="179"/>
      <c r="H112"/>
      <c r="I112"/>
    </row>
    <row r="113" spans="1:9" ht="30" hidden="1">
      <c r="A113" s="115" t="s">
        <v>181</v>
      </c>
      <c r="B113" s="8" t="s">
        <v>182</v>
      </c>
      <c r="C113" s="9"/>
      <c r="D113" s="9"/>
      <c r="E113" s="9"/>
      <c r="F113" s="9"/>
      <c r="G113" s="179"/>
      <c r="H113"/>
      <c r="I113"/>
    </row>
    <row r="114" spans="1:9" ht="30" hidden="1">
      <c r="A114" s="115" t="s">
        <v>183</v>
      </c>
      <c r="B114" s="8" t="s">
        <v>184</v>
      </c>
      <c r="C114" s="9"/>
      <c r="D114" s="9"/>
      <c r="E114" s="122"/>
      <c r="F114" s="9"/>
      <c r="G114" s="179"/>
      <c r="H114"/>
      <c r="I114"/>
    </row>
    <row r="115" spans="1:9" ht="45">
      <c r="A115" s="100" t="s">
        <v>185</v>
      </c>
      <c r="B115" s="48" t="s">
        <v>186</v>
      </c>
      <c r="C115" s="5" t="s">
        <v>1152</v>
      </c>
      <c r="D115" s="122">
        <v>1</v>
      </c>
      <c r="E115" s="122" t="s">
        <v>1269</v>
      </c>
      <c r="F115" s="9"/>
      <c r="G115" s="352"/>
    </row>
    <row r="116" spans="1:9" ht="45" hidden="1">
      <c r="A116" s="297" t="s">
        <v>187</v>
      </c>
      <c r="B116" s="10" t="s">
        <v>448</v>
      </c>
      <c r="C116" s="118"/>
      <c r="D116" s="12"/>
      <c r="E116" s="12"/>
      <c r="F116" s="323"/>
      <c r="G116" s="78"/>
      <c r="H116"/>
      <c r="I116"/>
    </row>
    <row r="117" spans="1:9" ht="30" hidden="1">
      <c r="A117" s="114" t="s">
        <v>1187</v>
      </c>
      <c r="B117" s="25" t="s">
        <v>1188</v>
      </c>
      <c r="C117" s="119"/>
      <c r="D117" s="9"/>
      <c r="E117" s="9"/>
      <c r="F117" s="78"/>
      <c r="G117" s="78"/>
      <c r="H117"/>
      <c r="I117"/>
    </row>
    <row r="118" spans="1:9" ht="31.5" hidden="1" customHeight="1">
      <c r="A118" s="115" t="s">
        <v>188</v>
      </c>
      <c r="B118" s="245" t="s">
        <v>189</v>
      </c>
      <c r="C118" s="246"/>
      <c r="D118" s="246"/>
      <c r="E118" s="246"/>
      <c r="F118" s="247"/>
      <c r="G118" s="216"/>
      <c r="H118"/>
      <c r="I118"/>
    </row>
    <row r="119" spans="1:9" ht="30" hidden="1">
      <c r="A119" s="115" t="s">
        <v>190</v>
      </c>
      <c r="B119" s="8" t="s">
        <v>191</v>
      </c>
      <c r="C119" s="9"/>
      <c r="D119" s="9"/>
      <c r="E119" s="9"/>
      <c r="F119" s="9"/>
      <c r="G119" s="179"/>
      <c r="H119"/>
      <c r="I119"/>
    </row>
    <row r="120" spans="1:9" ht="30" hidden="1">
      <c r="A120" s="115" t="s">
        <v>192</v>
      </c>
      <c r="B120" s="8" t="s">
        <v>193</v>
      </c>
      <c r="C120" s="9"/>
      <c r="D120" s="9"/>
      <c r="E120" s="9"/>
      <c r="F120" s="9"/>
      <c r="G120" s="179"/>
      <c r="H120"/>
      <c r="I120"/>
    </row>
    <row r="121" spans="1:9" ht="45" hidden="1">
      <c r="A121" s="115" t="s">
        <v>194</v>
      </c>
      <c r="B121" s="8" t="s">
        <v>195</v>
      </c>
      <c r="C121" s="9"/>
      <c r="D121" s="9"/>
      <c r="E121" s="9"/>
      <c r="F121" s="9"/>
      <c r="G121" s="179"/>
      <c r="H121"/>
      <c r="I121"/>
    </row>
    <row r="122" spans="1:9" ht="45" hidden="1">
      <c r="A122" s="115" t="s">
        <v>196</v>
      </c>
      <c r="B122" s="8" t="s">
        <v>197</v>
      </c>
      <c r="C122" s="9"/>
      <c r="D122" s="9"/>
      <c r="E122" s="9"/>
      <c r="F122" s="9"/>
      <c r="G122" s="179"/>
      <c r="H122"/>
      <c r="I122"/>
    </row>
    <row r="123" spans="1:9" ht="31.5" hidden="1" customHeight="1">
      <c r="A123" s="115" t="s">
        <v>198</v>
      </c>
      <c r="B123" s="245" t="s">
        <v>449</v>
      </c>
      <c r="C123" s="246"/>
      <c r="D123" s="246"/>
      <c r="E123" s="246"/>
      <c r="F123" s="247"/>
      <c r="G123" s="216"/>
      <c r="H123"/>
      <c r="I123"/>
    </row>
    <row r="124" spans="1:9" ht="30" hidden="1">
      <c r="A124" s="115" t="s">
        <v>199</v>
      </c>
      <c r="B124" s="8" t="s">
        <v>200</v>
      </c>
      <c r="C124" s="9"/>
      <c r="D124" s="9"/>
      <c r="E124" s="9"/>
      <c r="F124" s="9"/>
      <c r="G124" s="179"/>
      <c r="H124"/>
      <c r="I124"/>
    </row>
    <row r="125" spans="1:9" ht="30" hidden="1">
      <c r="A125" s="115" t="s">
        <v>201</v>
      </c>
      <c r="B125" s="8" t="s">
        <v>202</v>
      </c>
      <c r="C125" s="9"/>
      <c r="D125" s="9"/>
      <c r="E125" s="9"/>
      <c r="F125" s="9"/>
      <c r="G125" s="179"/>
      <c r="H125"/>
      <c r="I125"/>
    </row>
    <row r="126" spans="1:9" ht="30" hidden="1">
      <c r="A126" s="115" t="s">
        <v>203</v>
      </c>
      <c r="B126" s="8" t="s">
        <v>204</v>
      </c>
      <c r="C126" s="9"/>
      <c r="D126" s="9"/>
      <c r="E126" s="9"/>
      <c r="F126" s="9"/>
      <c r="G126" s="179"/>
      <c r="H126"/>
      <c r="I126"/>
    </row>
    <row r="127" spans="1:9" ht="30" hidden="1">
      <c r="A127" s="115" t="s">
        <v>205</v>
      </c>
      <c r="B127" s="8" t="s">
        <v>206</v>
      </c>
      <c r="C127" s="9"/>
      <c r="D127" s="9"/>
      <c r="E127" s="9"/>
      <c r="F127" s="9"/>
      <c r="G127" s="179"/>
      <c r="H127"/>
      <c r="I127"/>
    </row>
    <row r="128" spans="1:9" ht="30" hidden="1">
      <c r="A128" s="115" t="s">
        <v>207</v>
      </c>
      <c r="B128" s="8" t="s">
        <v>208</v>
      </c>
      <c r="C128" s="9"/>
      <c r="D128" s="9"/>
      <c r="E128" s="9"/>
      <c r="F128" s="9"/>
      <c r="G128" s="179"/>
      <c r="H128"/>
      <c r="I128"/>
    </row>
    <row r="129" spans="1:9" ht="30" hidden="1">
      <c r="A129" s="115" t="s">
        <v>209</v>
      </c>
      <c r="B129" s="8" t="s">
        <v>210</v>
      </c>
      <c r="C129" s="9"/>
      <c r="D129" s="9"/>
      <c r="E129" s="9"/>
      <c r="F129" s="9"/>
      <c r="G129" s="179"/>
      <c r="H129"/>
      <c r="I129"/>
    </row>
    <row r="130" spans="1:9" ht="30" hidden="1">
      <c r="A130" s="115" t="s">
        <v>211</v>
      </c>
      <c r="B130" s="8" t="s">
        <v>212</v>
      </c>
      <c r="C130" s="9"/>
      <c r="D130" s="9"/>
      <c r="E130" s="9"/>
      <c r="F130" s="9"/>
      <c r="G130" s="179"/>
      <c r="H130"/>
      <c r="I130"/>
    </row>
    <row r="131" spans="1:9" ht="30" hidden="1">
      <c r="A131" s="115" t="s">
        <v>213</v>
      </c>
      <c r="B131" s="8" t="s">
        <v>214</v>
      </c>
      <c r="C131" s="9"/>
      <c r="D131" s="9"/>
      <c r="E131" s="9"/>
      <c r="F131" s="9"/>
      <c r="G131" s="179"/>
      <c r="H131"/>
      <c r="I131"/>
    </row>
    <row r="132" spans="1:9" ht="31.5" customHeight="1">
      <c r="A132" s="100" t="s">
        <v>215</v>
      </c>
      <c r="B132" s="221" t="s">
        <v>216</v>
      </c>
      <c r="C132" s="221"/>
      <c r="D132" s="221"/>
      <c r="E132" s="222"/>
      <c r="F132" s="221"/>
      <c r="G132" s="348"/>
      <c r="H132" s="156">
        <f>SUM(D143:D146)</f>
        <v>4</v>
      </c>
      <c r="I132" s="156">
        <f>COUNT(D143:D146)*2</f>
        <v>8</v>
      </c>
    </row>
    <row r="133" spans="1:9" ht="45" hidden="1">
      <c r="A133" s="297" t="s">
        <v>217</v>
      </c>
      <c r="B133" s="54" t="s">
        <v>218</v>
      </c>
      <c r="C133" s="12"/>
      <c r="D133" s="12"/>
      <c r="E133" s="12"/>
      <c r="F133" s="12"/>
      <c r="G133" s="179"/>
      <c r="H133"/>
      <c r="I133"/>
    </row>
    <row r="134" spans="1:9" ht="45" hidden="1">
      <c r="A134" s="115" t="s">
        <v>219</v>
      </c>
      <c r="B134" s="19" t="s">
        <v>220</v>
      </c>
      <c r="C134" s="9"/>
      <c r="D134" s="9"/>
      <c r="E134" s="9"/>
      <c r="F134" s="9"/>
      <c r="G134" s="179"/>
      <c r="H134"/>
      <c r="I134"/>
    </row>
    <row r="135" spans="1:9" ht="45" hidden="1">
      <c r="A135" s="115" t="s">
        <v>221</v>
      </c>
      <c r="B135" s="19" t="s">
        <v>222</v>
      </c>
      <c r="C135" s="9"/>
      <c r="D135" s="9"/>
      <c r="E135" s="9"/>
      <c r="F135" s="9"/>
      <c r="G135" s="179"/>
      <c r="H135"/>
      <c r="I135"/>
    </row>
    <row r="136" spans="1:9" ht="30" hidden="1">
      <c r="A136" s="115" t="s">
        <v>223</v>
      </c>
      <c r="B136" s="19" t="s">
        <v>224</v>
      </c>
      <c r="C136" s="9"/>
      <c r="D136" s="9"/>
      <c r="E136" s="9"/>
      <c r="F136" s="9"/>
      <c r="G136" s="179"/>
      <c r="H136"/>
      <c r="I136"/>
    </row>
    <row r="137" spans="1:9" ht="45" hidden="1">
      <c r="A137" s="115" t="s">
        <v>225</v>
      </c>
      <c r="B137" s="19" t="s">
        <v>226</v>
      </c>
      <c r="C137" s="9"/>
      <c r="D137" s="9"/>
      <c r="E137" s="9"/>
      <c r="F137" s="9"/>
      <c r="G137" s="179"/>
      <c r="H137"/>
      <c r="I137"/>
    </row>
    <row r="138" spans="1:9" ht="45" hidden="1">
      <c r="A138" s="115" t="s">
        <v>227</v>
      </c>
      <c r="B138" s="19" t="s">
        <v>228</v>
      </c>
      <c r="C138" s="9"/>
      <c r="D138" s="9"/>
      <c r="E138" s="9"/>
      <c r="F138" s="9"/>
      <c r="G138" s="179"/>
      <c r="H138"/>
      <c r="I138"/>
    </row>
    <row r="139" spans="1:9" ht="45" hidden="1">
      <c r="A139" s="115" t="s">
        <v>229</v>
      </c>
      <c r="B139" s="19" t="s">
        <v>230</v>
      </c>
      <c r="C139" s="9"/>
      <c r="D139" s="9"/>
      <c r="E139" s="9"/>
      <c r="F139" s="9"/>
      <c r="G139" s="179"/>
      <c r="H139"/>
      <c r="I139"/>
    </row>
    <row r="140" spans="1:9" ht="60" hidden="1">
      <c r="A140" s="115" t="s">
        <v>231</v>
      </c>
      <c r="B140" s="19" t="s">
        <v>232</v>
      </c>
      <c r="C140" s="9"/>
      <c r="D140" s="9"/>
      <c r="E140" s="9"/>
      <c r="F140" s="9"/>
      <c r="G140" s="179"/>
      <c r="H140"/>
      <c r="I140"/>
    </row>
    <row r="141" spans="1:9" ht="45" hidden="1">
      <c r="A141" s="115" t="s">
        <v>233</v>
      </c>
      <c r="B141" s="19" t="s">
        <v>234</v>
      </c>
      <c r="C141" s="9"/>
      <c r="D141" s="9"/>
      <c r="E141" s="9"/>
      <c r="F141" s="9"/>
      <c r="G141" s="179"/>
      <c r="H141"/>
      <c r="I141"/>
    </row>
    <row r="142" spans="1:9" ht="45" hidden="1">
      <c r="A142" s="115" t="s">
        <v>235</v>
      </c>
      <c r="B142" s="8" t="s">
        <v>236</v>
      </c>
      <c r="C142" s="9"/>
      <c r="D142" s="9"/>
      <c r="E142" s="9"/>
      <c r="F142" s="9"/>
      <c r="G142" s="179"/>
      <c r="H142"/>
      <c r="I142"/>
    </row>
    <row r="143" spans="1:9" ht="60">
      <c r="A143" s="100" t="s">
        <v>237</v>
      </c>
      <c r="B143" s="55" t="s">
        <v>238</v>
      </c>
      <c r="C143" s="18" t="s">
        <v>1153</v>
      </c>
      <c r="D143" s="122">
        <v>1</v>
      </c>
      <c r="E143" s="122" t="s">
        <v>1316</v>
      </c>
      <c r="F143" s="5" t="s">
        <v>1155</v>
      </c>
      <c r="G143" s="349"/>
    </row>
    <row r="144" spans="1:9" ht="45">
      <c r="A144" s="100"/>
      <c r="B144" s="55"/>
      <c r="C144" s="18" t="s">
        <v>2289</v>
      </c>
      <c r="D144" s="122">
        <v>1</v>
      </c>
      <c r="E144" s="122" t="s">
        <v>1316</v>
      </c>
      <c r="F144" s="5"/>
      <c r="G144" s="349"/>
    </row>
    <row r="145" spans="1:9" ht="30">
      <c r="A145" s="100"/>
      <c r="B145" s="55"/>
      <c r="C145" s="5" t="s">
        <v>2290</v>
      </c>
      <c r="D145" s="122">
        <v>1</v>
      </c>
      <c r="E145" s="122" t="s">
        <v>1316</v>
      </c>
      <c r="F145" s="5" t="s">
        <v>1156</v>
      </c>
      <c r="G145" s="349"/>
    </row>
    <row r="146" spans="1:9" ht="30">
      <c r="A146" s="100"/>
      <c r="B146" s="55"/>
      <c r="C146" s="5" t="s">
        <v>1154</v>
      </c>
      <c r="D146" s="122">
        <v>1</v>
      </c>
      <c r="E146" s="122" t="s">
        <v>1316</v>
      </c>
      <c r="F146" s="5" t="s">
        <v>1157</v>
      </c>
      <c r="G146" s="349"/>
    </row>
    <row r="147" spans="1:9" ht="45" hidden="1">
      <c r="A147" s="297" t="s">
        <v>239</v>
      </c>
      <c r="B147" s="54" t="s">
        <v>240</v>
      </c>
      <c r="C147" s="12"/>
      <c r="D147" s="12"/>
      <c r="E147" s="12"/>
      <c r="F147" s="12"/>
      <c r="G147" s="179"/>
      <c r="H147"/>
      <c r="I147"/>
    </row>
    <row r="148" spans="1:9" ht="45" hidden="1">
      <c r="A148" s="115" t="s">
        <v>241</v>
      </c>
      <c r="B148" s="19" t="s">
        <v>242</v>
      </c>
      <c r="C148" s="9"/>
      <c r="D148" s="9"/>
      <c r="E148" s="9"/>
      <c r="F148" s="9"/>
      <c r="G148" s="179"/>
      <c r="H148"/>
      <c r="I148"/>
    </row>
    <row r="149" spans="1:9" ht="30" hidden="1">
      <c r="A149" s="115" t="s">
        <v>243</v>
      </c>
      <c r="B149" s="8" t="s">
        <v>244</v>
      </c>
      <c r="C149" s="9"/>
      <c r="D149" s="9"/>
      <c r="E149" s="9"/>
      <c r="F149" s="9"/>
      <c r="G149" s="179"/>
      <c r="H149"/>
      <c r="I149"/>
    </row>
    <row r="150" spans="1:9" ht="30" hidden="1">
      <c r="A150" s="115" t="s">
        <v>245</v>
      </c>
      <c r="B150" s="8" t="s">
        <v>246</v>
      </c>
      <c r="C150" s="9"/>
      <c r="D150" s="9"/>
      <c r="E150" s="9"/>
      <c r="F150" s="9"/>
      <c r="G150" s="179"/>
      <c r="H150"/>
      <c r="I150"/>
    </row>
    <row r="151" spans="1:9" ht="18.75">
      <c r="A151" s="100"/>
      <c r="B151" s="306" t="s">
        <v>247</v>
      </c>
      <c r="C151" s="306"/>
      <c r="D151" s="306"/>
      <c r="E151" s="307"/>
      <c r="F151" s="306"/>
      <c r="G151" s="353"/>
      <c r="H151" s="156">
        <f>H204</f>
        <v>19</v>
      </c>
      <c r="I151" s="156">
        <f>I204</f>
        <v>38</v>
      </c>
    </row>
    <row r="152" spans="1:9" ht="31.5" hidden="1" customHeight="1">
      <c r="A152" s="297" t="s">
        <v>248</v>
      </c>
      <c r="B152" s="245" t="s">
        <v>249</v>
      </c>
      <c r="C152" s="246"/>
      <c r="D152" s="246"/>
      <c r="E152" s="246"/>
      <c r="F152" s="247"/>
      <c r="G152" s="216"/>
      <c r="H152"/>
      <c r="I152"/>
    </row>
    <row r="153" spans="1:9" ht="30" hidden="1">
      <c r="A153" s="115" t="s">
        <v>250</v>
      </c>
      <c r="B153" s="8" t="s">
        <v>251</v>
      </c>
      <c r="C153" s="9"/>
      <c r="D153" s="9"/>
      <c r="E153" s="9"/>
      <c r="F153" s="9"/>
      <c r="G153" s="179"/>
      <c r="H153"/>
      <c r="I153"/>
    </row>
    <row r="154" spans="1:9" ht="30" hidden="1">
      <c r="A154" s="115" t="s">
        <v>252</v>
      </c>
      <c r="B154" s="8" t="s">
        <v>253</v>
      </c>
      <c r="C154" s="9"/>
      <c r="D154" s="9"/>
      <c r="E154" s="9"/>
      <c r="F154" s="9"/>
      <c r="G154" s="179"/>
      <c r="H154"/>
      <c r="I154"/>
    </row>
    <row r="155" spans="1:9" ht="31.5" hidden="1" customHeight="1">
      <c r="A155" s="115" t="s">
        <v>254</v>
      </c>
      <c r="B155" s="245" t="s">
        <v>255</v>
      </c>
      <c r="C155" s="246"/>
      <c r="D155" s="246"/>
      <c r="E155" s="246"/>
      <c r="F155" s="247"/>
      <c r="G155" s="216"/>
      <c r="H155"/>
      <c r="I155"/>
    </row>
    <row r="156" spans="1:9" ht="30" hidden="1">
      <c r="A156" s="115" t="s">
        <v>256</v>
      </c>
      <c r="B156" s="8" t="s">
        <v>257</v>
      </c>
      <c r="C156" s="9"/>
      <c r="D156" s="9"/>
      <c r="E156" s="9"/>
      <c r="F156" s="9"/>
      <c r="G156" s="179"/>
      <c r="H156"/>
      <c r="I156"/>
    </row>
    <row r="157" spans="1:9" ht="45" hidden="1">
      <c r="A157" s="115" t="s">
        <v>258</v>
      </c>
      <c r="B157" s="15" t="s">
        <v>259</v>
      </c>
      <c r="C157" s="9"/>
      <c r="D157" s="9"/>
      <c r="E157" s="9"/>
      <c r="F157" s="9"/>
      <c r="G157" s="179"/>
      <c r="H157"/>
      <c r="I157"/>
    </row>
    <row r="158" spans="1:9" hidden="1">
      <c r="A158" s="115" t="s">
        <v>260</v>
      </c>
      <c r="B158" s="8" t="s">
        <v>261</v>
      </c>
      <c r="C158" s="9"/>
      <c r="D158" s="9"/>
      <c r="E158" s="9"/>
      <c r="F158" s="9"/>
      <c r="G158" s="179"/>
      <c r="H158"/>
      <c r="I158"/>
    </row>
    <row r="159" spans="1:9" ht="30" hidden="1">
      <c r="A159" s="115" t="s">
        <v>262</v>
      </c>
      <c r="B159" s="15" t="s">
        <v>450</v>
      </c>
      <c r="C159" s="9"/>
      <c r="D159" s="9"/>
      <c r="E159" s="9"/>
      <c r="F159" s="9"/>
      <c r="G159" s="179"/>
      <c r="H159"/>
      <c r="I159"/>
    </row>
    <row r="160" spans="1:9" hidden="1">
      <c r="A160" s="115" t="s">
        <v>263</v>
      </c>
      <c r="B160" s="8" t="s">
        <v>264</v>
      </c>
      <c r="C160" s="9"/>
      <c r="D160" s="9"/>
      <c r="E160" s="9"/>
      <c r="F160" s="9"/>
      <c r="G160" s="179"/>
      <c r="H160"/>
      <c r="I160"/>
    </row>
    <row r="161" spans="1:9" ht="30" hidden="1">
      <c r="A161" s="115" t="s">
        <v>265</v>
      </c>
      <c r="B161" s="8" t="s">
        <v>266</v>
      </c>
      <c r="C161" s="9"/>
      <c r="D161" s="9"/>
      <c r="E161" s="9"/>
      <c r="F161" s="9"/>
      <c r="G161" s="179"/>
      <c r="H161"/>
      <c r="I161"/>
    </row>
    <row r="162" spans="1:9" hidden="1">
      <c r="A162" s="115" t="s">
        <v>267</v>
      </c>
      <c r="B162" s="8" t="s">
        <v>617</v>
      </c>
      <c r="C162" s="9"/>
      <c r="D162" s="9"/>
      <c r="E162" s="9"/>
      <c r="F162" s="9"/>
      <c r="G162" s="179"/>
      <c r="H162"/>
      <c r="I162"/>
    </row>
    <row r="163" spans="1:9" ht="30" hidden="1">
      <c r="A163" s="115" t="s">
        <v>269</v>
      </c>
      <c r="B163" s="8" t="s">
        <v>268</v>
      </c>
      <c r="C163" s="9"/>
      <c r="D163" s="9"/>
      <c r="E163" s="9"/>
      <c r="F163" s="9"/>
      <c r="G163" s="179"/>
      <c r="H163"/>
      <c r="I163"/>
    </row>
    <row r="164" spans="1:9" ht="30" hidden="1">
      <c r="A164" s="115" t="s">
        <v>618</v>
      </c>
      <c r="B164" s="8" t="s">
        <v>270</v>
      </c>
      <c r="C164" s="9"/>
      <c r="D164" s="9"/>
      <c r="E164" s="9"/>
      <c r="F164" s="9"/>
      <c r="G164" s="179"/>
      <c r="H164"/>
      <c r="I164"/>
    </row>
    <row r="165" spans="1:9" ht="47.25" hidden="1" customHeight="1">
      <c r="A165" s="115" t="s">
        <v>271</v>
      </c>
      <c r="B165" s="245" t="s">
        <v>451</v>
      </c>
      <c r="C165" s="246"/>
      <c r="D165" s="246"/>
      <c r="E165" s="246"/>
      <c r="F165" s="247"/>
      <c r="G165" s="216"/>
      <c r="H165"/>
      <c r="I165"/>
    </row>
    <row r="166" spans="1:9" ht="30" hidden="1">
      <c r="A166" s="115" t="s">
        <v>272</v>
      </c>
      <c r="B166" s="8" t="s">
        <v>273</v>
      </c>
      <c r="C166" s="9"/>
      <c r="D166" s="9"/>
      <c r="E166" s="9"/>
      <c r="F166" s="9"/>
      <c r="G166" s="179"/>
      <c r="H166"/>
      <c r="I166"/>
    </row>
    <row r="167" spans="1:9" ht="30" hidden="1">
      <c r="A167" s="115" t="s">
        <v>274</v>
      </c>
      <c r="B167" s="8" t="s">
        <v>452</v>
      </c>
      <c r="C167" s="9"/>
      <c r="D167" s="9"/>
      <c r="E167" s="9"/>
      <c r="F167" s="9"/>
      <c r="G167" s="179"/>
      <c r="H167"/>
      <c r="I167"/>
    </row>
    <row r="168" spans="1:9" hidden="1">
      <c r="A168" s="115" t="s">
        <v>275</v>
      </c>
      <c r="B168" s="8" t="s">
        <v>276</v>
      </c>
      <c r="C168" s="9"/>
      <c r="D168" s="9"/>
      <c r="E168" s="9"/>
      <c r="F168" s="9"/>
      <c r="G168" s="179"/>
      <c r="H168"/>
      <c r="I168"/>
    </row>
    <row r="169" spans="1:9" ht="30" hidden="1">
      <c r="A169" s="115" t="s">
        <v>277</v>
      </c>
      <c r="B169" s="8" t="s">
        <v>278</v>
      </c>
      <c r="C169" s="9"/>
      <c r="D169" s="9"/>
      <c r="E169" s="9"/>
      <c r="F169" s="9"/>
      <c r="G169" s="179"/>
      <c r="H169"/>
      <c r="I169"/>
    </row>
    <row r="170" spans="1:9" hidden="1">
      <c r="A170" s="115" t="s">
        <v>453</v>
      </c>
      <c r="B170" s="8" t="s">
        <v>279</v>
      </c>
      <c r="C170" s="9"/>
      <c r="D170" s="9"/>
      <c r="E170" s="9"/>
      <c r="F170" s="9"/>
      <c r="G170" s="179"/>
      <c r="H170"/>
      <c r="I170"/>
    </row>
    <row r="171" spans="1:9" ht="30" hidden="1">
      <c r="A171" s="115" t="s">
        <v>280</v>
      </c>
      <c r="B171" s="8" t="s">
        <v>281</v>
      </c>
      <c r="C171" s="9"/>
      <c r="D171" s="9"/>
      <c r="E171" s="9"/>
      <c r="F171" s="9"/>
      <c r="G171" s="179"/>
      <c r="H171"/>
      <c r="I171"/>
    </row>
    <row r="172" spans="1:9" ht="31.5" hidden="1" customHeight="1">
      <c r="A172" s="115" t="s">
        <v>282</v>
      </c>
      <c r="B172" s="245" t="s">
        <v>283</v>
      </c>
      <c r="C172" s="246"/>
      <c r="D172" s="246"/>
      <c r="E172" s="246"/>
      <c r="F172" s="247"/>
      <c r="G172" s="216"/>
      <c r="H172"/>
      <c r="I172"/>
    </row>
    <row r="173" spans="1:9" ht="30" hidden="1">
      <c r="A173" s="115" t="s">
        <v>284</v>
      </c>
      <c r="B173" s="8" t="s">
        <v>285</v>
      </c>
      <c r="C173" s="9"/>
      <c r="D173" s="9"/>
      <c r="E173" s="9"/>
      <c r="F173" s="9"/>
      <c r="G173" s="179"/>
      <c r="H173"/>
      <c r="I173"/>
    </row>
    <row r="174" spans="1:9" ht="30" hidden="1">
      <c r="A174" s="115" t="s">
        <v>286</v>
      </c>
      <c r="B174" s="8" t="s">
        <v>287</v>
      </c>
      <c r="C174" s="9"/>
      <c r="D174" s="9"/>
      <c r="E174" s="9"/>
      <c r="F174" s="9"/>
      <c r="G174" s="179"/>
      <c r="H174"/>
      <c r="I174"/>
    </row>
    <row r="175" spans="1:9" ht="30" hidden="1">
      <c r="A175" s="115" t="s">
        <v>288</v>
      </c>
      <c r="B175" s="8" t="s">
        <v>289</v>
      </c>
      <c r="C175" s="9"/>
      <c r="D175" s="9"/>
      <c r="E175" s="9"/>
      <c r="F175" s="9"/>
      <c r="G175" s="179"/>
      <c r="H175"/>
      <c r="I175"/>
    </row>
    <row r="176" spans="1:9" ht="45" hidden="1">
      <c r="A176" s="115" t="s">
        <v>290</v>
      </c>
      <c r="B176" s="8" t="s">
        <v>291</v>
      </c>
      <c r="C176" s="9"/>
      <c r="D176" s="9"/>
      <c r="E176" s="9"/>
      <c r="F176" s="9"/>
      <c r="G176" s="179"/>
      <c r="H176"/>
      <c r="I176"/>
    </row>
    <row r="177" spans="1:9" ht="30" hidden="1">
      <c r="A177" s="115" t="s">
        <v>292</v>
      </c>
      <c r="B177" s="8" t="s">
        <v>293</v>
      </c>
      <c r="C177" s="9"/>
      <c r="D177" s="9"/>
      <c r="E177" s="9"/>
      <c r="F177" s="9"/>
      <c r="G177" s="179"/>
      <c r="H177"/>
      <c r="I177"/>
    </row>
    <row r="178" spans="1:9" ht="31.5" hidden="1" customHeight="1">
      <c r="A178" s="115" t="s">
        <v>294</v>
      </c>
      <c r="B178" s="245" t="s">
        <v>295</v>
      </c>
      <c r="C178" s="246"/>
      <c r="D178" s="246"/>
      <c r="E178" s="246"/>
      <c r="F178" s="247"/>
      <c r="G178" s="216"/>
      <c r="H178"/>
      <c r="I178"/>
    </row>
    <row r="179" spans="1:9" ht="30" hidden="1">
      <c r="A179" s="115" t="s">
        <v>296</v>
      </c>
      <c r="B179" s="8" t="s">
        <v>297</v>
      </c>
      <c r="C179" s="9"/>
      <c r="D179" s="9"/>
      <c r="E179" s="9"/>
      <c r="F179" s="9"/>
      <c r="G179" s="179"/>
      <c r="H179"/>
      <c r="I179"/>
    </row>
    <row r="180" spans="1:9" ht="45" hidden="1">
      <c r="A180" s="115" t="s">
        <v>298</v>
      </c>
      <c r="B180" s="8" t="s">
        <v>299</v>
      </c>
      <c r="C180" s="9"/>
      <c r="D180" s="9"/>
      <c r="E180" s="9"/>
      <c r="F180" s="9"/>
      <c r="G180" s="179"/>
      <c r="H180"/>
      <c r="I180"/>
    </row>
    <row r="181" spans="1:9" ht="30" hidden="1">
      <c r="A181" s="115" t="s">
        <v>300</v>
      </c>
      <c r="B181" s="8" t="s">
        <v>301</v>
      </c>
      <c r="C181" s="9"/>
      <c r="D181" s="9"/>
      <c r="E181" s="9"/>
      <c r="F181" s="9"/>
      <c r="G181" s="179"/>
      <c r="H181"/>
      <c r="I181"/>
    </row>
    <row r="182" spans="1:9" ht="45" hidden="1">
      <c r="A182" s="115" t="s">
        <v>302</v>
      </c>
      <c r="B182" s="8" t="s">
        <v>303</v>
      </c>
      <c r="C182" s="9"/>
      <c r="D182" s="9"/>
      <c r="E182" s="9"/>
      <c r="F182" s="9"/>
      <c r="G182" s="179"/>
      <c r="H182"/>
      <c r="I182"/>
    </row>
    <row r="183" spans="1:9" ht="30" hidden="1">
      <c r="A183" s="115" t="s">
        <v>304</v>
      </c>
      <c r="B183" s="8" t="s">
        <v>305</v>
      </c>
      <c r="C183" s="9"/>
      <c r="D183" s="9"/>
      <c r="E183" s="9"/>
      <c r="F183" s="9"/>
      <c r="G183" s="179"/>
      <c r="H183"/>
      <c r="I183"/>
    </row>
    <row r="184" spans="1:9" ht="30" hidden="1">
      <c r="A184" s="115" t="s">
        <v>306</v>
      </c>
      <c r="B184" s="8" t="s">
        <v>307</v>
      </c>
      <c r="C184" s="9"/>
      <c r="D184" s="9"/>
      <c r="E184" s="9"/>
      <c r="F184" s="9"/>
      <c r="G184" s="179"/>
      <c r="H184"/>
      <c r="I184"/>
    </row>
    <row r="185" spans="1:9" ht="30" hidden="1">
      <c r="A185" s="115" t="s">
        <v>308</v>
      </c>
      <c r="B185" s="15" t="s">
        <v>309</v>
      </c>
      <c r="C185" s="9"/>
      <c r="D185" s="9"/>
      <c r="E185" s="9"/>
      <c r="F185" s="9"/>
      <c r="G185" s="179"/>
      <c r="H185"/>
      <c r="I185"/>
    </row>
    <row r="186" spans="1:9" ht="31.5" hidden="1" customHeight="1">
      <c r="A186" s="115" t="s">
        <v>310</v>
      </c>
      <c r="B186" s="245" t="s">
        <v>311</v>
      </c>
      <c r="C186" s="246"/>
      <c r="D186" s="246"/>
      <c r="E186" s="246"/>
      <c r="F186" s="247"/>
      <c r="G186" s="216"/>
      <c r="H186"/>
      <c r="I186"/>
    </row>
    <row r="187" spans="1:9" ht="30" hidden="1">
      <c r="A187" s="114" t="s">
        <v>1513</v>
      </c>
      <c r="B187" s="19" t="s">
        <v>1512</v>
      </c>
      <c r="C187" s="9"/>
      <c r="D187" s="9"/>
      <c r="E187" s="9"/>
      <c r="F187" s="9"/>
      <c r="G187" s="179"/>
      <c r="H187"/>
      <c r="I187"/>
    </row>
    <row r="188" spans="1:9" ht="30" hidden="1">
      <c r="A188" s="114" t="s">
        <v>1514</v>
      </c>
      <c r="B188" s="15" t="s">
        <v>314</v>
      </c>
      <c r="C188" s="9"/>
      <c r="D188" s="9"/>
      <c r="E188" s="9"/>
      <c r="F188" s="9"/>
      <c r="G188" s="179"/>
      <c r="H188"/>
      <c r="I188"/>
    </row>
    <row r="189" spans="1:9" ht="30" hidden="1">
      <c r="A189" s="114" t="s">
        <v>1516</v>
      </c>
      <c r="B189" s="8" t="s">
        <v>316</v>
      </c>
      <c r="C189" s="9"/>
      <c r="D189" s="9"/>
      <c r="E189" s="9"/>
      <c r="F189" s="9"/>
      <c r="G189" s="179"/>
      <c r="H189"/>
      <c r="I189"/>
    </row>
    <row r="190" spans="1:9" ht="30" hidden="1">
      <c r="A190" s="114" t="s">
        <v>1517</v>
      </c>
      <c r="B190" s="8" t="s">
        <v>318</v>
      </c>
      <c r="C190" s="9"/>
      <c r="D190" s="9"/>
      <c r="E190" s="9"/>
      <c r="F190" s="9"/>
      <c r="G190" s="179"/>
      <c r="H190"/>
      <c r="I190"/>
    </row>
    <row r="191" spans="1:9" ht="30" hidden="1">
      <c r="A191" s="114" t="s">
        <v>1518</v>
      </c>
      <c r="B191" s="8" t="s">
        <v>320</v>
      </c>
      <c r="C191" s="9"/>
      <c r="D191" s="9"/>
      <c r="E191" s="9"/>
      <c r="F191" s="9"/>
      <c r="G191" s="179"/>
      <c r="H191"/>
      <c r="I191"/>
    </row>
    <row r="192" spans="1:9" ht="30" hidden="1">
      <c r="A192" s="114" t="s">
        <v>1519</v>
      </c>
      <c r="B192" s="8" t="s">
        <v>454</v>
      </c>
      <c r="C192" s="9"/>
      <c r="D192" s="9"/>
      <c r="E192" s="9"/>
      <c r="F192" s="9"/>
      <c r="G192" s="179"/>
      <c r="H192"/>
      <c r="I192"/>
    </row>
    <row r="193" spans="1:9" ht="31.5" hidden="1" customHeight="1">
      <c r="A193" s="115" t="s">
        <v>321</v>
      </c>
      <c r="B193" s="245" t="s">
        <v>322</v>
      </c>
      <c r="C193" s="246"/>
      <c r="D193" s="246"/>
      <c r="E193" s="246"/>
      <c r="F193" s="247"/>
      <c r="G193" s="216"/>
      <c r="H193"/>
      <c r="I193"/>
    </row>
    <row r="194" spans="1:9" ht="30" hidden="1">
      <c r="A194" s="115" t="s">
        <v>323</v>
      </c>
      <c r="B194" s="8" t="s">
        <v>324</v>
      </c>
      <c r="C194" s="9"/>
      <c r="D194" s="9"/>
      <c r="E194" s="9"/>
      <c r="F194" s="9"/>
      <c r="G194" s="179"/>
      <c r="H194"/>
      <c r="I194"/>
    </row>
    <row r="195" spans="1:9" ht="30" hidden="1">
      <c r="A195" s="115" t="s">
        <v>325</v>
      </c>
      <c r="B195" s="8" t="s">
        <v>326</v>
      </c>
      <c r="C195" s="9"/>
      <c r="D195" s="9"/>
      <c r="E195" s="9"/>
      <c r="F195" s="9"/>
      <c r="G195" s="179"/>
      <c r="H195"/>
      <c r="I195"/>
    </row>
    <row r="196" spans="1:9" ht="30" hidden="1">
      <c r="A196" s="115" t="s">
        <v>327</v>
      </c>
      <c r="B196" s="8" t="s">
        <v>328</v>
      </c>
      <c r="C196" s="9"/>
      <c r="D196" s="9"/>
      <c r="E196" s="9"/>
      <c r="F196" s="9"/>
      <c r="G196" s="179"/>
      <c r="H196"/>
      <c r="I196"/>
    </row>
    <row r="197" spans="1:9" ht="30" hidden="1">
      <c r="A197" s="115" t="s">
        <v>329</v>
      </c>
      <c r="B197" s="8" t="s">
        <v>330</v>
      </c>
      <c r="C197" s="9"/>
      <c r="D197" s="9"/>
      <c r="E197" s="9"/>
      <c r="F197" s="9"/>
      <c r="G197" s="179"/>
      <c r="H197"/>
      <c r="I197"/>
    </row>
    <row r="198" spans="1:9" ht="30" hidden="1">
      <c r="A198" s="115" t="s">
        <v>331</v>
      </c>
      <c r="B198" s="8" t="s">
        <v>332</v>
      </c>
      <c r="C198" s="9"/>
      <c r="D198" s="9"/>
      <c r="E198" s="9"/>
      <c r="F198" s="9"/>
      <c r="G198" s="179"/>
      <c r="H198"/>
      <c r="I198"/>
    </row>
    <row r="199" spans="1:9" ht="31.5" hidden="1" customHeight="1">
      <c r="A199" s="115" t="s">
        <v>333</v>
      </c>
      <c r="B199" s="245" t="s">
        <v>334</v>
      </c>
      <c r="C199" s="246"/>
      <c r="D199" s="246"/>
      <c r="E199" s="246"/>
      <c r="F199" s="247"/>
      <c r="G199" s="216"/>
      <c r="H199"/>
      <c r="I199"/>
    </row>
    <row r="200" spans="1:9" hidden="1">
      <c r="A200" s="115" t="s">
        <v>335</v>
      </c>
      <c r="B200" s="8" t="s">
        <v>336</v>
      </c>
      <c r="C200" s="9"/>
      <c r="D200" s="9"/>
      <c r="E200" s="9"/>
      <c r="F200" s="9"/>
      <c r="G200" s="179"/>
      <c r="H200"/>
      <c r="I200"/>
    </row>
    <row r="201" spans="1:9" hidden="1">
      <c r="A201" s="115" t="s">
        <v>337</v>
      </c>
      <c r="B201" s="8" t="s">
        <v>338</v>
      </c>
      <c r="C201" s="9"/>
      <c r="D201" s="9"/>
      <c r="E201" s="9"/>
      <c r="F201" s="9"/>
      <c r="G201" s="179"/>
      <c r="H201"/>
      <c r="I201"/>
    </row>
    <row r="202" spans="1:9" hidden="1">
      <c r="A202" s="115" t="s">
        <v>339</v>
      </c>
      <c r="B202" s="8" t="s">
        <v>340</v>
      </c>
      <c r="C202" s="9"/>
      <c r="D202" s="9"/>
      <c r="E202" s="9"/>
      <c r="F202" s="9"/>
      <c r="G202" s="179"/>
      <c r="H202"/>
      <c r="I202"/>
    </row>
    <row r="203" spans="1:9" hidden="1">
      <c r="A203" s="115" t="s">
        <v>341</v>
      </c>
      <c r="B203" s="8" t="s">
        <v>342</v>
      </c>
      <c r="C203" s="9"/>
      <c r="D203" s="9"/>
      <c r="E203" s="9"/>
      <c r="F203" s="9"/>
      <c r="G203" s="179"/>
      <c r="H203"/>
      <c r="I203"/>
    </row>
    <row r="204" spans="1:9" ht="31.5" customHeight="1">
      <c r="A204" s="100" t="s">
        <v>343</v>
      </c>
      <c r="B204" s="221" t="s">
        <v>344</v>
      </c>
      <c r="C204" s="221"/>
      <c r="D204" s="221"/>
      <c r="E204" s="222"/>
      <c r="F204" s="221"/>
      <c r="G204" s="348"/>
      <c r="H204" s="156">
        <f>SUM(D215:D233)</f>
        <v>19</v>
      </c>
      <c r="I204" s="156">
        <f>COUNT(D215:D233)*2</f>
        <v>38</v>
      </c>
    </row>
    <row r="205" spans="1:9" ht="30" hidden="1">
      <c r="A205" s="297" t="s">
        <v>345</v>
      </c>
      <c r="B205" s="10" t="s">
        <v>346</v>
      </c>
      <c r="C205" s="12"/>
      <c r="D205" s="12"/>
      <c r="E205" s="12"/>
      <c r="F205" s="12"/>
      <c r="G205" s="179"/>
      <c r="H205"/>
      <c r="I205"/>
    </row>
    <row r="206" spans="1:9" ht="30" hidden="1">
      <c r="A206" s="115" t="s">
        <v>347</v>
      </c>
      <c r="B206" s="8" t="s">
        <v>348</v>
      </c>
      <c r="C206" s="9"/>
      <c r="D206" s="9"/>
      <c r="E206" s="9"/>
      <c r="F206" s="9"/>
      <c r="G206" s="179"/>
      <c r="H206"/>
      <c r="I206"/>
    </row>
    <row r="207" spans="1:9" ht="30" hidden="1">
      <c r="A207" s="115" t="s">
        <v>349</v>
      </c>
      <c r="B207" s="25" t="s">
        <v>350</v>
      </c>
      <c r="C207" s="9"/>
      <c r="D207" s="9"/>
      <c r="E207" s="9"/>
      <c r="F207" s="9"/>
      <c r="G207" s="179"/>
      <c r="H207"/>
      <c r="I207"/>
    </row>
    <row r="208" spans="1:9" ht="30" hidden="1">
      <c r="A208" s="115" t="s">
        <v>351</v>
      </c>
      <c r="B208" s="25" t="s">
        <v>352</v>
      </c>
      <c r="C208" s="9"/>
      <c r="D208" s="9"/>
      <c r="E208" s="9"/>
      <c r="F208" s="9"/>
      <c r="G208" s="179"/>
      <c r="H208"/>
      <c r="I208"/>
    </row>
    <row r="209" spans="1:9" ht="45" hidden="1">
      <c r="A209" s="115" t="s">
        <v>353</v>
      </c>
      <c r="B209" s="8" t="s">
        <v>354</v>
      </c>
      <c r="C209" s="9"/>
      <c r="D209" s="9"/>
      <c r="E209" s="9"/>
      <c r="F209" s="9"/>
      <c r="G209" s="179"/>
      <c r="H209"/>
      <c r="I209"/>
    </row>
    <row r="210" spans="1:9" ht="30" hidden="1">
      <c r="A210" s="115" t="s">
        <v>355</v>
      </c>
      <c r="B210" s="8" t="s">
        <v>356</v>
      </c>
      <c r="C210" s="9"/>
      <c r="D210" s="9"/>
      <c r="E210" s="9"/>
      <c r="F210" s="9"/>
      <c r="G210" s="179"/>
      <c r="H210"/>
      <c r="I210"/>
    </row>
    <row r="211" spans="1:9" ht="30" hidden="1">
      <c r="A211" s="115" t="s">
        <v>357</v>
      </c>
      <c r="B211" s="8" t="s">
        <v>358</v>
      </c>
      <c r="C211" s="9"/>
      <c r="D211" s="9"/>
      <c r="E211" s="9"/>
      <c r="F211" s="9"/>
      <c r="G211" s="179"/>
      <c r="H211"/>
      <c r="I211"/>
    </row>
    <row r="212" spans="1:9" ht="60" hidden="1">
      <c r="A212" s="115" t="s">
        <v>359</v>
      </c>
      <c r="B212" s="8" t="s">
        <v>360</v>
      </c>
      <c r="C212" s="9"/>
      <c r="D212" s="9"/>
      <c r="E212" s="9"/>
      <c r="F212" s="9"/>
      <c r="G212" s="179"/>
      <c r="H212"/>
      <c r="I212"/>
    </row>
    <row r="213" spans="1:9" ht="30" hidden="1">
      <c r="A213" s="115" t="s">
        <v>361</v>
      </c>
      <c r="B213" s="8" t="s">
        <v>362</v>
      </c>
      <c r="C213" s="9"/>
      <c r="D213" s="9"/>
      <c r="E213" s="9"/>
      <c r="F213" s="9"/>
      <c r="G213" s="179"/>
      <c r="H213"/>
      <c r="I213"/>
    </row>
    <row r="214" spans="1:9" ht="30" hidden="1">
      <c r="A214" s="115" t="s">
        <v>363</v>
      </c>
      <c r="B214" s="8" t="s">
        <v>364</v>
      </c>
      <c r="C214" s="9"/>
      <c r="D214" s="9"/>
      <c r="E214" s="9"/>
      <c r="F214" s="9"/>
      <c r="G214" s="179"/>
      <c r="H214"/>
      <c r="I214"/>
    </row>
    <row r="215" spans="1:9" ht="30">
      <c r="A215" s="100" t="s">
        <v>455</v>
      </c>
      <c r="B215" s="13" t="s">
        <v>366</v>
      </c>
      <c r="C215" s="119" t="s">
        <v>1158</v>
      </c>
      <c r="D215" s="122">
        <v>1</v>
      </c>
      <c r="E215" s="122" t="s">
        <v>1944</v>
      </c>
      <c r="F215" s="140" t="s">
        <v>1175</v>
      </c>
      <c r="G215" s="367"/>
    </row>
    <row r="216" spans="1:9" ht="105">
      <c r="A216" s="100"/>
      <c r="B216" s="13"/>
      <c r="C216" s="119" t="s">
        <v>1159</v>
      </c>
      <c r="D216" s="122">
        <v>1</v>
      </c>
      <c r="E216" s="122" t="s">
        <v>1959</v>
      </c>
      <c r="F216" s="140" t="s">
        <v>1176</v>
      </c>
      <c r="G216" s="367"/>
    </row>
    <row r="217" spans="1:9" ht="75">
      <c r="A217" s="100"/>
      <c r="B217" s="13"/>
      <c r="C217" s="119" t="s">
        <v>1160</v>
      </c>
      <c r="D217" s="122">
        <v>1</v>
      </c>
      <c r="E217" s="122" t="s">
        <v>1959</v>
      </c>
      <c r="F217" s="140" t="s">
        <v>1177</v>
      </c>
      <c r="G217" s="367"/>
    </row>
    <row r="218" spans="1:9" ht="30">
      <c r="A218" s="100"/>
      <c r="B218" s="13"/>
      <c r="C218" s="119" t="s">
        <v>1161</v>
      </c>
      <c r="D218" s="122">
        <v>1</v>
      </c>
      <c r="E218" s="122" t="s">
        <v>1944</v>
      </c>
      <c r="F218" s="140" t="s">
        <v>1178</v>
      </c>
      <c r="G218" s="367"/>
    </row>
    <row r="219" spans="1:9" ht="45">
      <c r="A219" s="100"/>
      <c r="B219" s="13"/>
      <c r="C219" s="119" t="s">
        <v>1162</v>
      </c>
      <c r="D219" s="122">
        <v>1</v>
      </c>
      <c r="E219" s="122" t="s">
        <v>1959</v>
      </c>
      <c r="F219" s="140" t="s">
        <v>2291</v>
      </c>
      <c r="G219" s="367"/>
    </row>
    <row r="220" spans="1:9" ht="60">
      <c r="A220" s="100"/>
      <c r="B220" s="13"/>
      <c r="C220" s="119" t="s">
        <v>1163</v>
      </c>
      <c r="D220" s="122">
        <v>1</v>
      </c>
      <c r="E220" s="122" t="s">
        <v>1606</v>
      </c>
      <c r="F220" s="140" t="s">
        <v>1179</v>
      </c>
      <c r="G220" s="367"/>
    </row>
    <row r="221" spans="1:9" ht="45">
      <c r="A221" s="100"/>
      <c r="B221" s="13"/>
      <c r="C221" s="119" t="s">
        <v>1164</v>
      </c>
      <c r="D221" s="122">
        <v>1</v>
      </c>
      <c r="E221" s="122" t="s">
        <v>1321</v>
      </c>
      <c r="F221" s="140" t="s">
        <v>1180</v>
      </c>
      <c r="G221" s="367"/>
    </row>
    <row r="222" spans="1:9" ht="60">
      <c r="A222" s="100"/>
      <c r="B222" s="13"/>
      <c r="C222" s="119" t="s">
        <v>1165</v>
      </c>
      <c r="D222" s="122">
        <v>1</v>
      </c>
      <c r="E222" s="122" t="s">
        <v>1943</v>
      </c>
      <c r="F222" s="140" t="s">
        <v>1181</v>
      </c>
      <c r="G222" s="367"/>
    </row>
    <row r="223" spans="1:9" ht="45">
      <c r="A223" s="100"/>
      <c r="B223" s="13"/>
      <c r="C223" s="119" t="s">
        <v>1166</v>
      </c>
      <c r="D223" s="122">
        <v>1</v>
      </c>
      <c r="E223" s="122" t="s">
        <v>1943</v>
      </c>
      <c r="F223" s="140"/>
      <c r="G223" s="367"/>
    </row>
    <row r="224" spans="1:9" ht="30">
      <c r="A224" s="100"/>
      <c r="B224" s="13"/>
      <c r="C224" s="119" t="s">
        <v>1167</v>
      </c>
      <c r="D224" s="122">
        <v>1</v>
      </c>
      <c r="E224" s="122" t="s">
        <v>1943</v>
      </c>
      <c r="F224" s="140"/>
      <c r="G224" s="367"/>
    </row>
    <row r="225" spans="1:9" ht="90">
      <c r="A225" s="100"/>
      <c r="B225" s="13"/>
      <c r="C225" s="119" t="s">
        <v>1168</v>
      </c>
      <c r="D225" s="122">
        <v>1</v>
      </c>
      <c r="E225" s="122" t="s">
        <v>1943</v>
      </c>
      <c r="F225" s="140" t="s">
        <v>1182</v>
      </c>
      <c r="G225" s="367"/>
    </row>
    <row r="226" spans="1:9" ht="45">
      <c r="A226" s="100"/>
      <c r="B226" s="13"/>
      <c r="C226" s="119" t="s">
        <v>1169</v>
      </c>
      <c r="D226" s="122">
        <v>1</v>
      </c>
      <c r="E226" s="122" t="s">
        <v>1944</v>
      </c>
      <c r="F226" s="140" t="s">
        <v>1183</v>
      </c>
      <c r="G226" s="367"/>
    </row>
    <row r="227" spans="1:9" ht="60">
      <c r="A227" s="100"/>
      <c r="B227" s="13"/>
      <c r="C227" s="119" t="s">
        <v>1170</v>
      </c>
      <c r="D227" s="122">
        <v>1</v>
      </c>
      <c r="E227" s="122" t="s">
        <v>1606</v>
      </c>
      <c r="F227" s="140"/>
      <c r="G227" s="367"/>
    </row>
    <row r="228" spans="1:9">
      <c r="A228" s="100"/>
      <c r="B228" s="13"/>
      <c r="C228" s="119" t="s">
        <v>1171</v>
      </c>
      <c r="D228" s="122">
        <v>1</v>
      </c>
      <c r="E228" s="122" t="s">
        <v>1606</v>
      </c>
      <c r="F228" s="140"/>
      <c r="G228" s="367"/>
    </row>
    <row r="229" spans="1:9" ht="30">
      <c r="A229" s="100"/>
      <c r="B229" s="13"/>
      <c r="C229" s="119" t="s">
        <v>1172</v>
      </c>
      <c r="D229" s="122">
        <v>1</v>
      </c>
      <c r="E229" s="122" t="s">
        <v>1959</v>
      </c>
      <c r="F229" s="140"/>
      <c r="G229" s="367"/>
    </row>
    <row r="230" spans="1:9" ht="30">
      <c r="A230" s="100"/>
      <c r="B230" s="13"/>
      <c r="C230" s="119" t="s">
        <v>2292</v>
      </c>
      <c r="D230" s="122">
        <v>1</v>
      </c>
      <c r="E230" s="122" t="s">
        <v>1316</v>
      </c>
      <c r="F230" s="140"/>
      <c r="G230" s="367"/>
    </row>
    <row r="231" spans="1:9" ht="45">
      <c r="A231" s="100"/>
      <c r="B231" s="13"/>
      <c r="C231" s="119" t="s">
        <v>1173</v>
      </c>
      <c r="D231" s="122">
        <v>1</v>
      </c>
      <c r="E231" s="122" t="s">
        <v>1316</v>
      </c>
      <c r="F231" s="140"/>
      <c r="G231" s="367"/>
    </row>
    <row r="232" spans="1:9" ht="30">
      <c r="A232" s="100"/>
      <c r="B232" s="13"/>
      <c r="C232" s="119" t="s">
        <v>1174</v>
      </c>
      <c r="D232" s="122">
        <v>1</v>
      </c>
      <c r="E232" s="122" t="s">
        <v>1316</v>
      </c>
      <c r="F232" s="140" t="s">
        <v>1184</v>
      </c>
      <c r="G232" s="367"/>
    </row>
    <row r="233" spans="1:9" ht="90">
      <c r="A233" s="100"/>
      <c r="B233" s="13"/>
      <c r="C233" s="119" t="s">
        <v>2110</v>
      </c>
      <c r="D233" s="122">
        <v>1</v>
      </c>
      <c r="E233" s="122" t="s">
        <v>1944</v>
      </c>
      <c r="F233" s="140" t="s">
        <v>2111</v>
      </c>
      <c r="G233" s="367"/>
    </row>
    <row r="234" spans="1:9" ht="30" hidden="1">
      <c r="A234" s="297" t="s">
        <v>365</v>
      </c>
      <c r="B234" s="10" t="s">
        <v>59</v>
      </c>
      <c r="C234" s="12"/>
      <c r="D234" s="12"/>
      <c r="E234" s="12"/>
      <c r="F234" s="12"/>
      <c r="G234" s="179"/>
      <c r="H234"/>
      <c r="I234"/>
    </row>
    <row r="235" spans="1:9" ht="30" hidden="1">
      <c r="A235" s="115" t="s">
        <v>367</v>
      </c>
      <c r="B235" s="8" t="s">
        <v>61</v>
      </c>
      <c r="C235" s="9"/>
      <c r="D235" s="9"/>
      <c r="E235" s="9"/>
      <c r="F235" s="9"/>
      <c r="G235" s="179"/>
      <c r="H235"/>
      <c r="I235"/>
    </row>
    <row r="236" spans="1:9" ht="30" hidden="1">
      <c r="A236" s="115" t="s">
        <v>368</v>
      </c>
      <c r="B236" s="8" t="s">
        <v>456</v>
      </c>
      <c r="C236" s="9"/>
      <c r="D236" s="9"/>
      <c r="E236" s="9"/>
      <c r="F236" s="9"/>
      <c r="G236" s="179"/>
      <c r="H236"/>
      <c r="I236"/>
    </row>
    <row r="237" spans="1:9" ht="18.75">
      <c r="A237" s="100"/>
      <c r="B237" s="306" t="s">
        <v>369</v>
      </c>
      <c r="C237" s="306"/>
      <c r="D237" s="306"/>
      <c r="E237" s="307"/>
      <c r="F237" s="306"/>
      <c r="G237" s="353"/>
      <c r="H237" s="156">
        <f>H245+H251</f>
        <v>12</v>
      </c>
      <c r="I237" s="156">
        <f>I245+I251</f>
        <v>24</v>
      </c>
    </row>
    <row r="238" spans="1:9" ht="31.5" customHeight="1">
      <c r="A238" s="100" t="s">
        <v>370</v>
      </c>
      <c r="B238" s="221" t="s">
        <v>457</v>
      </c>
      <c r="C238" s="221"/>
      <c r="D238" s="221"/>
      <c r="E238" s="222"/>
      <c r="F238" s="221"/>
      <c r="G238" s="348"/>
      <c r="H238" s="156">
        <f>SUM(D239:D244)</f>
        <v>6</v>
      </c>
      <c r="I238" s="156">
        <f>COUNT(D239:D244)*2</f>
        <v>12</v>
      </c>
    </row>
    <row r="239" spans="1:9" ht="30">
      <c r="A239" s="100" t="s">
        <v>371</v>
      </c>
      <c r="B239" s="13" t="s">
        <v>373</v>
      </c>
      <c r="C239" s="26" t="s">
        <v>528</v>
      </c>
      <c r="D239" s="122">
        <v>1</v>
      </c>
      <c r="E239" s="122" t="s">
        <v>1943</v>
      </c>
      <c r="F239" s="5" t="s">
        <v>533</v>
      </c>
      <c r="G239" s="349"/>
    </row>
    <row r="240" spans="1:9" ht="45">
      <c r="A240" s="100"/>
      <c r="B240" s="13"/>
      <c r="C240" s="26" t="s">
        <v>529</v>
      </c>
      <c r="D240" s="122">
        <v>1</v>
      </c>
      <c r="E240" s="122" t="s">
        <v>1943</v>
      </c>
      <c r="F240" s="7" t="s">
        <v>2382</v>
      </c>
      <c r="G240" s="351"/>
    </row>
    <row r="241" spans="1:9" ht="45">
      <c r="A241" s="100"/>
      <c r="B241" s="13"/>
      <c r="C241" s="26" t="s">
        <v>530</v>
      </c>
      <c r="D241" s="122">
        <v>1</v>
      </c>
      <c r="E241" s="122" t="s">
        <v>1943</v>
      </c>
      <c r="F241" s="5" t="s">
        <v>535</v>
      </c>
      <c r="G241" s="349"/>
    </row>
    <row r="242" spans="1:9" ht="30">
      <c r="A242" s="100" t="s">
        <v>372</v>
      </c>
      <c r="B242" s="13" t="s">
        <v>375</v>
      </c>
      <c r="C242" s="13" t="s">
        <v>644</v>
      </c>
      <c r="D242" s="122">
        <v>1</v>
      </c>
      <c r="E242" s="122" t="s">
        <v>1606</v>
      </c>
      <c r="F242" s="9"/>
      <c r="G242" s="352"/>
    </row>
    <row r="243" spans="1:9" ht="30">
      <c r="A243" s="100" t="s">
        <v>374</v>
      </c>
      <c r="B243" s="13" t="s">
        <v>608</v>
      </c>
      <c r="C243" s="61" t="s">
        <v>1192</v>
      </c>
      <c r="D243" s="122">
        <v>1</v>
      </c>
      <c r="E243" s="122" t="s">
        <v>1943</v>
      </c>
      <c r="F243" s="9"/>
      <c r="G243" s="352"/>
    </row>
    <row r="244" spans="1:9" ht="30">
      <c r="A244" s="100"/>
      <c r="B244" s="13"/>
      <c r="C244" s="18" t="s">
        <v>1193</v>
      </c>
      <c r="D244" s="122">
        <v>1</v>
      </c>
      <c r="E244" s="122" t="s">
        <v>1943</v>
      </c>
      <c r="F244" s="7" t="s">
        <v>2381</v>
      </c>
      <c r="G244" s="351"/>
    </row>
    <row r="245" spans="1:9" ht="31.5" customHeight="1">
      <c r="A245" s="100" t="s">
        <v>376</v>
      </c>
      <c r="B245" s="221" t="s">
        <v>458</v>
      </c>
      <c r="C245" s="221"/>
      <c r="D245" s="221"/>
      <c r="E245" s="222"/>
      <c r="F245" s="221"/>
      <c r="G245" s="348"/>
      <c r="H245" s="156">
        <f>SUM(D246:D247)</f>
        <v>2</v>
      </c>
      <c r="I245" s="156">
        <f>COUNT(D246:D247)*2</f>
        <v>4</v>
      </c>
    </row>
    <row r="246" spans="1:9" ht="30">
      <c r="A246" s="100" t="s">
        <v>377</v>
      </c>
      <c r="B246" s="13" t="s">
        <v>378</v>
      </c>
      <c r="C246" s="16" t="s">
        <v>2042</v>
      </c>
      <c r="D246" s="122">
        <v>1</v>
      </c>
      <c r="E246" s="122" t="s">
        <v>1943</v>
      </c>
      <c r="F246" s="9"/>
      <c r="G246" s="352"/>
    </row>
    <row r="247" spans="1:9" ht="30">
      <c r="A247" s="100" t="s">
        <v>379</v>
      </c>
      <c r="B247" s="13" t="s">
        <v>380</v>
      </c>
      <c r="C247" s="7" t="s">
        <v>541</v>
      </c>
      <c r="D247" s="122">
        <v>1</v>
      </c>
      <c r="E247" s="122" t="s">
        <v>1606</v>
      </c>
      <c r="F247" s="9"/>
      <c r="G247" s="352"/>
    </row>
    <row r="248" spans="1:9" ht="31.5" hidden="1" customHeight="1">
      <c r="A248" s="297" t="s">
        <v>381</v>
      </c>
      <c r="B248" s="245" t="s">
        <v>382</v>
      </c>
      <c r="C248" s="246"/>
      <c r="D248" s="246"/>
      <c r="E248" s="246"/>
      <c r="F248" s="247"/>
      <c r="G248" s="216"/>
      <c r="H248"/>
      <c r="I248"/>
    </row>
    <row r="249" spans="1:9" ht="45" hidden="1">
      <c r="A249" s="115" t="s">
        <v>383</v>
      </c>
      <c r="B249" s="8" t="s">
        <v>384</v>
      </c>
      <c r="C249" s="9"/>
      <c r="D249" s="9"/>
      <c r="E249" s="9"/>
      <c r="F249" s="9"/>
      <c r="G249" s="179"/>
      <c r="H249"/>
      <c r="I249"/>
    </row>
    <row r="250" spans="1:9" ht="45" hidden="1">
      <c r="A250" s="115" t="s">
        <v>385</v>
      </c>
      <c r="B250" s="8" t="s">
        <v>386</v>
      </c>
      <c r="C250" s="9"/>
      <c r="D250" s="9"/>
      <c r="E250" s="9"/>
      <c r="F250" s="9"/>
      <c r="G250" s="179"/>
      <c r="H250"/>
      <c r="I250"/>
    </row>
    <row r="251" spans="1:9" ht="47.25" customHeight="1">
      <c r="A251" s="100" t="s">
        <v>387</v>
      </c>
      <c r="B251" s="221" t="s">
        <v>388</v>
      </c>
      <c r="C251" s="221"/>
      <c r="D251" s="221"/>
      <c r="E251" s="222"/>
      <c r="F251" s="221"/>
      <c r="G251" s="348"/>
      <c r="H251" s="156">
        <f>SUM(D252:D261)</f>
        <v>10</v>
      </c>
      <c r="I251" s="156">
        <f>COUNT(D252:D261)*2</f>
        <v>20</v>
      </c>
    </row>
    <row r="252" spans="1:9" ht="30">
      <c r="A252" s="100" t="s">
        <v>389</v>
      </c>
      <c r="B252" s="13" t="s">
        <v>459</v>
      </c>
      <c r="C252" s="5" t="s">
        <v>552</v>
      </c>
      <c r="D252" s="122">
        <v>1</v>
      </c>
      <c r="E252" s="122" t="s">
        <v>1943</v>
      </c>
      <c r="F252" s="9" t="s">
        <v>2070</v>
      </c>
      <c r="G252" s="352"/>
    </row>
    <row r="253" spans="1:9" ht="30">
      <c r="A253" s="100"/>
      <c r="B253" s="13"/>
      <c r="C253" s="5" t="s">
        <v>2073</v>
      </c>
      <c r="D253" s="122">
        <v>1</v>
      </c>
      <c r="E253" s="122" t="s">
        <v>1943</v>
      </c>
      <c r="F253" s="6" t="s">
        <v>2044</v>
      </c>
      <c r="G253" s="350"/>
    </row>
    <row r="254" spans="1:9" ht="30">
      <c r="A254" s="100"/>
      <c r="B254" s="13"/>
      <c r="C254" s="5" t="s">
        <v>553</v>
      </c>
      <c r="D254" s="122">
        <v>1</v>
      </c>
      <c r="E254" s="122" t="s">
        <v>1943</v>
      </c>
      <c r="F254" s="9"/>
      <c r="G254" s="352"/>
    </row>
    <row r="255" spans="1:9" ht="30">
      <c r="A255" s="100"/>
      <c r="B255" s="13"/>
      <c r="C255" s="26" t="s">
        <v>555</v>
      </c>
      <c r="D255" s="122">
        <v>1</v>
      </c>
      <c r="E255" s="122" t="s">
        <v>1943</v>
      </c>
      <c r="F255" s="9"/>
      <c r="G255" s="352"/>
    </row>
    <row r="256" spans="1:9" ht="30">
      <c r="A256" s="100" t="s">
        <v>390</v>
      </c>
      <c r="B256" s="13" t="s">
        <v>391</v>
      </c>
      <c r="C256" s="26" t="s">
        <v>556</v>
      </c>
      <c r="D256" s="122">
        <v>1</v>
      </c>
      <c r="E256" s="122" t="s">
        <v>1943</v>
      </c>
      <c r="F256" s="5" t="s">
        <v>557</v>
      </c>
      <c r="G256" s="349"/>
    </row>
    <row r="257" spans="1:9" ht="60">
      <c r="A257" s="100"/>
      <c r="B257" s="13"/>
      <c r="C257" s="26" t="s">
        <v>558</v>
      </c>
      <c r="D257" s="122">
        <v>1</v>
      </c>
      <c r="E257" s="122" t="s">
        <v>1943</v>
      </c>
      <c r="F257" s="5" t="s">
        <v>559</v>
      </c>
      <c r="G257" s="349"/>
    </row>
    <row r="258" spans="1:9" ht="30">
      <c r="A258" s="100"/>
      <c r="B258" s="13"/>
      <c r="C258" s="26" t="s">
        <v>560</v>
      </c>
      <c r="D258" s="122">
        <v>1</v>
      </c>
      <c r="E258" s="128" t="s">
        <v>1943</v>
      </c>
      <c r="F258" s="26" t="s">
        <v>561</v>
      </c>
      <c r="G258" s="358"/>
    </row>
    <row r="259" spans="1:9" ht="30">
      <c r="A259" s="100"/>
      <c r="B259" s="13"/>
      <c r="C259" s="16" t="s">
        <v>562</v>
      </c>
      <c r="D259" s="122">
        <v>1</v>
      </c>
      <c r="E259" s="128" t="s">
        <v>1321</v>
      </c>
      <c r="F259" s="26"/>
      <c r="G259" s="358"/>
    </row>
    <row r="260" spans="1:9" ht="45">
      <c r="A260" s="100"/>
      <c r="B260" s="13"/>
      <c r="C260" s="61" t="s">
        <v>563</v>
      </c>
      <c r="D260" s="122">
        <v>1</v>
      </c>
      <c r="E260" s="133" t="s">
        <v>1948</v>
      </c>
      <c r="F260" s="16" t="s">
        <v>2293</v>
      </c>
      <c r="G260" s="373"/>
    </row>
    <row r="261" spans="1:9" ht="60">
      <c r="A261" s="100"/>
      <c r="B261" s="13"/>
      <c r="C261" s="61" t="s">
        <v>564</v>
      </c>
      <c r="D261" s="122">
        <v>1</v>
      </c>
      <c r="E261" s="133" t="s">
        <v>1321</v>
      </c>
      <c r="F261" s="29" t="s">
        <v>2383</v>
      </c>
      <c r="G261" s="385"/>
    </row>
    <row r="262" spans="1:9" ht="30" hidden="1">
      <c r="A262" s="297" t="s">
        <v>392</v>
      </c>
      <c r="B262" s="10" t="s">
        <v>393</v>
      </c>
      <c r="C262" s="12"/>
      <c r="D262" s="12"/>
      <c r="E262" s="12"/>
      <c r="F262" s="12"/>
      <c r="G262" s="179"/>
      <c r="H262"/>
      <c r="I262"/>
    </row>
    <row r="263" spans="1:9" ht="18.75">
      <c r="A263" s="100"/>
      <c r="B263" s="306" t="s">
        <v>394</v>
      </c>
      <c r="C263" s="306"/>
      <c r="D263" s="306"/>
      <c r="E263" s="307"/>
      <c r="F263" s="306"/>
      <c r="G263" s="353"/>
      <c r="H263" s="156">
        <f>H264+H279</f>
        <v>6</v>
      </c>
      <c r="I263" s="156">
        <f>I264+I279</f>
        <v>12</v>
      </c>
    </row>
    <row r="264" spans="1:9" ht="31.5" customHeight="1">
      <c r="A264" s="100" t="s">
        <v>395</v>
      </c>
      <c r="B264" s="221" t="s">
        <v>460</v>
      </c>
      <c r="C264" s="221"/>
      <c r="D264" s="221"/>
      <c r="E264" s="222"/>
      <c r="F264" s="221"/>
      <c r="G264" s="348"/>
      <c r="H264" s="156">
        <f>SUM(D269)</f>
        <v>1</v>
      </c>
      <c r="I264" s="156">
        <f>COUNT(D269)*2</f>
        <v>2</v>
      </c>
    </row>
    <row r="265" spans="1:9" hidden="1">
      <c r="A265" s="297" t="s">
        <v>396</v>
      </c>
      <c r="B265" s="10" t="s">
        <v>397</v>
      </c>
      <c r="C265" s="12"/>
      <c r="D265" s="12"/>
      <c r="E265" s="12"/>
      <c r="F265" s="12"/>
      <c r="G265" s="179"/>
      <c r="H265"/>
      <c r="I265"/>
    </row>
    <row r="266" spans="1:9" ht="30" hidden="1">
      <c r="A266" s="115" t="s">
        <v>398</v>
      </c>
      <c r="B266" s="8" t="s">
        <v>399</v>
      </c>
      <c r="C266" s="9"/>
      <c r="D266" s="9"/>
      <c r="E266" s="9"/>
      <c r="F266" s="9"/>
      <c r="G266" s="179"/>
      <c r="H266"/>
      <c r="I266"/>
    </row>
    <row r="267" spans="1:9" ht="30" hidden="1">
      <c r="A267" s="115" t="s">
        <v>400</v>
      </c>
      <c r="B267" s="8" t="s">
        <v>401</v>
      </c>
      <c r="C267" s="9"/>
      <c r="D267" s="9"/>
      <c r="E267" s="9"/>
      <c r="F267" s="9"/>
      <c r="G267" s="179"/>
      <c r="H267"/>
      <c r="I267"/>
    </row>
    <row r="268" spans="1:9" ht="30" hidden="1">
      <c r="A268" s="115" t="s">
        <v>402</v>
      </c>
      <c r="B268" s="8" t="s">
        <v>403</v>
      </c>
      <c r="C268" s="9"/>
      <c r="D268" s="9"/>
      <c r="E268" s="9"/>
      <c r="F268" s="9"/>
      <c r="G268" s="179"/>
      <c r="H268"/>
      <c r="I268"/>
    </row>
    <row r="269" spans="1:9" ht="30">
      <c r="A269" s="100" t="s">
        <v>461</v>
      </c>
      <c r="B269" s="13" t="s">
        <v>404</v>
      </c>
      <c r="C269" s="6" t="s">
        <v>1189</v>
      </c>
      <c r="D269" s="122">
        <v>1</v>
      </c>
      <c r="E269" s="122" t="s">
        <v>1269</v>
      </c>
      <c r="F269" s="9"/>
      <c r="G269" s="352"/>
    </row>
    <row r="270" spans="1:9" ht="30" hidden="1">
      <c r="A270" s="297" t="s">
        <v>462</v>
      </c>
      <c r="B270" s="10" t="s">
        <v>420</v>
      </c>
      <c r="C270" s="12"/>
      <c r="D270" s="12"/>
      <c r="E270" s="12"/>
      <c r="F270" s="12"/>
      <c r="G270" s="179"/>
      <c r="H270"/>
      <c r="I270"/>
    </row>
    <row r="271" spans="1:9" ht="30" hidden="1">
      <c r="A271" s="115" t="s">
        <v>463</v>
      </c>
      <c r="B271" s="8" t="s">
        <v>424</v>
      </c>
      <c r="C271" s="9"/>
      <c r="D271" s="9"/>
      <c r="E271" s="9"/>
      <c r="F271" s="9"/>
      <c r="G271" s="179"/>
      <c r="H271"/>
      <c r="I271"/>
    </row>
    <row r="272" spans="1:9" ht="30" hidden="1">
      <c r="A272" s="115" t="s">
        <v>464</v>
      </c>
      <c r="B272" s="8" t="s">
        <v>421</v>
      </c>
      <c r="C272" s="9"/>
      <c r="D272" s="9"/>
      <c r="E272" s="9"/>
      <c r="F272" s="9"/>
      <c r="G272" s="179"/>
      <c r="H272"/>
      <c r="I272"/>
    </row>
    <row r="273" spans="1:9" ht="30" hidden="1">
      <c r="A273" s="115" t="s">
        <v>465</v>
      </c>
      <c r="B273" s="8" t="s">
        <v>405</v>
      </c>
      <c r="C273" s="9"/>
      <c r="D273" s="9"/>
      <c r="E273" s="9"/>
      <c r="F273" s="9"/>
      <c r="G273" s="179"/>
      <c r="H273"/>
      <c r="I273"/>
    </row>
    <row r="274" spans="1:9" ht="45" hidden="1">
      <c r="A274" s="115" t="s">
        <v>466</v>
      </c>
      <c r="B274" s="8" t="s">
        <v>422</v>
      </c>
      <c r="C274" s="9"/>
      <c r="D274" s="9"/>
      <c r="E274" s="9"/>
      <c r="F274" s="9"/>
      <c r="G274" s="179"/>
      <c r="H274"/>
      <c r="I274"/>
    </row>
    <row r="275" spans="1:9" ht="31.5" hidden="1" customHeight="1">
      <c r="A275" s="115" t="s">
        <v>406</v>
      </c>
      <c r="B275" s="245" t="s">
        <v>407</v>
      </c>
      <c r="C275" s="246"/>
      <c r="D275" s="246"/>
      <c r="E275" s="246"/>
      <c r="F275" s="247"/>
      <c r="G275" s="216"/>
      <c r="H275"/>
      <c r="I275"/>
    </row>
    <row r="276" spans="1:9" ht="30" hidden="1">
      <c r="A276" s="115" t="s">
        <v>408</v>
      </c>
      <c r="B276" s="8" t="s">
        <v>409</v>
      </c>
      <c r="C276" s="9"/>
      <c r="D276" s="9"/>
      <c r="E276" s="9"/>
      <c r="F276" s="9"/>
      <c r="G276" s="179"/>
      <c r="H276"/>
      <c r="I276"/>
    </row>
    <row r="277" spans="1:9" ht="30" hidden="1">
      <c r="A277" s="115" t="s">
        <v>410</v>
      </c>
      <c r="B277" s="8" t="s">
        <v>467</v>
      </c>
      <c r="C277" s="9"/>
      <c r="D277" s="9"/>
      <c r="E277" s="9"/>
      <c r="F277" s="9"/>
      <c r="G277" s="179"/>
      <c r="H277"/>
      <c r="I277"/>
    </row>
    <row r="278" spans="1:9" ht="30" hidden="1">
      <c r="A278" s="115" t="s">
        <v>411</v>
      </c>
      <c r="B278" s="8" t="s">
        <v>468</v>
      </c>
      <c r="C278" s="9"/>
      <c r="D278" s="9"/>
      <c r="E278" s="9"/>
      <c r="F278" s="9"/>
      <c r="G278" s="179"/>
      <c r="H278"/>
      <c r="I278"/>
    </row>
    <row r="279" spans="1:9" ht="31.5" customHeight="1">
      <c r="A279" s="100" t="s">
        <v>412</v>
      </c>
      <c r="B279" s="221" t="s">
        <v>469</v>
      </c>
      <c r="C279" s="221"/>
      <c r="D279" s="221"/>
      <c r="E279" s="222"/>
      <c r="F279" s="221"/>
      <c r="G279" s="348"/>
      <c r="H279" s="156">
        <f>SUM(D280:D285)</f>
        <v>5</v>
      </c>
      <c r="I279" s="156">
        <f>COUNT(D280:D285)*2</f>
        <v>10</v>
      </c>
    </row>
    <row r="280" spans="1:9" ht="30">
      <c r="A280" s="100" t="s">
        <v>413</v>
      </c>
      <c r="B280" s="13" t="s">
        <v>414</v>
      </c>
      <c r="C280" s="6" t="s">
        <v>1185</v>
      </c>
      <c r="D280" s="122">
        <v>1</v>
      </c>
      <c r="E280" s="122" t="s">
        <v>1945</v>
      </c>
      <c r="F280" s="9"/>
      <c r="G280" s="352"/>
    </row>
    <row r="281" spans="1:9" ht="30">
      <c r="A281" s="100"/>
      <c r="B281" s="13"/>
      <c r="C281" s="6" t="s">
        <v>2294</v>
      </c>
      <c r="D281" s="122">
        <v>1</v>
      </c>
      <c r="E281" s="122" t="s">
        <v>1945</v>
      </c>
      <c r="F281" s="9"/>
      <c r="G281" s="352"/>
    </row>
    <row r="282" spans="1:9" hidden="1">
      <c r="A282" s="297" t="s">
        <v>415</v>
      </c>
      <c r="B282" s="10" t="s">
        <v>416</v>
      </c>
      <c r="C282" s="12"/>
      <c r="D282" s="12"/>
      <c r="E282" s="12"/>
      <c r="F282" s="12"/>
      <c r="G282" s="179"/>
      <c r="H282"/>
      <c r="I282"/>
    </row>
    <row r="283" spans="1:9" ht="30">
      <c r="A283" s="100" t="s">
        <v>417</v>
      </c>
      <c r="B283" s="13" t="s">
        <v>418</v>
      </c>
      <c r="C283" s="6" t="s">
        <v>1926</v>
      </c>
      <c r="D283" s="122">
        <v>1</v>
      </c>
      <c r="E283" s="122" t="s">
        <v>1943</v>
      </c>
      <c r="F283" s="9"/>
      <c r="G283" s="352"/>
    </row>
    <row r="284" spans="1:9" ht="30">
      <c r="A284" s="100"/>
      <c r="B284" s="13"/>
      <c r="C284" s="6" t="s">
        <v>1927</v>
      </c>
      <c r="D284" s="122">
        <v>1</v>
      </c>
      <c r="E284" s="122" t="s">
        <v>1943</v>
      </c>
      <c r="F284" s="9"/>
      <c r="G284" s="352"/>
    </row>
    <row r="285" spans="1:9">
      <c r="A285" s="100"/>
      <c r="B285" s="13"/>
      <c r="C285" s="6" t="s">
        <v>1928</v>
      </c>
      <c r="D285" s="122">
        <v>1</v>
      </c>
      <c r="E285" s="122" t="s">
        <v>1943</v>
      </c>
      <c r="F285" s="9"/>
      <c r="G285" s="352"/>
    </row>
    <row r="286" spans="1:9" ht="30" hidden="1">
      <c r="A286" s="297" t="s">
        <v>419</v>
      </c>
      <c r="B286" s="10" t="s">
        <v>423</v>
      </c>
      <c r="C286" s="12"/>
      <c r="D286" s="12"/>
      <c r="E286" s="12"/>
      <c r="F286" s="12"/>
      <c r="G286" s="179"/>
      <c r="H286"/>
      <c r="I286"/>
    </row>
    <row r="287" spans="1:9" ht="18.75">
      <c r="A287" s="100"/>
      <c r="B287" s="306" t="s">
        <v>425</v>
      </c>
      <c r="C287" s="306"/>
      <c r="D287" s="306"/>
      <c r="E287" s="307"/>
      <c r="F287" s="306"/>
      <c r="G287" s="353"/>
      <c r="H287" s="156">
        <f>H288+H294</f>
        <v>5</v>
      </c>
      <c r="I287" s="156">
        <f>I288+I294</f>
        <v>10</v>
      </c>
    </row>
    <row r="288" spans="1:9" ht="31.5" customHeight="1">
      <c r="A288" s="100" t="s">
        <v>426</v>
      </c>
      <c r="B288" s="221" t="s">
        <v>427</v>
      </c>
      <c r="C288" s="221"/>
      <c r="D288" s="221"/>
      <c r="E288" s="222"/>
      <c r="F288" s="221"/>
      <c r="G288" s="348"/>
      <c r="H288" s="156">
        <f>SUM(D289:D292)</f>
        <v>4</v>
      </c>
      <c r="I288" s="156">
        <f>COUNT(D289:D292)*2</f>
        <v>8</v>
      </c>
    </row>
    <row r="289" spans="1:9" ht="30">
      <c r="A289" s="100" t="s">
        <v>428</v>
      </c>
      <c r="B289" s="13" t="s">
        <v>429</v>
      </c>
      <c r="C289" s="9" t="s">
        <v>1190</v>
      </c>
      <c r="D289" s="122">
        <v>1</v>
      </c>
      <c r="E289" s="122" t="s">
        <v>1945</v>
      </c>
      <c r="F289" s="9"/>
      <c r="G289" s="352"/>
    </row>
    <row r="290" spans="1:9" ht="30">
      <c r="A290" s="100" t="s">
        <v>430</v>
      </c>
      <c r="B290" s="13" t="s">
        <v>431</v>
      </c>
      <c r="C290" s="6" t="s">
        <v>2205</v>
      </c>
      <c r="D290" s="122">
        <v>1</v>
      </c>
      <c r="E290" s="122" t="s">
        <v>1945</v>
      </c>
      <c r="F290" s="9"/>
      <c r="G290" s="352"/>
    </row>
    <row r="291" spans="1:9" ht="30">
      <c r="A291" s="100" t="s">
        <v>432</v>
      </c>
      <c r="B291" s="13" t="s">
        <v>433</v>
      </c>
      <c r="C291" s="9" t="s">
        <v>1191</v>
      </c>
      <c r="D291" s="122">
        <v>1</v>
      </c>
      <c r="E291" s="122" t="s">
        <v>1945</v>
      </c>
      <c r="F291" s="9"/>
      <c r="G291" s="352"/>
    </row>
    <row r="292" spans="1:9">
      <c r="A292" s="100"/>
      <c r="B292" s="13"/>
      <c r="C292" s="6" t="s">
        <v>2112</v>
      </c>
      <c r="D292" s="122">
        <v>1</v>
      </c>
      <c r="E292" s="122" t="s">
        <v>1945</v>
      </c>
      <c r="F292" s="9"/>
      <c r="G292" s="352"/>
    </row>
    <row r="293" spans="1:9" ht="30" hidden="1">
      <c r="A293" s="297" t="s">
        <v>434</v>
      </c>
      <c r="B293" s="10" t="s">
        <v>435</v>
      </c>
      <c r="C293" s="12"/>
      <c r="D293" s="12"/>
      <c r="E293" s="12"/>
      <c r="F293" s="12"/>
      <c r="G293" s="179"/>
      <c r="H293"/>
      <c r="I293"/>
    </row>
    <row r="294" spans="1:9" ht="31.5" customHeight="1">
      <c r="A294" s="100" t="s">
        <v>436</v>
      </c>
      <c r="B294" s="221" t="s">
        <v>470</v>
      </c>
      <c r="C294" s="221"/>
      <c r="D294" s="221"/>
      <c r="E294" s="221"/>
      <c r="F294" s="221"/>
      <c r="G294" s="348"/>
      <c r="H294" s="156">
        <f>SUM(D296)</f>
        <v>1</v>
      </c>
      <c r="I294" s="156">
        <f>COUNT(D296)*2</f>
        <v>2</v>
      </c>
    </row>
    <row r="295" spans="1:9" ht="30" hidden="1">
      <c r="A295" s="297" t="s">
        <v>437</v>
      </c>
      <c r="B295" s="313" t="s">
        <v>440</v>
      </c>
      <c r="C295" s="314"/>
      <c r="D295" s="12"/>
      <c r="E295" s="12"/>
      <c r="F295" s="12"/>
      <c r="G295" s="179"/>
      <c r="H295"/>
      <c r="I295"/>
    </row>
    <row r="296" spans="1:9" ht="30">
      <c r="A296" s="100" t="s">
        <v>438</v>
      </c>
      <c r="B296" s="13" t="s">
        <v>439</v>
      </c>
      <c r="C296" s="6" t="s">
        <v>2187</v>
      </c>
      <c r="D296" s="122">
        <v>1</v>
      </c>
      <c r="E296" s="122" t="s">
        <v>1945</v>
      </c>
      <c r="F296" s="9"/>
      <c r="G296" s="352"/>
    </row>
    <row r="299" spans="1:9" ht="46.5">
      <c r="A299" s="242" t="s">
        <v>2384</v>
      </c>
      <c r="B299" s="242"/>
      <c r="C299" s="242"/>
    </row>
    <row r="300" spans="1:9" ht="63">
      <c r="A300" s="149"/>
      <c r="B300" s="150" t="s">
        <v>2385</v>
      </c>
      <c r="C300" s="198">
        <f>D320</f>
        <v>50</v>
      </c>
    </row>
    <row r="301" spans="1:9" ht="26.25">
      <c r="A301" s="152"/>
      <c r="B301" s="243" t="s">
        <v>2342</v>
      </c>
      <c r="C301" s="244"/>
    </row>
    <row r="302" spans="1:9" ht="21">
      <c r="A302" s="153" t="s">
        <v>2343</v>
      </c>
      <c r="B302" s="154" t="s">
        <v>2344</v>
      </c>
      <c r="C302" s="197">
        <f t="shared" ref="C302:C309" si="0">D312</f>
        <v>50</v>
      </c>
    </row>
    <row r="303" spans="1:9" ht="21">
      <c r="A303" s="153" t="s">
        <v>2345</v>
      </c>
      <c r="B303" s="154" t="s">
        <v>2346</v>
      </c>
      <c r="C303" s="197">
        <f t="shared" si="0"/>
        <v>50</v>
      </c>
    </row>
    <row r="304" spans="1:9" ht="21">
      <c r="A304" s="153" t="s">
        <v>2347</v>
      </c>
      <c r="B304" s="154" t="s">
        <v>2348</v>
      </c>
      <c r="C304" s="197">
        <f t="shared" si="0"/>
        <v>50</v>
      </c>
    </row>
    <row r="305" spans="1:4" ht="21">
      <c r="A305" s="153" t="s">
        <v>2349</v>
      </c>
      <c r="B305" s="154" t="s">
        <v>2350</v>
      </c>
      <c r="C305" s="197">
        <f t="shared" si="0"/>
        <v>50</v>
      </c>
    </row>
    <row r="306" spans="1:4" ht="21">
      <c r="A306" s="153" t="s">
        <v>2351</v>
      </c>
      <c r="B306" s="154" t="s">
        <v>2352</v>
      </c>
      <c r="C306" s="197">
        <f t="shared" si="0"/>
        <v>50</v>
      </c>
    </row>
    <row r="307" spans="1:4" ht="21">
      <c r="A307" s="153" t="s">
        <v>2353</v>
      </c>
      <c r="B307" s="154" t="s">
        <v>2354</v>
      </c>
      <c r="C307" s="197">
        <f t="shared" si="0"/>
        <v>50</v>
      </c>
    </row>
    <row r="308" spans="1:4" ht="21">
      <c r="A308" s="153" t="s">
        <v>2355</v>
      </c>
      <c r="B308" s="154" t="s">
        <v>2356</v>
      </c>
      <c r="C308" s="197">
        <f t="shared" si="0"/>
        <v>50</v>
      </c>
    </row>
    <row r="309" spans="1:4" ht="21">
      <c r="A309" s="153" t="s">
        <v>2357</v>
      </c>
      <c r="B309" s="154" t="s">
        <v>2358</v>
      </c>
      <c r="C309" s="197">
        <f t="shared" si="0"/>
        <v>50</v>
      </c>
    </row>
    <row r="311" spans="1:4">
      <c r="A311" s="205"/>
      <c r="B311" s="205" t="s">
        <v>2386</v>
      </c>
      <c r="C311" s="206" t="s">
        <v>2360</v>
      </c>
      <c r="D311" s="206" t="s">
        <v>2361</v>
      </c>
    </row>
    <row r="312" spans="1:4">
      <c r="A312" s="205" t="s">
        <v>2343</v>
      </c>
      <c r="B312" s="205">
        <f>H5</f>
        <v>8</v>
      </c>
      <c r="C312" s="205">
        <f>I5</f>
        <v>16</v>
      </c>
      <c r="D312" s="206">
        <f>B312*100/C312</f>
        <v>50</v>
      </c>
    </row>
    <row r="313" spans="1:4">
      <c r="A313" s="205" t="s">
        <v>2345</v>
      </c>
      <c r="B313" s="205">
        <f>H46</f>
        <v>7</v>
      </c>
      <c r="C313" s="205">
        <f>I46</f>
        <v>14</v>
      </c>
      <c r="D313" s="206">
        <f t="shared" ref="D313:D320" si="1">B313*100/C313</f>
        <v>50</v>
      </c>
    </row>
    <row r="314" spans="1:4">
      <c r="A314" s="205" t="s">
        <v>2347</v>
      </c>
      <c r="B314" s="205">
        <f>H68</f>
        <v>13</v>
      </c>
      <c r="C314" s="205">
        <f>I68</f>
        <v>26</v>
      </c>
      <c r="D314" s="206">
        <f t="shared" si="1"/>
        <v>50</v>
      </c>
    </row>
    <row r="315" spans="1:4">
      <c r="A315" s="205" t="s">
        <v>2349</v>
      </c>
      <c r="B315" s="205">
        <f>H98</f>
        <v>9</v>
      </c>
      <c r="C315" s="205">
        <f>I98</f>
        <v>18</v>
      </c>
      <c r="D315" s="206">
        <f t="shared" si="1"/>
        <v>50</v>
      </c>
    </row>
    <row r="316" spans="1:4">
      <c r="A316" s="205" t="s">
        <v>2351</v>
      </c>
      <c r="B316" s="205">
        <f>H151</f>
        <v>19</v>
      </c>
      <c r="C316" s="205">
        <f>I151</f>
        <v>38</v>
      </c>
      <c r="D316" s="206">
        <f t="shared" si="1"/>
        <v>50</v>
      </c>
    </row>
    <row r="317" spans="1:4">
      <c r="A317" s="205" t="s">
        <v>2353</v>
      </c>
      <c r="B317" s="205">
        <f>H237</f>
        <v>12</v>
      </c>
      <c r="C317" s="205">
        <f>I237</f>
        <v>24</v>
      </c>
      <c r="D317" s="206">
        <f t="shared" si="1"/>
        <v>50</v>
      </c>
    </row>
    <row r="318" spans="1:4">
      <c r="A318" s="205" t="s">
        <v>2355</v>
      </c>
      <c r="B318" s="205">
        <f>H263</f>
        <v>6</v>
      </c>
      <c r="C318" s="205">
        <f>I263</f>
        <v>12</v>
      </c>
      <c r="D318" s="206">
        <f t="shared" si="1"/>
        <v>50</v>
      </c>
    </row>
    <row r="319" spans="1:4">
      <c r="A319" s="205" t="s">
        <v>2357</v>
      </c>
      <c r="B319" s="205">
        <f>H287</f>
        <v>5</v>
      </c>
      <c r="C319" s="205">
        <f>I287</f>
        <v>10</v>
      </c>
      <c r="D319" s="206">
        <f t="shared" si="1"/>
        <v>50</v>
      </c>
    </row>
    <row r="320" spans="1:4">
      <c r="A320" s="205"/>
      <c r="B320" s="205">
        <f>SUM(B312:B319)</f>
        <v>79</v>
      </c>
      <c r="C320" s="205">
        <f>SUM(C312:C319)</f>
        <v>158</v>
      </c>
      <c r="D320" s="206">
        <f t="shared" si="1"/>
        <v>50</v>
      </c>
    </row>
    <row r="321" spans="1:3">
      <c r="A321" s="186"/>
      <c r="B321" s="186"/>
      <c r="C321" s="187"/>
    </row>
    <row r="322" spans="1:3">
      <c r="A322" s="186"/>
      <c r="B322" s="186"/>
      <c r="C322" s="187"/>
    </row>
    <row r="323" spans="1:3">
      <c r="A323" s="186"/>
      <c r="B323" s="186"/>
      <c r="C323" s="187"/>
    </row>
  </sheetData>
  <sheetProtection password="E1A7" sheet="1" objects="1" scenarios="1"/>
  <protectedRanges>
    <protectedRange sqref="D1:D1048576" name="Range1"/>
  </protectedRanges>
  <autoFilter ref="A4:F296">
    <filterColumn colId="0">
      <colorFilter dxfId="8"/>
    </filterColumn>
  </autoFilter>
  <mergeCells count="48">
    <mergeCell ref="B238:F238"/>
    <mergeCell ref="B264:F264"/>
    <mergeCell ref="B275:F275"/>
    <mergeCell ref="A299:C299"/>
    <mergeCell ref="B301:C301"/>
    <mergeCell ref="B287:F287"/>
    <mergeCell ref="B288:F288"/>
    <mergeCell ref="B294:F294"/>
    <mergeCell ref="B279:F279"/>
    <mergeCell ref="B248:F248"/>
    <mergeCell ref="B251:F251"/>
    <mergeCell ref="B263:F263"/>
    <mergeCell ref="B245:F245"/>
    <mergeCell ref="B186:F186"/>
    <mergeCell ref="B193:F193"/>
    <mergeCell ref="B199:F199"/>
    <mergeCell ref="B204:F204"/>
    <mergeCell ref="B237:F237"/>
    <mergeCell ref="B152:F152"/>
    <mergeCell ref="B155:F155"/>
    <mergeCell ref="B165:F165"/>
    <mergeCell ref="B172:F172"/>
    <mergeCell ref="B178:F178"/>
    <mergeCell ref="B151:F151"/>
    <mergeCell ref="B68:F68"/>
    <mergeCell ref="B69:F69"/>
    <mergeCell ref="B78:F78"/>
    <mergeCell ref="B87:F87"/>
    <mergeCell ref="B91:F91"/>
    <mergeCell ref="B98:F98"/>
    <mergeCell ref="B99:F99"/>
    <mergeCell ref="B111:F111"/>
    <mergeCell ref="B118:F118"/>
    <mergeCell ref="B123:F123"/>
    <mergeCell ref="B132:F132"/>
    <mergeCell ref="F1:F2"/>
    <mergeCell ref="A1:E2"/>
    <mergeCell ref="B63:F63"/>
    <mergeCell ref="A3:F3"/>
    <mergeCell ref="B5:F5"/>
    <mergeCell ref="B6:F6"/>
    <mergeCell ref="B11:F11"/>
    <mergeCell ref="B17:F17"/>
    <mergeCell ref="B22:F22"/>
    <mergeCell ref="B43:F43"/>
    <mergeCell ref="B46:F46"/>
    <mergeCell ref="B47:F47"/>
    <mergeCell ref="B57:F57"/>
  </mergeCells>
  <dataValidations count="1">
    <dataValidation type="list" allowBlank="1" showInputMessage="1" showErrorMessage="1" sqref="D321:D1048576 D3:D310">
      <formula1>$J$1:$L$1</formula1>
    </dataValidation>
  </dataValidations>
  <pageMargins left="0.7" right="0.7" top="0.75" bottom="0.75" header="0.3" footer="0.3"/>
  <pageSetup scale="57" orientation="portrait" r:id="rId1"/>
</worksheet>
</file>

<file path=xl/worksheets/sheet6.xml><?xml version="1.0" encoding="utf-8"?>
<worksheet xmlns="http://schemas.openxmlformats.org/spreadsheetml/2006/main" xmlns:r="http://schemas.openxmlformats.org/officeDocument/2006/relationships">
  <sheetPr filterMode="1">
    <tabColor rgb="FF00B050"/>
  </sheetPr>
  <dimension ref="A1:L310"/>
  <sheetViews>
    <sheetView view="pageBreakPreview" zoomScale="60" zoomScaleNormal="100" workbookViewId="0">
      <selection activeCell="J14" sqref="J14"/>
    </sheetView>
  </sheetViews>
  <sheetFormatPr defaultRowHeight="15"/>
  <cols>
    <col min="1" max="1" width="14" style="1" customWidth="1"/>
    <col min="2" max="2" width="23.7109375" style="1" customWidth="1"/>
    <col min="3" max="3" width="32" customWidth="1"/>
    <col min="4" max="4" width="12.5703125" customWidth="1"/>
    <col min="5" max="5" width="12.28515625" style="124" customWidth="1"/>
    <col min="6" max="6" width="29" customWidth="1"/>
    <col min="7" max="7" width="20.42578125" customWidth="1"/>
    <col min="8" max="9" width="9.140625" style="156"/>
  </cols>
  <sheetData>
    <row r="1" spans="1:12" ht="15" customHeight="1">
      <c r="A1" s="260" t="s">
        <v>0</v>
      </c>
      <c r="B1" s="260"/>
      <c r="C1" s="260"/>
      <c r="D1" s="260"/>
      <c r="E1" s="260"/>
      <c r="F1" s="260">
        <v>5</v>
      </c>
      <c r="G1" s="217"/>
      <c r="J1" s="156">
        <v>0</v>
      </c>
      <c r="K1" s="156">
        <v>1</v>
      </c>
      <c r="L1" s="156">
        <v>2</v>
      </c>
    </row>
    <row r="2" spans="1:12" ht="15" customHeight="1">
      <c r="A2" s="260"/>
      <c r="B2" s="260"/>
      <c r="C2" s="260"/>
      <c r="D2" s="260"/>
      <c r="E2" s="260"/>
      <c r="F2" s="260"/>
      <c r="G2" s="217"/>
    </row>
    <row r="3" spans="1:12" s="107" customFormat="1" ht="33" customHeight="1">
      <c r="A3" s="260" t="s">
        <v>1913</v>
      </c>
      <c r="B3" s="260"/>
      <c r="C3" s="260"/>
      <c r="D3" s="260"/>
      <c r="E3" s="266"/>
      <c r="F3" s="260"/>
      <c r="G3" s="217"/>
      <c r="H3" s="162"/>
      <c r="I3" s="163"/>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8">
        <f>H6+H11</f>
        <v>6</v>
      </c>
      <c r="I5" s="158">
        <f>I6+I11</f>
        <v>12</v>
      </c>
    </row>
    <row r="6" spans="1:12" ht="30">
      <c r="A6" s="100" t="s">
        <v>4</v>
      </c>
      <c r="B6" s="221" t="s">
        <v>5</v>
      </c>
      <c r="C6" s="221"/>
      <c r="D6" s="221"/>
      <c r="E6" s="221"/>
      <c r="F6" s="221"/>
      <c r="G6" s="348"/>
      <c r="H6" s="156">
        <f>SUM(D10)</f>
        <v>1</v>
      </c>
      <c r="I6" s="156">
        <f>COUNT(D10)*2</f>
        <v>2</v>
      </c>
    </row>
    <row r="7" spans="1:12" hidden="1">
      <c r="A7" s="297" t="s">
        <v>6</v>
      </c>
      <c r="B7" s="10" t="s">
        <v>7</v>
      </c>
      <c r="C7" s="12"/>
      <c r="D7" s="12"/>
      <c r="E7" s="12"/>
      <c r="F7" s="12"/>
      <c r="G7" s="179"/>
      <c r="H7"/>
      <c r="I7"/>
    </row>
    <row r="8" spans="1:12" hidden="1">
      <c r="A8" s="115" t="s">
        <v>8</v>
      </c>
      <c r="B8" s="8" t="s">
        <v>9</v>
      </c>
      <c r="C8" s="9"/>
      <c r="D8" s="9"/>
      <c r="E8" s="9"/>
      <c r="F8" s="9"/>
      <c r="G8" s="179"/>
      <c r="H8"/>
      <c r="I8"/>
    </row>
    <row r="9" spans="1:12" hidden="1">
      <c r="A9" s="115" t="s">
        <v>10</v>
      </c>
      <c r="B9" s="8" t="s">
        <v>441</v>
      </c>
      <c r="C9" s="9"/>
      <c r="D9" s="9"/>
      <c r="E9" s="9"/>
      <c r="F9" s="9"/>
      <c r="G9" s="179"/>
      <c r="H9"/>
      <c r="I9"/>
    </row>
    <row r="10" spans="1:12" ht="54.75" customHeight="1">
      <c r="A10" s="100" t="s">
        <v>11</v>
      </c>
      <c r="B10" s="13" t="s">
        <v>12</v>
      </c>
      <c r="C10" s="6" t="s">
        <v>1929</v>
      </c>
      <c r="D10" s="122">
        <v>1</v>
      </c>
      <c r="E10" s="122" t="s">
        <v>1269</v>
      </c>
      <c r="F10" s="9"/>
      <c r="G10" s="352"/>
    </row>
    <row r="11" spans="1:12" ht="30">
      <c r="A11" s="100" t="s">
        <v>13</v>
      </c>
      <c r="B11" s="221" t="s">
        <v>14</v>
      </c>
      <c r="C11" s="221"/>
      <c r="D11" s="221"/>
      <c r="E11" s="222"/>
      <c r="F11" s="221"/>
      <c r="G11" s="348"/>
      <c r="H11" s="158">
        <f>SUM(D12:D16)</f>
        <v>5</v>
      </c>
      <c r="I11" s="158">
        <f>COUNT(D12:D16)*2</f>
        <v>10</v>
      </c>
    </row>
    <row r="12" spans="1:12" ht="61.5" customHeight="1">
      <c r="A12" s="100" t="s">
        <v>15</v>
      </c>
      <c r="B12" s="13" t="s">
        <v>16</v>
      </c>
      <c r="C12" s="325" t="s">
        <v>1965</v>
      </c>
      <c r="D12" s="326">
        <v>1</v>
      </c>
      <c r="E12" s="327" t="s">
        <v>1269</v>
      </c>
      <c r="F12" s="325" t="s">
        <v>1276</v>
      </c>
      <c r="G12" s="387"/>
    </row>
    <row r="13" spans="1:12" ht="45">
      <c r="A13" s="100"/>
      <c r="B13" s="13"/>
      <c r="C13" s="325" t="s">
        <v>1277</v>
      </c>
      <c r="D13" s="326">
        <v>1</v>
      </c>
      <c r="E13" s="327" t="s">
        <v>1269</v>
      </c>
      <c r="F13" s="325" t="s">
        <v>1278</v>
      </c>
      <c r="G13" s="387"/>
    </row>
    <row r="14" spans="1:12" ht="45">
      <c r="A14" s="100"/>
      <c r="B14" s="13"/>
      <c r="C14" s="325" t="s">
        <v>1279</v>
      </c>
      <c r="D14" s="326">
        <v>1</v>
      </c>
      <c r="E14" s="327" t="s">
        <v>1269</v>
      </c>
      <c r="F14" s="325" t="s">
        <v>1966</v>
      </c>
      <c r="G14" s="387"/>
    </row>
    <row r="15" spans="1:12" ht="45">
      <c r="A15" s="100"/>
      <c r="B15" s="13"/>
      <c r="C15" s="325" t="s">
        <v>1280</v>
      </c>
      <c r="D15" s="326">
        <v>1</v>
      </c>
      <c r="E15" s="327" t="s">
        <v>1269</v>
      </c>
      <c r="F15" s="325" t="s">
        <v>1281</v>
      </c>
      <c r="G15" s="387"/>
    </row>
    <row r="16" spans="1:12" ht="105">
      <c r="A16" s="100"/>
      <c r="B16" s="13"/>
      <c r="C16" s="325" t="s">
        <v>1282</v>
      </c>
      <c r="D16" s="326">
        <v>1</v>
      </c>
      <c r="E16" s="327" t="s">
        <v>1269</v>
      </c>
      <c r="F16" s="325" t="s">
        <v>1283</v>
      </c>
      <c r="G16" s="387"/>
    </row>
    <row r="17" spans="1:9" hidden="1">
      <c r="A17" s="297" t="s">
        <v>17</v>
      </c>
      <c r="B17" s="10" t="s">
        <v>18</v>
      </c>
      <c r="C17" s="12"/>
      <c r="D17" s="12"/>
      <c r="E17" s="12"/>
      <c r="F17" s="12"/>
      <c r="G17" s="179"/>
      <c r="H17"/>
      <c r="I17"/>
    </row>
    <row r="18" spans="1:9" hidden="1">
      <c r="A18" s="115" t="s">
        <v>19</v>
      </c>
      <c r="B18" s="15" t="s">
        <v>20</v>
      </c>
      <c r="C18" s="9"/>
      <c r="D18" s="9"/>
      <c r="E18" s="9"/>
      <c r="F18" s="9"/>
      <c r="G18" s="179"/>
      <c r="H18"/>
      <c r="I18"/>
    </row>
    <row r="19" spans="1:9" hidden="1">
      <c r="A19" s="115" t="s">
        <v>21</v>
      </c>
      <c r="B19" s="15" t="s">
        <v>22</v>
      </c>
      <c r="C19" s="9"/>
      <c r="D19" s="9"/>
      <c r="E19" s="9"/>
      <c r="F19" s="9"/>
      <c r="G19" s="179"/>
      <c r="H19"/>
      <c r="I19"/>
    </row>
    <row r="20" spans="1:9" hidden="1">
      <c r="A20" s="115" t="s">
        <v>23</v>
      </c>
      <c r="B20" s="15" t="s">
        <v>24</v>
      </c>
      <c r="C20" s="9"/>
      <c r="D20" s="9"/>
      <c r="E20" s="9"/>
      <c r="F20" s="9"/>
      <c r="G20" s="179"/>
      <c r="H20"/>
      <c r="I20"/>
    </row>
    <row r="21" spans="1:9" ht="31.5" hidden="1" customHeight="1">
      <c r="A21" s="115" t="s">
        <v>25</v>
      </c>
      <c r="B21" s="245" t="s">
        <v>26</v>
      </c>
      <c r="C21" s="246"/>
      <c r="D21" s="246"/>
      <c r="E21" s="246"/>
      <c r="F21" s="247"/>
      <c r="G21" s="216"/>
      <c r="H21"/>
      <c r="I21"/>
    </row>
    <row r="22" spans="1:9" hidden="1">
      <c r="A22" s="115" t="s">
        <v>27</v>
      </c>
      <c r="B22" s="8" t="s">
        <v>442</v>
      </c>
      <c r="C22" s="9"/>
      <c r="D22" s="9"/>
      <c r="E22" s="9"/>
      <c r="F22" s="9"/>
      <c r="G22" s="179"/>
      <c r="H22"/>
      <c r="I22"/>
    </row>
    <row r="23" spans="1:9" hidden="1">
      <c r="A23" s="115" t="s">
        <v>28</v>
      </c>
      <c r="B23" s="8" t="s">
        <v>29</v>
      </c>
      <c r="C23" s="9"/>
      <c r="D23" s="9"/>
      <c r="E23" s="9"/>
      <c r="F23" s="9"/>
      <c r="G23" s="179"/>
      <c r="H23"/>
      <c r="I23"/>
    </row>
    <row r="24" spans="1:9" ht="30" hidden="1">
      <c r="A24" s="115" t="s">
        <v>30</v>
      </c>
      <c r="B24" s="8" t="s">
        <v>1769</v>
      </c>
      <c r="C24" s="9"/>
      <c r="D24" s="9"/>
      <c r="E24" s="9"/>
      <c r="F24" s="9"/>
      <c r="G24" s="179"/>
      <c r="H24"/>
      <c r="I24"/>
    </row>
    <row r="25" spans="1:9" hidden="1">
      <c r="A25" s="115" t="s">
        <v>32</v>
      </c>
      <c r="B25" s="8" t="s">
        <v>33</v>
      </c>
      <c r="C25" s="9"/>
      <c r="D25" s="9"/>
      <c r="E25" s="9"/>
      <c r="F25" s="9"/>
      <c r="G25" s="179"/>
      <c r="H25"/>
      <c r="I25"/>
    </row>
    <row r="26" spans="1:9" ht="31.5" hidden="1" customHeight="1">
      <c r="A26" s="115" t="s">
        <v>34</v>
      </c>
      <c r="B26" s="245" t="s">
        <v>35</v>
      </c>
      <c r="C26" s="246"/>
      <c r="D26" s="246"/>
      <c r="E26" s="246"/>
      <c r="F26" s="247"/>
      <c r="G26" s="216"/>
      <c r="H26"/>
      <c r="I26"/>
    </row>
    <row r="27" spans="1:9" ht="30" hidden="1">
      <c r="A27" s="115" t="s">
        <v>36</v>
      </c>
      <c r="B27" s="8" t="s">
        <v>37</v>
      </c>
      <c r="C27" s="9"/>
      <c r="D27" s="9"/>
      <c r="E27" s="9"/>
      <c r="F27" s="9"/>
      <c r="G27" s="179"/>
      <c r="H27"/>
      <c r="I27"/>
    </row>
    <row r="28" spans="1:9" ht="30" hidden="1">
      <c r="A28" s="115" t="s">
        <v>38</v>
      </c>
      <c r="B28" s="8" t="s">
        <v>39</v>
      </c>
      <c r="C28" s="9"/>
      <c r="D28" s="9"/>
      <c r="E28" s="9"/>
      <c r="F28" s="9"/>
      <c r="G28" s="179"/>
      <c r="H28"/>
      <c r="I28"/>
    </row>
    <row r="29" spans="1:9" ht="30" hidden="1">
      <c r="A29" s="115" t="s">
        <v>40</v>
      </c>
      <c r="B29" s="8" t="s">
        <v>41</v>
      </c>
      <c r="C29" s="9"/>
      <c r="D29" s="9"/>
      <c r="E29" s="9"/>
      <c r="F29" s="9"/>
      <c r="G29" s="179"/>
      <c r="H29"/>
      <c r="I29"/>
    </row>
    <row r="30" spans="1:9" ht="30" hidden="1">
      <c r="A30" s="115" t="s">
        <v>42</v>
      </c>
      <c r="B30" s="8" t="s">
        <v>43</v>
      </c>
      <c r="C30" s="9"/>
      <c r="D30" s="9"/>
      <c r="E30" s="9"/>
      <c r="F30" s="9"/>
      <c r="G30" s="179"/>
      <c r="H30"/>
      <c r="I30"/>
    </row>
    <row r="31" spans="1:9" ht="45" hidden="1">
      <c r="A31" s="115" t="s">
        <v>44</v>
      </c>
      <c r="B31" s="8" t="s">
        <v>45</v>
      </c>
      <c r="C31" s="9"/>
      <c r="D31" s="9"/>
      <c r="E31" s="9"/>
      <c r="F31" s="9"/>
      <c r="G31" s="179"/>
      <c r="H31"/>
      <c r="I31"/>
    </row>
    <row r="32" spans="1:9" ht="30" hidden="1">
      <c r="A32" s="115" t="s">
        <v>46</v>
      </c>
      <c r="B32" s="8" t="s">
        <v>47</v>
      </c>
      <c r="C32" s="9"/>
      <c r="D32" s="9"/>
      <c r="E32" s="9"/>
      <c r="F32" s="9"/>
      <c r="G32" s="179"/>
      <c r="H32"/>
      <c r="I32"/>
    </row>
    <row r="33" spans="1:9" ht="45" hidden="1">
      <c r="A33" s="115" t="s">
        <v>48</v>
      </c>
      <c r="B33" s="8" t="s">
        <v>49</v>
      </c>
      <c r="C33" s="9"/>
      <c r="D33" s="9"/>
      <c r="E33" s="9"/>
      <c r="F33" s="9"/>
      <c r="G33" s="179"/>
      <c r="H33"/>
      <c r="I33"/>
    </row>
    <row r="34" spans="1:9" ht="60" hidden="1">
      <c r="A34" s="115" t="s">
        <v>50</v>
      </c>
      <c r="B34" s="8" t="s">
        <v>51</v>
      </c>
      <c r="C34" s="9"/>
      <c r="D34" s="9"/>
      <c r="E34" s="9"/>
      <c r="F34" s="9"/>
      <c r="G34" s="179"/>
      <c r="H34"/>
      <c r="I34"/>
    </row>
    <row r="35" spans="1:9" ht="30" hidden="1">
      <c r="A35" s="115" t="s">
        <v>52</v>
      </c>
      <c r="B35" s="15" t="s">
        <v>53</v>
      </c>
      <c r="C35" s="9"/>
      <c r="D35" s="9"/>
      <c r="E35" s="9"/>
      <c r="F35" s="9"/>
      <c r="G35" s="179"/>
      <c r="H35"/>
      <c r="I35"/>
    </row>
    <row r="36" spans="1:9" ht="30" hidden="1">
      <c r="A36" s="115" t="s">
        <v>54</v>
      </c>
      <c r="B36" s="8" t="s">
        <v>55</v>
      </c>
      <c r="C36" s="9"/>
      <c r="D36" s="9"/>
      <c r="E36" s="9"/>
      <c r="F36" s="9"/>
      <c r="G36" s="179"/>
      <c r="H36"/>
      <c r="I36"/>
    </row>
    <row r="37" spans="1:9" ht="30" hidden="1">
      <c r="A37" s="115" t="s">
        <v>56</v>
      </c>
      <c r="B37" s="15" t="s">
        <v>57</v>
      </c>
      <c r="C37" s="9"/>
      <c r="D37" s="9"/>
      <c r="E37" s="9"/>
      <c r="F37" s="9"/>
      <c r="G37" s="179"/>
      <c r="H37"/>
      <c r="I37"/>
    </row>
    <row r="38" spans="1:9" ht="30" hidden="1">
      <c r="A38" s="115" t="s">
        <v>58</v>
      </c>
      <c r="B38" s="8" t="s">
        <v>59</v>
      </c>
      <c r="C38" s="9"/>
      <c r="D38" s="9"/>
      <c r="E38" s="9"/>
      <c r="F38" s="9"/>
      <c r="G38" s="179"/>
      <c r="H38"/>
      <c r="I38"/>
    </row>
    <row r="39" spans="1:9" ht="30" hidden="1">
      <c r="A39" s="115" t="s">
        <v>60</v>
      </c>
      <c r="B39" s="8" t="s">
        <v>61</v>
      </c>
      <c r="C39" s="9"/>
      <c r="D39" s="9"/>
      <c r="E39" s="9"/>
      <c r="F39" s="9"/>
      <c r="G39" s="179"/>
      <c r="H39"/>
      <c r="I39"/>
    </row>
    <row r="40" spans="1:9" ht="30" hidden="1">
      <c r="A40" s="115" t="s">
        <v>62</v>
      </c>
      <c r="B40" s="19" t="s">
        <v>662</v>
      </c>
      <c r="C40" s="9"/>
      <c r="D40" s="9"/>
      <c r="E40" s="9"/>
      <c r="F40" s="9"/>
      <c r="G40" s="179"/>
      <c r="H40"/>
      <c r="I40"/>
    </row>
    <row r="41" spans="1:9" ht="31.5" hidden="1" customHeight="1">
      <c r="A41" s="115" t="s">
        <v>63</v>
      </c>
      <c r="B41" s="245" t="s">
        <v>64</v>
      </c>
      <c r="C41" s="246"/>
      <c r="D41" s="246"/>
      <c r="E41" s="246"/>
      <c r="F41" s="247"/>
      <c r="G41" s="216"/>
      <c r="H41"/>
      <c r="I41"/>
    </row>
    <row r="42" spans="1:9" ht="30" hidden="1">
      <c r="A42" s="115" t="s">
        <v>65</v>
      </c>
      <c r="B42" s="8" t="s">
        <v>66</v>
      </c>
      <c r="C42" s="9"/>
      <c r="D42" s="9"/>
      <c r="E42" s="9"/>
      <c r="F42" s="9"/>
      <c r="G42" s="179"/>
      <c r="H42"/>
      <c r="I42"/>
    </row>
    <row r="43" spans="1:9" ht="30" hidden="1">
      <c r="A43" s="115" t="s">
        <v>67</v>
      </c>
      <c r="B43" s="8" t="s">
        <v>68</v>
      </c>
      <c r="C43" s="9"/>
      <c r="D43" s="9"/>
      <c r="E43" s="9"/>
      <c r="F43" s="9"/>
      <c r="G43" s="179"/>
      <c r="H43"/>
      <c r="I43"/>
    </row>
    <row r="44" spans="1:9" ht="18.75">
      <c r="A44" s="100"/>
      <c r="B44" s="306" t="s">
        <v>69</v>
      </c>
      <c r="C44" s="306"/>
      <c r="D44" s="306"/>
      <c r="E44" s="307"/>
      <c r="F44" s="306"/>
      <c r="G44" s="353"/>
      <c r="H44" s="156">
        <f>H45+H57+H64</f>
        <v>12</v>
      </c>
      <c r="I44" s="156">
        <f>I45+I57+I64</f>
        <v>24</v>
      </c>
    </row>
    <row r="45" spans="1:9" ht="30">
      <c r="A45" s="100" t="s">
        <v>70</v>
      </c>
      <c r="B45" s="221" t="s">
        <v>71</v>
      </c>
      <c r="C45" s="221"/>
      <c r="D45" s="221"/>
      <c r="E45" s="222"/>
      <c r="F45" s="221"/>
      <c r="G45" s="348"/>
      <c r="H45" s="156">
        <f>SUM(D47:D55)</f>
        <v>6</v>
      </c>
      <c r="I45" s="156">
        <f>COUNT(D47:D55)*2</f>
        <v>12</v>
      </c>
    </row>
    <row r="46" spans="1:9" ht="30" hidden="1">
      <c r="A46" s="297" t="s">
        <v>72</v>
      </c>
      <c r="B46" s="47" t="s">
        <v>73</v>
      </c>
      <c r="C46" s="12"/>
      <c r="D46" s="12"/>
      <c r="E46" s="12"/>
      <c r="F46" s="12"/>
      <c r="G46" s="179"/>
      <c r="H46"/>
      <c r="I46"/>
    </row>
    <row r="47" spans="1:9" ht="30">
      <c r="A47" s="100" t="s">
        <v>74</v>
      </c>
      <c r="B47" s="48" t="s">
        <v>75</v>
      </c>
      <c r="C47" s="6" t="s">
        <v>1284</v>
      </c>
      <c r="D47" s="122">
        <v>1</v>
      </c>
      <c r="E47" s="122" t="s">
        <v>1943</v>
      </c>
      <c r="F47" s="9"/>
      <c r="G47" s="352"/>
    </row>
    <row r="48" spans="1:9" hidden="1">
      <c r="A48" s="297" t="s">
        <v>76</v>
      </c>
      <c r="B48" s="47" t="s">
        <v>77</v>
      </c>
      <c r="C48" s="12"/>
      <c r="D48" s="12"/>
      <c r="E48" s="12"/>
      <c r="F48" s="12"/>
      <c r="G48" s="179"/>
      <c r="H48"/>
      <c r="I48"/>
    </row>
    <row r="49" spans="1:9" ht="45">
      <c r="A49" s="100" t="s">
        <v>78</v>
      </c>
      <c r="B49" s="48" t="s">
        <v>79</v>
      </c>
      <c r="C49" s="6" t="s">
        <v>1967</v>
      </c>
      <c r="D49" s="122">
        <v>1</v>
      </c>
      <c r="E49" s="122" t="s">
        <v>1943</v>
      </c>
      <c r="F49" s="6" t="s">
        <v>1968</v>
      </c>
      <c r="G49" s="350"/>
    </row>
    <row r="50" spans="1:9" ht="30">
      <c r="A50" s="100"/>
      <c r="B50" s="48"/>
      <c r="C50" s="6" t="s">
        <v>1969</v>
      </c>
      <c r="D50" s="122">
        <v>1</v>
      </c>
      <c r="E50" s="122" t="s">
        <v>1943</v>
      </c>
      <c r="F50" s="6"/>
      <c r="G50" s="350"/>
    </row>
    <row r="51" spans="1:9" ht="30" hidden="1">
      <c r="A51" s="297" t="s">
        <v>80</v>
      </c>
      <c r="B51" s="47" t="s">
        <v>81</v>
      </c>
      <c r="C51" s="12"/>
      <c r="D51" s="12"/>
      <c r="E51" s="12"/>
      <c r="F51" s="12"/>
      <c r="G51" s="179"/>
      <c r="H51"/>
      <c r="I51"/>
    </row>
    <row r="52" spans="1:9" ht="30" hidden="1">
      <c r="A52" s="115" t="s">
        <v>82</v>
      </c>
      <c r="B52" s="8" t="s">
        <v>83</v>
      </c>
      <c r="C52" s="9"/>
      <c r="D52" s="9"/>
      <c r="E52" s="9"/>
      <c r="F52" s="9"/>
      <c r="G52" s="179"/>
      <c r="H52"/>
      <c r="I52"/>
    </row>
    <row r="53" spans="1:9" ht="45">
      <c r="A53" s="100" t="s">
        <v>84</v>
      </c>
      <c r="B53" s="13" t="s">
        <v>85</v>
      </c>
      <c r="C53" s="6" t="s">
        <v>1285</v>
      </c>
      <c r="D53" s="122">
        <v>1</v>
      </c>
      <c r="E53" s="130" t="s">
        <v>1598</v>
      </c>
      <c r="F53" s="6" t="s">
        <v>1286</v>
      </c>
      <c r="G53" s="350"/>
    </row>
    <row r="54" spans="1:9" ht="30">
      <c r="A54" s="100"/>
      <c r="B54" s="13"/>
      <c r="C54" s="6" t="s">
        <v>1970</v>
      </c>
      <c r="D54" s="122">
        <v>1</v>
      </c>
      <c r="E54" s="130" t="s">
        <v>1960</v>
      </c>
      <c r="F54" s="6"/>
      <c r="G54" s="350"/>
    </row>
    <row r="55" spans="1:9" ht="30">
      <c r="A55" s="100"/>
      <c r="B55" s="13"/>
      <c r="C55" s="6" t="s">
        <v>1971</v>
      </c>
      <c r="D55" s="122">
        <v>1</v>
      </c>
      <c r="E55" s="130" t="s">
        <v>1316</v>
      </c>
      <c r="F55" s="6" t="s">
        <v>1287</v>
      </c>
      <c r="G55" s="350"/>
    </row>
    <row r="56" spans="1:9" ht="30" hidden="1">
      <c r="A56" s="297" t="s">
        <v>86</v>
      </c>
      <c r="B56" s="10" t="s">
        <v>87</v>
      </c>
      <c r="C56" s="12"/>
      <c r="D56" s="12"/>
      <c r="E56" s="12"/>
      <c r="F56" s="12"/>
      <c r="G56" s="179"/>
      <c r="H56"/>
      <c r="I56"/>
    </row>
    <row r="57" spans="1:9" ht="30">
      <c r="A57" s="100" t="s">
        <v>88</v>
      </c>
      <c r="B57" s="221" t="s">
        <v>89</v>
      </c>
      <c r="C57" s="221"/>
      <c r="D57" s="221"/>
      <c r="E57" s="222"/>
      <c r="F57" s="221"/>
      <c r="G57" s="348"/>
      <c r="H57" s="156">
        <f>SUM(D58:D63)</f>
        <v>5</v>
      </c>
      <c r="I57" s="156">
        <f>COUNT(D58:D63)*2</f>
        <v>10</v>
      </c>
    </row>
    <row r="58" spans="1:9" ht="60">
      <c r="A58" s="100" t="s">
        <v>90</v>
      </c>
      <c r="B58" s="13" t="s">
        <v>91</v>
      </c>
      <c r="C58" s="6" t="s">
        <v>1288</v>
      </c>
      <c r="D58" s="130">
        <v>1</v>
      </c>
      <c r="E58" s="130" t="s">
        <v>1962</v>
      </c>
      <c r="F58" s="6" t="s">
        <v>1961</v>
      </c>
      <c r="G58" s="350"/>
    </row>
    <row r="59" spans="1:9" ht="30">
      <c r="A59" s="100" t="s">
        <v>92</v>
      </c>
      <c r="B59" s="13" t="s">
        <v>93</v>
      </c>
      <c r="C59" s="6" t="s">
        <v>1289</v>
      </c>
      <c r="D59" s="130">
        <v>1</v>
      </c>
      <c r="E59" s="130" t="s">
        <v>1943</v>
      </c>
      <c r="F59" s="6"/>
      <c r="G59" s="350"/>
    </row>
    <row r="60" spans="1:9" ht="30">
      <c r="A60" s="100"/>
      <c r="B60" s="13"/>
      <c r="C60" s="6" t="s">
        <v>1972</v>
      </c>
      <c r="D60" s="130">
        <v>1</v>
      </c>
      <c r="E60" s="130" t="s">
        <v>1606</v>
      </c>
      <c r="F60" s="6"/>
      <c r="G60" s="350"/>
    </row>
    <row r="61" spans="1:9" ht="30" hidden="1">
      <c r="A61" s="297" t="s">
        <v>94</v>
      </c>
      <c r="B61" s="10" t="s">
        <v>95</v>
      </c>
      <c r="C61" s="12"/>
      <c r="D61" s="141"/>
      <c r="E61" s="141"/>
      <c r="F61" s="141"/>
      <c r="G61" s="289"/>
      <c r="H61"/>
      <c r="I61"/>
    </row>
    <row r="62" spans="1:9" ht="30">
      <c r="A62" s="100" t="s">
        <v>96</v>
      </c>
      <c r="B62" s="13" t="s">
        <v>1778</v>
      </c>
      <c r="C62" s="6" t="s">
        <v>1973</v>
      </c>
      <c r="D62" s="130">
        <v>1</v>
      </c>
      <c r="E62" s="130" t="s">
        <v>1269</v>
      </c>
      <c r="F62" s="6" t="s">
        <v>1290</v>
      </c>
      <c r="G62" s="350"/>
    </row>
    <row r="63" spans="1:9" ht="45">
      <c r="A63" s="100" t="s">
        <v>98</v>
      </c>
      <c r="B63" s="13" t="s">
        <v>99</v>
      </c>
      <c r="C63" s="6" t="s">
        <v>1974</v>
      </c>
      <c r="D63" s="130">
        <v>1</v>
      </c>
      <c r="E63" s="130" t="s">
        <v>1598</v>
      </c>
      <c r="F63" s="6"/>
      <c r="G63" s="350"/>
    </row>
    <row r="64" spans="1:9" ht="30">
      <c r="A64" s="100" t="s">
        <v>100</v>
      </c>
      <c r="B64" s="221" t="s">
        <v>101</v>
      </c>
      <c r="C64" s="221"/>
      <c r="D64" s="221"/>
      <c r="E64" s="222"/>
      <c r="F64" s="221"/>
      <c r="G64" s="348"/>
      <c r="H64" s="156">
        <f>SUM(D65)</f>
        <v>1</v>
      </c>
      <c r="I64" s="156">
        <f>COUNT(D65)*2</f>
        <v>2</v>
      </c>
    </row>
    <row r="65" spans="1:9" ht="45">
      <c r="A65" s="100" t="s">
        <v>102</v>
      </c>
      <c r="B65" s="13" t="s">
        <v>103</v>
      </c>
      <c r="C65" s="6" t="s">
        <v>1291</v>
      </c>
      <c r="D65" s="122">
        <v>1</v>
      </c>
      <c r="E65" s="122" t="s">
        <v>1598</v>
      </c>
      <c r="F65" s="9"/>
      <c r="G65" s="352"/>
    </row>
    <row r="66" spans="1:9" ht="30" hidden="1">
      <c r="A66" s="297" t="s">
        <v>104</v>
      </c>
      <c r="B66" s="10" t="s">
        <v>105</v>
      </c>
      <c r="C66" s="12"/>
      <c r="D66" s="12"/>
      <c r="E66" s="12"/>
      <c r="F66" s="12"/>
      <c r="G66" s="179"/>
      <c r="H66"/>
      <c r="I66"/>
    </row>
    <row r="67" spans="1:9" ht="30" hidden="1">
      <c r="A67" s="115" t="s">
        <v>106</v>
      </c>
      <c r="B67" s="8" t="s">
        <v>107</v>
      </c>
      <c r="C67" s="9"/>
      <c r="D67" s="9"/>
      <c r="E67" s="9"/>
      <c r="F67" s="9"/>
      <c r="G67" s="179"/>
      <c r="H67"/>
      <c r="I67"/>
    </row>
    <row r="68" spans="1:9" ht="30" hidden="1">
      <c r="A68" s="115" t="s">
        <v>108</v>
      </c>
      <c r="B68" s="8" t="s">
        <v>443</v>
      </c>
      <c r="C68" s="9"/>
      <c r="D68" s="9"/>
      <c r="E68" s="9"/>
      <c r="F68" s="9"/>
      <c r="G68" s="179"/>
      <c r="H68"/>
      <c r="I68"/>
    </row>
    <row r="69" spans="1:9" ht="18.75">
      <c r="A69" s="100"/>
      <c r="B69" s="306" t="s">
        <v>109</v>
      </c>
      <c r="C69" s="306"/>
      <c r="D69" s="306"/>
      <c r="E69" s="307"/>
      <c r="F69" s="306"/>
      <c r="G69" s="353"/>
      <c r="H69" s="156">
        <f>H70+H78+H87+H94</f>
        <v>17</v>
      </c>
      <c r="I69" s="156">
        <f>I70+I78+I87+I94</f>
        <v>34</v>
      </c>
    </row>
    <row r="70" spans="1:9" ht="31.5" customHeight="1">
      <c r="A70" s="100" t="s">
        <v>110</v>
      </c>
      <c r="B70" s="221" t="s">
        <v>444</v>
      </c>
      <c r="C70" s="221"/>
      <c r="D70" s="221"/>
      <c r="E70" s="222"/>
      <c r="F70" s="221"/>
      <c r="G70" s="348"/>
      <c r="H70" s="156">
        <f>SUM(D73)</f>
        <v>1</v>
      </c>
      <c r="I70" s="156">
        <f>COUNT(D73)*2</f>
        <v>2</v>
      </c>
    </row>
    <row r="71" spans="1:9" hidden="1">
      <c r="A71" s="297" t="s">
        <v>111</v>
      </c>
      <c r="B71" s="10" t="s">
        <v>445</v>
      </c>
      <c r="C71" s="12"/>
      <c r="D71" s="12"/>
      <c r="E71" s="12"/>
      <c r="F71" s="12"/>
      <c r="G71" s="179"/>
      <c r="H71"/>
      <c r="I71"/>
    </row>
    <row r="72" spans="1:9" ht="30" hidden="1">
      <c r="A72" s="115" t="s">
        <v>112</v>
      </c>
      <c r="B72" s="15" t="s">
        <v>113</v>
      </c>
      <c r="C72" s="9"/>
      <c r="D72" s="9"/>
      <c r="E72" s="9"/>
      <c r="F72" s="9"/>
      <c r="G72" s="179"/>
      <c r="H72"/>
      <c r="I72"/>
    </row>
    <row r="73" spans="1:9" ht="30">
      <c r="A73" s="100" t="s">
        <v>114</v>
      </c>
      <c r="B73" s="13" t="s">
        <v>115</v>
      </c>
      <c r="C73" s="6" t="s">
        <v>1292</v>
      </c>
      <c r="D73" s="122">
        <v>1</v>
      </c>
      <c r="E73" s="122" t="s">
        <v>1606</v>
      </c>
      <c r="F73" s="9"/>
      <c r="G73" s="352"/>
    </row>
    <row r="74" spans="1:9" ht="30" hidden="1">
      <c r="A74" s="297" t="s">
        <v>116</v>
      </c>
      <c r="B74" s="10" t="s">
        <v>117</v>
      </c>
      <c r="C74" s="12"/>
      <c r="D74" s="12"/>
      <c r="E74" s="12"/>
      <c r="F74" s="12"/>
      <c r="G74" s="179"/>
      <c r="H74"/>
      <c r="I74"/>
    </row>
    <row r="75" spans="1:9" hidden="1">
      <c r="A75" s="115" t="s">
        <v>118</v>
      </c>
      <c r="B75" s="15" t="s">
        <v>119</v>
      </c>
      <c r="C75" s="9"/>
      <c r="D75" s="9"/>
      <c r="E75" s="9"/>
      <c r="F75" s="9"/>
      <c r="G75" s="179"/>
      <c r="H75"/>
      <c r="I75"/>
    </row>
    <row r="76" spans="1:9" ht="30" hidden="1">
      <c r="A76" s="115" t="s">
        <v>120</v>
      </c>
      <c r="B76" s="15" t="s">
        <v>121</v>
      </c>
      <c r="C76" s="9"/>
      <c r="D76" s="9"/>
      <c r="E76" s="9"/>
      <c r="F76" s="9"/>
      <c r="G76" s="179"/>
      <c r="H76"/>
      <c r="I76"/>
    </row>
    <row r="77" spans="1:9" ht="30" hidden="1">
      <c r="A77" s="115" t="s">
        <v>122</v>
      </c>
      <c r="B77" s="15" t="s">
        <v>123</v>
      </c>
      <c r="C77" s="9"/>
      <c r="D77" s="9"/>
      <c r="E77" s="9"/>
      <c r="F77" s="9"/>
      <c r="G77" s="179"/>
      <c r="H77"/>
      <c r="I77"/>
    </row>
    <row r="78" spans="1:9" ht="47.25" customHeight="1">
      <c r="A78" s="100" t="s">
        <v>124</v>
      </c>
      <c r="B78" s="221" t="s">
        <v>125</v>
      </c>
      <c r="C78" s="221"/>
      <c r="D78" s="221"/>
      <c r="E78" s="222"/>
      <c r="F78" s="221"/>
      <c r="G78" s="348"/>
      <c r="H78" s="156">
        <f>SUM(D82:D86)</f>
        <v>5</v>
      </c>
      <c r="I78" s="156">
        <f>COUNT(D82:D86)*2</f>
        <v>10</v>
      </c>
    </row>
    <row r="79" spans="1:9" ht="30" hidden="1">
      <c r="A79" s="297" t="s">
        <v>126</v>
      </c>
      <c r="B79" s="10" t="s">
        <v>127</v>
      </c>
      <c r="C79" s="12"/>
      <c r="D79" s="12"/>
      <c r="E79" s="12"/>
      <c r="F79" s="12"/>
      <c r="G79" s="179"/>
      <c r="H79"/>
      <c r="I79"/>
    </row>
    <row r="80" spans="1:9" ht="30" hidden="1">
      <c r="A80" s="115" t="s">
        <v>128</v>
      </c>
      <c r="B80" s="8" t="s">
        <v>129</v>
      </c>
      <c r="C80" s="9"/>
      <c r="D80" s="9"/>
      <c r="E80" s="9"/>
      <c r="F80" s="9"/>
      <c r="G80" s="179"/>
      <c r="H80"/>
      <c r="I80"/>
    </row>
    <row r="81" spans="1:9" ht="30" hidden="1">
      <c r="A81" s="115" t="s">
        <v>130</v>
      </c>
      <c r="B81" s="8" t="s">
        <v>131</v>
      </c>
      <c r="C81" s="9"/>
      <c r="D81" s="9"/>
      <c r="E81" s="9"/>
      <c r="F81" s="9"/>
      <c r="G81" s="179"/>
      <c r="H81"/>
      <c r="I81"/>
    </row>
    <row r="82" spans="1:9" ht="45">
      <c r="A82" s="100" t="s">
        <v>132</v>
      </c>
      <c r="B82" s="13" t="s">
        <v>133</v>
      </c>
      <c r="C82" s="6" t="s">
        <v>1293</v>
      </c>
      <c r="D82" s="130">
        <v>1</v>
      </c>
      <c r="E82" s="130" t="s">
        <v>1945</v>
      </c>
      <c r="F82" s="6" t="s">
        <v>1975</v>
      </c>
      <c r="G82" s="350"/>
    </row>
    <row r="83" spans="1:9" ht="30">
      <c r="A83" s="100"/>
      <c r="B83" s="13"/>
      <c r="C83" s="43" t="s">
        <v>2390</v>
      </c>
      <c r="D83" s="130">
        <v>1</v>
      </c>
      <c r="E83" s="130" t="s">
        <v>1945</v>
      </c>
      <c r="F83" s="6"/>
      <c r="G83" s="350"/>
    </row>
    <row r="84" spans="1:9" ht="30">
      <c r="A84" s="100"/>
      <c r="B84" s="13"/>
      <c r="C84" s="6" t="s">
        <v>1294</v>
      </c>
      <c r="D84" s="130">
        <v>1</v>
      </c>
      <c r="E84" s="130" t="s">
        <v>1945</v>
      </c>
      <c r="F84" s="6"/>
      <c r="G84" s="350"/>
    </row>
    <row r="85" spans="1:9" ht="30">
      <c r="A85" s="100" t="s">
        <v>134</v>
      </c>
      <c r="B85" s="13" t="s">
        <v>446</v>
      </c>
      <c r="C85" s="6" t="s">
        <v>1295</v>
      </c>
      <c r="D85" s="130">
        <v>1</v>
      </c>
      <c r="E85" s="130" t="s">
        <v>1321</v>
      </c>
      <c r="F85" s="6" t="s">
        <v>1976</v>
      </c>
      <c r="G85" s="350"/>
    </row>
    <row r="86" spans="1:9" ht="45">
      <c r="A86" s="100"/>
      <c r="B86" s="13"/>
      <c r="C86" s="6" t="s">
        <v>1977</v>
      </c>
      <c r="D86" s="130">
        <v>1</v>
      </c>
      <c r="E86" s="130" t="s">
        <v>1321</v>
      </c>
      <c r="F86" s="6" t="s">
        <v>2295</v>
      </c>
      <c r="G86" s="350"/>
    </row>
    <row r="87" spans="1:9" ht="31.5" customHeight="1">
      <c r="A87" s="100" t="s">
        <v>135</v>
      </c>
      <c r="B87" s="221" t="s">
        <v>2286</v>
      </c>
      <c r="C87" s="221"/>
      <c r="D87" s="221"/>
      <c r="E87" s="222"/>
      <c r="F87" s="221"/>
      <c r="G87" s="348"/>
      <c r="H87" s="156">
        <f>SUM(D88:D93)</f>
        <v>6</v>
      </c>
      <c r="I87" s="156">
        <f>COUNT(D88:D93)*2</f>
        <v>12</v>
      </c>
    </row>
    <row r="88" spans="1:9" ht="30">
      <c r="A88" s="100" t="s">
        <v>137</v>
      </c>
      <c r="B88" s="13" t="s">
        <v>447</v>
      </c>
      <c r="C88" s="6" t="s">
        <v>1296</v>
      </c>
      <c r="D88" s="130">
        <v>1</v>
      </c>
      <c r="E88" s="130" t="s">
        <v>1954</v>
      </c>
      <c r="F88" s="6" t="s">
        <v>1297</v>
      </c>
      <c r="G88" s="350"/>
    </row>
    <row r="89" spans="1:9" ht="30">
      <c r="A89" s="100"/>
      <c r="B89" s="13"/>
      <c r="C89" s="6" t="s">
        <v>1298</v>
      </c>
      <c r="D89" s="130">
        <v>1</v>
      </c>
      <c r="E89" s="130" t="s">
        <v>1954</v>
      </c>
      <c r="F89" s="6" t="s">
        <v>1297</v>
      </c>
      <c r="G89" s="350"/>
    </row>
    <row r="90" spans="1:9" ht="30">
      <c r="A90" s="100"/>
      <c r="B90" s="13"/>
      <c r="C90" s="6" t="s">
        <v>1299</v>
      </c>
      <c r="D90" s="130">
        <v>1</v>
      </c>
      <c r="E90" s="130" t="s">
        <v>1954</v>
      </c>
      <c r="F90" s="6" t="s">
        <v>1300</v>
      </c>
      <c r="G90" s="350"/>
    </row>
    <row r="91" spans="1:9" ht="30">
      <c r="A91" s="100" t="s">
        <v>138</v>
      </c>
      <c r="B91" s="48" t="s">
        <v>139</v>
      </c>
      <c r="C91" s="6" t="s">
        <v>1301</v>
      </c>
      <c r="D91" s="130">
        <v>1</v>
      </c>
      <c r="E91" s="130" t="s">
        <v>1954</v>
      </c>
      <c r="F91" s="6"/>
      <c r="G91" s="350"/>
    </row>
    <row r="92" spans="1:9">
      <c r="A92" s="100"/>
      <c r="B92" s="48"/>
      <c r="C92" s="6" t="s">
        <v>1302</v>
      </c>
      <c r="D92" s="130">
        <v>1</v>
      </c>
      <c r="E92" s="130" t="s">
        <v>1954</v>
      </c>
      <c r="F92" s="6"/>
      <c r="G92" s="350"/>
    </row>
    <row r="93" spans="1:9">
      <c r="A93" s="100"/>
      <c r="B93" s="48"/>
      <c r="C93" s="6" t="s">
        <v>1303</v>
      </c>
      <c r="D93" s="130">
        <v>1</v>
      </c>
      <c r="E93" s="130" t="s">
        <v>1954</v>
      </c>
      <c r="F93" s="6"/>
      <c r="G93" s="350"/>
    </row>
    <row r="94" spans="1:9" ht="31.5" customHeight="1">
      <c r="A94" s="100" t="s">
        <v>140</v>
      </c>
      <c r="B94" s="221" t="s">
        <v>2296</v>
      </c>
      <c r="C94" s="221"/>
      <c r="D94" s="221"/>
      <c r="E94" s="222"/>
      <c r="F94" s="221"/>
      <c r="G94" s="348"/>
      <c r="H94" s="156">
        <f>SUM(D96:D101)</f>
        <v>5</v>
      </c>
      <c r="I94" s="156">
        <f>COUNT(D96:D101)*2</f>
        <v>10</v>
      </c>
    </row>
    <row r="95" spans="1:9" ht="30" hidden="1">
      <c r="A95" s="297" t="s">
        <v>142</v>
      </c>
      <c r="B95" s="10" t="s">
        <v>143</v>
      </c>
      <c r="C95" s="12"/>
      <c r="D95" s="12"/>
      <c r="E95" s="12"/>
      <c r="F95" s="12"/>
      <c r="G95" s="179"/>
      <c r="H95"/>
      <c r="I95"/>
    </row>
    <row r="96" spans="1:9" ht="177" customHeight="1">
      <c r="A96" s="100" t="s">
        <v>144</v>
      </c>
      <c r="B96" s="13" t="s">
        <v>145</v>
      </c>
      <c r="C96" s="6" t="s">
        <v>1304</v>
      </c>
      <c r="D96" s="130">
        <v>1</v>
      </c>
      <c r="E96" s="130" t="s">
        <v>1606</v>
      </c>
      <c r="F96" s="6" t="s">
        <v>1978</v>
      </c>
      <c r="G96" s="350"/>
    </row>
    <row r="97" spans="1:9" ht="118.5" customHeight="1">
      <c r="A97" s="100"/>
      <c r="B97" s="13"/>
      <c r="C97" s="6" t="s">
        <v>1305</v>
      </c>
      <c r="D97" s="130">
        <v>1</v>
      </c>
      <c r="E97" s="130" t="s">
        <v>1606</v>
      </c>
      <c r="F97" s="6" t="s">
        <v>1979</v>
      </c>
      <c r="G97" s="350"/>
    </row>
    <row r="98" spans="1:9" ht="45" hidden="1">
      <c r="A98" s="297" t="s">
        <v>146</v>
      </c>
      <c r="B98" s="10" t="s">
        <v>147</v>
      </c>
      <c r="C98" s="12"/>
      <c r="D98" s="12"/>
      <c r="E98" s="12"/>
      <c r="F98" s="12"/>
      <c r="G98" s="179"/>
      <c r="H98"/>
      <c r="I98"/>
    </row>
    <row r="99" spans="1:9" ht="45">
      <c r="A99" s="100" t="s">
        <v>148</v>
      </c>
      <c r="B99" s="13" t="s">
        <v>149</v>
      </c>
      <c r="C99" s="6" t="s">
        <v>1306</v>
      </c>
      <c r="D99" s="130">
        <v>1</v>
      </c>
      <c r="E99" s="130" t="s">
        <v>1606</v>
      </c>
      <c r="F99" s="6"/>
      <c r="G99" s="350"/>
    </row>
    <row r="100" spans="1:9" ht="72.75" customHeight="1">
      <c r="A100" s="100" t="s">
        <v>150</v>
      </c>
      <c r="B100" s="13" t="s">
        <v>151</v>
      </c>
      <c r="C100" s="6" t="s">
        <v>1980</v>
      </c>
      <c r="D100" s="130">
        <v>1</v>
      </c>
      <c r="E100" s="130" t="s">
        <v>1606</v>
      </c>
      <c r="F100" s="6" t="s">
        <v>1307</v>
      </c>
      <c r="G100" s="350"/>
    </row>
    <row r="101" spans="1:9" ht="72.75" customHeight="1">
      <c r="A101" s="100" t="s">
        <v>152</v>
      </c>
      <c r="B101" s="13" t="s">
        <v>153</v>
      </c>
      <c r="C101" s="6" t="s">
        <v>1981</v>
      </c>
      <c r="D101" s="130">
        <v>1</v>
      </c>
      <c r="E101" s="130" t="s">
        <v>1606</v>
      </c>
      <c r="F101" s="6" t="s">
        <v>2391</v>
      </c>
      <c r="G101" s="350"/>
    </row>
    <row r="102" spans="1:9" ht="18.75">
      <c r="A102" s="100"/>
      <c r="B102" s="306" t="s">
        <v>154</v>
      </c>
      <c r="C102" s="306"/>
      <c r="D102" s="306"/>
      <c r="E102" s="307"/>
      <c r="F102" s="306"/>
      <c r="G102" s="353"/>
      <c r="H102" s="156">
        <f>H103+H114+H126</f>
        <v>7</v>
      </c>
      <c r="I102" s="156">
        <f>I103+I114+I126</f>
        <v>14</v>
      </c>
    </row>
    <row r="103" spans="1:9" ht="47.25" customHeight="1">
      <c r="A103" s="100" t="s">
        <v>155</v>
      </c>
      <c r="B103" s="221" t="s">
        <v>156</v>
      </c>
      <c r="C103" s="221"/>
      <c r="D103" s="221"/>
      <c r="E103" s="222"/>
      <c r="F103" s="221"/>
      <c r="G103" s="348"/>
      <c r="H103" s="156">
        <f>SUM(D105:D110)</f>
        <v>3</v>
      </c>
      <c r="I103" s="156">
        <f>COUNT(D105:D110)*2</f>
        <v>6</v>
      </c>
    </row>
    <row r="104" spans="1:9" ht="30" hidden="1">
      <c r="A104" s="297" t="s">
        <v>157</v>
      </c>
      <c r="B104" s="47" t="s">
        <v>158</v>
      </c>
      <c r="C104" s="12"/>
      <c r="D104" s="12"/>
      <c r="E104" s="12"/>
      <c r="F104" s="12"/>
      <c r="G104" s="179"/>
      <c r="H104"/>
      <c r="I104"/>
    </row>
    <row r="105" spans="1:9" ht="45">
      <c r="A105" s="100" t="s">
        <v>159</v>
      </c>
      <c r="B105" s="13" t="s">
        <v>160</v>
      </c>
      <c r="C105" s="6" t="s">
        <v>1308</v>
      </c>
      <c r="D105" s="130">
        <v>1</v>
      </c>
      <c r="E105" s="130" t="s">
        <v>1943</v>
      </c>
      <c r="F105" s="6"/>
      <c r="G105" s="350"/>
    </row>
    <row r="106" spans="1:9" ht="72.75" customHeight="1">
      <c r="A106" s="100" t="s">
        <v>161</v>
      </c>
      <c r="B106" s="48" t="s">
        <v>162</v>
      </c>
      <c r="C106" s="6" t="s">
        <v>1982</v>
      </c>
      <c r="D106" s="130">
        <v>1</v>
      </c>
      <c r="E106" s="130" t="s">
        <v>1943</v>
      </c>
      <c r="F106" s="6" t="s">
        <v>1983</v>
      </c>
      <c r="G106" s="350"/>
    </row>
    <row r="107" spans="1:9" hidden="1">
      <c r="A107" s="297" t="s">
        <v>163</v>
      </c>
      <c r="B107" s="47" t="s">
        <v>164</v>
      </c>
      <c r="C107" s="141"/>
      <c r="D107" s="141"/>
      <c r="E107" s="141"/>
      <c r="F107" s="141"/>
      <c r="G107" s="289"/>
      <c r="H107"/>
      <c r="I107"/>
    </row>
    <row r="108" spans="1:9" ht="30" hidden="1">
      <c r="A108" s="115" t="s">
        <v>165</v>
      </c>
      <c r="B108" s="8" t="s">
        <v>166</v>
      </c>
      <c r="C108" s="6"/>
      <c r="D108" s="6"/>
      <c r="E108" s="6"/>
      <c r="F108" s="6"/>
      <c r="G108" s="289"/>
      <c r="H108"/>
      <c r="I108"/>
    </row>
    <row r="109" spans="1:9" ht="30" hidden="1">
      <c r="A109" s="115" t="s">
        <v>167</v>
      </c>
      <c r="B109" s="8" t="s">
        <v>168</v>
      </c>
      <c r="C109" s="6"/>
      <c r="D109" s="6"/>
      <c r="E109" s="6"/>
      <c r="F109" s="6"/>
      <c r="G109" s="289"/>
      <c r="H109"/>
      <c r="I109"/>
    </row>
    <row r="110" spans="1:9" ht="45">
      <c r="A110" s="100" t="s">
        <v>169</v>
      </c>
      <c r="B110" s="13" t="s">
        <v>170</v>
      </c>
      <c r="C110" s="6" t="s">
        <v>1984</v>
      </c>
      <c r="D110" s="130">
        <v>1</v>
      </c>
      <c r="E110" s="130" t="s">
        <v>1943</v>
      </c>
      <c r="F110" s="6"/>
      <c r="G110" s="350"/>
    </row>
    <row r="111" spans="1:9" ht="30" hidden="1">
      <c r="A111" s="297" t="s">
        <v>171</v>
      </c>
      <c r="B111" s="10" t="s">
        <v>172</v>
      </c>
      <c r="C111" s="141"/>
      <c r="D111" s="141"/>
      <c r="E111" s="141"/>
      <c r="F111" s="141"/>
      <c r="G111" s="289"/>
      <c r="H111"/>
      <c r="I111"/>
    </row>
    <row r="112" spans="1:9" ht="30" hidden="1">
      <c r="A112" s="115" t="s">
        <v>173</v>
      </c>
      <c r="B112" s="8" t="s">
        <v>174</v>
      </c>
      <c r="C112" s="6"/>
      <c r="D112" s="6"/>
      <c r="E112" s="6"/>
      <c r="F112" s="6"/>
      <c r="G112" s="289"/>
      <c r="H112"/>
      <c r="I112"/>
    </row>
    <row r="113" spans="1:9" hidden="1">
      <c r="A113" s="115" t="s">
        <v>175</v>
      </c>
      <c r="B113" s="8" t="s">
        <v>176</v>
      </c>
      <c r="C113" s="6"/>
      <c r="D113" s="6"/>
      <c r="E113" s="6"/>
      <c r="F113" s="6"/>
      <c r="G113" s="289"/>
      <c r="H113"/>
      <c r="I113"/>
    </row>
    <row r="114" spans="1:9" ht="31.5" customHeight="1">
      <c r="A114" s="100" t="s">
        <v>177</v>
      </c>
      <c r="B114" s="221" t="s">
        <v>178</v>
      </c>
      <c r="C114" s="221"/>
      <c r="D114" s="221"/>
      <c r="E114" s="222"/>
      <c r="F114" s="221"/>
      <c r="G114" s="348"/>
      <c r="H114" s="156">
        <f>SUM(D115:D118)</f>
        <v>3</v>
      </c>
      <c r="I114" s="156">
        <f>COUNT(D115:D118)*2</f>
        <v>6</v>
      </c>
    </row>
    <row r="115" spans="1:9" ht="45">
      <c r="A115" s="100" t="s">
        <v>179</v>
      </c>
      <c r="B115" s="13" t="s">
        <v>180</v>
      </c>
      <c r="C115" s="6" t="s">
        <v>1985</v>
      </c>
      <c r="D115" s="130">
        <v>1</v>
      </c>
      <c r="E115" s="130" t="s">
        <v>1269</v>
      </c>
      <c r="F115" s="6"/>
      <c r="G115" s="350"/>
    </row>
    <row r="116" spans="1:9" ht="60">
      <c r="A116" s="100" t="s">
        <v>181</v>
      </c>
      <c r="B116" s="13" t="s">
        <v>182</v>
      </c>
      <c r="C116" s="43" t="s">
        <v>2389</v>
      </c>
      <c r="D116" s="130">
        <v>1</v>
      </c>
      <c r="E116" s="130" t="s">
        <v>1943</v>
      </c>
      <c r="F116" s="6"/>
      <c r="G116" s="350"/>
    </row>
    <row r="117" spans="1:9" ht="30" hidden="1">
      <c r="A117" s="297" t="s">
        <v>183</v>
      </c>
      <c r="B117" s="10" t="s">
        <v>184</v>
      </c>
      <c r="C117" s="141"/>
      <c r="D117" s="141"/>
      <c r="E117" s="141"/>
      <c r="F117" s="141"/>
      <c r="G117" s="289"/>
      <c r="H117"/>
      <c r="I117"/>
    </row>
    <row r="118" spans="1:9" ht="30">
      <c r="A118" s="100" t="s">
        <v>185</v>
      </c>
      <c r="B118" s="48" t="s">
        <v>186</v>
      </c>
      <c r="C118" s="6" t="s">
        <v>1986</v>
      </c>
      <c r="D118" s="130">
        <v>1</v>
      </c>
      <c r="E118" s="130" t="s">
        <v>1269</v>
      </c>
      <c r="F118" s="6"/>
      <c r="G118" s="350"/>
    </row>
    <row r="119" spans="1:9" ht="45" hidden="1">
      <c r="A119" s="297" t="s">
        <v>187</v>
      </c>
      <c r="B119" s="10" t="s">
        <v>448</v>
      </c>
      <c r="C119" s="12"/>
      <c r="D119" s="12"/>
      <c r="E119" s="121"/>
      <c r="F119" s="12"/>
      <c r="G119" s="179"/>
      <c r="H119"/>
      <c r="I119"/>
    </row>
    <row r="120" spans="1:9" ht="30" hidden="1">
      <c r="A120" s="114" t="s">
        <v>1187</v>
      </c>
      <c r="B120" s="25" t="s">
        <v>1188</v>
      </c>
      <c r="C120" s="9"/>
      <c r="D120" s="9"/>
      <c r="E120" s="9"/>
      <c r="F120" s="9"/>
      <c r="G120" s="179"/>
      <c r="H120"/>
      <c r="I120"/>
    </row>
    <row r="121" spans="1:9" ht="31.5" hidden="1" customHeight="1">
      <c r="A121" s="115" t="s">
        <v>188</v>
      </c>
      <c r="B121" s="245" t="s">
        <v>189</v>
      </c>
      <c r="C121" s="246"/>
      <c r="D121" s="246"/>
      <c r="E121" s="246"/>
      <c r="F121" s="247"/>
      <c r="G121" s="216"/>
      <c r="H121"/>
      <c r="I121"/>
    </row>
    <row r="122" spans="1:9" ht="30" hidden="1">
      <c r="A122" s="115" t="s">
        <v>190</v>
      </c>
      <c r="B122" s="8" t="s">
        <v>191</v>
      </c>
      <c r="C122" s="9"/>
      <c r="D122" s="9"/>
      <c r="E122" s="9"/>
      <c r="F122" s="9"/>
      <c r="G122" s="179"/>
      <c r="H122"/>
      <c r="I122"/>
    </row>
    <row r="123" spans="1:9" ht="30" hidden="1">
      <c r="A123" s="115" t="s">
        <v>192</v>
      </c>
      <c r="B123" s="8" t="s">
        <v>193</v>
      </c>
      <c r="C123" s="9"/>
      <c r="D123" s="9"/>
      <c r="E123" s="9"/>
      <c r="F123" s="9"/>
      <c r="G123" s="179"/>
      <c r="H123"/>
      <c r="I123"/>
    </row>
    <row r="124" spans="1:9" ht="45" hidden="1">
      <c r="A124" s="115" t="s">
        <v>194</v>
      </c>
      <c r="B124" s="8" t="s">
        <v>195</v>
      </c>
      <c r="C124" s="9"/>
      <c r="D124" s="9"/>
      <c r="E124" s="9"/>
      <c r="F124" s="9"/>
      <c r="G124" s="179"/>
      <c r="H124"/>
      <c r="I124"/>
    </row>
    <row r="125" spans="1:9" ht="30" hidden="1">
      <c r="A125" s="115" t="s">
        <v>196</v>
      </c>
      <c r="B125" s="8" t="s">
        <v>197</v>
      </c>
      <c r="C125" s="9"/>
      <c r="D125" s="9"/>
      <c r="E125" s="9"/>
      <c r="F125" s="9"/>
      <c r="G125" s="179"/>
      <c r="H125"/>
      <c r="I125"/>
    </row>
    <row r="126" spans="1:9" ht="31.5" customHeight="1">
      <c r="A126" s="100" t="s">
        <v>198</v>
      </c>
      <c r="B126" s="221" t="s">
        <v>449</v>
      </c>
      <c r="C126" s="221"/>
      <c r="D126" s="221"/>
      <c r="E126" s="221"/>
      <c r="F126" s="221"/>
      <c r="G126" s="348"/>
      <c r="H126" s="156">
        <f>SUM(D133)</f>
        <v>1</v>
      </c>
      <c r="I126" s="156">
        <f>COUNT(D133)*2</f>
        <v>2</v>
      </c>
    </row>
    <row r="127" spans="1:9" ht="30" hidden="1">
      <c r="A127" s="297" t="s">
        <v>199</v>
      </c>
      <c r="B127" s="10" t="s">
        <v>200</v>
      </c>
      <c r="C127" s="12"/>
      <c r="D127" s="12"/>
      <c r="E127" s="12"/>
      <c r="F127" s="12"/>
      <c r="G127" s="179"/>
      <c r="H127"/>
      <c r="I127"/>
    </row>
    <row r="128" spans="1:9" ht="30" hidden="1">
      <c r="A128" s="115" t="s">
        <v>201</v>
      </c>
      <c r="B128" s="8" t="s">
        <v>202</v>
      </c>
      <c r="C128" s="9"/>
      <c r="D128" s="9"/>
      <c r="E128" s="9"/>
      <c r="F128" s="9"/>
      <c r="G128" s="179"/>
      <c r="H128"/>
      <c r="I128"/>
    </row>
    <row r="129" spans="1:9" ht="30" hidden="1">
      <c r="A129" s="115" t="s">
        <v>203</v>
      </c>
      <c r="B129" s="8" t="s">
        <v>204</v>
      </c>
      <c r="C129" s="9"/>
      <c r="D129" s="9"/>
      <c r="E129" s="9"/>
      <c r="F129" s="9"/>
      <c r="G129" s="179"/>
      <c r="H129"/>
      <c r="I129"/>
    </row>
    <row r="130" spans="1:9" ht="30" hidden="1">
      <c r="A130" s="115" t="s">
        <v>205</v>
      </c>
      <c r="B130" s="8" t="s">
        <v>206</v>
      </c>
      <c r="C130" s="9"/>
      <c r="D130" s="9"/>
      <c r="E130" s="9"/>
      <c r="F130" s="9"/>
      <c r="G130" s="179"/>
      <c r="H130"/>
      <c r="I130"/>
    </row>
    <row r="131" spans="1:9" ht="30" hidden="1">
      <c r="A131" s="115" t="s">
        <v>207</v>
      </c>
      <c r="B131" s="8" t="s">
        <v>208</v>
      </c>
      <c r="C131" s="9"/>
      <c r="D131" s="9"/>
      <c r="E131" s="9"/>
      <c r="F131" s="9"/>
      <c r="G131" s="179"/>
      <c r="H131"/>
      <c r="I131"/>
    </row>
    <row r="132" spans="1:9" ht="30" hidden="1">
      <c r="A132" s="115" t="s">
        <v>209</v>
      </c>
      <c r="B132" s="8" t="s">
        <v>1818</v>
      </c>
      <c r="C132" s="9"/>
      <c r="D132" s="9"/>
      <c r="E132" s="9"/>
      <c r="F132" s="9"/>
      <c r="G132" s="179"/>
      <c r="H132"/>
      <c r="I132"/>
    </row>
    <row r="133" spans="1:9" ht="30">
      <c r="A133" s="100" t="s">
        <v>211</v>
      </c>
      <c r="B133" s="13" t="s">
        <v>212</v>
      </c>
      <c r="C133" s="6" t="s">
        <v>1987</v>
      </c>
      <c r="D133" s="122">
        <v>1</v>
      </c>
      <c r="E133" s="122" t="s">
        <v>1269</v>
      </c>
      <c r="F133" s="9"/>
      <c r="G133" s="352"/>
    </row>
    <row r="134" spans="1:9" ht="30" hidden="1">
      <c r="A134" s="297" t="s">
        <v>213</v>
      </c>
      <c r="B134" s="10" t="s">
        <v>214</v>
      </c>
      <c r="C134" s="12"/>
      <c r="D134" s="12"/>
      <c r="E134" s="12"/>
      <c r="F134" s="12"/>
      <c r="G134" s="179"/>
      <c r="H134"/>
      <c r="I134"/>
    </row>
    <row r="135" spans="1:9" ht="31.5" hidden="1" customHeight="1">
      <c r="A135" s="115" t="s">
        <v>215</v>
      </c>
      <c r="B135" s="245" t="s">
        <v>216</v>
      </c>
      <c r="C135" s="246"/>
      <c r="D135" s="246"/>
      <c r="E135" s="246"/>
      <c r="F135" s="247"/>
      <c r="G135" s="216"/>
      <c r="H135"/>
      <c r="I135"/>
    </row>
    <row r="136" spans="1:9" ht="45" hidden="1">
      <c r="A136" s="115" t="s">
        <v>217</v>
      </c>
      <c r="B136" s="19" t="s">
        <v>218</v>
      </c>
      <c r="C136" s="9"/>
      <c r="D136" s="9"/>
      <c r="E136" s="9"/>
      <c r="F136" s="9"/>
      <c r="G136" s="179"/>
      <c r="H136"/>
      <c r="I136"/>
    </row>
    <row r="137" spans="1:9" ht="45" hidden="1">
      <c r="A137" s="115" t="s">
        <v>219</v>
      </c>
      <c r="B137" s="19" t="s">
        <v>220</v>
      </c>
      <c r="C137" s="9"/>
      <c r="D137" s="9"/>
      <c r="E137" s="9"/>
      <c r="F137" s="9"/>
      <c r="G137" s="179"/>
      <c r="H137"/>
      <c r="I137"/>
    </row>
    <row r="138" spans="1:9" ht="45" hidden="1">
      <c r="A138" s="115" t="s">
        <v>221</v>
      </c>
      <c r="B138" s="19" t="s">
        <v>222</v>
      </c>
      <c r="C138" s="9"/>
      <c r="D138" s="9"/>
      <c r="E138" s="9"/>
      <c r="F138" s="9"/>
      <c r="G138" s="179"/>
      <c r="H138"/>
      <c r="I138"/>
    </row>
    <row r="139" spans="1:9" ht="30" hidden="1">
      <c r="A139" s="115" t="s">
        <v>223</v>
      </c>
      <c r="B139" s="19" t="s">
        <v>224</v>
      </c>
      <c r="C139" s="9"/>
      <c r="D139" s="9"/>
      <c r="E139" s="9"/>
      <c r="F139" s="9"/>
      <c r="G139" s="179"/>
      <c r="H139"/>
      <c r="I139"/>
    </row>
    <row r="140" spans="1:9" ht="45" hidden="1">
      <c r="A140" s="115" t="s">
        <v>225</v>
      </c>
      <c r="B140" s="19" t="s">
        <v>226</v>
      </c>
      <c r="C140" s="9"/>
      <c r="D140" s="9"/>
      <c r="E140" s="9"/>
      <c r="F140" s="9"/>
      <c r="G140" s="179"/>
      <c r="H140"/>
      <c r="I140"/>
    </row>
    <row r="141" spans="1:9" ht="45" hidden="1">
      <c r="A141" s="115" t="s">
        <v>227</v>
      </c>
      <c r="B141" s="19" t="s">
        <v>228</v>
      </c>
      <c r="C141" s="9"/>
      <c r="D141" s="9"/>
      <c r="E141" s="9"/>
      <c r="F141" s="9"/>
      <c r="G141" s="179"/>
      <c r="H141"/>
      <c r="I141"/>
    </row>
    <row r="142" spans="1:9" ht="45" hidden="1">
      <c r="A142" s="115" t="s">
        <v>229</v>
      </c>
      <c r="B142" s="19" t="s">
        <v>230</v>
      </c>
      <c r="C142" s="9"/>
      <c r="D142" s="9"/>
      <c r="E142" s="9"/>
      <c r="F142" s="9"/>
      <c r="G142" s="179"/>
      <c r="H142"/>
      <c r="I142"/>
    </row>
    <row r="143" spans="1:9" ht="45" hidden="1">
      <c r="A143" s="115" t="s">
        <v>231</v>
      </c>
      <c r="B143" s="19" t="s">
        <v>232</v>
      </c>
      <c r="C143" s="9"/>
      <c r="D143" s="9"/>
      <c r="E143" s="9"/>
      <c r="F143" s="9"/>
      <c r="G143" s="179"/>
      <c r="H143"/>
      <c r="I143"/>
    </row>
    <row r="144" spans="1:9" ht="45" hidden="1">
      <c r="A144" s="115" t="s">
        <v>233</v>
      </c>
      <c r="B144" s="19" t="s">
        <v>234</v>
      </c>
      <c r="C144" s="9"/>
      <c r="D144" s="9"/>
      <c r="E144" s="9"/>
      <c r="F144" s="9"/>
      <c r="G144" s="179"/>
      <c r="H144"/>
      <c r="I144"/>
    </row>
    <row r="145" spans="1:9" ht="45" hidden="1">
      <c r="A145" s="115" t="s">
        <v>235</v>
      </c>
      <c r="B145" s="8" t="s">
        <v>236</v>
      </c>
      <c r="C145" s="9"/>
      <c r="D145" s="9"/>
      <c r="E145" s="9"/>
      <c r="F145" s="9"/>
      <c r="G145" s="179"/>
      <c r="H145"/>
      <c r="I145"/>
    </row>
    <row r="146" spans="1:9" ht="45" hidden="1">
      <c r="A146" s="115" t="s">
        <v>237</v>
      </c>
      <c r="B146" s="19" t="s">
        <v>238</v>
      </c>
      <c r="C146" s="9"/>
      <c r="D146" s="9"/>
      <c r="E146" s="9"/>
      <c r="F146" s="9"/>
      <c r="G146" s="179"/>
      <c r="H146"/>
      <c r="I146"/>
    </row>
    <row r="147" spans="1:9" ht="45" hidden="1">
      <c r="A147" s="115" t="s">
        <v>239</v>
      </c>
      <c r="B147" s="19" t="s">
        <v>240</v>
      </c>
      <c r="C147" s="9"/>
      <c r="D147" s="9"/>
      <c r="E147" s="9"/>
      <c r="F147" s="9"/>
      <c r="G147" s="179"/>
      <c r="H147"/>
      <c r="I147"/>
    </row>
    <row r="148" spans="1:9" ht="45" hidden="1">
      <c r="A148" s="115" t="s">
        <v>241</v>
      </c>
      <c r="B148" s="19" t="s">
        <v>242</v>
      </c>
      <c r="C148" s="9"/>
      <c r="D148" s="9"/>
      <c r="E148" s="9"/>
      <c r="F148" s="9"/>
      <c r="G148" s="179"/>
      <c r="H148"/>
      <c r="I148"/>
    </row>
    <row r="149" spans="1:9" ht="30" hidden="1">
      <c r="A149" s="115" t="s">
        <v>243</v>
      </c>
      <c r="B149" s="8" t="s">
        <v>244</v>
      </c>
      <c r="C149" s="9"/>
      <c r="D149" s="9"/>
      <c r="E149" s="9"/>
      <c r="F149" s="9"/>
      <c r="G149" s="179"/>
      <c r="H149"/>
      <c r="I149"/>
    </row>
    <row r="150" spans="1:9" ht="30" hidden="1">
      <c r="A150" s="115" t="s">
        <v>245</v>
      </c>
      <c r="B150" s="8" t="s">
        <v>246</v>
      </c>
      <c r="C150" s="9"/>
      <c r="D150" s="9"/>
      <c r="E150" s="9"/>
      <c r="F150" s="9"/>
      <c r="G150" s="179"/>
      <c r="H150"/>
      <c r="I150"/>
    </row>
    <row r="151" spans="1:9" ht="18.75">
      <c r="A151" s="100"/>
      <c r="B151" s="306" t="s">
        <v>247</v>
      </c>
      <c r="C151" s="306"/>
      <c r="D151" s="306"/>
      <c r="E151" s="307"/>
      <c r="F151" s="306"/>
      <c r="G151" s="353"/>
      <c r="H151" s="156">
        <f>H155+H193</f>
        <v>19</v>
      </c>
      <c r="I151" s="156">
        <f>I155+I193</f>
        <v>38</v>
      </c>
    </row>
    <row r="152" spans="1:9" ht="31.5" hidden="1" customHeight="1">
      <c r="A152" s="297" t="s">
        <v>248</v>
      </c>
      <c r="B152" s="245" t="s">
        <v>249</v>
      </c>
      <c r="C152" s="246"/>
      <c r="D152" s="246"/>
      <c r="E152" s="246"/>
      <c r="F152" s="247"/>
      <c r="G152" s="216"/>
      <c r="H152"/>
      <c r="I152"/>
    </row>
    <row r="153" spans="1:9" ht="30" hidden="1">
      <c r="A153" s="115" t="s">
        <v>250</v>
      </c>
      <c r="B153" s="8" t="s">
        <v>251</v>
      </c>
      <c r="C153" s="9"/>
      <c r="D153" s="9"/>
      <c r="E153" s="9"/>
      <c r="F153" s="9"/>
      <c r="G153" s="179"/>
      <c r="H153"/>
      <c r="I153"/>
    </row>
    <row r="154" spans="1:9" ht="30" hidden="1">
      <c r="A154" s="115" t="s">
        <v>252</v>
      </c>
      <c r="B154" s="8" t="s">
        <v>253</v>
      </c>
      <c r="C154" s="9"/>
      <c r="D154" s="9"/>
      <c r="E154" s="9"/>
      <c r="F154" s="9"/>
      <c r="G154" s="179"/>
      <c r="H154"/>
      <c r="I154"/>
    </row>
    <row r="155" spans="1:9" ht="31.5" customHeight="1">
      <c r="A155" s="100" t="s">
        <v>254</v>
      </c>
      <c r="B155" s="221" t="s">
        <v>255</v>
      </c>
      <c r="C155" s="221"/>
      <c r="D155" s="221"/>
      <c r="E155" s="222"/>
      <c r="F155" s="221"/>
      <c r="G155" s="348"/>
      <c r="H155" s="156">
        <f>SUM(D156:D163)</f>
        <v>2</v>
      </c>
      <c r="I155" s="156">
        <f>COUNT(D156:D163)*2</f>
        <v>4</v>
      </c>
    </row>
    <row r="156" spans="1:9" ht="61.5" customHeight="1">
      <c r="A156" s="100" t="s">
        <v>256</v>
      </c>
      <c r="B156" s="13" t="s">
        <v>257</v>
      </c>
      <c r="C156" s="6" t="s">
        <v>1309</v>
      </c>
      <c r="D156" s="130">
        <v>1</v>
      </c>
      <c r="E156" s="130" t="s">
        <v>1269</v>
      </c>
      <c r="F156" s="6" t="s">
        <v>1310</v>
      </c>
      <c r="G156" s="350"/>
    </row>
    <row r="157" spans="1:9" ht="45" hidden="1">
      <c r="A157" s="297" t="s">
        <v>258</v>
      </c>
      <c r="B157" s="47" t="s">
        <v>259</v>
      </c>
      <c r="C157" s="12"/>
      <c r="D157" s="12"/>
      <c r="E157" s="121"/>
      <c r="F157" s="12"/>
      <c r="G157" s="179"/>
      <c r="H157"/>
      <c r="I157"/>
    </row>
    <row r="158" spans="1:9" hidden="1">
      <c r="A158" s="115" t="s">
        <v>260</v>
      </c>
      <c r="B158" s="8" t="s">
        <v>261</v>
      </c>
      <c r="C158" s="9"/>
      <c r="D158" s="9"/>
      <c r="E158" s="9"/>
      <c r="F158" s="9"/>
      <c r="G158" s="179"/>
      <c r="H158"/>
      <c r="I158"/>
    </row>
    <row r="159" spans="1:9" ht="30" hidden="1">
      <c r="A159" s="115" t="s">
        <v>262</v>
      </c>
      <c r="B159" s="15" t="s">
        <v>1826</v>
      </c>
      <c r="C159" s="9"/>
      <c r="D159" s="9"/>
      <c r="E159" s="9"/>
      <c r="F159" s="9"/>
      <c r="G159" s="179"/>
      <c r="H159"/>
      <c r="I159"/>
    </row>
    <row r="160" spans="1:9" hidden="1">
      <c r="A160" s="115" t="s">
        <v>263</v>
      </c>
      <c r="B160" s="8" t="s">
        <v>264</v>
      </c>
      <c r="C160" s="9"/>
      <c r="D160" s="9"/>
      <c r="E160" s="9"/>
      <c r="F160" s="9"/>
      <c r="G160" s="179"/>
      <c r="H160"/>
      <c r="I160"/>
    </row>
    <row r="161" spans="1:9" ht="30" hidden="1">
      <c r="A161" s="115" t="s">
        <v>265</v>
      </c>
      <c r="B161" s="8" t="s">
        <v>266</v>
      </c>
      <c r="C161" s="9"/>
      <c r="D161" s="9"/>
      <c r="E161" s="9"/>
      <c r="F161" s="9"/>
      <c r="G161" s="179"/>
      <c r="H161"/>
      <c r="I161"/>
    </row>
    <row r="162" spans="1:9" hidden="1">
      <c r="A162" s="115" t="s">
        <v>267</v>
      </c>
      <c r="B162" s="8" t="s">
        <v>617</v>
      </c>
      <c r="C162" s="9"/>
      <c r="D162" s="9"/>
      <c r="E162" s="9"/>
      <c r="F162" s="9"/>
      <c r="G162" s="179"/>
      <c r="H162"/>
      <c r="I162"/>
    </row>
    <row r="163" spans="1:9" ht="91.5" customHeight="1">
      <c r="A163" s="100" t="s">
        <v>269</v>
      </c>
      <c r="B163" s="13" t="s">
        <v>1827</v>
      </c>
      <c r="C163" s="6" t="s">
        <v>1311</v>
      </c>
      <c r="D163" s="130">
        <v>1</v>
      </c>
      <c r="E163" s="130" t="s">
        <v>1269</v>
      </c>
      <c r="F163" s="6" t="s">
        <v>2297</v>
      </c>
      <c r="G163" s="350"/>
    </row>
    <row r="164" spans="1:9" ht="30" hidden="1">
      <c r="A164" s="297" t="s">
        <v>618</v>
      </c>
      <c r="B164" s="10" t="s">
        <v>270</v>
      </c>
      <c r="C164" s="12"/>
      <c r="D164" s="12"/>
      <c r="E164" s="12"/>
      <c r="F164" s="12"/>
      <c r="G164" s="179"/>
      <c r="H164"/>
      <c r="I164"/>
    </row>
    <row r="165" spans="1:9" ht="47.25" hidden="1" customHeight="1">
      <c r="A165" s="115" t="s">
        <v>271</v>
      </c>
      <c r="B165" s="245" t="s">
        <v>451</v>
      </c>
      <c r="C165" s="246"/>
      <c r="D165" s="246"/>
      <c r="E165" s="246"/>
      <c r="F165" s="247"/>
      <c r="G165" s="216"/>
      <c r="H165"/>
      <c r="I165"/>
    </row>
    <row r="166" spans="1:9" hidden="1">
      <c r="A166" s="115" t="s">
        <v>272</v>
      </c>
      <c r="B166" s="8" t="s">
        <v>273</v>
      </c>
      <c r="C166" s="9"/>
      <c r="D166" s="9"/>
      <c r="E166" s="9"/>
      <c r="F166" s="9"/>
      <c r="G166" s="179"/>
      <c r="H166"/>
      <c r="I166"/>
    </row>
    <row r="167" spans="1:9" ht="30" hidden="1">
      <c r="A167" s="115" t="s">
        <v>274</v>
      </c>
      <c r="B167" s="8" t="s">
        <v>452</v>
      </c>
      <c r="C167" s="9"/>
      <c r="D167" s="9"/>
      <c r="E167" s="9"/>
      <c r="F167" s="9"/>
      <c r="G167" s="179"/>
      <c r="H167"/>
      <c r="I167"/>
    </row>
    <row r="168" spans="1:9" hidden="1">
      <c r="A168" s="115" t="s">
        <v>275</v>
      </c>
      <c r="B168" s="8" t="s">
        <v>1828</v>
      </c>
      <c r="C168" s="9"/>
      <c r="D168" s="9"/>
      <c r="E168" s="9"/>
      <c r="F168" s="9"/>
      <c r="G168" s="179"/>
      <c r="H168"/>
      <c r="I168"/>
    </row>
    <row r="169" spans="1:9" ht="30" hidden="1">
      <c r="A169" s="115" t="s">
        <v>277</v>
      </c>
      <c r="B169" s="8" t="s">
        <v>278</v>
      </c>
      <c r="C169" s="9"/>
      <c r="D169" s="9"/>
      <c r="E169" s="9"/>
      <c r="F169" s="9"/>
      <c r="G169" s="179"/>
      <c r="H169"/>
      <c r="I169"/>
    </row>
    <row r="170" spans="1:9" hidden="1">
      <c r="A170" s="115" t="s">
        <v>453</v>
      </c>
      <c r="B170" s="8" t="s">
        <v>279</v>
      </c>
      <c r="C170" s="9"/>
      <c r="D170" s="9"/>
      <c r="E170" s="9"/>
      <c r="F170" s="9"/>
      <c r="G170" s="179"/>
      <c r="H170"/>
      <c r="I170"/>
    </row>
    <row r="171" spans="1:9" ht="30" hidden="1">
      <c r="A171" s="115" t="s">
        <v>280</v>
      </c>
      <c r="B171" s="8" t="s">
        <v>281</v>
      </c>
      <c r="C171" s="9"/>
      <c r="D171" s="9"/>
      <c r="E171" s="9"/>
      <c r="F171" s="9"/>
      <c r="G171" s="179"/>
      <c r="H171"/>
      <c r="I171"/>
    </row>
    <row r="172" spans="1:9" ht="31.5" hidden="1" customHeight="1">
      <c r="A172" s="115" t="s">
        <v>282</v>
      </c>
      <c r="B172" s="245" t="s">
        <v>283</v>
      </c>
      <c r="C172" s="246"/>
      <c r="D172" s="246"/>
      <c r="E172" s="246"/>
      <c r="F172" s="247"/>
      <c r="G172" s="216"/>
      <c r="H172"/>
      <c r="I172"/>
    </row>
    <row r="173" spans="1:9" ht="30" hidden="1">
      <c r="A173" s="115" t="s">
        <v>284</v>
      </c>
      <c r="B173" s="8" t="s">
        <v>285</v>
      </c>
      <c r="C173" s="9"/>
      <c r="D173" s="9"/>
      <c r="E173" s="9"/>
      <c r="F173" s="9"/>
      <c r="G173" s="179"/>
      <c r="H173"/>
      <c r="I173"/>
    </row>
    <row r="174" spans="1:9" ht="30" hidden="1">
      <c r="A174" s="115" t="s">
        <v>286</v>
      </c>
      <c r="B174" s="8" t="s">
        <v>287</v>
      </c>
      <c r="C174" s="9"/>
      <c r="D174" s="9"/>
      <c r="E174" s="9"/>
      <c r="F174" s="9"/>
      <c r="G174" s="179"/>
      <c r="H174"/>
      <c r="I174"/>
    </row>
    <row r="175" spans="1:9" ht="30" hidden="1">
      <c r="A175" s="115" t="s">
        <v>288</v>
      </c>
      <c r="B175" s="8" t="s">
        <v>289</v>
      </c>
      <c r="C175" s="9"/>
      <c r="D175" s="9"/>
      <c r="E175" s="9"/>
      <c r="F175" s="9"/>
      <c r="G175" s="179"/>
      <c r="H175"/>
      <c r="I175"/>
    </row>
    <row r="176" spans="1:9" ht="30" hidden="1">
      <c r="A176" s="115" t="s">
        <v>290</v>
      </c>
      <c r="B176" s="8" t="s">
        <v>291</v>
      </c>
      <c r="C176" s="9"/>
      <c r="D176" s="9"/>
      <c r="E176" s="9"/>
      <c r="F176" s="9"/>
      <c r="G176" s="179"/>
      <c r="H176"/>
      <c r="I176"/>
    </row>
    <row r="177" spans="1:9" ht="30" hidden="1">
      <c r="A177" s="115" t="s">
        <v>292</v>
      </c>
      <c r="B177" s="8" t="s">
        <v>293</v>
      </c>
      <c r="C177" s="9"/>
      <c r="D177" s="9"/>
      <c r="E177" s="9"/>
      <c r="F177" s="9"/>
      <c r="G177" s="179"/>
      <c r="H177"/>
      <c r="I177"/>
    </row>
    <row r="178" spans="1:9" ht="31.5" hidden="1" customHeight="1">
      <c r="A178" s="115" t="s">
        <v>294</v>
      </c>
      <c r="B178" s="245" t="s">
        <v>295</v>
      </c>
      <c r="C178" s="246"/>
      <c r="D178" s="246"/>
      <c r="E178" s="246"/>
      <c r="F178" s="247"/>
      <c r="G178" s="216"/>
      <c r="H178"/>
      <c r="I178"/>
    </row>
    <row r="179" spans="1:9" ht="30" hidden="1">
      <c r="A179" s="115" t="s">
        <v>296</v>
      </c>
      <c r="B179" s="8" t="s">
        <v>297</v>
      </c>
      <c r="C179" s="9"/>
      <c r="D179" s="9"/>
      <c r="E179" s="9"/>
      <c r="F179" s="9"/>
      <c r="G179" s="179"/>
      <c r="H179"/>
      <c r="I179"/>
    </row>
    <row r="180" spans="1:9" ht="45" hidden="1">
      <c r="A180" s="115" t="s">
        <v>298</v>
      </c>
      <c r="B180" s="8" t="s">
        <v>299</v>
      </c>
      <c r="C180" s="9"/>
      <c r="D180" s="9"/>
      <c r="E180" s="9"/>
      <c r="F180" s="9"/>
      <c r="G180" s="179"/>
      <c r="H180"/>
      <c r="I180"/>
    </row>
    <row r="181" spans="1:9" ht="30" hidden="1">
      <c r="A181" s="115" t="s">
        <v>300</v>
      </c>
      <c r="B181" s="8" t="s">
        <v>301</v>
      </c>
      <c r="C181" s="9"/>
      <c r="D181" s="9"/>
      <c r="E181" s="9"/>
      <c r="F181" s="9"/>
      <c r="G181" s="179"/>
      <c r="H181"/>
      <c r="I181"/>
    </row>
    <row r="182" spans="1:9" ht="45" hidden="1">
      <c r="A182" s="115" t="s">
        <v>302</v>
      </c>
      <c r="B182" s="8" t="s">
        <v>303</v>
      </c>
      <c r="C182" s="9"/>
      <c r="D182" s="9"/>
      <c r="E182" s="9"/>
      <c r="F182" s="9"/>
      <c r="G182" s="179"/>
      <c r="H182"/>
      <c r="I182"/>
    </row>
    <row r="183" spans="1:9" ht="30" hidden="1">
      <c r="A183" s="115" t="s">
        <v>304</v>
      </c>
      <c r="B183" s="8" t="s">
        <v>1830</v>
      </c>
      <c r="C183" s="9"/>
      <c r="D183" s="9"/>
      <c r="E183" s="9"/>
      <c r="F183" s="9"/>
      <c r="G183" s="179"/>
      <c r="H183"/>
      <c r="I183"/>
    </row>
    <row r="184" spans="1:9" ht="30" hidden="1">
      <c r="A184" s="115" t="s">
        <v>306</v>
      </c>
      <c r="B184" s="8" t="s">
        <v>307</v>
      </c>
      <c r="C184" s="9"/>
      <c r="D184" s="9"/>
      <c r="E184" s="9"/>
      <c r="F184" s="9"/>
      <c r="G184" s="179"/>
      <c r="H184"/>
      <c r="I184"/>
    </row>
    <row r="185" spans="1:9" ht="30" hidden="1">
      <c r="A185" s="115" t="s">
        <v>308</v>
      </c>
      <c r="B185" s="15" t="s">
        <v>309</v>
      </c>
      <c r="C185" s="9"/>
      <c r="D185" s="9"/>
      <c r="E185" s="9"/>
      <c r="F185" s="9"/>
      <c r="G185" s="179"/>
      <c r="H185"/>
      <c r="I185"/>
    </row>
    <row r="186" spans="1:9" ht="31.5" hidden="1" customHeight="1">
      <c r="A186" s="115" t="s">
        <v>310</v>
      </c>
      <c r="B186" s="245" t="s">
        <v>311</v>
      </c>
      <c r="C186" s="246"/>
      <c r="D186" s="246"/>
      <c r="E186" s="246"/>
      <c r="F186" s="247"/>
      <c r="G186" s="216"/>
      <c r="H186"/>
      <c r="I186"/>
    </row>
    <row r="187" spans="1:9" ht="30" hidden="1">
      <c r="A187" s="114" t="s">
        <v>1513</v>
      </c>
      <c r="B187" s="19" t="s">
        <v>1512</v>
      </c>
      <c r="C187" s="9"/>
      <c r="D187" s="9"/>
      <c r="E187" s="9"/>
      <c r="F187" s="9"/>
      <c r="G187" s="179"/>
      <c r="H187"/>
      <c r="I187"/>
    </row>
    <row r="188" spans="1:9" ht="30" hidden="1">
      <c r="A188" s="114" t="s">
        <v>1514</v>
      </c>
      <c r="B188" s="15" t="s">
        <v>1834</v>
      </c>
      <c r="C188" s="9"/>
      <c r="D188" s="9"/>
      <c r="E188" s="9"/>
      <c r="F188" s="9"/>
      <c r="G188" s="179"/>
      <c r="H188"/>
      <c r="I188"/>
    </row>
    <row r="189" spans="1:9" ht="30" hidden="1">
      <c r="A189" s="114" t="s">
        <v>1516</v>
      </c>
      <c r="B189" s="8" t="s">
        <v>316</v>
      </c>
      <c r="C189" s="9"/>
      <c r="D189" s="9"/>
      <c r="E189" s="9"/>
      <c r="F189" s="9"/>
      <c r="G189" s="179"/>
      <c r="H189"/>
      <c r="I189"/>
    </row>
    <row r="190" spans="1:9" ht="30" hidden="1">
      <c r="A190" s="114" t="s">
        <v>1517</v>
      </c>
      <c r="B190" s="8" t="s">
        <v>318</v>
      </c>
      <c r="C190" s="9"/>
      <c r="D190" s="9"/>
      <c r="E190" s="9"/>
      <c r="F190" s="9"/>
      <c r="G190" s="179"/>
      <c r="H190"/>
      <c r="I190"/>
    </row>
    <row r="191" spans="1:9" ht="30" hidden="1">
      <c r="A191" s="114" t="s">
        <v>1518</v>
      </c>
      <c r="B191" s="8" t="s">
        <v>320</v>
      </c>
      <c r="C191" s="9"/>
      <c r="D191" s="9"/>
      <c r="E191" s="9"/>
      <c r="F191" s="9"/>
      <c r="G191" s="179"/>
      <c r="H191"/>
      <c r="I191"/>
    </row>
    <row r="192" spans="1:9" ht="30" hidden="1">
      <c r="A192" s="114" t="s">
        <v>1519</v>
      </c>
      <c r="B192" s="8" t="s">
        <v>781</v>
      </c>
      <c r="C192" s="9"/>
      <c r="D192" s="9"/>
      <c r="E192" s="9"/>
      <c r="F192" s="9"/>
      <c r="G192" s="179"/>
      <c r="H192"/>
      <c r="I192"/>
    </row>
    <row r="193" spans="1:9" ht="31.5" customHeight="1">
      <c r="A193" s="100" t="s">
        <v>321</v>
      </c>
      <c r="B193" s="221" t="s">
        <v>322</v>
      </c>
      <c r="C193" s="221"/>
      <c r="D193" s="221"/>
      <c r="E193" s="222"/>
      <c r="F193" s="221"/>
      <c r="G193" s="348"/>
      <c r="H193" s="156">
        <f>SUM(D194:D210)</f>
        <v>17</v>
      </c>
      <c r="I193" s="156">
        <f>COUNT(D194:D210)*2</f>
        <v>34</v>
      </c>
    </row>
    <row r="194" spans="1:9" ht="120">
      <c r="A194" s="100" t="s">
        <v>323</v>
      </c>
      <c r="B194" s="13" t="s">
        <v>324</v>
      </c>
      <c r="C194" s="161" t="s">
        <v>2393</v>
      </c>
      <c r="D194" s="130">
        <v>1</v>
      </c>
      <c r="E194" s="130" t="s">
        <v>1321</v>
      </c>
      <c r="F194" s="6" t="s">
        <v>1312</v>
      </c>
      <c r="G194" s="350"/>
    </row>
    <row r="195" spans="1:9" ht="195">
      <c r="A195" s="100"/>
      <c r="B195" s="13"/>
      <c r="C195" s="18" t="s">
        <v>1963</v>
      </c>
      <c r="D195" s="130">
        <v>1</v>
      </c>
      <c r="E195" s="122" t="s">
        <v>1321</v>
      </c>
      <c r="F195" s="5" t="s">
        <v>1988</v>
      </c>
      <c r="G195" s="349"/>
    </row>
    <row r="196" spans="1:9" ht="75">
      <c r="A196" s="100"/>
      <c r="B196" s="13"/>
      <c r="C196" s="18" t="s">
        <v>1314</v>
      </c>
      <c r="D196" s="130">
        <v>1</v>
      </c>
      <c r="E196" s="122" t="s">
        <v>1960</v>
      </c>
      <c r="F196" s="5"/>
      <c r="G196" s="349"/>
    </row>
    <row r="197" spans="1:9" ht="90">
      <c r="A197" s="100"/>
      <c r="B197" s="13"/>
      <c r="C197" s="41" t="s">
        <v>1315</v>
      </c>
      <c r="D197" s="130">
        <v>1</v>
      </c>
      <c r="E197" s="122" t="s">
        <v>1321</v>
      </c>
      <c r="F197" s="5" t="s">
        <v>2298</v>
      </c>
      <c r="G197" s="349"/>
    </row>
    <row r="198" spans="1:9" ht="105">
      <c r="A198" s="100" t="s">
        <v>325</v>
      </c>
      <c r="B198" s="13" t="s">
        <v>326</v>
      </c>
      <c r="C198" s="6" t="s">
        <v>1989</v>
      </c>
      <c r="D198" s="130">
        <v>1</v>
      </c>
      <c r="E198" s="130" t="s">
        <v>1321</v>
      </c>
      <c r="F198" s="6" t="s">
        <v>1990</v>
      </c>
      <c r="G198" s="350"/>
    </row>
    <row r="199" spans="1:9" ht="90">
      <c r="A199" s="100"/>
      <c r="B199" s="13"/>
      <c r="C199" s="6" t="s">
        <v>2299</v>
      </c>
      <c r="D199" s="130">
        <v>1</v>
      </c>
      <c r="E199" s="130" t="s">
        <v>1953</v>
      </c>
      <c r="F199" s="6" t="s">
        <v>1991</v>
      </c>
      <c r="G199" s="350"/>
    </row>
    <row r="200" spans="1:9" ht="60">
      <c r="A200" s="100"/>
      <c r="B200" s="13"/>
      <c r="C200" s="18" t="s">
        <v>1317</v>
      </c>
      <c r="D200" s="130">
        <v>1</v>
      </c>
      <c r="E200" s="122" t="s">
        <v>1316</v>
      </c>
      <c r="F200" s="18" t="s">
        <v>1318</v>
      </c>
      <c r="G200" s="355"/>
    </row>
    <row r="201" spans="1:9" ht="60">
      <c r="A201" s="100"/>
      <c r="B201" s="13"/>
      <c r="C201" s="18" t="s">
        <v>1319</v>
      </c>
      <c r="D201" s="130">
        <v>1</v>
      </c>
      <c r="E201" s="122" t="s">
        <v>1316</v>
      </c>
      <c r="F201" s="18"/>
      <c r="G201" s="355"/>
    </row>
    <row r="202" spans="1:9" ht="45">
      <c r="A202" s="100"/>
      <c r="B202" s="13"/>
      <c r="C202" s="18" t="s">
        <v>1320</v>
      </c>
      <c r="D202" s="130">
        <v>1</v>
      </c>
      <c r="E202" s="122" t="s">
        <v>1321</v>
      </c>
      <c r="F202" s="18"/>
      <c r="G202" s="355"/>
    </row>
    <row r="203" spans="1:9" ht="30">
      <c r="A203" s="100"/>
      <c r="B203" s="13"/>
      <c r="C203" s="18" t="s">
        <v>1322</v>
      </c>
      <c r="D203" s="130">
        <v>1</v>
      </c>
      <c r="E203" s="122" t="s">
        <v>1321</v>
      </c>
      <c r="F203" s="18" t="s">
        <v>1323</v>
      </c>
      <c r="G203" s="355"/>
    </row>
    <row r="204" spans="1:9" ht="60">
      <c r="A204" s="100" t="s">
        <v>327</v>
      </c>
      <c r="B204" s="13" t="s">
        <v>328</v>
      </c>
      <c r="C204" s="6" t="s">
        <v>1992</v>
      </c>
      <c r="D204" s="130">
        <v>1</v>
      </c>
      <c r="E204" s="130" t="s">
        <v>1269</v>
      </c>
      <c r="F204" s="43" t="s">
        <v>2392</v>
      </c>
      <c r="G204" s="357"/>
    </row>
    <row r="205" spans="1:9" ht="60">
      <c r="A205" s="100"/>
      <c r="B205" s="13"/>
      <c r="C205" s="41" t="s">
        <v>1324</v>
      </c>
      <c r="D205" s="130">
        <v>1</v>
      </c>
      <c r="E205" s="122" t="s">
        <v>1316</v>
      </c>
      <c r="F205" s="18" t="s">
        <v>1325</v>
      </c>
      <c r="G205" s="355"/>
    </row>
    <row r="206" spans="1:9" ht="45">
      <c r="A206" s="100"/>
      <c r="B206" s="13"/>
      <c r="C206" s="41" t="s">
        <v>1326</v>
      </c>
      <c r="D206" s="130">
        <v>1</v>
      </c>
      <c r="E206" s="122" t="s">
        <v>1313</v>
      </c>
      <c r="F206" s="18" t="s">
        <v>1327</v>
      </c>
      <c r="G206" s="355"/>
    </row>
    <row r="207" spans="1:9" ht="60">
      <c r="A207" s="100"/>
      <c r="B207" s="13"/>
      <c r="C207" s="18" t="s">
        <v>1328</v>
      </c>
      <c r="D207" s="130">
        <v>1</v>
      </c>
      <c r="E207" s="122" t="s">
        <v>1321</v>
      </c>
      <c r="F207" s="18" t="s">
        <v>1329</v>
      </c>
      <c r="G207" s="355"/>
    </row>
    <row r="208" spans="1:9" ht="210">
      <c r="A208" s="100" t="s">
        <v>329</v>
      </c>
      <c r="B208" s="13" t="s">
        <v>330</v>
      </c>
      <c r="C208" s="6" t="s">
        <v>1964</v>
      </c>
      <c r="D208" s="130">
        <v>1</v>
      </c>
      <c r="E208" s="130" t="s">
        <v>1321</v>
      </c>
      <c r="F208" s="6" t="s">
        <v>1993</v>
      </c>
      <c r="G208" s="350"/>
    </row>
    <row r="209" spans="1:9" ht="30">
      <c r="A209" s="100" t="s">
        <v>331</v>
      </c>
      <c r="B209" s="13" t="s">
        <v>332</v>
      </c>
      <c r="C209" s="18" t="s">
        <v>1330</v>
      </c>
      <c r="D209" s="130">
        <v>1</v>
      </c>
      <c r="E209" s="130" t="s">
        <v>1316</v>
      </c>
      <c r="F209" s="6"/>
      <c r="G209" s="350"/>
    </row>
    <row r="210" spans="1:9" ht="30">
      <c r="A210" s="100"/>
      <c r="B210" s="13"/>
      <c r="C210" s="18" t="s">
        <v>1331</v>
      </c>
      <c r="D210" s="130">
        <v>1</v>
      </c>
      <c r="E210" s="130" t="s">
        <v>1316</v>
      </c>
      <c r="F210" s="6"/>
      <c r="G210" s="350"/>
    </row>
    <row r="211" spans="1:9" ht="31.5" hidden="1" customHeight="1">
      <c r="A211" s="297" t="s">
        <v>333</v>
      </c>
      <c r="B211" s="245" t="s">
        <v>334</v>
      </c>
      <c r="C211" s="246"/>
      <c r="D211" s="246"/>
      <c r="E211" s="246"/>
      <c r="F211" s="247"/>
      <c r="G211" s="216"/>
      <c r="H211"/>
      <c r="I211"/>
    </row>
    <row r="212" spans="1:9" hidden="1">
      <c r="A212" s="115" t="s">
        <v>335</v>
      </c>
      <c r="B212" s="8" t="s">
        <v>336</v>
      </c>
      <c r="C212" s="9"/>
      <c r="D212" s="9"/>
      <c r="E212" s="9"/>
      <c r="F212" s="9"/>
      <c r="G212" s="179"/>
      <c r="H212"/>
      <c r="I212"/>
    </row>
    <row r="213" spans="1:9" hidden="1">
      <c r="A213" s="115" t="s">
        <v>337</v>
      </c>
      <c r="B213" s="8" t="s">
        <v>338</v>
      </c>
      <c r="C213" s="9"/>
      <c r="D213" s="9"/>
      <c r="E213" s="9"/>
      <c r="F213" s="9"/>
      <c r="G213" s="179"/>
      <c r="H213"/>
      <c r="I213"/>
    </row>
    <row r="214" spans="1:9" hidden="1">
      <c r="A214" s="115" t="s">
        <v>339</v>
      </c>
      <c r="B214" s="8" t="s">
        <v>340</v>
      </c>
      <c r="C214" s="9"/>
      <c r="D214" s="9"/>
      <c r="E214" s="9"/>
      <c r="F214" s="9"/>
      <c r="G214" s="179"/>
      <c r="H214"/>
      <c r="I214"/>
    </row>
    <row r="215" spans="1:9" hidden="1">
      <c r="A215" s="115" t="s">
        <v>341</v>
      </c>
      <c r="B215" s="8" t="s">
        <v>342</v>
      </c>
      <c r="C215" s="9"/>
      <c r="D215" s="9"/>
      <c r="E215" s="9"/>
      <c r="F215" s="9"/>
      <c r="G215" s="179"/>
      <c r="H215"/>
      <c r="I215"/>
    </row>
    <row r="216" spans="1:9" ht="31.5" hidden="1" customHeight="1">
      <c r="A216" s="115" t="s">
        <v>343</v>
      </c>
      <c r="B216" s="245" t="s">
        <v>344</v>
      </c>
      <c r="C216" s="246"/>
      <c r="D216" s="246"/>
      <c r="E216" s="246"/>
      <c r="F216" s="247"/>
      <c r="G216" s="216"/>
      <c r="H216"/>
      <c r="I216"/>
    </row>
    <row r="217" spans="1:9" ht="30" hidden="1">
      <c r="A217" s="115" t="s">
        <v>345</v>
      </c>
      <c r="B217" s="8" t="s">
        <v>346</v>
      </c>
      <c r="C217" s="9"/>
      <c r="D217" s="9"/>
      <c r="E217" s="9"/>
      <c r="F217" s="9"/>
      <c r="G217" s="179"/>
      <c r="H217"/>
      <c r="I217"/>
    </row>
    <row r="218" spans="1:9" ht="30" hidden="1">
      <c r="A218" s="115" t="s">
        <v>347</v>
      </c>
      <c r="B218" s="8" t="s">
        <v>348</v>
      </c>
      <c r="C218" s="9"/>
      <c r="D218" s="9"/>
      <c r="E218" s="9"/>
      <c r="F218" s="9"/>
      <c r="G218" s="179"/>
      <c r="H218"/>
      <c r="I218"/>
    </row>
    <row r="219" spans="1:9" ht="30" hidden="1">
      <c r="A219" s="115" t="s">
        <v>349</v>
      </c>
      <c r="B219" s="25" t="s">
        <v>350</v>
      </c>
      <c r="C219" s="9"/>
      <c r="D219" s="9"/>
      <c r="E219" s="9"/>
      <c r="F219" s="9"/>
      <c r="G219" s="179"/>
      <c r="H219"/>
      <c r="I219"/>
    </row>
    <row r="220" spans="1:9" ht="30" hidden="1">
      <c r="A220" s="115" t="s">
        <v>351</v>
      </c>
      <c r="B220" s="25" t="s">
        <v>352</v>
      </c>
      <c r="C220" s="9"/>
      <c r="D220" s="9"/>
      <c r="E220" s="9"/>
      <c r="F220" s="9"/>
      <c r="G220" s="179"/>
      <c r="H220"/>
      <c r="I220"/>
    </row>
    <row r="221" spans="1:9" ht="30" hidden="1">
      <c r="A221" s="115" t="s">
        <v>353</v>
      </c>
      <c r="B221" s="8" t="s">
        <v>354</v>
      </c>
      <c r="C221" s="9"/>
      <c r="D221" s="9"/>
      <c r="E221" s="9"/>
      <c r="F221" s="9"/>
      <c r="G221" s="179"/>
      <c r="H221"/>
      <c r="I221"/>
    </row>
    <row r="222" spans="1:9" ht="30" hidden="1">
      <c r="A222" s="115" t="s">
        <v>355</v>
      </c>
      <c r="B222" s="8" t="s">
        <v>356</v>
      </c>
      <c r="C222" s="9"/>
      <c r="D222" s="9"/>
      <c r="E222" s="9"/>
      <c r="F222" s="9"/>
      <c r="G222" s="179"/>
      <c r="H222"/>
      <c r="I222"/>
    </row>
    <row r="223" spans="1:9" ht="30" hidden="1">
      <c r="A223" s="115" t="s">
        <v>357</v>
      </c>
      <c r="B223" s="8" t="s">
        <v>358</v>
      </c>
      <c r="C223" s="9"/>
      <c r="D223" s="9"/>
      <c r="E223" s="9"/>
      <c r="F223" s="9"/>
      <c r="G223" s="179"/>
      <c r="H223"/>
      <c r="I223"/>
    </row>
    <row r="224" spans="1:9" ht="60" hidden="1">
      <c r="A224" s="115" t="s">
        <v>359</v>
      </c>
      <c r="B224" s="8" t="s">
        <v>360</v>
      </c>
      <c r="C224" s="9"/>
      <c r="D224" s="9"/>
      <c r="E224" s="9"/>
      <c r="F224" s="9"/>
      <c r="G224" s="179"/>
      <c r="H224"/>
      <c r="I224"/>
    </row>
    <row r="225" spans="1:9" ht="30" hidden="1">
      <c r="A225" s="115" t="s">
        <v>361</v>
      </c>
      <c r="B225" s="8" t="s">
        <v>362</v>
      </c>
      <c r="C225" s="9"/>
      <c r="D225" s="9"/>
      <c r="E225" s="9"/>
      <c r="F225" s="9"/>
      <c r="G225" s="179"/>
      <c r="H225"/>
      <c r="I225"/>
    </row>
    <row r="226" spans="1:9" ht="30" hidden="1">
      <c r="A226" s="115" t="s">
        <v>363</v>
      </c>
      <c r="B226" s="8" t="s">
        <v>364</v>
      </c>
      <c r="C226" s="9"/>
      <c r="D226" s="9"/>
      <c r="E226" s="9"/>
      <c r="F226" s="9"/>
      <c r="G226" s="179"/>
      <c r="H226"/>
      <c r="I226"/>
    </row>
    <row r="227" spans="1:9" ht="30" hidden="1">
      <c r="A227" s="115" t="s">
        <v>455</v>
      </c>
      <c r="B227" s="8" t="s">
        <v>366</v>
      </c>
      <c r="C227" s="9"/>
      <c r="D227" s="9"/>
      <c r="E227" s="9"/>
      <c r="F227" s="9"/>
      <c r="G227" s="179"/>
      <c r="H227"/>
      <c r="I227"/>
    </row>
    <row r="228" spans="1:9" ht="30" hidden="1">
      <c r="A228" s="115" t="s">
        <v>365</v>
      </c>
      <c r="B228" s="8" t="s">
        <v>59</v>
      </c>
      <c r="C228" s="9"/>
      <c r="D228" s="9"/>
      <c r="E228" s="9"/>
      <c r="F228" s="9"/>
      <c r="G228" s="179"/>
      <c r="H228"/>
      <c r="I228"/>
    </row>
    <row r="229" spans="1:9" ht="30" hidden="1">
      <c r="A229" s="115" t="s">
        <v>367</v>
      </c>
      <c r="B229" s="8" t="s">
        <v>61</v>
      </c>
      <c r="C229" s="9"/>
      <c r="D229" s="9"/>
      <c r="E229" s="9"/>
      <c r="F229" s="9"/>
      <c r="G229" s="179"/>
      <c r="H229"/>
      <c r="I229"/>
    </row>
    <row r="230" spans="1:9" ht="29.25" hidden="1">
      <c r="A230" s="115" t="s">
        <v>368</v>
      </c>
      <c r="B230" s="4" t="s">
        <v>456</v>
      </c>
      <c r="C230" s="9"/>
      <c r="D230" s="9"/>
      <c r="E230" s="9"/>
      <c r="F230" s="9"/>
      <c r="G230" s="179"/>
      <c r="H230"/>
      <c r="I230"/>
    </row>
    <row r="231" spans="1:9" ht="18.75">
      <c r="A231" s="100"/>
      <c r="B231" s="306" t="s">
        <v>369</v>
      </c>
      <c r="C231" s="306"/>
      <c r="D231" s="306"/>
      <c r="E231" s="307"/>
      <c r="F231" s="306"/>
      <c r="G231" s="353"/>
      <c r="H231" s="156">
        <f>H232+H237+H240+H246</f>
        <v>12</v>
      </c>
      <c r="I231" s="156">
        <f>I232+I237+I240+I246</f>
        <v>24</v>
      </c>
    </row>
    <row r="232" spans="1:9" ht="31.5" customHeight="1">
      <c r="A232" s="100" t="s">
        <v>370</v>
      </c>
      <c r="B232" s="221" t="s">
        <v>1837</v>
      </c>
      <c r="C232" s="221"/>
      <c r="D232" s="221"/>
      <c r="E232" s="222"/>
      <c r="F232" s="221"/>
      <c r="G232" s="348"/>
      <c r="H232" s="156">
        <f>SUM(D233:D236)</f>
        <v>4</v>
      </c>
      <c r="I232" s="156">
        <f>COUNT(D233:D236)*2</f>
        <v>8</v>
      </c>
    </row>
    <row r="233" spans="1:9" ht="30">
      <c r="A233" s="100" t="s">
        <v>371</v>
      </c>
      <c r="B233" s="13" t="s">
        <v>373</v>
      </c>
      <c r="C233" s="6" t="s">
        <v>1994</v>
      </c>
      <c r="D233" s="130">
        <v>1</v>
      </c>
      <c r="E233" s="130" t="s">
        <v>1943</v>
      </c>
      <c r="F233" s="6"/>
      <c r="G233" s="350"/>
    </row>
    <row r="234" spans="1:9" ht="30">
      <c r="A234" s="100" t="s">
        <v>372</v>
      </c>
      <c r="B234" s="13" t="s">
        <v>375</v>
      </c>
      <c r="C234" s="43" t="s">
        <v>2388</v>
      </c>
      <c r="D234" s="130">
        <v>1</v>
      </c>
      <c r="E234" s="130" t="s">
        <v>1943</v>
      </c>
      <c r="F234" s="6" t="s">
        <v>1332</v>
      </c>
      <c r="G234" s="350"/>
    </row>
    <row r="235" spans="1:9" ht="75">
      <c r="A235" s="100" t="s">
        <v>374</v>
      </c>
      <c r="B235" s="13" t="s">
        <v>608</v>
      </c>
      <c r="C235" s="6" t="s">
        <v>1333</v>
      </c>
      <c r="D235" s="130">
        <v>1</v>
      </c>
      <c r="E235" s="130" t="s">
        <v>1321</v>
      </c>
      <c r="F235" s="43" t="s">
        <v>2387</v>
      </c>
      <c r="G235" s="357"/>
    </row>
    <row r="236" spans="1:9" ht="30">
      <c r="A236" s="100"/>
      <c r="B236" s="13"/>
      <c r="C236" s="6" t="s">
        <v>1334</v>
      </c>
      <c r="D236" s="130">
        <v>1</v>
      </c>
      <c r="E236" s="130" t="s">
        <v>1321</v>
      </c>
      <c r="F236" s="6"/>
      <c r="G236" s="350"/>
    </row>
    <row r="237" spans="1:9" ht="31.5" customHeight="1">
      <c r="A237" s="100" t="s">
        <v>376</v>
      </c>
      <c r="B237" s="221" t="s">
        <v>458</v>
      </c>
      <c r="C237" s="221"/>
      <c r="D237" s="221"/>
      <c r="E237" s="222"/>
      <c r="F237" s="221"/>
      <c r="G237" s="348"/>
      <c r="H237" s="156">
        <f>SUM(D239)</f>
        <v>1</v>
      </c>
      <c r="I237" s="156">
        <f>COUNT(D239)*2</f>
        <v>2</v>
      </c>
    </row>
    <row r="238" spans="1:9" ht="30" hidden="1">
      <c r="A238" s="297" t="s">
        <v>377</v>
      </c>
      <c r="B238" s="10" t="s">
        <v>378</v>
      </c>
      <c r="C238" s="12"/>
      <c r="D238" s="12"/>
      <c r="E238" s="12"/>
      <c r="F238" s="12"/>
      <c r="G238" s="179"/>
      <c r="H238"/>
      <c r="I238"/>
    </row>
    <row r="239" spans="1:9" ht="50.25" customHeight="1">
      <c r="A239" s="100" t="s">
        <v>379</v>
      </c>
      <c r="B239" s="13" t="s">
        <v>380</v>
      </c>
      <c r="C239" s="6" t="s">
        <v>1335</v>
      </c>
      <c r="D239" s="122">
        <v>1</v>
      </c>
      <c r="E239" s="122" t="s">
        <v>1948</v>
      </c>
      <c r="F239" s="6" t="s">
        <v>2081</v>
      </c>
      <c r="G239" s="352"/>
    </row>
    <row r="240" spans="1:9" ht="46.5" customHeight="1">
      <c r="A240" s="100" t="s">
        <v>381</v>
      </c>
      <c r="B240" s="221" t="s">
        <v>382</v>
      </c>
      <c r="C240" s="221"/>
      <c r="D240" s="221"/>
      <c r="E240" s="222"/>
      <c r="F240" s="221"/>
      <c r="G240" s="348"/>
      <c r="H240" s="156">
        <f>SUM(D241:D245)</f>
        <v>5</v>
      </c>
      <c r="I240" s="156">
        <f>COUNT(D241:D245)*2</f>
        <v>10</v>
      </c>
    </row>
    <row r="241" spans="1:9" ht="138.75" customHeight="1">
      <c r="A241" s="100" t="s">
        <v>383</v>
      </c>
      <c r="B241" s="13" t="s">
        <v>384</v>
      </c>
      <c r="C241" s="6" t="s">
        <v>1336</v>
      </c>
      <c r="D241" s="130">
        <v>1</v>
      </c>
      <c r="E241" s="130" t="s">
        <v>1948</v>
      </c>
      <c r="F241" s="6"/>
      <c r="G241" s="350"/>
    </row>
    <row r="242" spans="1:9" ht="60">
      <c r="A242" s="100"/>
      <c r="B242" s="13"/>
      <c r="C242" s="6" t="s">
        <v>1337</v>
      </c>
      <c r="D242" s="130">
        <v>1</v>
      </c>
      <c r="E242" s="130" t="s">
        <v>1321</v>
      </c>
      <c r="F242" s="6" t="s">
        <v>1338</v>
      </c>
      <c r="G242" s="350"/>
    </row>
    <row r="243" spans="1:9" ht="45">
      <c r="A243" s="100"/>
      <c r="B243" s="13"/>
      <c r="C243" s="6" t="s">
        <v>1339</v>
      </c>
      <c r="D243" s="130">
        <v>1</v>
      </c>
      <c r="E243" s="130" t="s">
        <v>1321</v>
      </c>
      <c r="F243" s="6"/>
      <c r="G243" s="350"/>
    </row>
    <row r="244" spans="1:9" ht="105">
      <c r="A244" s="100" t="s">
        <v>385</v>
      </c>
      <c r="B244" s="13" t="s">
        <v>386</v>
      </c>
      <c r="C244" s="65" t="s">
        <v>1995</v>
      </c>
      <c r="D244" s="130">
        <v>1</v>
      </c>
      <c r="E244" s="130" t="s">
        <v>1321</v>
      </c>
      <c r="F244" s="6" t="s">
        <v>1996</v>
      </c>
      <c r="G244" s="350"/>
    </row>
    <row r="245" spans="1:9" ht="60">
      <c r="A245" s="100"/>
      <c r="B245" s="13"/>
      <c r="C245" s="65" t="s">
        <v>1997</v>
      </c>
      <c r="D245" s="130">
        <v>1</v>
      </c>
      <c r="E245" s="130" t="s">
        <v>1321</v>
      </c>
      <c r="F245" s="6" t="s">
        <v>1998</v>
      </c>
      <c r="G245" s="350"/>
    </row>
    <row r="246" spans="1:9" ht="47.25" customHeight="1">
      <c r="A246" s="100" t="s">
        <v>387</v>
      </c>
      <c r="B246" s="221" t="s">
        <v>388</v>
      </c>
      <c r="C246" s="221"/>
      <c r="D246" s="221"/>
      <c r="E246" s="222"/>
      <c r="F246" s="221"/>
      <c r="G246" s="348"/>
      <c r="H246" s="156">
        <f>SUM(D247:D248)</f>
        <v>2</v>
      </c>
      <c r="I246" s="156">
        <f>COUNT(D247:D248)*2</f>
        <v>4</v>
      </c>
    </row>
    <row r="247" spans="1:9" ht="30">
      <c r="A247" s="100" t="s">
        <v>389</v>
      </c>
      <c r="B247" s="13" t="s">
        <v>459</v>
      </c>
      <c r="C247" s="5" t="s">
        <v>1999</v>
      </c>
      <c r="D247" s="122">
        <v>1</v>
      </c>
      <c r="E247" s="122" t="s">
        <v>1943</v>
      </c>
      <c r="F247" s="58" t="s">
        <v>2070</v>
      </c>
      <c r="G247" s="388"/>
    </row>
    <row r="248" spans="1:9" ht="30">
      <c r="A248" s="100"/>
      <c r="B248" s="13"/>
      <c r="C248" s="5" t="s">
        <v>553</v>
      </c>
      <c r="D248" s="122">
        <v>1</v>
      </c>
      <c r="E248" s="122" t="s">
        <v>1943</v>
      </c>
      <c r="F248" s="9"/>
      <c r="G248" s="352"/>
    </row>
    <row r="249" spans="1:9" ht="30" hidden="1">
      <c r="A249" s="297" t="s">
        <v>390</v>
      </c>
      <c r="B249" s="10" t="s">
        <v>391</v>
      </c>
      <c r="C249" s="12"/>
      <c r="D249" s="12"/>
      <c r="E249" s="12"/>
      <c r="F249" s="12"/>
      <c r="G249" s="179"/>
      <c r="H249"/>
      <c r="I249"/>
    </row>
    <row r="250" spans="1:9" ht="30" hidden="1">
      <c r="A250" s="115" t="s">
        <v>392</v>
      </c>
      <c r="B250" s="8" t="s">
        <v>393</v>
      </c>
      <c r="C250" s="9"/>
      <c r="D250" s="9"/>
      <c r="E250" s="9"/>
      <c r="F250" s="9"/>
      <c r="G250" s="179"/>
      <c r="H250"/>
      <c r="I250"/>
    </row>
    <row r="251" spans="1:9" ht="18.75">
      <c r="A251" s="100"/>
      <c r="B251" s="306" t="s">
        <v>394</v>
      </c>
      <c r="C251" s="306"/>
      <c r="D251" s="306"/>
      <c r="E251" s="307"/>
      <c r="F251" s="306"/>
      <c r="G251" s="353"/>
      <c r="H251" s="156">
        <f>H263+H267</f>
        <v>5</v>
      </c>
      <c r="I251" s="156">
        <f>I263+I267</f>
        <v>10</v>
      </c>
    </row>
    <row r="252" spans="1:9" ht="31.5" hidden="1" customHeight="1">
      <c r="A252" s="297" t="s">
        <v>395</v>
      </c>
      <c r="B252" s="245" t="s">
        <v>1838</v>
      </c>
      <c r="C252" s="246"/>
      <c r="D252" s="246"/>
      <c r="E252" s="246"/>
      <c r="F252" s="247"/>
      <c r="G252" s="216"/>
      <c r="H252"/>
      <c r="I252"/>
    </row>
    <row r="253" spans="1:9" hidden="1">
      <c r="A253" s="115" t="s">
        <v>396</v>
      </c>
      <c r="B253" s="44" t="s">
        <v>397</v>
      </c>
      <c r="C253" s="9"/>
      <c r="D253" s="9"/>
      <c r="E253" s="9"/>
      <c r="F253" s="9"/>
      <c r="G253" s="179"/>
      <c r="H253"/>
      <c r="I253"/>
    </row>
    <row r="254" spans="1:9" ht="30" hidden="1">
      <c r="A254" s="116" t="s">
        <v>398</v>
      </c>
      <c r="B254" s="13" t="s">
        <v>399</v>
      </c>
      <c r="D254" s="9"/>
      <c r="E254" s="9"/>
      <c r="F254" s="9"/>
      <c r="G254" s="179"/>
      <c r="H254"/>
      <c r="I254"/>
    </row>
    <row r="255" spans="1:9" ht="30" hidden="1">
      <c r="A255" s="115" t="s">
        <v>400</v>
      </c>
      <c r="B255" s="10" t="s">
        <v>401</v>
      </c>
      <c r="C255" s="9"/>
      <c r="D255" s="9"/>
      <c r="E255" s="9"/>
      <c r="F255" s="9"/>
      <c r="G255" s="179"/>
      <c r="H255"/>
      <c r="I255"/>
    </row>
    <row r="256" spans="1:9" ht="30" hidden="1">
      <c r="A256" s="115" t="s">
        <v>402</v>
      </c>
      <c r="B256" s="8" t="s">
        <v>403</v>
      </c>
      <c r="C256" s="9"/>
      <c r="D256" s="9"/>
      <c r="E256" s="9"/>
      <c r="F256" s="9"/>
      <c r="G256" s="179"/>
      <c r="H256"/>
      <c r="I256"/>
    </row>
    <row r="257" spans="1:9" ht="30" hidden="1">
      <c r="A257" s="116" t="s">
        <v>461</v>
      </c>
      <c r="B257" s="8" t="s">
        <v>404</v>
      </c>
      <c r="C257" s="9"/>
      <c r="D257" s="9"/>
      <c r="E257" s="9"/>
      <c r="F257" s="9"/>
      <c r="G257" s="179"/>
      <c r="H257"/>
      <c r="I257"/>
    </row>
    <row r="258" spans="1:9" ht="30" hidden="1">
      <c r="A258" s="116" t="s">
        <v>462</v>
      </c>
      <c r="B258" s="8" t="s">
        <v>420</v>
      </c>
      <c r="C258" s="9"/>
      <c r="D258" s="9"/>
      <c r="E258" s="9"/>
      <c r="F258" s="9"/>
      <c r="G258" s="179"/>
      <c r="H258"/>
      <c r="I258"/>
    </row>
    <row r="259" spans="1:9" ht="30" hidden="1">
      <c r="A259" s="116" t="s">
        <v>463</v>
      </c>
      <c r="B259" s="8" t="s">
        <v>424</v>
      </c>
      <c r="C259" s="9"/>
      <c r="D259" s="9"/>
      <c r="E259" s="9"/>
      <c r="F259" s="9"/>
      <c r="G259" s="179"/>
      <c r="H259"/>
      <c r="I259"/>
    </row>
    <row r="260" spans="1:9" ht="30" hidden="1">
      <c r="A260" s="116" t="s">
        <v>464</v>
      </c>
      <c r="B260" s="8" t="s">
        <v>421</v>
      </c>
      <c r="C260" s="9"/>
      <c r="D260" s="9"/>
      <c r="E260" s="9"/>
      <c r="F260" s="9"/>
      <c r="G260" s="179"/>
      <c r="H260"/>
      <c r="I260"/>
    </row>
    <row r="261" spans="1:9" ht="30" hidden="1">
      <c r="A261" s="116" t="s">
        <v>465</v>
      </c>
      <c r="B261" s="8" t="s">
        <v>405</v>
      </c>
      <c r="C261" s="9"/>
      <c r="D261" s="9"/>
      <c r="E261" s="9"/>
      <c r="F261" s="9"/>
      <c r="G261" s="179"/>
      <c r="H261"/>
      <c r="I261"/>
    </row>
    <row r="262" spans="1:9" ht="45" hidden="1">
      <c r="A262" s="116" t="s">
        <v>466</v>
      </c>
      <c r="B262" s="8" t="s">
        <v>422</v>
      </c>
      <c r="C262" s="9"/>
      <c r="D262" s="9"/>
      <c r="E262" s="9"/>
      <c r="F262" s="9"/>
      <c r="G262" s="179"/>
      <c r="H262"/>
      <c r="I262"/>
    </row>
    <row r="263" spans="1:9" ht="31.5" customHeight="1">
      <c r="A263" s="100" t="s">
        <v>2300</v>
      </c>
      <c r="B263" s="221" t="s">
        <v>407</v>
      </c>
      <c r="C263" s="221"/>
      <c r="D263" s="221"/>
      <c r="E263" s="222"/>
      <c r="F263" s="221"/>
      <c r="G263" s="348"/>
      <c r="H263" s="156">
        <f>SUM(D264)</f>
        <v>1</v>
      </c>
      <c r="I263" s="156">
        <f>COUNT(D264)*2</f>
        <v>2</v>
      </c>
    </row>
    <row r="264" spans="1:9" ht="45">
      <c r="A264" s="100" t="s">
        <v>408</v>
      </c>
      <c r="B264" s="13" t="s">
        <v>409</v>
      </c>
      <c r="C264" s="6" t="s">
        <v>1340</v>
      </c>
      <c r="D264" s="122">
        <v>1</v>
      </c>
      <c r="E264" s="122" t="s">
        <v>1316</v>
      </c>
      <c r="F264" s="9"/>
      <c r="G264" s="352"/>
    </row>
    <row r="265" spans="1:9" ht="30" hidden="1">
      <c r="A265" s="312" t="s">
        <v>410</v>
      </c>
      <c r="B265" s="10" t="s">
        <v>1841</v>
      </c>
      <c r="C265" s="12"/>
      <c r="D265" s="12"/>
      <c r="E265" s="12"/>
      <c r="F265" s="12"/>
      <c r="G265" s="179"/>
      <c r="H265"/>
      <c r="I265"/>
    </row>
    <row r="266" spans="1:9" ht="30" hidden="1">
      <c r="A266" s="116" t="s">
        <v>411</v>
      </c>
      <c r="B266" s="8" t="s">
        <v>468</v>
      </c>
      <c r="C266" s="9"/>
      <c r="D266" s="9"/>
      <c r="E266" s="9"/>
      <c r="F266" s="9"/>
      <c r="G266" s="179"/>
      <c r="H266"/>
      <c r="I266"/>
    </row>
    <row r="267" spans="1:9" ht="31.5" customHeight="1">
      <c r="A267" s="100" t="s">
        <v>412</v>
      </c>
      <c r="B267" s="221" t="s">
        <v>469</v>
      </c>
      <c r="C267" s="221"/>
      <c r="D267" s="221"/>
      <c r="E267" s="222"/>
      <c r="F267" s="221"/>
      <c r="G267" s="348"/>
      <c r="H267" s="156">
        <f>SUM(D268:D271)</f>
        <v>4</v>
      </c>
      <c r="I267" s="156">
        <f>COUNT(D268:D271)*2</f>
        <v>8</v>
      </c>
    </row>
    <row r="268" spans="1:9" ht="30">
      <c r="A268" s="100" t="s">
        <v>413</v>
      </c>
      <c r="B268" s="13" t="s">
        <v>414</v>
      </c>
      <c r="C268" s="6" t="s">
        <v>1342</v>
      </c>
      <c r="D268" s="122">
        <v>1</v>
      </c>
      <c r="E268" s="122" t="s">
        <v>1945</v>
      </c>
      <c r="F268" s="9"/>
      <c r="G268" s="352"/>
    </row>
    <row r="269" spans="1:9" ht="30">
      <c r="A269" s="100" t="s">
        <v>415</v>
      </c>
      <c r="B269" s="13" t="s">
        <v>416</v>
      </c>
      <c r="C269" s="6" t="s">
        <v>1343</v>
      </c>
      <c r="D269" s="122">
        <v>1</v>
      </c>
      <c r="E269" s="122" t="s">
        <v>1943</v>
      </c>
      <c r="F269" s="9"/>
      <c r="G269" s="352"/>
    </row>
    <row r="270" spans="1:9" ht="30">
      <c r="A270" s="100" t="s">
        <v>417</v>
      </c>
      <c r="B270" s="13" t="s">
        <v>418</v>
      </c>
      <c r="C270" s="6" t="s">
        <v>1341</v>
      </c>
      <c r="D270" s="122">
        <v>1</v>
      </c>
      <c r="E270" s="122" t="s">
        <v>1943</v>
      </c>
      <c r="F270" s="9"/>
      <c r="G270" s="352"/>
    </row>
    <row r="271" spans="1:9" ht="30">
      <c r="A271" s="100"/>
      <c r="B271" s="13"/>
      <c r="C271" s="6" t="s">
        <v>1344</v>
      </c>
      <c r="D271" s="122">
        <v>1</v>
      </c>
      <c r="E271" s="122" t="s">
        <v>1943</v>
      </c>
      <c r="F271" s="9"/>
      <c r="G271" s="352"/>
    </row>
    <row r="272" spans="1:9" ht="30" hidden="1">
      <c r="A272" s="297" t="s">
        <v>419</v>
      </c>
      <c r="B272" s="10" t="s">
        <v>423</v>
      </c>
      <c r="C272" s="12"/>
      <c r="D272" s="12"/>
      <c r="E272" s="12"/>
      <c r="F272" s="12"/>
      <c r="G272" s="179"/>
      <c r="H272"/>
      <c r="I272"/>
    </row>
    <row r="273" spans="1:9" ht="18.75">
      <c r="A273" s="100"/>
      <c r="B273" s="306" t="s">
        <v>425</v>
      </c>
      <c r="C273" s="306"/>
      <c r="D273" s="306"/>
      <c r="E273" s="307"/>
      <c r="F273" s="306"/>
      <c r="G273" s="353"/>
      <c r="H273" s="156">
        <f>H274+H282</f>
        <v>7</v>
      </c>
      <c r="I273" s="156">
        <f>I274+I282</f>
        <v>14</v>
      </c>
    </row>
    <row r="274" spans="1:9" ht="31.5" customHeight="1">
      <c r="A274" s="100" t="s">
        <v>426</v>
      </c>
      <c r="B274" s="221" t="s">
        <v>427</v>
      </c>
      <c r="C274" s="221"/>
      <c r="D274" s="221"/>
      <c r="E274" s="222"/>
      <c r="F274" s="221"/>
      <c r="G274" s="348"/>
      <c r="H274" s="156">
        <f>SUM(D275:D280)</f>
        <v>6</v>
      </c>
      <c r="I274" s="156">
        <f>COUNT(D275:D280)*2</f>
        <v>12</v>
      </c>
    </row>
    <row r="275" spans="1:9" ht="30">
      <c r="A275" s="100" t="s">
        <v>428</v>
      </c>
      <c r="B275" s="13" t="s">
        <v>429</v>
      </c>
      <c r="C275" s="6" t="s">
        <v>1930</v>
      </c>
      <c r="D275" s="122">
        <v>1</v>
      </c>
      <c r="E275" s="122" t="s">
        <v>1945</v>
      </c>
      <c r="F275" s="9"/>
      <c r="G275" s="352"/>
    </row>
    <row r="276" spans="1:9" ht="30">
      <c r="A276" s="100"/>
      <c r="B276" s="13"/>
      <c r="C276" s="6" t="s">
        <v>2189</v>
      </c>
      <c r="D276" s="122">
        <v>1</v>
      </c>
      <c r="E276" s="122" t="s">
        <v>1945</v>
      </c>
      <c r="F276" s="9"/>
      <c r="G276" s="352"/>
    </row>
    <row r="277" spans="1:9" ht="30">
      <c r="A277" s="100"/>
      <c r="B277" s="13"/>
      <c r="C277" s="6" t="s">
        <v>2190</v>
      </c>
      <c r="D277" s="122">
        <v>1</v>
      </c>
      <c r="E277" s="122" t="s">
        <v>1945</v>
      </c>
      <c r="F277" s="9"/>
      <c r="G277" s="352"/>
    </row>
    <row r="278" spans="1:9" ht="45">
      <c r="A278" s="100" t="s">
        <v>430</v>
      </c>
      <c r="B278" s="13" t="s">
        <v>431</v>
      </c>
      <c r="C278" s="6" t="s">
        <v>2000</v>
      </c>
      <c r="D278" s="122">
        <v>1</v>
      </c>
      <c r="E278" s="122" t="s">
        <v>1945</v>
      </c>
      <c r="F278" s="9"/>
      <c r="G278" s="352"/>
    </row>
    <row r="279" spans="1:9" ht="30">
      <c r="A279" s="100"/>
      <c r="B279" s="13"/>
      <c r="C279" s="6" t="s">
        <v>2191</v>
      </c>
      <c r="D279" s="122">
        <v>1</v>
      </c>
      <c r="E279" s="122" t="s">
        <v>1945</v>
      </c>
      <c r="F279" s="9"/>
      <c r="G279" s="352"/>
    </row>
    <row r="280" spans="1:9" ht="30">
      <c r="A280" s="100" t="s">
        <v>432</v>
      </c>
      <c r="B280" s="13" t="s">
        <v>433</v>
      </c>
      <c r="C280" s="9" t="s">
        <v>2209</v>
      </c>
      <c r="D280" s="122">
        <v>1</v>
      </c>
      <c r="E280" s="122" t="s">
        <v>1945</v>
      </c>
      <c r="F280" s="9"/>
      <c r="G280" s="352"/>
    </row>
    <row r="281" spans="1:9" ht="30" hidden="1">
      <c r="A281" s="297" t="s">
        <v>434</v>
      </c>
      <c r="B281" s="10" t="s">
        <v>435</v>
      </c>
      <c r="C281" s="12"/>
      <c r="D281" s="12"/>
      <c r="E281" s="12"/>
      <c r="F281" s="12"/>
      <c r="G281" s="179"/>
      <c r="H281"/>
      <c r="I281"/>
    </row>
    <row r="282" spans="1:9" ht="31.5" customHeight="1">
      <c r="A282" s="100" t="s">
        <v>436</v>
      </c>
      <c r="B282" s="221" t="s">
        <v>1843</v>
      </c>
      <c r="C282" s="221"/>
      <c r="D282" s="221"/>
      <c r="E282" s="221"/>
      <c r="F282" s="221"/>
      <c r="G282" s="348"/>
      <c r="H282" s="156">
        <f>SUM(D284)</f>
        <v>1</v>
      </c>
      <c r="I282" s="156">
        <f>COUNT(D284)*2</f>
        <v>2</v>
      </c>
    </row>
    <row r="283" spans="1:9" ht="30" hidden="1">
      <c r="A283" s="297" t="s">
        <v>437</v>
      </c>
      <c r="B283" s="313" t="s">
        <v>440</v>
      </c>
      <c r="C283" s="314"/>
      <c r="D283" s="12"/>
      <c r="E283" s="12"/>
      <c r="F283" s="12"/>
      <c r="G283" s="179"/>
      <c r="H283"/>
      <c r="I283"/>
    </row>
    <row r="284" spans="1:9" ht="30">
      <c r="A284" s="100" t="s">
        <v>438</v>
      </c>
      <c r="B284" s="13" t="s">
        <v>439</v>
      </c>
      <c r="C284" s="43" t="s">
        <v>2188</v>
      </c>
      <c r="D284" s="122">
        <v>1</v>
      </c>
      <c r="E284" s="122" t="s">
        <v>1945</v>
      </c>
      <c r="F284" s="9"/>
      <c r="G284" s="352"/>
    </row>
    <row r="287" spans="1:9" ht="46.5">
      <c r="A287" s="242" t="s">
        <v>2395</v>
      </c>
      <c r="B287" s="242"/>
      <c r="C287" s="242"/>
    </row>
    <row r="288" spans="1:9" ht="63">
      <c r="A288" s="149"/>
      <c r="B288" s="150" t="s">
        <v>2394</v>
      </c>
      <c r="C288" s="198">
        <f>D308</f>
        <v>50</v>
      </c>
    </row>
    <row r="289" spans="1:4" ht="26.25">
      <c r="A289" s="152"/>
      <c r="B289" s="243" t="s">
        <v>2342</v>
      </c>
      <c r="C289" s="244"/>
    </row>
    <row r="290" spans="1:4" ht="21">
      <c r="A290" s="153" t="s">
        <v>2343</v>
      </c>
      <c r="B290" s="154" t="s">
        <v>2344</v>
      </c>
      <c r="C290" s="197">
        <f t="shared" ref="C290:C297" si="0">D300</f>
        <v>50</v>
      </c>
    </row>
    <row r="291" spans="1:4" ht="21">
      <c r="A291" s="153" t="s">
        <v>2345</v>
      </c>
      <c r="B291" s="154" t="s">
        <v>2346</v>
      </c>
      <c r="C291" s="197">
        <f t="shared" si="0"/>
        <v>50</v>
      </c>
    </row>
    <row r="292" spans="1:4" ht="21">
      <c r="A292" s="153" t="s">
        <v>2347</v>
      </c>
      <c r="B292" s="154" t="s">
        <v>2348</v>
      </c>
      <c r="C292" s="197">
        <f t="shared" si="0"/>
        <v>50</v>
      </c>
    </row>
    <row r="293" spans="1:4" ht="21">
      <c r="A293" s="153" t="s">
        <v>2349</v>
      </c>
      <c r="B293" s="154" t="s">
        <v>2350</v>
      </c>
      <c r="C293" s="197">
        <f t="shared" si="0"/>
        <v>50</v>
      </c>
    </row>
    <row r="294" spans="1:4" ht="21">
      <c r="A294" s="153" t="s">
        <v>2351</v>
      </c>
      <c r="B294" s="154" t="s">
        <v>2352</v>
      </c>
      <c r="C294" s="197">
        <f t="shared" si="0"/>
        <v>50</v>
      </c>
    </row>
    <row r="295" spans="1:4" ht="21">
      <c r="A295" s="153" t="s">
        <v>2353</v>
      </c>
      <c r="B295" s="154" t="s">
        <v>2354</v>
      </c>
      <c r="C295" s="197">
        <f t="shared" si="0"/>
        <v>50</v>
      </c>
    </row>
    <row r="296" spans="1:4" ht="21">
      <c r="A296" s="153" t="s">
        <v>2355</v>
      </c>
      <c r="B296" s="154" t="s">
        <v>2356</v>
      </c>
      <c r="C296" s="197">
        <f t="shared" si="0"/>
        <v>50</v>
      </c>
    </row>
    <row r="297" spans="1:4" ht="21">
      <c r="A297" s="153" t="s">
        <v>2357</v>
      </c>
      <c r="B297" s="154" t="s">
        <v>2358</v>
      </c>
      <c r="C297" s="197">
        <f t="shared" si="0"/>
        <v>50</v>
      </c>
    </row>
    <row r="299" spans="1:4">
      <c r="A299" s="205"/>
      <c r="B299" s="205" t="s">
        <v>2386</v>
      </c>
      <c r="C299" s="206" t="s">
        <v>2360</v>
      </c>
      <c r="D299" s="206" t="s">
        <v>2361</v>
      </c>
    </row>
    <row r="300" spans="1:4">
      <c r="A300" s="205" t="s">
        <v>2343</v>
      </c>
      <c r="B300" s="207">
        <f>H5</f>
        <v>6</v>
      </c>
      <c r="C300" s="207">
        <f>I5</f>
        <v>12</v>
      </c>
      <c r="D300" s="208">
        <f>B300*100/C300</f>
        <v>50</v>
      </c>
    </row>
    <row r="301" spans="1:4">
      <c r="A301" s="205" t="s">
        <v>2345</v>
      </c>
      <c r="B301" s="205">
        <f>H44</f>
        <v>12</v>
      </c>
      <c r="C301" s="205">
        <f>I44</f>
        <v>24</v>
      </c>
      <c r="D301" s="208">
        <f t="shared" ref="D301:D308" si="1">B301*100/C301</f>
        <v>50</v>
      </c>
    </row>
    <row r="302" spans="1:4">
      <c r="A302" s="205" t="s">
        <v>2347</v>
      </c>
      <c r="B302" s="205">
        <f>H69</f>
        <v>17</v>
      </c>
      <c r="C302" s="205">
        <f>I69</f>
        <v>34</v>
      </c>
      <c r="D302" s="208">
        <f t="shared" si="1"/>
        <v>50</v>
      </c>
    </row>
    <row r="303" spans="1:4">
      <c r="A303" s="205" t="s">
        <v>2349</v>
      </c>
      <c r="B303" s="205">
        <f>H102</f>
        <v>7</v>
      </c>
      <c r="C303" s="205">
        <f>I102</f>
        <v>14</v>
      </c>
      <c r="D303" s="208">
        <f t="shared" si="1"/>
        <v>50</v>
      </c>
    </row>
    <row r="304" spans="1:4">
      <c r="A304" s="205" t="s">
        <v>2351</v>
      </c>
      <c r="B304" s="205">
        <f>H151</f>
        <v>19</v>
      </c>
      <c r="C304" s="205">
        <f>I151</f>
        <v>38</v>
      </c>
      <c r="D304" s="208">
        <f t="shared" si="1"/>
        <v>50</v>
      </c>
    </row>
    <row r="305" spans="1:4">
      <c r="A305" s="205" t="s">
        <v>2353</v>
      </c>
      <c r="B305" s="205">
        <f>H231</f>
        <v>12</v>
      </c>
      <c r="C305" s="205">
        <f>I231</f>
        <v>24</v>
      </c>
      <c r="D305" s="208">
        <f t="shared" si="1"/>
        <v>50</v>
      </c>
    </row>
    <row r="306" spans="1:4">
      <c r="A306" s="205" t="s">
        <v>2355</v>
      </c>
      <c r="B306" s="205">
        <f>H251</f>
        <v>5</v>
      </c>
      <c r="C306" s="205">
        <f>I251</f>
        <v>10</v>
      </c>
      <c r="D306" s="208">
        <f t="shared" si="1"/>
        <v>50</v>
      </c>
    </row>
    <row r="307" spans="1:4">
      <c r="A307" s="205" t="s">
        <v>2357</v>
      </c>
      <c r="B307" s="205">
        <f>H273</f>
        <v>7</v>
      </c>
      <c r="C307" s="205">
        <f>I273</f>
        <v>14</v>
      </c>
      <c r="D307" s="208">
        <f t="shared" si="1"/>
        <v>50</v>
      </c>
    </row>
    <row r="308" spans="1:4">
      <c r="A308" s="205" t="s">
        <v>2362</v>
      </c>
      <c r="B308" s="207">
        <f>SUM(B300:B307)</f>
        <v>85</v>
      </c>
      <c r="C308" s="207">
        <f>SUM(C300:C307)</f>
        <v>170</v>
      </c>
      <c r="D308" s="208">
        <f t="shared" si="1"/>
        <v>50</v>
      </c>
    </row>
    <row r="309" spans="1:4">
      <c r="A309" s="155"/>
      <c r="B309" s="155"/>
      <c r="C309" s="156"/>
      <c r="D309" s="156"/>
    </row>
    <row r="310" spans="1:4">
      <c r="A310" s="155"/>
      <c r="B310" s="155"/>
      <c r="C310" s="156"/>
    </row>
  </sheetData>
  <sheetProtection password="E1A7" sheet="1" objects="1" scenarios="1"/>
  <protectedRanges>
    <protectedRange sqref="D1:D1048576" name="Range1"/>
  </protectedRanges>
  <autoFilter ref="A4:F284">
    <filterColumn colId="0">
      <colorFilter dxfId="7"/>
    </filterColumn>
  </autoFilter>
  <mergeCells count="48">
    <mergeCell ref="B232:F232"/>
    <mergeCell ref="B252:F252"/>
    <mergeCell ref="B263:F263"/>
    <mergeCell ref="A287:C287"/>
    <mergeCell ref="B289:C289"/>
    <mergeCell ref="B273:F273"/>
    <mergeCell ref="B274:F274"/>
    <mergeCell ref="B282:F282"/>
    <mergeCell ref="B267:F267"/>
    <mergeCell ref="B240:F240"/>
    <mergeCell ref="B246:F246"/>
    <mergeCell ref="B251:F251"/>
    <mergeCell ref="B237:F237"/>
    <mergeCell ref="B186:F186"/>
    <mergeCell ref="B193:F193"/>
    <mergeCell ref="B211:F211"/>
    <mergeCell ref="B216:F216"/>
    <mergeCell ref="B231:F231"/>
    <mergeCell ref="B152:F152"/>
    <mergeCell ref="B155:F155"/>
    <mergeCell ref="B165:F165"/>
    <mergeCell ref="B172:F172"/>
    <mergeCell ref="B178:F178"/>
    <mergeCell ref="B151:F151"/>
    <mergeCell ref="B69:F69"/>
    <mergeCell ref="B70:F70"/>
    <mergeCell ref="B78:F78"/>
    <mergeCell ref="B87:F87"/>
    <mergeCell ref="B94:F94"/>
    <mergeCell ref="B102:F102"/>
    <mergeCell ref="B103:F103"/>
    <mergeCell ref="B114:F114"/>
    <mergeCell ref="B121:F121"/>
    <mergeCell ref="B126:F126"/>
    <mergeCell ref="B135:F135"/>
    <mergeCell ref="F1:F2"/>
    <mergeCell ref="A1:E2"/>
    <mergeCell ref="B64:F64"/>
    <mergeCell ref="A3:F3"/>
    <mergeCell ref="B5:F5"/>
    <mergeCell ref="B6:F6"/>
    <mergeCell ref="B11:F11"/>
    <mergeCell ref="B21:F21"/>
    <mergeCell ref="B26:F26"/>
    <mergeCell ref="B41:F41"/>
    <mergeCell ref="B44:F44"/>
    <mergeCell ref="B45:F45"/>
    <mergeCell ref="B57:F57"/>
  </mergeCells>
  <dataValidations count="1">
    <dataValidation type="list" allowBlank="1" showInputMessage="1" showErrorMessage="1" sqref="D309:D1048576 D3:D298">
      <formula1>$J$1:$L$1</formula1>
    </dataValidation>
  </dataValidations>
  <pageMargins left="0.7" right="0.7" top="0.75" bottom="0.75" header="0.3" footer="0.3"/>
  <pageSetup scale="62" orientation="portrait" r:id="rId1"/>
</worksheet>
</file>

<file path=xl/worksheets/sheet7.xml><?xml version="1.0" encoding="utf-8"?>
<worksheet xmlns="http://schemas.openxmlformats.org/spreadsheetml/2006/main" xmlns:r="http://schemas.openxmlformats.org/officeDocument/2006/relationships">
  <sheetPr filterMode="1">
    <tabColor rgb="FF00B050"/>
  </sheetPr>
  <dimension ref="A1:L363"/>
  <sheetViews>
    <sheetView view="pageBreakPreview" zoomScale="60" zoomScaleNormal="100" workbookViewId="0">
      <selection activeCell="O29" sqref="O29"/>
    </sheetView>
  </sheetViews>
  <sheetFormatPr defaultRowHeight="15"/>
  <cols>
    <col min="1" max="1" width="10" style="1" customWidth="1"/>
    <col min="2" max="2" width="38.5703125" style="1" customWidth="1"/>
    <col min="3" max="3" width="34.7109375" customWidth="1"/>
    <col min="4" max="4" width="13" customWidth="1"/>
    <col min="5" max="5" width="13" style="124" customWidth="1"/>
    <col min="6" max="6" width="26.42578125" customWidth="1"/>
    <col min="7" max="7" width="15" customWidth="1"/>
    <col min="8" max="9" width="9.140625" style="156"/>
  </cols>
  <sheetData>
    <row r="1" spans="1:12" ht="15" customHeight="1">
      <c r="A1" s="260" t="s">
        <v>0</v>
      </c>
      <c r="B1" s="260"/>
      <c r="C1" s="260"/>
      <c r="D1" s="260"/>
      <c r="E1" s="260"/>
      <c r="F1" s="260">
        <v>6</v>
      </c>
      <c r="G1" s="217"/>
      <c r="J1" s="156">
        <v>0</v>
      </c>
      <c r="K1" s="156">
        <v>1</v>
      </c>
      <c r="L1" s="156">
        <v>2</v>
      </c>
    </row>
    <row r="2" spans="1:12" ht="15" customHeight="1">
      <c r="A2" s="260"/>
      <c r="B2" s="260"/>
      <c r="C2" s="260"/>
      <c r="D2" s="260"/>
      <c r="E2" s="260"/>
      <c r="F2" s="260"/>
      <c r="G2" s="217"/>
    </row>
    <row r="3" spans="1:12" ht="26.25" customHeight="1">
      <c r="A3" s="260" t="s">
        <v>1915</v>
      </c>
      <c r="B3" s="260"/>
      <c r="C3" s="260"/>
      <c r="D3" s="260"/>
      <c r="E3" s="266"/>
      <c r="F3" s="260"/>
      <c r="G3" s="217"/>
    </row>
    <row r="4" spans="1:12" ht="30">
      <c r="A4" s="99" t="s">
        <v>1</v>
      </c>
      <c r="B4" s="35" t="s">
        <v>2</v>
      </c>
      <c r="C4" s="35" t="s">
        <v>476</v>
      </c>
      <c r="D4" s="35" t="s">
        <v>477</v>
      </c>
      <c r="E4" s="131" t="s">
        <v>478</v>
      </c>
      <c r="F4" s="35" t="s">
        <v>479</v>
      </c>
      <c r="G4" s="346" t="s">
        <v>2500</v>
      </c>
    </row>
    <row r="5" spans="1:12" ht="18.75">
      <c r="A5" s="100"/>
      <c r="B5" s="306" t="s">
        <v>3</v>
      </c>
      <c r="C5" s="306"/>
      <c r="D5" s="306"/>
      <c r="E5" s="307"/>
      <c r="F5" s="306"/>
      <c r="G5" s="353"/>
      <c r="H5" s="156">
        <f>SUM(H6+H22)</f>
        <v>22</v>
      </c>
      <c r="I5" s="156">
        <f>SUM(I6+I22)</f>
        <v>44</v>
      </c>
    </row>
    <row r="6" spans="1:12" ht="30">
      <c r="A6" s="100" t="s">
        <v>4</v>
      </c>
      <c r="B6" s="221" t="s">
        <v>5</v>
      </c>
      <c r="C6" s="221"/>
      <c r="D6" s="221"/>
      <c r="E6" s="222"/>
      <c r="F6" s="221"/>
      <c r="G6" s="348"/>
      <c r="H6" s="156">
        <f>SUM(D10)</f>
        <v>1</v>
      </c>
      <c r="I6" s="156">
        <f>COUNT(D10)*2</f>
        <v>2</v>
      </c>
    </row>
    <row r="7" spans="1:12" ht="30" hidden="1">
      <c r="A7" s="297" t="s">
        <v>6</v>
      </c>
      <c r="B7" s="10" t="s">
        <v>7</v>
      </c>
      <c r="C7" s="141"/>
      <c r="D7" s="12"/>
      <c r="E7" s="121"/>
      <c r="F7" s="141"/>
      <c r="G7" s="289"/>
      <c r="H7"/>
      <c r="I7"/>
    </row>
    <row r="8" spans="1:12" ht="30" hidden="1">
      <c r="A8" s="115" t="s">
        <v>8</v>
      </c>
      <c r="B8" s="8" t="s">
        <v>9</v>
      </c>
      <c r="C8" s="9"/>
      <c r="D8" s="9"/>
      <c r="E8" s="9"/>
      <c r="F8" s="9"/>
      <c r="G8" s="179"/>
      <c r="H8"/>
      <c r="I8"/>
    </row>
    <row r="9" spans="1:12" hidden="1">
      <c r="A9" s="115" t="s">
        <v>10</v>
      </c>
      <c r="B9" s="8" t="s">
        <v>441</v>
      </c>
      <c r="C9" s="9"/>
      <c r="D9" s="9"/>
      <c r="E9" s="9"/>
      <c r="F9" s="9"/>
      <c r="G9" s="179"/>
      <c r="H9"/>
      <c r="I9"/>
    </row>
    <row r="10" spans="1:12" ht="46.5" customHeight="1">
      <c r="A10" s="100" t="s">
        <v>11</v>
      </c>
      <c r="B10" s="13" t="s">
        <v>12</v>
      </c>
      <c r="C10" s="106" t="s">
        <v>2139</v>
      </c>
      <c r="D10" s="122">
        <v>1</v>
      </c>
      <c r="E10" s="122" t="s">
        <v>1269</v>
      </c>
      <c r="F10" s="9"/>
      <c r="G10" s="352"/>
    </row>
    <row r="11" spans="1:12" ht="30" hidden="1">
      <c r="A11" s="297" t="s">
        <v>13</v>
      </c>
      <c r="B11" s="245" t="s">
        <v>14</v>
      </c>
      <c r="C11" s="246"/>
      <c r="D11" s="246"/>
      <c r="E11" s="246"/>
      <c r="F11" s="247"/>
      <c r="G11" s="216"/>
      <c r="H11"/>
      <c r="I11"/>
    </row>
    <row r="12" spans="1:12" ht="30" hidden="1">
      <c r="A12" s="115" t="s">
        <v>15</v>
      </c>
      <c r="B12" s="8" t="s">
        <v>16</v>
      </c>
      <c r="C12" s="9"/>
      <c r="D12" s="9"/>
      <c r="E12" s="9"/>
      <c r="F12" s="9"/>
      <c r="G12" s="179"/>
      <c r="H12"/>
      <c r="I12"/>
    </row>
    <row r="13" spans="1:12" hidden="1">
      <c r="A13" s="115" t="s">
        <v>17</v>
      </c>
      <c r="B13" s="8" t="s">
        <v>18</v>
      </c>
      <c r="C13" s="9"/>
      <c r="D13" s="9"/>
      <c r="E13" s="9"/>
      <c r="F13" s="9"/>
      <c r="G13" s="179"/>
      <c r="H13"/>
      <c r="I13"/>
    </row>
    <row r="14" spans="1:12" hidden="1">
      <c r="A14" s="115" t="s">
        <v>19</v>
      </c>
      <c r="B14" s="15" t="s">
        <v>20</v>
      </c>
      <c r="C14" s="9"/>
      <c r="D14" s="9"/>
      <c r="E14" s="9"/>
      <c r="F14" s="9"/>
      <c r="G14" s="179"/>
      <c r="H14"/>
      <c r="I14"/>
    </row>
    <row r="15" spans="1:12" hidden="1">
      <c r="A15" s="115" t="s">
        <v>21</v>
      </c>
      <c r="B15" s="15" t="s">
        <v>22</v>
      </c>
      <c r="C15" s="9"/>
      <c r="D15" s="9"/>
      <c r="E15" s="9"/>
      <c r="F15" s="9"/>
      <c r="G15" s="179"/>
      <c r="H15"/>
      <c r="I15"/>
    </row>
    <row r="16" spans="1:12" hidden="1">
      <c r="A16" s="115" t="s">
        <v>23</v>
      </c>
      <c r="B16" s="15" t="s">
        <v>24</v>
      </c>
      <c r="C16" s="9"/>
      <c r="D16" s="9"/>
      <c r="E16" s="9"/>
      <c r="F16" s="9"/>
      <c r="G16" s="179"/>
      <c r="H16"/>
      <c r="I16"/>
    </row>
    <row r="17" spans="1:9" ht="31.5" hidden="1" customHeight="1">
      <c r="A17" s="115" t="s">
        <v>25</v>
      </c>
      <c r="B17" s="245" t="s">
        <v>26</v>
      </c>
      <c r="C17" s="246"/>
      <c r="D17" s="246"/>
      <c r="E17" s="246"/>
      <c r="F17" s="247"/>
      <c r="G17" s="216"/>
      <c r="H17"/>
      <c r="I17"/>
    </row>
    <row r="18" spans="1:9" hidden="1">
      <c r="A18" s="115" t="s">
        <v>27</v>
      </c>
      <c r="B18" s="8" t="s">
        <v>442</v>
      </c>
      <c r="C18" s="9"/>
      <c r="D18" s="9"/>
      <c r="E18" s="9"/>
      <c r="F18" s="9"/>
      <c r="G18" s="179"/>
      <c r="H18"/>
      <c r="I18"/>
    </row>
    <row r="19" spans="1:9" hidden="1">
      <c r="A19" s="115" t="s">
        <v>28</v>
      </c>
      <c r="B19" s="8" t="s">
        <v>29</v>
      </c>
      <c r="C19" s="9"/>
      <c r="D19" s="9"/>
      <c r="E19" s="9"/>
      <c r="F19" s="9"/>
      <c r="G19" s="179"/>
      <c r="H19"/>
      <c r="I19"/>
    </row>
    <row r="20" spans="1:9" ht="30" hidden="1">
      <c r="A20" s="115" t="s">
        <v>30</v>
      </c>
      <c r="B20" s="8" t="s">
        <v>31</v>
      </c>
      <c r="C20" s="9"/>
      <c r="D20" s="9"/>
      <c r="E20" s="9"/>
      <c r="F20" s="9"/>
      <c r="G20" s="179"/>
      <c r="H20"/>
      <c r="I20"/>
    </row>
    <row r="21" spans="1:9" hidden="1">
      <c r="A21" s="115" t="s">
        <v>32</v>
      </c>
      <c r="B21" s="8" t="s">
        <v>33</v>
      </c>
      <c r="C21" s="9"/>
      <c r="D21" s="9"/>
      <c r="E21" s="9"/>
      <c r="F21" s="9"/>
      <c r="G21" s="179"/>
      <c r="H21"/>
      <c r="I21"/>
    </row>
    <row r="22" spans="1:9" ht="31.5" customHeight="1">
      <c r="A22" s="100" t="s">
        <v>34</v>
      </c>
      <c r="B22" s="221" t="s">
        <v>2491</v>
      </c>
      <c r="C22" s="221"/>
      <c r="D22" s="221"/>
      <c r="E22" s="222"/>
      <c r="F22" s="221"/>
      <c r="G22" s="348"/>
      <c r="H22" s="156">
        <f>SUM(D23:D47)</f>
        <v>21</v>
      </c>
      <c r="I22" s="156">
        <f>COUNT(D23:D47)*2</f>
        <v>42</v>
      </c>
    </row>
    <row r="23" spans="1:9" ht="65.25" customHeight="1">
      <c r="A23" s="100" t="s">
        <v>36</v>
      </c>
      <c r="B23" s="13" t="s">
        <v>37</v>
      </c>
      <c r="C23" s="5" t="s">
        <v>921</v>
      </c>
      <c r="D23" s="122">
        <v>1</v>
      </c>
      <c r="E23" s="122" t="s">
        <v>1269</v>
      </c>
      <c r="F23" s="5" t="s">
        <v>2144</v>
      </c>
      <c r="G23" s="349"/>
    </row>
    <row r="24" spans="1:9" ht="30">
      <c r="A24" s="100"/>
      <c r="B24" s="13"/>
      <c r="C24" s="6" t="s">
        <v>925</v>
      </c>
      <c r="D24" s="122">
        <v>1</v>
      </c>
      <c r="E24" s="122" t="s">
        <v>1269</v>
      </c>
      <c r="F24" s="5"/>
      <c r="G24" s="349"/>
    </row>
    <row r="25" spans="1:9" ht="30">
      <c r="A25" s="100"/>
      <c r="B25" s="13"/>
      <c r="C25" s="5" t="s">
        <v>922</v>
      </c>
      <c r="D25" s="122">
        <v>1</v>
      </c>
      <c r="E25" s="122" t="s">
        <v>1269</v>
      </c>
      <c r="F25" s="5" t="s">
        <v>2141</v>
      </c>
      <c r="G25" s="349"/>
    </row>
    <row r="26" spans="1:9" ht="60">
      <c r="A26" s="100"/>
      <c r="B26" s="13"/>
      <c r="C26" s="6" t="s">
        <v>923</v>
      </c>
      <c r="D26" s="122">
        <v>1</v>
      </c>
      <c r="E26" s="122" t="s">
        <v>1269</v>
      </c>
      <c r="F26" s="109" t="s">
        <v>2145</v>
      </c>
      <c r="G26" s="354"/>
    </row>
    <row r="27" spans="1:9" ht="75">
      <c r="A27" s="100"/>
      <c r="B27" s="13"/>
      <c r="C27" s="5" t="s">
        <v>924</v>
      </c>
      <c r="D27" s="122">
        <v>1</v>
      </c>
      <c r="E27" s="122" t="s">
        <v>1269</v>
      </c>
      <c r="F27" s="5" t="s">
        <v>2308</v>
      </c>
      <c r="G27" s="349"/>
    </row>
    <row r="28" spans="1:9" ht="31.5" customHeight="1">
      <c r="A28" s="100" t="s">
        <v>38</v>
      </c>
      <c r="B28" s="13" t="s">
        <v>39</v>
      </c>
      <c r="C28" s="16" t="s">
        <v>929</v>
      </c>
      <c r="D28" s="122">
        <v>1</v>
      </c>
      <c r="E28" s="122" t="s">
        <v>1269</v>
      </c>
      <c r="F28" s="9"/>
      <c r="G28" s="352"/>
    </row>
    <row r="29" spans="1:9" ht="31.5">
      <c r="A29" s="100"/>
      <c r="B29" s="13"/>
      <c r="C29" s="72" t="s">
        <v>926</v>
      </c>
      <c r="D29" s="122">
        <v>1</v>
      </c>
      <c r="E29" s="122" t="s">
        <v>1269</v>
      </c>
      <c r="F29" s="9"/>
      <c r="G29" s="352"/>
    </row>
    <row r="30" spans="1:9" ht="31.5">
      <c r="A30" s="100"/>
      <c r="B30" s="13"/>
      <c r="C30" s="72" t="s">
        <v>927</v>
      </c>
      <c r="D30" s="122">
        <v>1</v>
      </c>
      <c r="E30" s="122" t="s">
        <v>1269</v>
      </c>
      <c r="F30" s="9"/>
      <c r="G30" s="352"/>
    </row>
    <row r="31" spans="1:9" ht="45">
      <c r="A31" s="100"/>
      <c r="B31" s="13"/>
      <c r="C31" s="6" t="s">
        <v>930</v>
      </c>
      <c r="D31" s="122">
        <v>1</v>
      </c>
      <c r="E31" s="122" t="s">
        <v>1269</v>
      </c>
      <c r="F31" s="6" t="s">
        <v>931</v>
      </c>
      <c r="G31" s="350"/>
    </row>
    <row r="32" spans="1:9" ht="47.25">
      <c r="A32" s="100"/>
      <c r="B32" s="13"/>
      <c r="C32" s="72" t="s">
        <v>928</v>
      </c>
      <c r="D32" s="122">
        <v>1</v>
      </c>
      <c r="E32" s="122" t="s">
        <v>1269</v>
      </c>
      <c r="F32" s="9"/>
      <c r="G32" s="352"/>
    </row>
    <row r="33" spans="1:9" ht="86.25" customHeight="1">
      <c r="A33" s="100" t="s">
        <v>40</v>
      </c>
      <c r="B33" s="13" t="s">
        <v>41</v>
      </c>
      <c r="C33" s="5" t="s">
        <v>932</v>
      </c>
      <c r="D33" s="122">
        <v>1</v>
      </c>
      <c r="E33" s="122" t="s">
        <v>1269</v>
      </c>
      <c r="F33" s="5" t="s">
        <v>936</v>
      </c>
      <c r="G33" s="349"/>
    </row>
    <row r="34" spans="1:9" ht="87.75" customHeight="1">
      <c r="A34" s="100"/>
      <c r="B34" s="13"/>
      <c r="C34" s="5" t="s">
        <v>933</v>
      </c>
      <c r="D34" s="122">
        <v>1</v>
      </c>
      <c r="E34" s="122" t="s">
        <v>1269</v>
      </c>
      <c r="F34" s="5" t="s">
        <v>937</v>
      </c>
      <c r="G34" s="349"/>
    </row>
    <row r="35" spans="1:9" ht="135" customHeight="1">
      <c r="A35" s="100"/>
      <c r="B35" s="13"/>
      <c r="C35" s="5" t="s">
        <v>934</v>
      </c>
      <c r="D35" s="122">
        <v>1</v>
      </c>
      <c r="E35" s="122" t="s">
        <v>1269</v>
      </c>
      <c r="F35" s="5" t="s">
        <v>938</v>
      </c>
      <c r="G35" s="349"/>
    </row>
    <row r="36" spans="1:9" ht="148.5" customHeight="1">
      <c r="A36" s="100"/>
      <c r="B36" s="13"/>
      <c r="C36" s="5" t="s">
        <v>935</v>
      </c>
      <c r="D36" s="122">
        <v>1</v>
      </c>
      <c r="E36" s="122" t="s">
        <v>1269</v>
      </c>
      <c r="F36" s="5" t="s">
        <v>939</v>
      </c>
      <c r="G36" s="349"/>
    </row>
    <row r="37" spans="1:9" ht="84" customHeight="1">
      <c r="A37" s="100" t="s">
        <v>42</v>
      </c>
      <c r="B37" s="13" t="s">
        <v>43</v>
      </c>
      <c r="C37" s="5" t="s">
        <v>940</v>
      </c>
      <c r="D37" s="122">
        <v>1</v>
      </c>
      <c r="E37" s="122" t="s">
        <v>1269</v>
      </c>
      <c r="F37" s="5" t="s">
        <v>944</v>
      </c>
      <c r="G37" s="349"/>
    </row>
    <row r="38" spans="1:9" ht="45" customHeight="1">
      <c r="A38" s="100"/>
      <c r="B38" s="13"/>
      <c r="C38" s="5" t="s">
        <v>945</v>
      </c>
      <c r="D38" s="122">
        <v>1</v>
      </c>
      <c r="E38" s="122" t="s">
        <v>1269</v>
      </c>
      <c r="F38" s="9"/>
      <c r="G38" s="352"/>
    </row>
    <row r="39" spans="1:9" ht="48.75" customHeight="1">
      <c r="A39" s="100"/>
      <c r="B39" s="13"/>
      <c r="C39" s="5" t="s">
        <v>941</v>
      </c>
      <c r="D39" s="122">
        <v>1</v>
      </c>
      <c r="E39" s="122" t="s">
        <v>1269</v>
      </c>
      <c r="F39" s="9"/>
      <c r="G39" s="352"/>
    </row>
    <row r="40" spans="1:9" ht="42.75" customHeight="1">
      <c r="A40" s="100"/>
      <c r="B40" s="13"/>
      <c r="C40" s="5" t="s">
        <v>2307</v>
      </c>
      <c r="D40" s="122">
        <v>1</v>
      </c>
      <c r="E40" s="122" t="s">
        <v>1269</v>
      </c>
      <c r="F40" s="9"/>
      <c r="G40" s="352"/>
    </row>
    <row r="41" spans="1:9" ht="46.5" customHeight="1">
      <c r="A41" s="100"/>
      <c r="B41" s="13"/>
      <c r="C41" s="5" t="s">
        <v>942</v>
      </c>
      <c r="D41" s="122">
        <v>1</v>
      </c>
      <c r="E41" s="122" t="s">
        <v>1269</v>
      </c>
      <c r="F41" s="9"/>
      <c r="G41" s="352"/>
    </row>
    <row r="42" spans="1:9" ht="30">
      <c r="A42" s="100"/>
      <c r="B42" s="13"/>
      <c r="C42" s="5" t="s">
        <v>943</v>
      </c>
      <c r="D42" s="122">
        <v>1</v>
      </c>
      <c r="E42" s="122" t="s">
        <v>1269</v>
      </c>
      <c r="F42" s="9"/>
      <c r="G42" s="352"/>
    </row>
    <row r="43" spans="1:9" ht="45" hidden="1">
      <c r="A43" s="297" t="s">
        <v>44</v>
      </c>
      <c r="B43" s="10" t="s">
        <v>45</v>
      </c>
      <c r="C43" s="12"/>
      <c r="D43" s="12"/>
      <c r="E43" s="12"/>
      <c r="F43" s="12"/>
      <c r="G43" s="179"/>
      <c r="H43"/>
      <c r="I43"/>
    </row>
    <row r="44" spans="1:9" ht="30" hidden="1">
      <c r="A44" s="115" t="s">
        <v>46</v>
      </c>
      <c r="B44" s="8" t="s">
        <v>47</v>
      </c>
      <c r="C44" s="9"/>
      <c r="D44" s="9"/>
      <c r="E44" s="9"/>
      <c r="F44" s="9"/>
      <c r="G44" s="179"/>
      <c r="H44"/>
      <c r="I44"/>
    </row>
    <row r="45" spans="1:9" ht="45" hidden="1">
      <c r="A45" s="115" t="s">
        <v>48</v>
      </c>
      <c r="B45" s="8" t="s">
        <v>49</v>
      </c>
      <c r="C45" s="9"/>
      <c r="D45" s="9"/>
      <c r="E45" s="9"/>
      <c r="F45" s="9"/>
      <c r="G45" s="179"/>
      <c r="H45"/>
      <c r="I45"/>
    </row>
    <row r="46" spans="1:9" ht="60" hidden="1">
      <c r="A46" s="115" t="s">
        <v>50</v>
      </c>
      <c r="B46" s="8" t="s">
        <v>51</v>
      </c>
      <c r="C46" s="9"/>
      <c r="D46" s="9"/>
      <c r="E46" s="9"/>
      <c r="F46" s="9"/>
      <c r="G46" s="179"/>
      <c r="H46"/>
      <c r="I46"/>
    </row>
    <row r="47" spans="1:9" ht="45">
      <c r="A47" s="100" t="s">
        <v>52</v>
      </c>
      <c r="B47" s="48" t="s">
        <v>53</v>
      </c>
      <c r="C47" s="106" t="s">
        <v>946</v>
      </c>
      <c r="D47" s="122">
        <v>1</v>
      </c>
      <c r="E47" s="122" t="s">
        <v>1269</v>
      </c>
      <c r="F47" s="9"/>
      <c r="G47" s="352"/>
    </row>
    <row r="48" spans="1:9" ht="30" hidden="1">
      <c r="A48" s="297" t="s">
        <v>54</v>
      </c>
      <c r="B48" s="10" t="s">
        <v>55</v>
      </c>
      <c r="C48" s="12"/>
      <c r="D48" s="12"/>
      <c r="E48" s="12"/>
      <c r="F48" s="12"/>
      <c r="G48" s="179"/>
      <c r="H48"/>
      <c r="I48"/>
    </row>
    <row r="49" spans="1:9" ht="30" hidden="1">
      <c r="A49" s="115" t="s">
        <v>56</v>
      </c>
      <c r="B49" s="15" t="s">
        <v>57</v>
      </c>
      <c r="C49" s="9"/>
      <c r="D49" s="9"/>
      <c r="E49" s="9"/>
      <c r="F49" s="9"/>
      <c r="G49" s="179"/>
      <c r="H49"/>
      <c r="I49"/>
    </row>
    <row r="50" spans="1:9" ht="30" hidden="1">
      <c r="A50" s="115" t="s">
        <v>58</v>
      </c>
      <c r="B50" s="8" t="s">
        <v>59</v>
      </c>
      <c r="C50" s="9"/>
      <c r="D50" s="9"/>
      <c r="E50" s="9"/>
      <c r="F50" s="9"/>
      <c r="G50" s="179"/>
      <c r="H50"/>
      <c r="I50"/>
    </row>
    <row r="51" spans="1:9" ht="30" hidden="1">
      <c r="A51" s="115" t="s">
        <v>60</v>
      </c>
      <c r="B51" s="8" t="s">
        <v>61</v>
      </c>
      <c r="C51" s="9"/>
      <c r="D51" s="9"/>
      <c r="E51" s="9"/>
      <c r="F51" s="9"/>
      <c r="G51" s="179"/>
      <c r="H51"/>
      <c r="I51"/>
    </row>
    <row r="52" spans="1:9" ht="30" hidden="1">
      <c r="A52" s="115" t="s">
        <v>62</v>
      </c>
      <c r="B52" s="19" t="s">
        <v>662</v>
      </c>
      <c r="C52" s="9"/>
      <c r="D52" s="9"/>
      <c r="E52" s="9"/>
      <c r="F52" s="9"/>
      <c r="G52" s="179"/>
      <c r="H52"/>
      <c r="I52"/>
    </row>
    <row r="53" spans="1:9" ht="31.5" hidden="1" customHeight="1">
      <c r="A53" s="115" t="s">
        <v>63</v>
      </c>
      <c r="B53" s="245" t="s">
        <v>64</v>
      </c>
      <c r="C53" s="246"/>
      <c r="D53" s="246"/>
      <c r="E53" s="246"/>
      <c r="F53" s="247"/>
      <c r="G53" s="216"/>
      <c r="H53"/>
      <c r="I53"/>
    </row>
    <row r="54" spans="1:9" ht="30" hidden="1">
      <c r="A54" s="115" t="s">
        <v>65</v>
      </c>
      <c r="B54" s="44" t="s">
        <v>66</v>
      </c>
      <c r="C54" s="9"/>
      <c r="D54" s="9"/>
      <c r="E54" s="9"/>
      <c r="F54" s="9"/>
      <c r="G54" s="179"/>
      <c r="H54"/>
      <c r="I54"/>
    </row>
    <row r="55" spans="1:9" ht="30" hidden="1">
      <c r="A55" s="116" t="s">
        <v>67</v>
      </c>
      <c r="B55" s="13" t="s">
        <v>68</v>
      </c>
      <c r="D55" s="9"/>
      <c r="E55" s="9"/>
      <c r="F55" s="9"/>
      <c r="G55" s="179"/>
      <c r="H55"/>
      <c r="I55"/>
    </row>
    <row r="56" spans="1:9" ht="18.75">
      <c r="A56" s="100"/>
      <c r="B56" s="306" t="s">
        <v>69</v>
      </c>
      <c r="C56" s="306"/>
      <c r="D56" s="306"/>
      <c r="E56" s="307"/>
      <c r="F56" s="306"/>
      <c r="G56" s="353"/>
      <c r="H56" s="156">
        <f>H57+H69</f>
        <v>7</v>
      </c>
      <c r="I56" s="156">
        <f>I57+I69</f>
        <v>14</v>
      </c>
    </row>
    <row r="57" spans="1:9" ht="45" customHeight="1">
      <c r="A57" s="100" t="s">
        <v>70</v>
      </c>
      <c r="B57" s="221" t="s">
        <v>71</v>
      </c>
      <c r="C57" s="221"/>
      <c r="D57" s="221"/>
      <c r="E57" s="222"/>
      <c r="F57" s="221"/>
      <c r="G57" s="348"/>
      <c r="H57" s="156">
        <f>SUM(D61:D67)</f>
        <v>5</v>
      </c>
      <c r="I57" s="156">
        <f>COUNT(D61:D67)*2</f>
        <v>10</v>
      </c>
    </row>
    <row r="58" spans="1:9" ht="30" hidden="1">
      <c r="A58" s="297" t="s">
        <v>72</v>
      </c>
      <c r="B58" s="47" t="s">
        <v>73</v>
      </c>
      <c r="C58" s="11"/>
      <c r="D58" s="12"/>
      <c r="E58" s="12"/>
      <c r="F58" s="12"/>
      <c r="G58" s="179"/>
      <c r="H58"/>
      <c r="I58"/>
    </row>
    <row r="59" spans="1:9" ht="30" hidden="1">
      <c r="A59" s="115" t="s">
        <v>74</v>
      </c>
      <c r="B59" s="15" t="s">
        <v>75</v>
      </c>
      <c r="C59" s="9"/>
      <c r="D59" s="9"/>
      <c r="E59" s="9"/>
      <c r="F59" s="9"/>
      <c r="G59" s="179"/>
      <c r="H59"/>
      <c r="I59"/>
    </row>
    <row r="60" spans="1:9" hidden="1">
      <c r="A60" s="115" t="s">
        <v>76</v>
      </c>
      <c r="B60" s="15" t="s">
        <v>77</v>
      </c>
      <c r="C60" s="9"/>
      <c r="D60" s="9"/>
      <c r="E60" s="9"/>
      <c r="F60" s="9"/>
      <c r="G60" s="179"/>
      <c r="H60"/>
      <c r="I60"/>
    </row>
    <row r="61" spans="1:9" ht="114" customHeight="1">
      <c r="A61" s="100" t="s">
        <v>78</v>
      </c>
      <c r="B61" s="48" t="s">
        <v>79</v>
      </c>
      <c r="C61" s="324" t="s">
        <v>947</v>
      </c>
      <c r="D61" s="122">
        <v>1</v>
      </c>
      <c r="E61" s="122" t="s">
        <v>1943</v>
      </c>
      <c r="F61" s="5" t="s">
        <v>949</v>
      </c>
      <c r="G61" s="349"/>
    </row>
    <row r="62" spans="1:9" ht="93.75" customHeight="1">
      <c r="A62" s="100"/>
      <c r="B62" s="48"/>
      <c r="C62" s="324" t="s">
        <v>948</v>
      </c>
      <c r="D62" s="122">
        <v>1</v>
      </c>
      <c r="E62" s="122" t="s">
        <v>1943</v>
      </c>
      <c r="F62" s="5" t="s">
        <v>2306</v>
      </c>
      <c r="G62" s="349"/>
    </row>
    <row r="63" spans="1:9" ht="123.75" customHeight="1">
      <c r="A63" s="100"/>
      <c r="B63" s="6"/>
      <c r="C63" s="7" t="s">
        <v>2396</v>
      </c>
      <c r="D63" s="31">
        <v>1</v>
      </c>
      <c r="E63" s="122" t="s">
        <v>1943</v>
      </c>
      <c r="F63" s="5" t="s">
        <v>950</v>
      </c>
      <c r="G63" s="349"/>
    </row>
    <row r="64" spans="1:9" ht="33" hidden="1" customHeight="1">
      <c r="A64" s="297" t="s">
        <v>80</v>
      </c>
      <c r="B64" s="47" t="s">
        <v>81</v>
      </c>
      <c r="C64" s="12"/>
      <c r="D64" s="12"/>
      <c r="E64" s="121"/>
      <c r="F64" s="12"/>
      <c r="G64" s="179"/>
      <c r="H64"/>
      <c r="I64"/>
    </row>
    <row r="65" spans="1:9" ht="30" hidden="1">
      <c r="A65" s="115" t="s">
        <v>82</v>
      </c>
      <c r="B65" s="8" t="s">
        <v>83</v>
      </c>
      <c r="C65" s="9"/>
      <c r="D65" s="9"/>
      <c r="E65" s="9"/>
      <c r="F65" s="9"/>
      <c r="G65" s="179"/>
      <c r="H65"/>
      <c r="I65"/>
    </row>
    <row r="66" spans="1:9" ht="78.75" customHeight="1">
      <c r="A66" s="100" t="s">
        <v>84</v>
      </c>
      <c r="B66" s="13" t="s">
        <v>85</v>
      </c>
      <c r="C66" s="106" t="s">
        <v>571</v>
      </c>
      <c r="D66" s="122">
        <v>1</v>
      </c>
      <c r="E66" s="122" t="s">
        <v>1942</v>
      </c>
      <c r="F66" s="6" t="s">
        <v>952</v>
      </c>
      <c r="G66" s="350"/>
    </row>
    <row r="67" spans="1:9" ht="60">
      <c r="A67" s="100"/>
      <c r="B67" s="13"/>
      <c r="C67" s="5" t="s">
        <v>951</v>
      </c>
      <c r="D67" s="122">
        <v>1</v>
      </c>
      <c r="E67" s="122" t="s">
        <v>1942</v>
      </c>
      <c r="F67" s="9"/>
      <c r="G67" s="352"/>
    </row>
    <row r="68" spans="1:9" ht="30" hidden="1">
      <c r="A68" s="297" t="s">
        <v>86</v>
      </c>
      <c r="B68" s="10" t="s">
        <v>87</v>
      </c>
      <c r="C68" s="12"/>
      <c r="D68" s="12"/>
      <c r="E68" s="12"/>
      <c r="F68" s="12"/>
      <c r="G68" s="179"/>
      <c r="H68"/>
      <c r="I68"/>
    </row>
    <row r="69" spans="1:9" ht="30">
      <c r="A69" s="100" t="s">
        <v>88</v>
      </c>
      <c r="B69" s="221" t="s">
        <v>89</v>
      </c>
      <c r="C69" s="221"/>
      <c r="D69" s="221"/>
      <c r="E69" s="222"/>
      <c r="F69" s="221"/>
      <c r="G69" s="348"/>
      <c r="H69" s="156">
        <f>SUM(D72:D73)</f>
        <v>2</v>
      </c>
      <c r="I69" s="156">
        <f>COUNT(D72:D73)*2</f>
        <v>4</v>
      </c>
    </row>
    <row r="70" spans="1:9" ht="30" hidden="1">
      <c r="A70" s="297" t="s">
        <v>90</v>
      </c>
      <c r="B70" s="10" t="s">
        <v>91</v>
      </c>
      <c r="C70" s="12"/>
      <c r="D70" s="12"/>
      <c r="E70" s="12"/>
      <c r="F70" s="12"/>
      <c r="G70" s="179"/>
      <c r="H70"/>
      <c r="I70"/>
    </row>
    <row r="71" spans="1:9" ht="30" hidden="1">
      <c r="A71" s="115" t="s">
        <v>92</v>
      </c>
      <c r="B71" s="8" t="s">
        <v>93</v>
      </c>
      <c r="C71" s="9"/>
      <c r="D71" s="9"/>
      <c r="E71" s="9"/>
      <c r="F71" s="9"/>
      <c r="G71" s="179"/>
      <c r="H71"/>
      <c r="I71"/>
    </row>
    <row r="72" spans="1:9" ht="90">
      <c r="A72" s="100" t="s">
        <v>94</v>
      </c>
      <c r="B72" s="13" t="s">
        <v>95</v>
      </c>
      <c r="C72" s="18" t="s">
        <v>953</v>
      </c>
      <c r="D72" s="122">
        <v>1</v>
      </c>
      <c r="E72" s="122" t="s">
        <v>1606</v>
      </c>
      <c r="F72" s="5" t="s">
        <v>954</v>
      </c>
      <c r="G72" s="349"/>
    </row>
    <row r="73" spans="1:9" ht="30">
      <c r="A73" s="100"/>
      <c r="B73" s="13"/>
      <c r="C73" s="6" t="s">
        <v>955</v>
      </c>
      <c r="D73" s="122">
        <v>1</v>
      </c>
      <c r="E73" s="122" t="s">
        <v>1948</v>
      </c>
      <c r="F73" s="5"/>
      <c r="G73" s="349"/>
    </row>
    <row r="74" spans="1:9" ht="45" hidden="1">
      <c r="A74" s="297" t="s">
        <v>96</v>
      </c>
      <c r="B74" s="10" t="s">
        <v>97</v>
      </c>
      <c r="C74" s="12"/>
      <c r="D74" s="12"/>
      <c r="E74" s="12"/>
      <c r="F74" s="12"/>
      <c r="G74" s="179"/>
      <c r="H74"/>
      <c r="I74"/>
    </row>
    <row r="75" spans="1:9" ht="45" hidden="1">
      <c r="A75" s="115" t="s">
        <v>98</v>
      </c>
      <c r="B75" s="8" t="s">
        <v>99</v>
      </c>
      <c r="C75" s="9"/>
      <c r="D75" s="9"/>
      <c r="E75" s="9"/>
      <c r="F75" s="9"/>
      <c r="G75" s="179"/>
      <c r="H75"/>
      <c r="I75"/>
    </row>
    <row r="76" spans="1:9" ht="30" hidden="1">
      <c r="A76" s="115" t="s">
        <v>100</v>
      </c>
      <c r="B76" s="245" t="s">
        <v>101</v>
      </c>
      <c r="C76" s="246"/>
      <c r="D76" s="246"/>
      <c r="E76" s="246"/>
      <c r="F76" s="247"/>
      <c r="G76" s="216"/>
      <c r="H76"/>
      <c r="I76"/>
    </row>
    <row r="77" spans="1:9" ht="60" hidden="1">
      <c r="A77" s="115" t="s">
        <v>102</v>
      </c>
      <c r="B77" s="8" t="s">
        <v>103</v>
      </c>
      <c r="C77" s="9"/>
      <c r="D77" s="9"/>
      <c r="E77" s="9"/>
      <c r="F77" s="9"/>
      <c r="G77" s="179"/>
      <c r="H77"/>
      <c r="I77"/>
    </row>
    <row r="78" spans="1:9" ht="45" hidden="1">
      <c r="A78" s="115" t="s">
        <v>104</v>
      </c>
      <c r="B78" s="8" t="s">
        <v>105</v>
      </c>
      <c r="C78" s="9"/>
      <c r="D78" s="9"/>
      <c r="E78" s="9"/>
      <c r="F78" s="9"/>
      <c r="G78" s="179"/>
      <c r="H78"/>
      <c r="I78"/>
    </row>
    <row r="79" spans="1:9" ht="30" hidden="1">
      <c r="A79" s="115" t="s">
        <v>106</v>
      </c>
      <c r="B79" s="8" t="s">
        <v>107</v>
      </c>
      <c r="C79" s="9"/>
      <c r="D79" s="9"/>
      <c r="E79" s="9"/>
      <c r="F79" s="9"/>
      <c r="G79" s="179"/>
      <c r="H79"/>
      <c r="I79"/>
    </row>
    <row r="80" spans="1:9" ht="30" hidden="1">
      <c r="A80" s="115" t="s">
        <v>108</v>
      </c>
      <c r="B80" s="8" t="s">
        <v>443</v>
      </c>
      <c r="C80" s="9"/>
      <c r="D80" s="9"/>
      <c r="E80" s="9"/>
      <c r="F80" s="9"/>
      <c r="G80" s="179"/>
      <c r="H80"/>
      <c r="I80"/>
    </row>
    <row r="81" spans="1:9" ht="18.75">
      <c r="A81" s="100"/>
      <c r="B81" s="306" t="s">
        <v>109</v>
      </c>
      <c r="C81" s="306"/>
      <c r="D81" s="306"/>
      <c r="E81" s="307"/>
      <c r="F81" s="306"/>
      <c r="G81" s="353"/>
      <c r="H81" s="156">
        <f>H90+H101</f>
        <v>11</v>
      </c>
      <c r="I81" s="156">
        <f>I90+I101</f>
        <v>22</v>
      </c>
    </row>
    <row r="82" spans="1:9" ht="31.5" hidden="1" customHeight="1">
      <c r="A82" s="297" t="s">
        <v>110</v>
      </c>
      <c r="B82" s="245" t="s">
        <v>444</v>
      </c>
      <c r="C82" s="246"/>
      <c r="D82" s="246"/>
      <c r="E82" s="246"/>
      <c r="F82" s="247"/>
      <c r="G82" s="216"/>
      <c r="H82"/>
      <c r="I82"/>
    </row>
    <row r="83" spans="1:9" ht="30" hidden="1">
      <c r="A83" s="115" t="s">
        <v>111</v>
      </c>
      <c r="B83" s="8" t="s">
        <v>445</v>
      </c>
      <c r="C83" s="9"/>
      <c r="D83" s="9"/>
      <c r="E83" s="9"/>
      <c r="F83" s="9"/>
      <c r="G83" s="179"/>
      <c r="H83"/>
      <c r="I83"/>
    </row>
    <row r="84" spans="1:9" ht="30" hidden="1">
      <c r="A84" s="115" t="s">
        <v>112</v>
      </c>
      <c r="B84" s="15" t="s">
        <v>113</v>
      </c>
      <c r="C84" s="9"/>
      <c r="D84" s="9"/>
      <c r="E84" s="9"/>
      <c r="F84" s="9"/>
      <c r="G84" s="179"/>
      <c r="H84"/>
      <c r="I84"/>
    </row>
    <row r="85" spans="1:9" ht="30" hidden="1">
      <c r="A85" s="115" t="s">
        <v>114</v>
      </c>
      <c r="B85" s="8" t="s">
        <v>115</v>
      </c>
      <c r="C85" s="9"/>
      <c r="D85" s="9"/>
      <c r="E85" s="9"/>
      <c r="F85" s="9"/>
      <c r="G85" s="179"/>
      <c r="H85"/>
      <c r="I85"/>
    </row>
    <row r="86" spans="1:9" ht="30" hidden="1">
      <c r="A86" s="115" t="s">
        <v>116</v>
      </c>
      <c r="B86" s="8" t="s">
        <v>117</v>
      </c>
      <c r="C86" s="9"/>
      <c r="D86" s="9"/>
      <c r="E86" s="9"/>
      <c r="F86" s="9"/>
      <c r="G86" s="179"/>
      <c r="H86"/>
      <c r="I86"/>
    </row>
    <row r="87" spans="1:9" ht="30" hidden="1">
      <c r="A87" s="115" t="s">
        <v>118</v>
      </c>
      <c r="B87" s="15" t="s">
        <v>119</v>
      </c>
      <c r="C87" s="9"/>
      <c r="D87" s="9"/>
      <c r="E87" s="9"/>
      <c r="F87" s="9"/>
      <c r="G87" s="179"/>
      <c r="H87"/>
      <c r="I87"/>
    </row>
    <row r="88" spans="1:9" ht="30" hidden="1">
      <c r="A88" s="115" t="s">
        <v>120</v>
      </c>
      <c r="B88" s="15" t="s">
        <v>121</v>
      </c>
      <c r="C88" s="9"/>
      <c r="D88" s="9"/>
      <c r="E88" s="9"/>
      <c r="F88" s="9"/>
      <c r="G88" s="179"/>
      <c r="H88"/>
      <c r="I88"/>
    </row>
    <row r="89" spans="1:9" ht="30" hidden="1">
      <c r="A89" s="115" t="s">
        <v>122</v>
      </c>
      <c r="B89" s="15" t="s">
        <v>123</v>
      </c>
      <c r="C89" s="9"/>
      <c r="D89" s="9"/>
      <c r="E89" s="9"/>
      <c r="F89" s="9"/>
      <c r="G89" s="179"/>
      <c r="H89"/>
      <c r="I89"/>
    </row>
    <row r="90" spans="1:9" ht="47.25" customHeight="1">
      <c r="A90" s="100" t="s">
        <v>124</v>
      </c>
      <c r="B90" s="221" t="s">
        <v>125</v>
      </c>
      <c r="C90" s="221"/>
      <c r="D90" s="221"/>
      <c r="E90" s="222"/>
      <c r="F90" s="221"/>
      <c r="G90" s="348"/>
      <c r="H90" s="156">
        <f>SUM(D91:D99)</f>
        <v>8</v>
      </c>
      <c r="I90" s="156">
        <f>COUNT(D91:D99)*2</f>
        <v>16</v>
      </c>
    </row>
    <row r="91" spans="1:9" ht="30">
      <c r="A91" s="100" t="s">
        <v>126</v>
      </c>
      <c r="B91" s="13" t="s">
        <v>127</v>
      </c>
      <c r="C91" s="5" t="s">
        <v>588</v>
      </c>
      <c r="D91" s="122">
        <v>1</v>
      </c>
      <c r="E91" s="122" t="s">
        <v>1942</v>
      </c>
      <c r="F91" s="9"/>
      <c r="G91" s="352"/>
    </row>
    <row r="92" spans="1:9" ht="45" hidden="1">
      <c r="A92" s="297" t="s">
        <v>128</v>
      </c>
      <c r="B92" s="10" t="s">
        <v>129</v>
      </c>
      <c r="C92" s="141"/>
      <c r="D92" s="12"/>
      <c r="E92" s="12"/>
      <c r="F92" s="12"/>
      <c r="G92" s="179"/>
      <c r="H92"/>
      <c r="I92"/>
    </row>
    <row r="93" spans="1:9" ht="63">
      <c r="A93" s="100" t="s">
        <v>130</v>
      </c>
      <c r="B93" s="13" t="s">
        <v>131</v>
      </c>
      <c r="C93" s="324" t="s">
        <v>2397</v>
      </c>
      <c r="D93" s="122">
        <v>1</v>
      </c>
      <c r="E93" s="122" t="s">
        <v>1269</v>
      </c>
      <c r="F93" s="5"/>
      <c r="G93" s="349"/>
    </row>
    <row r="94" spans="1:9" ht="45">
      <c r="A94" s="100" t="s">
        <v>132</v>
      </c>
      <c r="B94" s="13" t="s">
        <v>133</v>
      </c>
      <c r="C94" s="72" t="s">
        <v>956</v>
      </c>
      <c r="D94" s="122">
        <v>1</v>
      </c>
      <c r="E94" s="122" t="s">
        <v>1945</v>
      </c>
      <c r="F94" s="5" t="s">
        <v>960</v>
      </c>
      <c r="G94" s="349"/>
    </row>
    <row r="95" spans="1:9" ht="75">
      <c r="A95" s="100"/>
      <c r="B95" s="13"/>
      <c r="C95" s="72" t="s">
        <v>957</v>
      </c>
      <c r="D95" s="122">
        <v>1</v>
      </c>
      <c r="E95" s="122" t="s">
        <v>1945</v>
      </c>
      <c r="F95" s="5" t="s">
        <v>961</v>
      </c>
      <c r="G95" s="349"/>
    </row>
    <row r="96" spans="1:9" ht="47.25">
      <c r="A96" s="100"/>
      <c r="B96" s="13"/>
      <c r="C96" s="72" t="s">
        <v>958</v>
      </c>
      <c r="D96" s="122">
        <v>1</v>
      </c>
      <c r="E96" s="122" t="s">
        <v>1945</v>
      </c>
      <c r="F96" s="5" t="s">
        <v>962</v>
      </c>
      <c r="G96" s="349"/>
    </row>
    <row r="97" spans="1:9" ht="31.5">
      <c r="A97" s="100"/>
      <c r="B97" s="13"/>
      <c r="C97" s="72" t="s">
        <v>959</v>
      </c>
      <c r="D97" s="122">
        <v>1</v>
      </c>
      <c r="E97" s="122" t="s">
        <v>1945</v>
      </c>
      <c r="F97" s="5"/>
      <c r="G97" s="349"/>
    </row>
    <row r="98" spans="1:9">
      <c r="A98" s="100"/>
      <c r="B98" s="13"/>
      <c r="C98" s="16" t="s">
        <v>963</v>
      </c>
      <c r="D98" s="122">
        <v>1</v>
      </c>
      <c r="E98" s="122" t="s">
        <v>1945</v>
      </c>
      <c r="F98" s="9"/>
      <c r="G98" s="352"/>
    </row>
    <row r="99" spans="1:9">
      <c r="A99" s="100"/>
      <c r="B99" s="13"/>
      <c r="C99" s="16" t="s">
        <v>964</v>
      </c>
      <c r="D99" s="122">
        <v>1</v>
      </c>
      <c r="E99" s="122" t="s">
        <v>1945</v>
      </c>
      <c r="F99" s="9"/>
      <c r="G99" s="352"/>
    </row>
    <row r="100" spans="1:9" ht="30" hidden="1">
      <c r="A100" s="312" t="s">
        <v>134</v>
      </c>
      <c r="B100" s="316" t="s">
        <v>446</v>
      </c>
      <c r="D100" s="12"/>
      <c r="E100" s="12"/>
      <c r="F100" s="12"/>
      <c r="G100" s="179"/>
      <c r="H100"/>
      <c r="I100"/>
    </row>
    <row r="101" spans="1:9" ht="31.5" customHeight="1">
      <c r="A101" s="100" t="s">
        <v>135</v>
      </c>
      <c r="B101" s="221" t="s">
        <v>136</v>
      </c>
      <c r="C101" s="221"/>
      <c r="D101" s="221"/>
      <c r="E101" s="222"/>
      <c r="F101" s="221"/>
      <c r="G101" s="348"/>
      <c r="H101" s="156">
        <f>SUM(D102:D104)</f>
        <v>3</v>
      </c>
      <c r="I101" s="156">
        <f>COUNT(D102:D104)*2</f>
        <v>6</v>
      </c>
    </row>
    <row r="102" spans="1:9" ht="60">
      <c r="A102" s="100" t="s">
        <v>137</v>
      </c>
      <c r="B102" s="13" t="s">
        <v>447</v>
      </c>
      <c r="C102" s="109" t="s">
        <v>2305</v>
      </c>
      <c r="D102" s="125">
        <v>1</v>
      </c>
      <c r="E102" s="125" t="s">
        <v>1653</v>
      </c>
      <c r="F102" s="109" t="s">
        <v>967</v>
      </c>
      <c r="G102" s="354"/>
    </row>
    <row r="103" spans="1:9" ht="75">
      <c r="A103" s="100"/>
      <c r="B103" s="13"/>
      <c r="C103" s="109" t="s">
        <v>965</v>
      </c>
      <c r="D103" s="125">
        <v>1</v>
      </c>
      <c r="E103" s="125" t="s">
        <v>1653</v>
      </c>
      <c r="F103" s="16" t="s">
        <v>2304</v>
      </c>
      <c r="G103" s="373"/>
    </row>
    <row r="104" spans="1:9" ht="30">
      <c r="A104" s="100"/>
      <c r="B104" s="13"/>
      <c r="C104" s="16" t="s">
        <v>966</v>
      </c>
      <c r="D104" s="125">
        <v>1</v>
      </c>
      <c r="E104" s="125" t="s">
        <v>1653</v>
      </c>
      <c r="F104" s="16" t="s">
        <v>2146</v>
      </c>
      <c r="G104" s="373"/>
    </row>
    <row r="105" spans="1:9" ht="30" hidden="1">
      <c r="A105" s="297" t="s">
        <v>138</v>
      </c>
      <c r="B105" s="47" t="s">
        <v>139</v>
      </c>
      <c r="C105" s="12"/>
      <c r="D105" s="12"/>
      <c r="E105" s="12"/>
      <c r="F105" s="12"/>
      <c r="G105" s="179"/>
      <c r="H105"/>
      <c r="I105"/>
    </row>
    <row r="106" spans="1:9" ht="31.5" hidden="1" customHeight="1">
      <c r="A106" s="115" t="s">
        <v>140</v>
      </c>
      <c r="B106" s="245" t="s">
        <v>141</v>
      </c>
      <c r="C106" s="246"/>
      <c r="D106" s="246"/>
      <c r="E106" s="246"/>
      <c r="F106" s="247"/>
      <c r="G106" s="216"/>
      <c r="H106"/>
      <c r="I106"/>
    </row>
    <row r="107" spans="1:9" ht="30" hidden="1">
      <c r="A107" s="115" t="s">
        <v>142</v>
      </c>
      <c r="B107" s="8" t="s">
        <v>143</v>
      </c>
      <c r="C107" s="9"/>
      <c r="D107" s="9"/>
      <c r="E107" s="9"/>
      <c r="F107" s="9"/>
      <c r="G107" s="179"/>
      <c r="H107"/>
      <c r="I107"/>
    </row>
    <row r="108" spans="1:9" ht="45" hidden="1">
      <c r="A108" s="115" t="s">
        <v>144</v>
      </c>
      <c r="B108" s="8" t="s">
        <v>145</v>
      </c>
      <c r="C108" s="9"/>
      <c r="D108" s="9"/>
      <c r="E108" s="9"/>
      <c r="F108" s="9"/>
      <c r="G108" s="179"/>
      <c r="H108"/>
      <c r="I108"/>
    </row>
    <row r="109" spans="1:9" ht="45" hidden="1">
      <c r="A109" s="115" t="s">
        <v>146</v>
      </c>
      <c r="B109" s="8" t="s">
        <v>147</v>
      </c>
      <c r="C109" s="9"/>
      <c r="D109" s="9"/>
      <c r="E109" s="9"/>
      <c r="F109" s="9"/>
      <c r="G109" s="179"/>
      <c r="H109"/>
      <c r="I109"/>
    </row>
    <row r="110" spans="1:9" hidden="1">
      <c r="A110" s="115" t="s">
        <v>148</v>
      </c>
      <c r="B110" s="8" t="s">
        <v>149</v>
      </c>
      <c r="C110" s="9"/>
      <c r="D110" s="9"/>
      <c r="E110" s="9"/>
      <c r="F110" s="9"/>
      <c r="G110" s="179"/>
      <c r="H110"/>
      <c r="I110"/>
    </row>
    <row r="111" spans="1:9" ht="30" hidden="1">
      <c r="A111" s="115" t="s">
        <v>150</v>
      </c>
      <c r="B111" s="8" t="s">
        <v>151</v>
      </c>
      <c r="C111" s="9"/>
      <c r="D111" s="9"/>
      <c r="E111" s="9"/>
      <c r="F111" s="9"/>
      <c r="G111" s="179"/>
      <c r="H111"/>
      <c r="I111"/>
    </row>
    <row r="112" spans="1:9" ht="30" hidden="1">
      <c r="A112" s="115" t="s">
        <v>152</v>
      </c>
      <c r="B112" s="8" t="s">
        <v>153</v>
      </c>
      <c r="C112" s="9"/>
      <c r="D112" s="9"/>
      <c r="E112" s="9"/>
      <c r="F112" s="9"/>
      <c r="G112" s="179"/>
      <c r="H112"/>
      <c r="I112"/>
    </row>
    <row r="113" spans="1:9" ht="18.75">
      <c r="A113" s="100"/>
      <c r="B113" s="306" t="s">
        <v>154</v>
      </c>
      <c r="C113" s="306"/>
      <c r="D113" s="306"/>
      <c r="E113" s="307"/>
      <c r="F113" s="306"/>
      <c r="G113" s="353"/>
      <c r="H113" s="156">
        <f>H146</f>
        <v>14</v>
      </c>
      <c r="I113" s="156">
        <f>I146</f>
        <v>28</v>
      </c>
    </row>
    <row r="114" spans="1:9" ht="47.25" hidden="1" customHeight="1">
      <c r="A114" s="297" t="s">
        <v>155</v>
      </c>
      <c r="B114" s="245" t="s">
        <v>156</v>
      </c>
      <c r="C114" s="246"/>
      <c r="D114" s="246"/>
      <c r="E114" s="246"/>
      <c r="F114" s="247"/>
      <c r="G114" s="216"/>
      <c r="H114"/>
      <c r="I114"/>
    </row>
    <row r="115" spans="1:9" ht="30" hidden="1">
      <c r="A115" s="115" t="s">
        <v>157</v>
      </c>
      <c r="B115" s="15" t="s">
        <v>158</v>
      </c>
      <c r="C115" s="9"/>
      <c r="D115" s="9"/>
      <c r="E115" s="9"/>
      <c r="F115" s="9"/>
      <c r="G115" s="179"/>
      <c r="H115"/>
      <c r="I115"/>
    </row>
    <row r="116" spans="1:9" ht="30" hidden="1">
      <c r="A116" s="115" t="s">
        <v>159</v>
      </c>
      <c r="B116" s="8" t="s">
        <v>160</v>
      </c>
      <c r="C116" s="9"/>
      <c r="D116" s="9"/>
      <c r="E116" s="9"/>
      <c r="F116" s="9"/>
      <c r="G116" s="179"/>
      <c r="H116"/>
      <c r="I116"/>
    </row>
    <row r="117" spans="1:9" hidden="1">
      <c r="A117" s="115" t="s">
        <v>161</v>
      </c>
      <c r="B117" s="15" t="s">
        <v>162</v>
      </c>
      <c r="C117" s="9"/>
      <c r="D117" s="9"/>
      <c r="E117" s="9"/>
      <c r="F117" s="9"/>
      <c r="G117" s="179"/>
      <c r="H117"/>
      <c r="I117"/>
    </row>
    <row r="118" spans="1:9" hidden="1">
      <c r="A118" s="115" t="s">
        <v>163</v>
      </c>
      <c r="B118" s="15" t="s">
        <v>164</v>
      </c>
      <c r="C118" s="9"/>
      <c r="D118" s="9"/>
      <c r="E118" s="9"/>
      <c r="F118" s="9"/>
      <c r="G118" s="179"/>
      <c r="H118"/>
      <c r="I118"/>
    </row>
    <row r="119" spans="1:9" ht="30" hidden="1">
      <c r="A119" s="115" t="s">
        <v>165</v>
      </c>
      <c r="B119" s="8" t="s">
        <v>166</v>
      </c>
      <c r="C119" s="9"/>
      <c r="D119" s="9"/>
      <c r="E119" s="9"/>
      <c r="F119" s="9"/>
      <c r="G119" s="179"/>
      <c r="H119"/>
      <c r="I119"/>
    </row>
    <row r="120" spans="1:9" ht="30" hidden="1">
      <c r="A120" s="115" t="s">
        <v>167</v>
      </c>
      <c r="B120" s="8" t="s">
        <v>168</v>
      </c>
      <c r="C120" s="9"/>
      <c r="D120" s="9"/>
      <c r="E120" s="9"/>
      <c r="F120" s="9"/>
      <c r="G120" s="179"/>
      <c r="H120"/>
      <c r="I120"/>
    </row>
    <row r="121" spans="1:9" ht="30" hidden="1">
      <c r="A121" s="115" t="s">
        <v>169</v>
      </c>
      <c r="B121" s="8" t="s">
        <v>170</v>
      </c>
      <c r="C121" s="9"/>
      <c r="D121" s="9"/>
      <c r="E121" s="9"/>
      <c r="F121" s="9"/>
      <c r="G121" s="179"/>
      <c r="H121"/>
      <c r="I121"/>
    </row>
    <row r="122" spans="1:9" ht="30" hidden="1">
      <c r="A122" s="115" t="s">
        <v>171</v>
      </c>
      <c r="B122" s="8" t="s">
        <v>172</v>
      </c>
      <c r="C122" s="9"/>
      <c r="D122" s="9"/>
      <c r="E122" s="9"/>
      <c r="F122" s="9"/>
      <c r="G122" s="179"/>
      <c r="H122"/>
      <c r="I122"/>
    </row>
    <row r="123" spans="1:9" ht="45" hidden="1">
      <c r="A123" s="115" t="s">
        <v>173</v>
      </c>
      <c r="B123" s="8" t="s">
        <v>174</v>
      </c>
      <c r="C123" s="9"/>
      <c r="D123" s="9"/>
      <c r="E123" s="9"/>
      <c r="F123" s="9"/>
      <c r="G123" s="179"/>
      <c r="H123"/>
      <c r="I123"/>
    </row>
    <row r="124" spans="1:9" hidden="1">
      <c r="A124" s="115" t="s">
        <v>175</v>
      </c>
      <c r="B124" s="8" t="s">
        <v>176</v>
      </c>
      <c r="C124" s="9"/>
      <c r="D124" s="9"/>
      <c r="E124" s="9"/>
      <c r="F124" s="9"/>
      <c r="G124" s="179"/>
      <c r="H124"/>
      <c r="I124"/>
    </row>
    <row r="125" spans="1:9" ht="31.5" hidden="1" customHeight="1">
      <c r="A125" s="115" t="s">
        <v>177</v>
      </c>
      <c r="B125" s="245" t="s">
        <v>178</v>
      </c>
      <c r="C125" s="246"/>
      <c r="D125" s="246"/>
      <c r="E125" s="246"/>
      <c r="F125" s="247"/>
      <c r="G125" s="216"/>
      <c r="H125"/>
      <c r="I125"/>
    </row>
    <row r="126" spans="1:9" ht="45" hidden="1">
      <c r="A126" s="115" t="s">
        <v>179</v>
      </c>
      <c r="B126" s="8" t="s">
        <v>180</v>
      </c>
      <c r="C126" s="9"/>
      <c r="D126" s="9"/>
      <c r="E126" s="9"/>
      <c r="F126" s="9"/>
      <c r="G126" s="179"/>
      <c r="H126"/>
      <c r="I126"/>
    </row>
    <row r="127" spans="1:9" ht="30" hidden="1">
      <c r="A127" s="115" t="s">
        <v>181</v>
      </c>
      <c r="B127" s="8" t="s">
        <v>182</v>
      </c>
      <c r="C127" s="9"/>
      <c r="D127" s="9"/>
      <c r="E127" s="9"/>
      <c r="F127" s="9"/>
      <c r="G127" s="179"/>
      <c r="H127"/>
      <c r="I127"/>
    </row>
    <row r="128" spans="1:9" ht="30" hidden="1">
      <c r="A128" s="115" t="s">
        <v>183</v>
      </c>
      <c r="B128" s="8" t="s">
        <v>184</v>
      </c>
      <c r="C128" s="9"/>
      <c r="D128" s="9"/>
      <c r="E128" s="9"/>
      <c r="F128" s="9"/>
      <c r="G128" s="179"/>
      <c r="H128"/>
      <c r="I128"/>
    </row>
    <row r="129" spans="1:9" ht="30" hidden="1">
      <c r="A129" s="115" t="s">
        <v>185</v>
      </c>
      <c r="B129" s="15" t="s">
        <v>186</v>
      </c>
      <c r="C129" s="9"/>
      <c r="D129" s="9"/>
      <c r="E129" s="9"/>
      <c r="F129" s="9"/>
      <c r="G129" s="179"/>
      <c r="H129"/>
      <c r="I129"/>
    </row>
    <row r="130" spans="1:9" ht="45" hidden="1">
      <c r="A130" s="115" t="s">
        <v>187</v>
      </c>
      <c r="B130" s="8" t="s">
        <v>448</v>
      </c>
      <c r="C130" s="9"/>
      <c r="D130" s="9"/>
      <c r="E130" s="9"/>
      <c r="F130" s="9"/>
      <c r="G130" s="179"/>
      <c r="H130"/>
      <c r="I130"/>
    </row>
    <row r="131" spans="1:9" ht="30" hidden="1">
      <c r="A131" s="114" t="s">
        <v>1187</v>
      </c>
      <c r="B131" s="25" t="s">
        <v>1188</v>
      </c>
      <c r="C131" s="9"/>
      <c r="D131" s="9"/>
      <c r="E131" s="9"/>
      <c r="F131" s="9"/>
      <c r="G131" s="179"/>
      <c r="H131"/>
      <c r="I131"/>
    </row>
    <row r="132" spans="1:9" ht="31.5" hidden="1" customHeight="1">
      <c r="A132" s="115" t="s">
        <v>188</v>
      </c>
      <c r="B132" s="245" t="s">
        <v>189</v>
      </c>
      <c r="C132" s="246"/>
      <c r="D132" s="246"/>
      <c r="E132" s="246"/>
      <c r="F132" s="247"/>
      <c r="G132" s="216"/>
      <c r="H132"/>
      <c r="I132"/>
    </row>
    <row r="133" spans="1:9" ht="30" hidden="1">
      <c r="A133" s="115" t="s">
        <v>190</v>
      </c>
      <c r="B133" s="8" t="s">
        <v>191</v>
      </c>
      <c r="C133" s="9"/>
      <c r="D133" s="9"/>
      <c r="E133" s="9"/>
      <c r="F133" s="9"/>
      <c r="G133" s="179"/>
      <c r="H133"/>
      <c r="I133"/>
    </row>
    <row r="134" spans="1:9" ht="30" hidden="1">
      <c r="A134" s="115" t="s">
        <v>192</v>
      </c>
      <c r="B134" s="8" t="s">
        <v>193</v>
      </c>
      <c r="C134" s="9"/>
      <c r="D134" s="9"/>
      <c r="E134" s="9"/>
      <c r="F134" s="9"/>
      <c r="G134" s="179"/>
      <c r="H134"/>
      <c r="I134"/>
    </row>
    <row r="135" spans="1:9" ht="45" hidden="1">
      <c r="A135" s="115" t="s">
        <v>194</v>
      </c>
      <c r="B135" s="8" t="s">
        <v>195</v>
      </c>
      <c r="C135" s="9"/>
      <c r="D135" s="9"/>
      <c r="E135" s="9"/>
      <c r="F135" s="9"/>
      <c r="G135" s="179"/>
      <c r="H135"/>
      <c r="I135"/>
    </row>
    <row r="136" spans="1:9" ht="45" hidden="1">
      <c r="A136" s="115" t="s">
        <v>196</v>
      </c>
      <c r="B136" s="8" t="s">
        <v>197</v>
      </c>
      <c r="C136" s="9"/>
      <c r="D136" s="9"/>
      <c r="E136" s="9"/>
      <c r="F136" s="9"/>
      <c r="G136" s="179"/>
      <c r="H136"/>
      <c r="I136"/>
    </row>
    <row r="137" spans="1:9" ht="31.5" hidden="1" customHeight="1">
      <c r="A137" s="115" t="s">
        <v>198</v>
      </c>
      <c r="B137" s="245" t="s">
        <v>449</v>
      </c>
      <c r="C137" s="246"/>
      <c r="D137" s="246"/>
      <c r="E137" s="246"/>
      <c r="F137" s="247"/>
      <c r="G137" s="216"/>
      <c r="H137"/>
      <c r="I137"/>
    </row>
    <row r="138" spans="1:9" ht="30" hidden="1">
      <c r="A138" s="115" t="s">
        <v>199</v>
      </c>
      <c r="B138" s="8" t="s">
        <v>200</v>
      </c>
      <c r="C138" s="9"/>
      <c r="D138" s="9"/>
      <c r="E138" s="9"/>
      <c r="F138" s="9"/>
      <c r="G138" s="179"/>
      <c r="H138"/>
      <c r="I138"/>
    </row>
    <row r="139" spans="1:9" ht="30" hidden="1">
      <c r="A139" s="115" t="s">
        <v>201</v>
      </c>
      <c r="B139" s="8" t="s">
        <v>202</v>
      </c>
      <c r="C139" s="9"/>
      <c r="D139" s="9"/>
      <c r="E139" s="9"/>
      <c r="F139" s="9"/>
      <c r="G139" s="179"/>
      <c r="H139"/>
      <c r="I139"/>
    </row>
    <row r="140" spans="1:9" ht="30" hidden="1">
      <c r="A140" s="115" t="s">
        <v>203</v>
      </c>
      <c r="B140" s="8" t="s">
        <v>204</v>
      </c>
      <c r="C140" s="9"/>
      <c r="D140" s="9"/>
      <c r="E140" s="9"/>
      <c r="F140" s="9"/>
      <c r="G140" s="179"/>
      <c r="H140"/>
      <c r="I140"/>
    </row>
    <row r="141" spans="1:9" ht="30" hidden="1">
      <c r="A141" s="115" t="s">
        <v>205</v>
      </c>
      <c r="B141" s="8" t="s">
        <v>206</v>
      </c>
      <c r="C141" s="9"/>
      <c r="D141" s="9"/>
      <c r="E141" s="9"/>
      <c r="F141" s="9"/>
      <c r="G141" s="179"/>
      <c r="H141"/>
      <c r="I141"/>
    </row>
    <row r="142" spans="1:9" ht="30" hidden="1">
      <c r="A142" s="115" t="s">
        <v>207</v>
      </c>
      <c r="B142" s="8" t="s">
        <v>208</v>
      </c>
      <c r="C142" s="9"/>
      <c r="D142" s="9"/>
      <c r="E142" s="9"/>
      <c r="F142" s="9"/>
      <c r="G142" s="179"/>
      <c r="H142"/>
      <c r="I142"/>
    </row>
    <row r="143" spans="1:9" ht="30" hidden="1">
      <c r="A143" s="115" t="s">
        <v>209</v>
      </c>
      <c r="B143" s="8" t="s">
        <v>210</v>
      </c>
      <c r="C143" s="9"/>
      <c r="D143" s="9"/>
      <c r="E143" s="9"/>
      <c r="F143" s="9"/>
      <c r="G143" s="179"/>
      <c r="H143"/>
      <c r="I143"/>
    </row>
    <row r="144" spans="1:9" ht="30" hidden="1">
      <c r="A144" s="115" t="s">
        <v>211</v>
      </c>
      <c r="B144" s="8" t="s">
        <v>212</v>
      </c>
      <c r="C144" s="9"/>
      <c r="D144" s="9"/>
      <c r="E144" s="9"/>
      <c r="F144" s="9"/>
      <c r="G144" s="179"/>
      <c r="H144"/>
      <c r="I144"/>
    </row>
    <row r="145" spans="1:9" ht="30" hidden="1">
      <c r="A145" s="115" t="s">
        <v>213</v>
      </c>
      <c r="B145" s="8" t="s">
        <v>214</v>
      </c>
      <c r="C145" s="9"/>
      <c r="D145" s="9"/>
      <c r="E145" s="9"/>
      <c r="F145" s="9"/>
      <c r="G145" s="179"/>
      <c r="H145"/>
      <c r="I145"/>
    </row>
    <row r="146" spans="1:9" ht="31.5" customHeight="1">
      <c r="A146" s="100" t="s">
        <v>215</v>
      </c>
      <c r="B146" s="221" t="s">
        <v>216</v>
      </c>
      <c r="C146" s="221"/>
      <c r="D146" s="221"/>
      <c r="E146" s="222"/>
      <c r="F146" s="221"/>
      <c r="G146" s="348"/>
      <c r="H146" s="156">
        <f>SUM(D147:D164)</f>
        <v>14</v>
      </c>
      <c r="I146" s="156">
        <f>COUNT(D147:D164)*2</f>
        <v>28</v>
      </c>
    </row>
    <row r="147" spans="1:9" ht="195">
      <c r="A147" s="100" t="s">
        <v>217</v>
      </c>
      <c r="B147" s="55" t="s">
        <v>218</v>
      </c>
      <c r="C147" s="5" t="s">
        <v>968</v>
      </c>
      <c r="D147" s="122">
        <v>1</v>
      </c>
      <c r="E147" s="122" t="s">
        <v>1945</v>
      </c>
      <c r="F147" s="5" t="s">
        <v>2147</v>
      </c>
      <c r="G147" s="349"/>
    </row>
    <row r="148" spans="1:9" ht="75">
      <c r="A148" s="100"/>
      <c r="B148" s="55"/>
      <c r="C148" s="5" t="s">
        <v>969</v>
      </c>
      <c r="D148" s="122">
        <v>1</v>
      </c>
      <c r="E148" s="122" t="s">
        <v>1945</v>
      </c>
      <c r="F148" s="16" t="s">
        <v>973</v>
      </c>
      <c r="G148" s="373"/>
    </row>
    <row r="149" spans="1:9" ht="90">
      <c r="A149" s="100"/>
      <c r="B149" s="55"/>
      <c r="C149" s="5" t="s">
        <v>970</v>
      </c>
      <c r="D149" s="122">
        <v>1</v>
      </c>
      <c r="E149" s="122" t="s">
        <v>1945</v>
      </c>
      <c r="F149" s="5" t="s">
        <v>974</v>
      </c>
      <c r="G149" s="349"/>
    </row>
    <row r="150" spans="1:9" ht="60">
      <c r="A150" s="100"/>
      <c r="B150" s="55"/>
      <c r="C150" s="5" t="s">
        <v>971</v>
      </c>
      <c r="D150" s="122">
        <v>1</v>
      </c>
      <c r="E150" s="122" t="s">
        <v>1945</v>
      </c>
      <c r="F150" s="5" t="s">
        <v>2466</v>
      </c>
      <c r="G150" s="349"/>
    </row>
    <row r="151" spans="1:9" ht="45">
      <c r="A151" s="100" t="s">
        <v>219</v>
      </c>
      <c r="B151" s="55" t="s">
        <v>220</v>
      </c>
      <c r="C151" s="16" t="s">
        <v>972</v>
      </c>
      <c r="D151" s="122">
        <v>1</v>
      </c>
      <c r="E151" s="122" t="s">
        <v>1945</v>
      </c>
      <c r="F151" s="9"/>
      <c r="G151" s="352"/>
    </row>
    <row r="152" spans="1:9" ht="60">
      <c r="A152" s="100"/>
      <c r="B152" s="55"/>
      <c r="C152" s="16" t="s">
        <v>975</v>
      </c>
      <c r="D152" s="122">
        <v>1</v>
      </c>
      <c r="E152" s="122" t="s">
        <v>1945</v>
      </c>
      <c r="F152" s="9"/>
      <c r="G152" s="352"/>
    </row>
    <row r="153" spans="1:9" ht="45">
      <c r="A153" s="100"/>
      <c r="B153" s="55"/>
      <c r="C153" s="16" t="s">
        <v>2467</v>
      </c>
      <c r="D153" s="122">
        <v>1</v>
      </c>
      <c r="E153" s="122" t="s">
        <v>1945</v>
      </c>
      <c r="F153" s="9"/>
      <c r="G153" s="352"/>
    </row>
    <row r="154" spans="1:9" ht="60">
      <c r="A154" s="100"/>
      <c r="B154" s="55"/>
      <c r="C154" s="16" t="s">
        <v>976</v>
      </c>
      <c r="D154" s="122">
        <v>1</v>
      </c>
      <c r="E154" s="122" t="s">
        <v>1945</v>
      </c>
      <c r="F154" s="9"/>
      <c r="G154" s="352"/>
    </row>
    <row r="155" spans="1:9" ht="75">
      <c r="A155" s="100"/>
      <c r="B155" s="55"/>
      <c r="C155" s="16" t="s">
        <v>977</v>
      </c>
      <c r="D155" s="122">
        <v>1</v>
      </c>
      <c r="E155" s="122" t="s">
        <v>1945</v>
      </c>
      <c r="F155" s="9"/>
      <c r="G155" s="352"/>
    </row>
    <row r="156" spans="1:9" ht="60">
      <c r="A156" s="100" t="s">
        <v>221</v>
      </c>
      <c r="B156" s="55" t="s">
        <v>222</v>
      </c>
      <c r="C156" s="16" t="s">
        <v>978</v>
      </c>
      <c r="D156" s="122">
        <v>1</v>
      </c>
      <c r="E156" s="122" t="s">
        <v>1945</v>
      </c>
      <c r="F156" s="5" t="s">
        <v>979</v>
      </c>
      <c r="G156" s="349"/>
    </row>
    <row r="157" spans="1:9" ht="60">
      <c r="A157" s="100" t="s">
        <v>223</v>
      </c>
      <c r="B157" s="55" t="s">
        <v>224</v>
      </c>
      <c r="C157" s="16" t="s">
        <v>981</v>
      </c>
      <c r="D157" s="122">
        <v>1</v>
      </c>
      <c r="E157" s="122" t="s">
        <v>1945</v>
      </c>
      <c r="F157" s="16" t="s">
        <v>982</v>
      </c>
      <c r="G157" s="373"/>
    </row>
    <row r="158" spans="1:9">
      <c r="A158" s="100"/>
      <c r="B158" s="55"/>
      <c r="C158" s="16" t="s">
        <v>980</v>
      </c>
      <c r="D158" s="122">
        <v>1</v>
      </c>
      <c r="E158" s="122" t="s">
        <v>1945</v>
      </c>
      <c r="F158" s="9"/>
      <c r="G158" s="352"/>
    </row>
    <row r="159" spans="1:9" ht="45" hidden="1">
      <c r="A159" s="297" t="s">
        <v>225</v>
      </c>
      <c r="B159" s="54" t="s">
        <v>226</v>
      </c>
      <c r="C159" s="12"/>
      <c r="D159" s="12"/>
      <c r="E159" s="12"/>
      <c r="F159" s="12"/>
      <c r="G159" s="179"/>
      <c r="H159"/>
      <c r="I159"/>
    </row>
    <row r="160" spans="1:9" ht="45" hidden="1">
      <c r="A160" s="115" t="s">
        <v>227</v>
      </c>
      <c r="B160" s="19" t="s">
        <v>228</v>
      </c>
      <c r="C160" s="9"/>
      <c r="D160" s="9"/>
      <c r="E160" s="9"/>
      <c r="F160" s="9"/>
      <c r="G160" s="179"/>
      <c r="H160"/>
      <c r="I160"/>
    </row>
    <row r="161" spans="1:9" ht="45" hidden="1">
      <c r="A161" s="115" t="s">
        <v>229</v>
      </c>
      <c r="B161" s="19" t="s">
        <v>230</v>
      </c>
      <c r="C161" s="9"/>
      <c r="D161" s="9"/>
      <c r="E161" s="9"/>
      <c r="F161" s="9"/>
      <c r="G161" s="179"/>
      <c r="H161"/>
      <c r="I161"/>
    </row>
    <row r="162" spans="1:9" ht="60" hidden="1">
      <c r="A162" s="115" t="s">
        <v>231</v>
      </c>
      <c r="B162" s="53" t="s">
        <v>232</v>
      </c>
      <c r="C162" s="56"/>
      <c r="D162" s="9"/>
      <c r="E162" s="9"/>
      <c r="F162" s="9"/>
      <c r="G162" s="179"/>
      <c r="H162"/>
      <c r="I162"/>
    </row>
    <row r="163" spans="1:9" ht="150">
      <c r="A163" s="100" t="s">
        <v>233</v>
      </c>
      <c r="B163" s="55" t="s">
        <v>234</v>
      </c>
      <c r="C163" s="16" t="s">
        <v>728</v>
      </c>
      <c r="D163" s="31">
        <v>1</v>
      </c>
      <c r="E163" s="122" t="s">
        <v>1269</v>
      </c>
      <c r="F163" s="5" t="s">
        <v>729</v>
      </c>
      <c r="G163" s="349"/>
    </row>
    <row r="164" spans="1:9" ht="120">
      <c r="A164" s="100"/>
      <c r="B164" s="55"/>
      <c r="C164" s="16" t="s">
        <v>730</v>
      </c>
      <c r="D164" s="31">
        <v>1</v>
      </c>
      <c r="E164" s="122" t="s">
        <v>1269</v>
      </c>
      <c r="F164" s="5" t="s">
        <v>731</v>
      </c>
      <c r="G164" s="349"/>
    </row>
    <row r="165" spans="1:9" ht="45" hidden="1">
      <c r="A165" s="297" t="s">
        <v>235</v>
      </c>
      <c r="B165" s="10" t="s">
        <v>236</v>
      </c>
      <c r="C165" s="12"/>
      <c r="D165" s="12"/>
      <c r="E165" s="12"/>
      <c r="F165" s="12"/>
      <c r="G165" s="179"/>
      <c r="H165"/>
      <c r="I165"/>
    </row>
    <row r="166" spans="1:9" ht="45" hidden="1">
      <c r="A166" s="115" t="s">
        <v>237</v>
      </c>
      <c r="B166" s="19" t="s">
        <v>238</v>
      </c>
      <c r="C166" s="9"/>
      <c r="D166" s="9"/>
      <c r="E166" s="9"/>
      <c r="F166" s="9"/>
      <c r="G166" s="179"/>
      <c r="H166"/>
      <c r="I166"/>
    </row>
    <row r="167" spans="1:9" ht="45" hidden="1">
      <c r="A167" s="115" t="s">
        <v>239</v>
      </c>
      <c r="B167" s="19" t="s">
        <v>240</v>
      </c>
      <c r="C167" s="9"/>
      <c r="D167" s="9"/>
      <c r="E167" s="9"/>
      <c r="F167" s="9"/>
      <c r="G167" s="179"/>
      <c r="H167"/>
      <c r="I167"/>
    </row>
    <row r="168" spans="1:9" ht="45" hidden="1">
      <c r="A168" s="115" t="s">
        <v>241</v>
      </c>
      <c r="B168" s="19" t="s">
        <v>242</v>
      </c>
      <c r="C168" s="9"/>
      <c r="D168" s="9"/>
      <c r="E168" s="9"/>
      <c r="F168" s="9"/>
      <c r="G168" s="179"/>
      <c r="H168"/>
      <c r="I168"/>
    </row>
    <row r="169" spans="1:9" ht="30" hidden="1">
      <c r="A169" s="115" t="s">
        <v>243</v>
      </c>
      <c r="B169" s="8" t="s">
        <v>244</v>
      </c>
      <c r="C169" s="9"/>
      <c r="D169" s="9"/>
      <c r="E169" s="9"/>
      <c r="F169" s="9"/>
      <c r="G169" s="179"/>
      <c r="H169"/>
      <c r="I169"/>
    </row>
    <row r="170" spans="1:9" ht="30" hidden="1">
      <c r="A170" s="115" t="s">
        <v>245</v>
      </c>
      <c r="B170" s="8" t="s">
        <v>246</v>
      </c>
      <c r="C170" s="9"/>
      <c r="D170" s="9"/>
      <c r="E170" s="9"/>
      <c r="F170" s="9"/>
      <c r="G170" s="179"/>
      <c r="H170"/>
      <c r="I170"/>
    </row>
    <row r="171" spans="1:9" ht="18.75">
      <c r="A171" s="100"/>
      <c r="B171" s="306" t="s">
        <v>247</v>
      </c>
      <c r="C171" s="306"/>
      <c r="D171" s="306"/>
      <c r="E171" s="307"/>
      <c r="F171" s="306"/>
      <c r="G171" s="353"/>
      <c r="H171" s="156">
        <f>H175+H226</f>
        <v>47</v>
      </c>
      <c r="I171" s="156">
        <f>I175+I226</f>
        <v>94</v>
      </c>
    </row>
    <row r="172" spans="1:9" ht="31.5" hidden="1" customHeight="1">
      <c r="A172" s="297" t="s">
        <v>248</v>
      </c>
      <c r="B172" s="245" t="s">
        <v>249</v>
      </c>
      <c r="C172" s="246"/>
      <c r="D172" s="246"/>
      <c r="E172" s="246"/>
      <c r="F172" s="247"/>
      <c r="G172" s="216"/>
      <c r="H172"/>
      <c r="I172"/>
    </row>
    <row r="173" spans="1:9" ht="30" hidden="1">
      <c r="A173" s="115" t="s">
        <v>250</v>
      </c>
      <c r="B173" s="8" t="s">
        <v>251</v>
      </c>
      <c r="C173" s="9"/>
      <c r="D173" s="9"/>
      <c r="E173" s="9"/>
      <c r="F173" s="9"/>
      <c r="G173" s="179"/>
      <c r="H173"/>
      <c r="I173"/>
    </row>
    <row r="174" spans="1:9" ht="30" hidden="1">
      <c r="A174" s="115" t="s">
        <v>252</v>
      </c>
      <c r="B174" s="8" t="s">
        <v>253</v>
      </c>
      <c r="C174" s="9"/>
      <c r="D174" s="9"/>
      <c r="E174" s="9"/>
      <c r="F174" s="9"/>
      <c r="G174" s="179"/>
      <c r="H174"/>
      <c r="I174"/>
    </row>
    <row r="175" spans="1:9" ht="31.5" customHeight="1">
      <c r="A175" s="100" t="s">
        <v>254</v>
      </c>
      <c r="B175" s="221" t="s">
        <v>255</v>
      </c>
      <c r="C175" s="221"/>
      <c r="D175" s="221"/>
      <c r="E175" s="222"/>
      <c r="F175" s="221"/>
      <c r="G175" s="348"/>
      <c r="H175" s="156">
        <f>SUM(D183:D185)</f>
        <v>3</v>
      </c>
      <c r="I175" s="156">
        <f>COUNT(D183:D185)*2</f>
        <v>6</v>
      </c>
    </row>
    <row r="176" spans="1:9" ht="30" hidden="1">
      <c r="A176" s="297" t="s">
        <v>256</v>
      </c>
      <c r="B176" s="10" t="s">
        <v>257</v>
      </c>
      <c r="C176" s="12"/>
      <c r="D176" s="12"/>
      <c r="E176" s="12"/>
      <c r="F176" s="12"/>
      <c r="G176" s="179"/>
      <c r="H176"/>
      <c r="I176"/>
    </row>
    <row r="177" spans="1:9" ht="45" hidden="1">
      <c r="A177" s="115" t="s">
        <v>258</v>
      </c>
      <c r="B177" s="15" t="s">
        <v>259</v>
      </c>
      <c r="C177" s="9"/>
      <c r="D177" s="9"/>
      <c r="E177" s="9"/>
      <c r="F177" s="9"/>
      <c r="G177" s="179"/>
      <c r="H177"/>
      <c r="I177"/>
    </row>
    <row r="178" spans="1:9" hidden="1">
      <c r="A178" s="115" t="s">
        <v>260</v>
      </c>
      <c r="B178" s="8" t="s">
        <v>261</v>
      </c>
      <c r="C178" s="9"/>
      <c r="D178" s="9"/>
      <c r="E178" s="9"/>
      <c r="F178" s="9"/>
      <c r="G178" s="179"/>
      <c r="H178"/>
      <c r="I178"/>
    </row>
    <row r="179" spans="1:9" ht="30" hidden="1">
      <c r="A179" s="115" t="s">
        <v>262</v>
      </c>
      <c r="B179" s="15" t="s">
        <v>450</v>
      </c>
      <c r="C179" s="9"/>
      <c r="D179" s="9"/>
      <c r="E179" s="9"/>
      <c r="F179" s="9"/>
      <c r="G179" s="179"/>
      <c r="H179"/>
      <c r="I179"/>
    </row>
    <row r="180" spans="1:9" ht="30" hidden="1">
      <c r="A180" s="115" t="s">
        <v>263</v>
      </c>
      <c r="B180" s="8" t="s">
        <v>264</v>
      </c>
      <c r="C180" s="9"/>
      <c r="D180" s="9"/>
      <c r="E180" s="9"/>
      <c r="F180" s="9"/>
      <c r="G180" s="179"/>
      <c r="H180"/>
      <c r="I180"/>
    </row>
    <row r="181" spans="1:9" ht="30" hidden="1">
      <c r="A181" s="115" t="s">
        <v>265</v>
      </c>
      <c r="B181" s="8" t="s">
        <v>266</v>
      </c>
      <c r="C181" s="9"/>
      <c r="D181" s="9"/>
      <c r="E181" s="9"/>
      <c r="F181" s="9"/>
      <c r="G181" s="179"/>
      <c r="H181"/>
      <c r="I181"/>
    </row>
    <row r="182" spans="1:9" hidden="1">
      <c r="A182" s="115" t="s">
        <v>267</v>
      </c>
      <c r="B182" s="8" t="s">
        <v>617</v>
      </c>
      <c r="C182" s="9"/>
      <c r="D182" s="9"/>
      <c r="E182" s="9"/>
      <c r="F182" s="9"/>
      <c r="G182" s="179"/>
      <c r="H182"/>
      <c r="I182"/>
    </row>
    <row r="183" spans="1:9" ht="120">
      <c r="A183" s="100" t="s">
        <v>269</v>
      </c>
      <c r="B183" s="13" t="s">
        <v>268</v>
      </c>
      <c r="C183" s="5" t="s">
        <v>983</v>
      </c>
      <c r="D183" s="122">
        <v>1</v>
      </c>
      <c r="E183" s="122" t="s">
        <v>1949</v>
      </c>
      <c r="F183" s="5" t="s">
        <v>984</v>
      </c>
      <c r="G183" s="349"/>
    </row>
    <row r="184" spans="1:9" ht="90">
      <c r="A184" s="100"/>
      <c r="B184" s="13"/>
      <c r="C184" s="324" t="s">
        <v>985</v>
      </c>
      <c r="D184" s="122">
        <v>1</v>
      </c>
      <c r="E184" s="122" t="s">
        <v>1945</v>
      </c>
      <c r="F184" s="5" t="s">
        <v>986</v>
      </c>
      <c r="G184" s="349"/>
    </row>
    <row r="185" spans="1:9" ht="60">
      <c r="A185" s="100"/>
      <c r="B185" s="13"/>
      <c r="C185" s="5" t="s">
        <v>987</v>
      </c>
      <c r="D185" s="122">
        <v>1</v>
      </c>
      <c r="E185" s="122" t="s">
        <v>1945</v>
      </c>
      <c r="F185" s="5" t="s">
        <v>988</v>
      </c>
      <c r="G185" s="349"/>
    </row>
    <row r="186" spans="1:9" ht="30" hidden="1">
      <c r="A186" s="297" t="s">
        <v>618</v>
      </c>
      <c r="B186" s="10" t="s">
        <v>270</v>
      </c>
      <c r="C186" s="12"/>
      <c r="D186" s="12"/>
      <c r="E186" s="121"/>
      <c r="F186" s="12"/>
      <c r="G186" s="179"/>
      <c r="H186"/>
      <c r="I186"/>
    </row>
    <row r="187" spans="1:9" ht="47.25" hidden="1" customHeight="1">
      <c r="A187" s="115" t="s">
        <v>271</v>
      </c>
      <c r="B187" s="245" t="s">
        <v>451</v>
      </c>
      <c r="C187" s="246"/>
      <c r="D187" s="246"/>
      <c r="E187" s="246"/>
      <c r="F187" s="247"/>
      <c r="G187" s="216"/>
      <c r="H187"/>
      <c r="I187"/>
    </row>
    <row r="188" spans="1:9" ht="30" hidden="1">
      <c r="A188" s="115" t="s">
        <v>272</v>
      </c>
      <c r="B188" s="8" t="s">
        <v>273</v>
      </c>
      <c r="C188" s="9"/>
      <c r="D188" s="9"/>
      <c r="E188" s="9"/>
      <c r="F188" s="9"/>
      <c r="G188" s="179"/>
      <c r="H188"/>
      <c r="I188"/>
    </row>
    <row r="189" spans="1:9" ht="30" hidden="1">
      <c r="A189" s="115" t="s">
        <v>274</v>
      </c>
      <c r="B189" s="8" t="s">
        <v>452</v>
      </c>
      <c r="C189" s="9"/>
      <c r="D189" s="9"/>
      <c r="E189" s="9"/>
      <c r="F189" s="9"/>
      <c r="G189" s="179"/>
      <c r="H189"/>
      <c r="I189"/>
    </row>
    <row r="190" spans="1:9" hidden="1">
      <c r="A190" s="115" t="s">
        <v>275</v>
      </c>
      <c r="B190" s="8" t="s">
        <v>276</v>
      </c>
      <c r="C190" s="9"/>
      <c r="D190" s="9"/>
      <c r="E190" s="9"/>
      <c r="F190" s="9"/>
      <c r="G190" s="179"/>
      <c r="H190"/>
      <c r="I190"/>
    </row>
    <row r="191" spans="1:9" ht="30" hidden="1">
      <c r="A191" s="115" t="s">
        <v>277</v>
      </c>
      <c r="B191" s="8" t="s">
        <v>278</v>
      </c>
      <c r="C191" s="9"/>
      <c r="D191" s="9"/>
      <c r="E191" s="9"/>
      <c r="F191" s="9"/>
      <c r="G191" s="179"/>
      <c r="H191"/>
      <c r="I191"/>
    </row>
    <row r="192" spans="1:9" hidden="1">
      <c r="A192" s="115" t="s">
        <v>453</v>
      </c>
      <c r="B192" s="8" t="s">
        <v>279</v>
      </c>
      <c r="C192" s="9"/>
      <c r="D192" s="9"/>
      <c r="E192" s="9"/>
      <c r="F192" s="9"/>
      <c r="G192" s="179"/>
      <c r="H192"/>
      <c r="I192"/>
    </row>
    <row r="193" spans="1:9" ht="30" hidden="1">
      <c r="A193" s="115" t="s">
        <v>280</v>
      </c>
      <c r="B193" s="8" t="s">
        <v>281</v>
      </c>
      <c r="C193" s="9"/>
      <c r="D193" s="9"/>
      <c r="E193" s="9"/>
      <c r="F193" s="9"/>
      <c r="G193" s="179"/>
      <c r="H193"/>
      <c r="I193"/>
    </row>
    <row r="194" spans="1:9" ht="31.5" hidden="1" customHeight="1">
      <c r="A194" s="115" t="s">
        <v>282</v>
      </c>
      <c r="B194" s="245" t="s">
        <v>283</v>
      </c>
      <c r="C194" s="246"/>
      <c r="D194" s="246"/>
      <c r="E194" s="246"/>
      <c r="F194" s="247"/>
      <c r="G194" s="216"/>
      <c r="H194"/>
      <c r="I194"/>
    </row>
    <row r="195" spans="1:9" ht="30" hidden="1">
      <c r="A195" s="115" t="s">
        <v>284</v>
      </c>
      <c r="B195" s="8" t="s">
        <v>285</v>
      </c>
      <c r="C195" s="9"/>
      <c r="D195" s="9"/>
      <c r="E195" s="9"/>
      <c r="F195" s="9"/>
      <c r="G195" s="179"/>
      <c r="H195"/>
      <c r="I195"/>
    </row>
    <row r="196" spans="1:9" ht="30" hidden="1">
      <c r="A196" s="115" t="s">
        <v>286</v>
      </c>
      <c r="B196" s="8" t="s">
        <v>287</v>
      </c>
      <c r="C196" s="9"/>
      <c r="D196" s="9"/>
      <c r="E196" s="9"/>
      <c r="F196" s="9"/>
      <c r="G196" s="179"/>
      <c r="H196"/>
      <c r="I196"/>
    </row>
    <row r="197" spans="1:9" ht="30" hidden="1">
      <c r="A197" s="115" t="s">
        <v>288</v>
      </c>
      <c r="B197" s="8" t="s">
        <v>289</v>
      </c>
      <c r="C197" s="9"/>
      <c r="D197" s="9"/>
      <c r="E197" s="9"/>
      <c r="F197" s="9"/>
      <c r="G197" s="179"/>
      <c r="H197"/>
      <c r="I197"/>
    </row>
    <row r="198" spans="1:9" ht="45" hidden="1">
      <c r="A198" s="115" t="s">
        <v>290</v>
      </c>
      <c r="B198" s="8" t="s">
        <v>291</v>
      </c>
      <c r="C198" s="9"/>
      <c r="D198" s="9"/>
      <c r="E198" s="9"/>
      <c r="F198" s="9"/>
      <c r="G198" s="179"/>
      <c r="H198"/>
      <c r="I198"/>
    </row>
    <row r="199" spans="1:9" ht="30" hidden="1">
      <c r="A199" s="115" t="s">
        <v>292</v>
      </c>
      <c r="B199" s="8" t="s">
        <v>293</v>
      </c>
      <c r="C199" s="9"/>
      <c r="D199" s="9"/>
      <c r="E199" s="9"/>
      <c r="F199" s="9"/>
      <c r="G199" s="179"/>
      <c r="H199"/>
      <c r="I199"/>
    </row>
    <row r="200" spans="1:9" ht="31.5" hidden="1" customHeight="1">
      <c r="A200" s="115" t="s">
        <v>294</v>
      </c>
      <c r="B200" s="245" t="s">
        <v>295</v>
      </c>
      <c r="C200" s="246"/>
      <c r="D200" s="246"/>
      <c r="E200" s="246"/>
      <c r="F200" s="247"/>
      <c r="G200" s="216"/>
      <c r="H200"/>
      <c r="I200"/>
    </row>
    <row r="201" spans="1:9" ht="30" hidden="1">
      <c r="A201" s="115" t="s">
        <v>296</v>
      </c>
      <c r="B201" s="8" t="s">
        <v>297</v>
      </c>
      <c r="C201" s="9"/>
      <c r="D201" s="9"/>
      <c r="E201" s="9"/>
      <c r="F201" s="9"/>
      <c r="G201" s="179"/>
      <c r="H201"/>
      <c r="I201"/>
    </row>
    <row r="202" spans="1:9" ht="45" hidden="1">
      <c r="A202" s="115" t="s">
        <v>298</v>
      </c>
      <c r="B202" s="8" t="s">
        <v>299</v>
      </c>
      <c r="C202" s="9"/>
      <c r="D202" s="9"/>
      <c r="E202" s="9"/>
      <c r="F202" s="9"/>
      <c r="G202" s="179"/>
      <c r="H202"/>
      <c r="I202"/>
    </row>
    <row r="203" spans="1:9" ht="30" hidden="1">
      <c r="A203" s="115" t="s">
        <v>300</v>
      </c>
      <c r="B203" s="8" t="s">
        <v>301</v>
      </c>
      <c r="C203" s="9"/>
      <c r="D203" s="9"/>
      <c r="E203" s="9"/>
      <c r="F203" s="9"/>
      <c r="G203" s="179"/>
      <c r="H203"/>
      <c r="I203"/>
    </row>
    <row r="204" spans="1:9" ht="45" hidden="1">
      <c r="A204" s="115" t="s">
        <v>302</v>
      </c>
      <c r="B204" s="8" t="s">
        <v>303</v>
      </c>
      <c r="C204" s="9"/>
      <c r="D204" s="9"/>
      <c r="E204" s="9"/>
      <c r="F204" s="9"/>
      <c r="G204" s="179"/>
      <c r="H204"/>
      <c r="I204"/>
    </row>
    <row r="205" spans="1:9" ht="30" hidden="1">
      <c r="A205" s="115" t="s">
        <v>304</v>
      </c>
      <c r="B205" s="8" t="s">
        <v>305</v>
      </c>
      <c r="C205" s="9"/>
      <c r="D205" s="9"/>
      <c r="E205" s="9"/>
      <c r="F205" s="9"/>
      <c r="G205" s="179"/>
      <c r="H205"/>
      <c r="I205"/>
    </row>
    <row r="206" spans="1:9" ht="30" hidden="1">
      <c r="A206" s="115" t="s">
        <v>306</v>
      </c>
      <c r="B206" s="8" t="s">
        <v>307</v>
      </c>
      <c r="C206" s="9"/>
      <c r="D206" s="9"/>
      <c r="E206" s="9"/>
      <c r="F206" s="9"/>
      <c r="G206" s="179"/>
      <c r="H206"/>
      <c r="I206"/>
    </row>
    <row r="207" spans="1:9" ht="30" hidden="1">
      <c r="A207" s="115" t="s">
        <v>308</v>
      </c>
      <c r="B207" s="15" t="s">
        <v>309</v>
      </c>
      <c r="C207" s="9"/>
      <c r="D207" s="9"/>
      <c r="E207" s="9"/>
      <c r="F207" s="9"/>
      <c r="G207" s="179"/>
      <c r="H207"/>
      <c r="I207"/>
    </row>
    <row r="208" spans="1:9" ht="31.5" hidden="1" customHeight="1">
      <c r="A208" s="115" t="s">
        <v>310</v>
      </c>
      <c r="B208" s="245" t="s">
        <v>311</v>
      </c>
      <c r="C208" s="246"/>
      <c r="D208" s="246"/>
      <c r="E208" s="246"/>
      <c r="F208" s="247"/>
      <c r="G208" s="216"/>
      <c r="H208"/>
      <c r="I208"/>
    </row>
    <row r="209" spans="1:9" ht="30" hidden="1">
      <c r="A209" s="114" t="s">
        <v>1513</v>
      </c>
      <c r="B209" s="19" t="s">
        <v>1512</v>
      </c>
      <c r="C209" s="9"/>
      <c r="D209" s="9"/>
      <c r="E209" s="9"/>
      <c r="F209" s="9"/>
      <c r="G209" s="179"/>
      <c r="H209"/>
      <c r="I209"/>
    </row>
    <row r="210" spans="1:9" ht="45" hidden="1">
      <c r="A210" s="114" t="s">
        <v>1514</v>
      </c>
      <c r="B210" s="15" t="s">
        <v>314</v>
      </c>
      <c r="C210" s="9"/>
      <c r="D210" s="9"/>
      <c r="E210" s="9"/>
      <c r="F210" s="9"/>
      <c r="G210" s="179"/>
      <c r="H210"/>
      <c r="I210"/>
    </row>
    <row r="211" spans="1:9" ht="30" hidden="1">
      <c r="A211" s="114" t="s">
        <v>1516</v>
      </c>
      <c r="B211" s="8" t="s">
        <v>316</v>
      </c>
      <c r="C211" s="9"/>
      <c r="D211" s="9"/>
      <c r="E211" s="9"/>
      <c r="F211" s="9"/>
      <c r="G211" s="179"/>
      <c r="H211"/>
      <c r="I211"/>
    </row>
    <row r="212" spans="1:9" ht="30" hidden="1">
      <c r="A212" s="114" t="s">
        <v>1517</v>
      </c>
      <c r="B212" s="8" t="s">
        <v>318</v>
      </c>
      <c r="C212" s="9"/>
      <c r="D212" s="9"/>
      <c r="E212" s="9"/>
      <c r="F212" s="9"/>
      <c r="G212" s="179"/>
      <c r="H212"/>
      <c r="I212"/>
    </row>
    <row r="213" spans="1:9" ht="30" hidden="1">
      <c r="A213" s="114" t="s">
        <v>1518</v>
      </c>
      <c r="B213" s="8" t="s">
        <v>320</v>
      </c>
      <c r="C213" s="9"/>
      <c r="D213" s="9"/>
      <c r="E213" s="9"/>
      <c r="F213" s="9"/>
      <c r="G213" s="179"/>
      <c r="H213"/>
      <c r="I213"/>
    </row>
    <row r="214" spans="1:9" ht="30" hidden="1">
      <c r="A214" s="114" t="s">
        <v>1519</v>
      </c>
      <c r="B214" s="8" t="s">
        <v>454</v>
      </c>
      <c r="C214" s="9"/>
      <c r="D214" s="9"/>
      <c r="E214" s="9"/>
      <c r="F214" s="9"/>
      <c r="G214" s="179"/>
      <c r="H214"/>
      <c r="I214"/>
    </row>
    <row r="215" spans="1:9" ht="31.5" hidden="1" customHeight="1">
      <c r="A215" s="115" t="s">
        <v>321</v>
      </c>
      <c r="B215" s="245" t="s">
        <v>322</v>
      </c>
      <c r="C215" s="246"/>
      <c r="D215" s="246"/>
      <c r="E215" s="246"/>
      <c r="F215" s="247"/>
      <c r="G215" s="216"/>
      <c r="H215"/>
      <c r="I215"/>
    </row>
    <row r="216" spans="1:9" ht="30" hidden="1">
      <c r="A216" s="115" t="s">
        <v>323</v>
      </c>
      <c r="B216" s="8" t="s">
        <v>324</v>
      </c>
      <c r="C216" s="9"/>
      <c r="D216" s="9"/>
      <c r="E216" s="9"/>
      <c r="F216" s="9"/>
      <c r="G216" s="179"/>
      <c r="H216"/>
      <c r="I216"/>
    </row>
    <row r="217" spans="1:9" ht="30" hidden="1">
      <c r="A217" s="115" t="s">
        <v>325</v>
      </c>
      <c r="B217" s="8" t="s">
        <v>326</v>
      </c>
      <c r="C217" s="9"/>
      <c r="D217" s="9"/>
      <c r="E217" s="9"/>
      <c r="F217" s="9"/>
      <c r="G217" s="179"/>
      <c r="H217"/>
      <c r="I217"/>
    </row>
    <row r="218" spans="1:9" ht="30" hidden="1">
      <c r="A218" s="115" t="s">
        <v>327</v>
      </c>
      <c r="B218" s="8" t="s">
        <v>328</v>
      </c>
      <c r="C218" s="9"/>
      <c r="D218" s="9"/>
      <c r="E218" s="9"/>
      <c r="F218" s="9"/>
      <c r="G218" s="179"/>
      <c r="H218"/>
      <c r="I218"/>
    </row>
    <row r="219" spans="1:9" ht="30" hidden="1">
      <c r="A219" s="115" t="s">
        <v>329</v>
      </c>
      <c r="B219" s="8" t="s">
        <v>330</v>
      </c>
      <c r="C219" s="9"/>
      <c r="D219" s="9"/>
      <c r="E219" s="9"/>
      <c r="F219" s="9"/>
      <c r="G219" s="179"/>
      <c r="H219"/>
      <c r="I219"/>
    </row>
    <row r="220" spans="1:9" ht="30" hidden="1">
      <c r="A220" s="115" t="s">
        <v>331</v>
      </c>
      <c r="B220" s="8" t="s">
        <v>332</v>
      </c>
      <c r="C220" s="9"/>
      <c r="D220" s="9"/>
      <c r="E220" s="9"/>
      <c r="F220" s="9"/>
      <c r="G220" s="179"/>
      <c r="H220"/>
      <c r="I220"/>
    </row>
    <row r="221" spans="1:9" ht="31.5" hidden="1" customHeight="1">
      <c r="A221" s="115" t="s">
        <v>333</v>
      </c>
      <c r="B221" s="245" t="s">
        <v>334</v>
      </c>
      <c r="C221" s="246"/>
      <c r="D221" s="246"/>
      <c r="E221" s="246"/>
      <c r="F221" s="247"/>
      <c r="G221" s="216"/>
      <c r="H221"/>
      <c r="I221"/>
    </row>
    <row r="222" spans="1:9" hidden="1">
      <c r="A222" s="115" t="s">
        <v>335</v>
      </c>
      <c r="B222" s="8" t="s">
        <v>336</v>
      </c>
      <c r="C222" s="9"/>
      <c r="D222" s="9"/>
      <c r="E222" s="9"/>
      <c r="F222" s="9"/>
      <c r="G222" s="179"/>
      <c r="H222"/>
      <c r="I222"/>
    </row>
    <row r="223" spans="1:9" hidden="1">
      <c r="A223" s="115" t="s">
        <v>337</v>
      </c>
      <c r="B223" s="8" t="s">
        <v>338</v>
      </c>
      <c r="C223" s="9"/>
      <c r="D223" s="9"/>
      <c r="E223" s="9"/>
      <c r="F223" s="9"/>
      <c r="G223" s="179"/>
      <c r="H223"/>
      <c r="I223"/>
    </row>
    <row r="224" spans="1:9" hidden="1">
      <c r="A224" s="115" t="s">
        <v>339</v>
      </c>
      <c r="B224" s="8" t="s">
        <v>340</v>
      </c>
      <c r="C224" s="9"/>
      <c r="D224" s="9"/>
      <c r="E224" s="9"/>
      <c r="F224" s="9"/>
      <c r="G224" s="179"/>
      <c r="H224"/>
      <c r="I224"/>
    </row>
    <row r="225" spans="1:9" hidden="1">
      <c r="A225" s="115" t="s">
        <v>341</v>
      </c>
      <c r="B225" s="8" t="s">
        <v>342</v>
      </c>
      <c r="C225" s="9"/>
      <c r="D225" s="9"/>
      <c r="E225" s="9"/>
      <c r="F225" s="9"/>
      <c r="G225" s="179"/>
      <c r="H225"/>
      <c r="I225"/>
    </row>
    <row r="226" spans="1:9" ht="31.5" customHeight="1">
      <c r="A226" s="100" t="s">
        <v>343</v>
      </c>
      <c r="B226" s="221" t="s">
        <v>344</v>
      </c>
      <c r="C226" s="221"/>
      <c r="D226" s="221"/>
      <c r="E226" s="222"/>
      <c r="F226" s="221"/>
      <c r="G226" s="348"/>
      <c r="H226" s="156">
        <f>SUM(D227:D270)</f>
        <v>44</v>
      </c>
      <c r="I226" s="156">
        <f>COUNT(D227:D270)*2</f>
        <v>88</v>
      </c>
    </row>
    <row r="227" spans="1:9" ht="150">
      <c r="A227" s="100" t="s">
        <v>345</v>
      </c>
      <c r="B227" s="13" t="s">
        <v>346</v>
      </c>
      <c r="C227" s="5" t="s">
        <v>990</v>
      </c>
      <c r="D227" s="122">
        <v>1</v>
      </c>
      <c r="E227" s="122" t="s">
        <v>1316</v>
      </c>
      <c r="F227" s="14" t="s">
        <v>1008</v>
      </c>
      <c r="G227" s="356"/>
    </row>
    <row r="228" spans="1:9" ht="105">
      <c r="A228" s="100"/>
      <c r="B228" s="13"/>
      <c r="C228" s="5" t="s">
        <v>991</v>
      </c>
      <c r="D228" s="122">
        <v>1</v>
      </c>
      <c r="E228" s="122" t="s">
        <v>1316</v>
      </c>
      <c r="F228" s="14" t="s">
        <v>1000</v>
      </c>
      <c r="G228" s="356"/>
    </row>
    <row r="229" spans="1:9" ht="300">
      <c r="A229" s="100"/>
      <c r="B229" s="13"/>
      <c r="C229" s="5" t="s">
        <v>992</v>
      </c>
      <c r="D229" s="122">
        <v>1</v>
      </c>
      <c r="E229" s="122" t="s">
        <v>1316</v>
      </c>
      <c r="F229" s="14" t="s">
        <v>1001</v>
      </c>
      <c r="G229" s="356"/>
    </row>
    <row r="230" spans="1:9" ht="75">
      <c r="A230" s="100"/>
      <c r="B230" s="13"/>
      <c r="C230" s="5" t="s">
        <v>993</v>
      </c>
      <c r="D230" s="122">
        <v>1</v>
      </c>
      <c r="E230" s="122" t="s">
        <v>1316</v>
      </c>
      <c r="F230" s="14" t="s">
        <v>1002</v>
      </c>
      <c r="G230" s="356"/>
    </row>
    <row r="231" spans="1:9" ht="105">
      <c r="A231" s="100"/>
      <c r="B231" s="13"/>
      <c r="C231" s="5" t="s">
        <v>994</v>
      </c>
      <c r="D231" s="122">
        <v>1</v>
      </c>
      <c r="E231" s="122" t="s">
        <v>1316</v>
      </c>
      <c r="F231" s="14" t="s">
        <v>1003</v>
      </c>
      <c r="G231" s="356"/>
    </row>
    <row r="232" spans="1:9" ht="45">
      <c r="A232" s="100"/>
      <c r="B232" s="13"/>
      <c r="C232" s="5" t="s">
        <v>995</v>
      </c>
      <c r="D232" s="122">
        <v>1</v>
      </c>
      <c r="E232" s="122" t="s">
        <v>1316</v>
      </c>
      <c r="F232" s="14" t="s">
        <v>1004</v>
      </c>
      <c r="G232" s="356"/>
    </row>
    <row r="233" spans="1:9" ht="45">
      <c r="A233" s="100"/>
      <c r="B233" s="13"/>
      <c r="C233" s="5" t="s">
        <v>996</v>
      </c>
      <c r="D233" s="122">
        <v>1</v>
      </c>
      <c r="E233" s="122" t="s">
        <v>1316</v>
      </c>
      <c r="F233" s="14"/>
      <c r="G233" s="356"/>
    </row>
    <row r="234" spans="1:9" ht="105">
      <c r="A234" s="100"/>
      <c r="B234" s="13"/>
      <c r="C234" s="5" t="s">
        <v>997</v>
      </c>
      <c r="D234" s="122">
        <v>1</v>
      </c>
      <c r="E234" s="122" t="s">
        <v>1316</v>
      </c>
      <c r="F234" s="14" t="s">
        <v>1005</v>
      </c>
      <c r="G234" s="356"/>
    </row>
    <row r="235" spans="1:9" ht="270">
      <c r="A235" s="100"/>
      <c r="B235" s="13"/>
      <c r="C235" s="5" t="s">
        <v>998</v>
      </c>
      <c r="D235" s="122">
        <v>1</v>
      </c>
      <c r="E235" s="122" t="s">
        <v>1316</v>
      </c>
      <c r="F235" s="14" t="s">
        <v>1006</v>
      </c>
      <c r="G235" s="356"/>
    </row>
    <row r="236" spans="1:9" ht="210">
      <c r="A236" s="100"/>
      <c r="B236" s="13"/>
      <c r="C236" s="5" t="s">
        <v>999</v>
      </c>
      <c r="D236" s="122">
        <v>1</v>
      </c>
      <c r="E236" s="122" t="s">
        <v>2001</v>
      </c>
      <c r="F236" s="14" t="s">
        <v>1007</v>
      </c>
      <c r="G236" s="356"/>
    </row>
    <row r="237" spans="1:9" ht="225">
      <c r="A237" s="100" t="s">
        <v>347</v>
      </c>
      <c r="B237" s="13" t="s">
        <v>348</v>
      </c>
      <c r="C237" s="72" t="s">
        <v>1009</v>
      </c>
      <c r="D237" s="122">
        <v>1</v>
      </c>
      <c r="E237" s="122" t="s">
        <v>1954</v>
      </c>
      <c r="F237" s="5" t="s">
        <v>1026</v>
      </c>
      <c r="G237" s="349"/>
    </row>
    <row r="238" spans="1:9" ht="31.5">
      <c r="A238" s="100"/>
      <c r="B238" s="13"/>
      <c r="C238" s="72" t="s">
        <v>1010</v>
      </c>
      <c r="D238" s="122">
        <v>1</v>
      </c>
      <c r="E238" s="122" t="s">
        <v>1954</v>
      </c>
      <c r="F238" s="5" t="s">
        <v>1027</v>
      </c>
      <c r="G238" s="349"/>
    </row>
    <row r="239" spans="1:9" ht="78.75">
      <c r="A239" s="100"/>
      <c r="B239" s="13"/>
      <c r="C239" s="72" t="s">
        <v>1011</v>
      </c>
      <c r="D239" s="122">
        <v>1</v>
      </c>
      <c r="E239" s="122" t="s">
        <v>1316</v>
      </c>
      <c r="F239" s="72" t="s">
        <v>1028</v>
      </c>
      <c r="G239" s="389"/>
    </row>
    <row r="240" spans="1:9" ht="105">
      <c r="A240" s="100"/>
      <c r="B240" s="13"/>
      <c r="C240" s="72" t="s">
        <v>1012</v>
      </c>
      <c r="D240" s="122">
        <v>1</v>
      </c>
      <c r="E240" s="122" t="s">
        <v>1960</v>
      </c>
      <c r="F240" s="5" t="s">
        <v>1029</v>
      </c>
      <c r="G240" s="349"/>
    </row>
    <row r="241" spans="1:7" ht="47.25">
      <c r="A241" s="100"/>
      <c r="B241" s="13"/>
      <c r="C241" s="72" t="s">
        <v>1019</v>
      </c>
      <c r="D241" s="122">
        <v>1</v>
      </c>
      <c r="E241" s="122" t="s">
        <v>1316</v>
      </c>
      <c r="F241" s="29" t="s">
        <v>2398</v>
      </c>
      <c r="G241" s="385"/>
    </row>
    <row r="242" spans="1:7" ht="78.75">
      <c r="A242" s="100"/>
      <c r="B242" s="13"/>
      <c r="C242" s="72" t="s">
        <v>1013</v>
      </c>
      <c r="D242" s="122">
        <v>1</v>
      </c>
      <c r="E242" s="122" t="s">
        <v>1316</v>
      </c>
      <c r="F242" s="5" t="s">
        <v>2468</v>
      </c>
      <c r="G242" s="349"/>
    </row>
    <row r="243" spans="1:7" ht="63">
      <c r="A243" s="100"/>
      <c r="B243" s="13"/>
      <c r="C243" s="72" t="s">
        <v>1014</v>
      </c>
      <c r="D243" s="122">
        <v>1</v>
      </c>
      <c r="E243" s="122" t="s">
        <v>1316</v>
      </c>
      <c r="F243" s="5" t="s">
        <v>1030</v>
      </c>
      <c r="G243" s="349"/>
    </row>
    <row r="244" spans="1:7" ht="31.5">
      <c r="A244" s="100"/>
      <c r="B244" s="13"/>
      <c r="C244" s="72" t="s">
        <v>1015</v>
      </c>
      <c r="D244" s="122">
        <v>1</v>
      </c>
      <c r="E244" s="122" t="s">
        <v>1316</v>
      </c>
      <c r="F244" s="5" t="s">
        <v>1031</v>
      </c>
      <c r="G244" s="349"/>
    </row>
    <row r="245" spans="1:7" ht="105">
      <c r="A245" s="100"/>
      <c r="B245" s="13"/>
      <c r="C245" s="72" t="s">
        <v>1016</v>
      </c>
      <c r="D245" s="122">
        <v>1</v>
      </c>
      <c r="E245" s="122" t="s">
        <v>1316</v>
      </c>
      <c r="F245" s="5" t="s">
        <v>1032</v>
      </c>
      <c r="G245" s="349"/>
    </row>
    <row r="246" spans="1:7" ht="120">
      <c r="A246" s="100"/>
      <c r="B246" s="13"/>
      <c r="C246" s="72" t="s">
        <v>1017</v>
      </c>
      <c r="D246" s="122">
        <v>1</v>
      </c>
      <c r="E246" s="122" t="s">
        <v>1316</v>
      </c>
      <c r="F246" s="5" t="s">
        <v>1033</v>
      </c>
      <c r="G246" s="349"/>
    </row>
    <row r="247" spans="1:7" ht="47.25">
      <c r="A247" s="100"/>
      <c r="B247" s="13"/>
      <c r="C247" s="72" t="s">
        <v>1040</v>
      </c>
      <c r="D247" s="122">
        <v>1</v>
      </c>
      <c r="E247" s="122" t="s">
        <v>1316</v>
      </c>
      <c r="F247" s="5" t="s">
        <v>1034</v>
      </c>
      <c r="G247" s="349"/>
    </row>
    <row r="248" spans="1:7" ht="47.25">
      <c r="A248" s="100"/>
      <c r="B248" s="13"/>
      <c r="C248" s="72" t="s">
        <v>1041</v>
      </c>
      <c r="D248" s="122">
        <v>1</v>
      </c>
      <c r="E248" s="122" t="s">
        <v>1316</v>
      </c>
      <c r="F248" s="5" t="s">
        <v>1035</v>
      </c>
      <c r="G248" s="349"/>
    </row>
    <row r="249" spans="1:7" ht="47.25">
      <c r="A249" s="100"/>
      <c r="B249" s="13"/>
      <c r="C249" s="72" t="s">
        <v>1018</v>
      </c>
      <c r="D249" s="122">
        <v>1</v>
      </c>
      <c r="E249" s="122" t="s">
        <v>1316</v>
      </c>
      <c r="F249" s="5"/>
      <c r="G249" s="349"/>
    </row>
    <row r="250" spans="1:7" ht="75">
      <c r="A250" s="100"/>
      <c r="B250" s="13"/>
      <c r="C250" s="6" t="s">
        <v>1042</v>
      </c>
      <c r="D250" s="122">
        <v>1</v>
      </c>
      <c r="E250" s="122" t="s">
        <v>1316</v>
      </c>
      <c r="F250" s="6" t="s">
        <v>1043</v>
      </c>
      <c r="G250" s="350"/>
    </row>
    <row r="251" spans="1:7" ht="135">
      <c r="A251" s="100"/>
      <c r="B251" s="13"/>
      <c r="C251" s="72" t="s">
        <v>1020</v>
      </c>
      <c r="D251" s="122">
        <v>1</v>
      </c>
      <c r="E251" s="122" t="s">
        <v>1316</v>
      </c>
      <c r="F251" s="5" t="s">
        <v>1036</v>
      </c>
      <c r="G251" s="349"/>
    </row>
    <row r="252" spans="1:7" ht="135">
      <c r="A252" s="100"/>
      <c r="B252" s="13"/>
      <c r="C252" s="72" t="s">
        <v>1021</v>
      </c>
      <c r="D252" s="122">
        <v>1</v>
      </c>
      <c r="E252" s="122" t="s">
        <v>1316</v>
      </c>
      <c r="F252" s="5" t="s">
        <v>1037</v>
      </c>
      <c r="G252" s="349"/>
    </row>
    <row r="253" spans="1:7" ht="75">
      <c r="A253" s="100"/>
      <c r="B253" s="13"/>
      <c r="C253" s="16" t="s">
        <v>1022</v>
      </c>
      <c r="D253" s="122">
        <v>1</v>
      </c>
      <c r="E253" s="122" t="s">
        <v>1316</v>
      </c>
      <c r="F253" s="5" t="s">
        <v>1038</v>
      </c>
      <c r="G253" s="349"/>
    </row>
    <row r="254" spans="1:7" ht="31.5">
      <c r="A254" s="100"/>
      <c r="B254" s="13"/>
      <c r="C254" s="72" t="s">
        <v>1023</v>
      </c>
      <c r="D254" s="122">
        <v>1</v>
      </c>
      <c r="E254" s="122" t="s">
        <v>1316</v>
      </c>
      <c r="F254" s="5"/>
      <c r="G254" s="349"/>
    </row>
    <row r="255" spans="1:7" ht="31.5">
      <c r="A255" s="100"/>
      <c r="B255" s="13"/>
      <c r="C255" s="72" t="s">
        <v>1024</v>
      </c>
      <c r="D255" s="122">
        <v>1</v>
      </c>
      <c r="E255" s="122" t="s">
        <v>1316</v>
      </c>
      <c r="F255" s="5" t="s">
        <v>1039</v>
      </c>
      <c r="G255" s="349"/>
    </row>
    <row r="256" spans="1:7" ht="31.5">
      <c r="A256" s="100"/>
      <c r="B256" s="13"/>
      <c r="C256" s="72" t="s">
        <v>1025</v>
      </c>
      <c r="D256" s="122">
        <v>1</v>
      </c>
      <c r="E256" s="122" t="s">
        <v>1316</v>
      </c>
      <c r="F256" s="5"/>
      <c r="G256" s="349"/>
    </row>
    <row r="257" spans="1:9" ht="75">
      <c r="A257" s="100" t="s">
        <v>349</v>
      </c>
      <c r="B257" s="94" t="s">
        <v>350</v>
      </c>
      <c r="C257" s="5" t="s">
        <v>1044</v>
      </c>
      <c r="D257" s="122">
        <v>1</v>
      </c>
      <c r="E257" s="122" t="s">
        <v>1316</v>
      </c>
      <c r="F257" s="5" t="s">
        <v>1056</v>
      </c>
      <c r="G257" s="349"/>
    </row>
    <row r="258" spans="1:9" ht="75">
      <c r="A258" s="100"/>
      <c r="B258" s="94"/>
      <c r="C258" s="5" t="s">
        <v>1045</v>
      </c>
      <c r="D258" s="122">
        <v>1</v>
      </c>
      <c r="E258" s="122" t="s">
        <v>1316</v>
      </c>
      <c r="F258" s="5" t="s">
        <v>1057</v>
      </c>
      <c r="G258" s="349"/>
    </row>
    <row r="259" spans="1:9" ht="195">
      <c r="A259" s="100"/>
      <c r="B259" s="94"/>
      <c r="C259" s="5" t="s">
        <v>1046</v>
      </c>
      <c r="D259" s="122">
        <v>1</v>
      </c>
      <c r="E259" s="122" t="s">
        <v>1316</v>
      </c>
      <c r="F259" s="5" t="s">
        <v>1058</v>
      </c>
      <c r="G259" s="349"/>
    </row>
    <row r="260" spans="1:9" ht="210">
      <c r="A260" s="100"/>
      <c r="B260" s="94"/>
      <c r="C260" s="5" t="s">
        <v>1047</v>
      </c>
      <c r="D260" s="122">
        <v>1</v>
      </c>
      <c r="E260" s="122" t="s">
        <v>1316</v>
      </c>
      <c r="F260" s="5" t="s">
        <v>2142</v>
      </c>
      <c r="G260" s="349"/>
    </row>
    <row r="261" spans="1:9" ht="105">
      <c r="A261" s="100"/>
      <c r="B261" s="94"/>
      <c r="C261" s="5" t="s">
        <v>1048</v>
      </c>
      <c r="D261" s="122">
        <v>1</v>
      </c>
      <c r="E261" s="122" t="s">
        <v>1316</v>
      </c>
      <c r="F261" s="5" t="s">
        <v>1059</v>
      </c>
      <c r="G261" s="349"/>
    </row>
    <row r="262" spans="1:9" ht="75">
      <c r="A262" s="100"/>
      <c r="B262" s="94"/>
      <c r="C262" s="5" t="s">
        <v>1049</v>
      </c>
      <c r="D262" s="122">
        <v>1</v>
      </c>
      <c r="E262" s="122" t="s">
        <v>1316</v>
      </c>
      <c r="F262" s="5" t="s">
        <v>1060</v>
      </c>
      <c r="G262" s="349"/>
    </row>
    <row r="263" spans="1:9" ht="45">
      <c r="A263" s="100"/>
      <c r="B263" s="94"/>
      <c r="C263" s="5" t="s">
        <v>1050</v>
      </c>
      <c r="D263" s="122">
        <v>1</v>
      </c>
      <c r="E263" s="122" t="s">
        <v>1316</v>
      </c>
      <c r="F263" s="5" t="s">
        <v>1061</v>
      </c>
      <c r="G263" s="349"/>
    </row>
    <row r="264" spans="1:9" ht="120">
      <c r="A264" s="100"/>
      <c r="B264" s="94"/>
      <c r="C264" s="5" t="s">
        <v>1051</v>
      </c>
      <c r="D264" s="122">
        <v>1</v>
      </c>
      <c r="E264" s="122" t="s">
        <v>1316</v>
      </c>
      <c r="F264" s="5" t="s">
        <v>1062</v>
      </c>
      <c r="G264" s="349"/>
    </row>
    <row r="265" spans="1:9" ht="105">
      <c r="A265" s="100"/>
      <c r="B265" s="94"/>
      <c r="C265" s="5" t="s">
        <v>1052</v>
      </c>
      <c r="D265" s="122">
        <v>1</v>
      </c>
      <c r="E265" s="122" t="s">
        <v>1316</v>
      </c>
      <c r="F265" s="5" t="s">
        <v>1063</v>
      </c>
      <c r="G265" s="349"/>
    </row>
    <row r="266" spans="1:9" ht="60">
      <c r="A266" s="100"/>
      <c r="B266" s="94"/>
      <c r="C266" s="5" t="s">
        <v>1053</v>
      </c>
      <c r="D266" s="122">
        <v>1</v>
      </c>
      <c r="E266" s="122" t="s">
        <v>1316</v>
      </c>
      <c r="F266" s="5" t="s">
        <v>1064</v>
      </c>
      <c r="G266" s="349"/>
    </row>
    <row r="267" spans="1:9" ht="105">
      <c r="A267" s="100"/>
      <c r="B267" s="94"/>
      <c r="C267" s="5" t="s">
        <v>1054</v>
      </c>
      <c r="D267" s="122">
        <v>1</v>
      </c>
      <c r="E267" s="122" t="s">
        <v>1316</v>
      </c>
      <c r="F267" s="5" t="s">
        <v>1065</v>
      </c>
      <c r="G267" s="349"/>
    </row>
    <row r="268" spans="1:9" ht="45">
      <c r="A268" s="100"/>
      <c r="B268" s="94"/>
      <c r="C268" s="5" t="s">
        <v>1055</v>
      </c>
      <c r="D268" s="122">
        <v>1</v>
      </c>
      <c r="E268" s="122" t="s">
        <v>1316</v>
      </c>
      <c r="F268" s="5" t="s">
        <v>1066</v>
      </c>
      <c r="G268" s="349"/>
    </row>
    <row r="269" spans="1:9" ht="30">
      <c r="A269" s="100" t="s">
        <v>351</v>
      </c>
      <c r="B269" s="94" t="s">
        <v>352</v>
      </c>
      <c r="C269" s="18" t="s">
        <v>1067</v>
      </c>
      <c r="D269" s="122">
        <v>1</v>
      </c>
      <c r="E269" s="122" t="s">
        <v>1960</v>
      </c>
      <c r="F269" s="9" t="s">
        <v>1078</v>
      </c>
      <c r="G269" s="352"/>
    </row>
    <row r="270" spans="1:9" ht="60">
      <c r="A270" s="100"/>
      <c r="B270" s="94"/>
      <c r="C270" s="5" t="s">
        <v>1068</v>
      </c>
      <c r="D270" s="122">
        <v>1</v>
      </c>
      <c r="E270" s="122" t="s">
        <v>1316</v>
      </c>
      <c r="F270" s="6" t="s">
        <v>1069</v>
      </c>
      <c r="G270" s="350"/>
    </row>
    <row r="271" spans="1:9" ht="45" hidden="1">
      <c r="A271" s="297" t="s">
        <v>353</v>
      </c>
      <c r="B271" s="10" t="s">
        <v>354</v>
      </c>
      <c r="C271" s="12"/>
      <c r="D271" s="12"/>
      <c r="E271" s="12"/>
      <c r="F271" s="12"/>
      <c r="G271" s="179"/>
      <c r="H271"/>
      <c r="I271"/>
    </row>
    <row r="272" spans="1:9" ht="30" hidden="1">
      <c r="A272" s="115" t="s">
        <v>355</v>
      </c>
      <c r="B272" s="8" t="s">
        <v>356</v>
      </c>
      <c r="C272" s="9"/>
      <c r="D272" s="9"/>
      <c r="E272" s="9"/>
      <c r="F272" s="9"/>
      <c r="G272" s="179"/>
      <c r="H272"/>
      <c r="I272"/>
    </row>
    <row r="273" spans="1:9" ht="45" hidden="1">
      <c r="A273" s="115" t="s">
        <v>357</v>
      </c>
      <c r="B273" s="8" t="s">
        <v>358</v>
      </c>
      <c r="C273" s="9"/>
      <c r="D273" s="9"/>
      <c r="E273" s="9"/>
      <c r="F273" s="9"/>
      <c r="G273" s="179"/>
      <c r="H273"/>
      <c r="I273"/>
    </row>
    <row r="274" spans="1:9" ht="60" hidden="1">
      <c r="A274" s="115" t="s">
        <v>359</v>
      </c>
      <c r="B274" s="8" t="s">
        <v>360</v>
      </c>
      <c r="C274" s="9"/>
      <c r="D274" s="9"/>
      <c r="E274" s="9"/>
      <c r="F274" s="9"/>
      <c r="G274" s="179"/>
      <c r="H274"/>
      <c r="I274"/>
    </row>
    <row r="275" spans="1:9" ht="30" hidden="1">
      <c r="A275" s="115" t="s">
        <v>361</v>
      </c>
      <c r="B275" s="8" t="s">
        <v>362</v>
      </c>
      <c r="C275" s="9"/>
      <c r="D275" s="9"/>
      <c r="E275" s="9"/>
      <c r="F275" s="9"/>
      <c r="G275" s="179"/>
      <c r="H275"/>
      <c r="I275"/>
    </row>
    <row r="276" spans="1:9" ht="30" hidden="1">
      <c r="A276" s="115" t="s">
        <v>363</v>
      </c>
      <c r="B276" s="8" t="s">
        <v>364</v>
      </c>
      <c r="C276" s="9"/>
      <c r="D276" s="9"/>
      <c r="E276" s="9"/>
      <c r="F276" s="9"/>
      <c r="G276" s="179"/>
      <c r="H276"/>
      <c r="I276"/>
    </row>
    <row r="277" spans="1:9" ht="30" hidden="1">
      <c r="A277" s="115" t="s">
        <v>455</v>
      </c>
      <c r="B277" s="8" t="s">
        <v>366</v>
      </c>
      <c r="C277" s="9"/>
      <c r="D277" s="9"/>
      <c r="E277" s="9"/>
      <c r="F277" s="9"/>
      <c r="G277" s="179"/>
      <c r="H277"/>
      <c r="I277"/>
    </row>
    <row r="278" spans="1:9" ht="30" hidden="1">
      <c r="A278" s="115" t="s">
        <v>365</v>
      </c>
      <c r="B278" s="8" t="s">
        <v>59</v>
      </c>
      <c r="C278" s="9"/>
      <c r="D278" s="9"/>
      <c r="E278" s="9"/>
      <c r="F278" s="9"/>
      <c r="G278" s="179"/>
      <c r="H278"/>
      <c r="I278"/>
    </row>
    <row r="279" spans="1:9" ht="30" hidden="1">
      <c r="A279" s="115" t="s">
        <v>367</v>
      </c>
      <c r="B279" s="8" t="s">
        <v>61</v>
      </c>
      <c r="C279" s="9"/>
      <c r="D279" s="9"/>
      <c r="E279" s="9"/>
      <c r="F279" s="9"/>
      <c r="G279" s="179"/>
      <c r="H279"/>
      <c r="I279"/>
    </row>
    <row r="280" spans="1:9" ht="30" hidden="1">
      <c r="A280" s="115" t="s">
        <v>368</v>
      </c>
      <c r="B280" s="8" t="s">
        <v>456</v>
      </c>
      <c r="C280" s="9"/>
      <c r="D280" s="9"/>
      <c r="E280" s="9"/>
      <c r="F280" s="9"/>
      <c r="G280" s="179"/>
      <c r="H280"/>
      <c r="I280"/>
    </row>
    <row r="281" spans="1:9" ht="18.75">
      <c r="A281" s="100"/>
      <c r="B281" s="306" t="s">
        <v>369</v>
      </c>
      <c r="C281" s="306"/>
      <c r="D281" s="306"/>
      <c r="E281" s="307"/>
      <c r="F281" s="306"/>
      <c r="G281" s="353"/>
      <c r="H281" s="156">
        <f>H282+H289+H292+H296</f>
        <v>11</v>
      </c>
      <c r="I281" s="156">
        <f>I282+I289+I292+I296</f>
        <v>22</v>
      </c>
    </row>
    <row r="282" spans="1:9" ht="31.5" customHeight="1">
      <c r="A282" s="100" t="s">
        <v>370</v>
      </c>
      <c r="B282" s="221" t="s">
        <v>457</v>
      </c>
      <c r="C282" s="221"/>
      <c r="D282" s="221"/>
      <c r="E282" s="222"/>
      <c r="F282" s="221"/>
      <c r="G282" s="348"/>
      <c r="H282" s="156">
        <f>SUM(D283:D287)</f>
        <v>5</v>
      </c>
      <c r="I282" s="156">
        <f>COUNT(D283:D287)*2</f>
        <v>10</v>
      </c>
    </row>
    <row r="283" spans="1:9" ht="45">
      <c r="A283" s="100" t="s">
        <v>371</v>
      </c>
      <c r="B283" s="13" t="s">
        <v>373</v>
      </c>
      <c r="C283" s="26" t="s">
        <v>528</v>
      </c>
      <c r="D283" s="122">
        <v>1</v>
      </c>
      <c r="E283" s="122" t="s">
        <v>1943</v>
      </c>
      <c r="F283" s="5" t="s">
        <v>533</v>
      </c>
      <c r="G283" s="349"/>
    </row>
    <row r="284" spans="1:9" ht="45">
      <c r="A284" s="100"/>
      <c r="B284" s="13"/>
      <c r="C284" s="26" t="s">
        <v>529</v>
      </c>
      <c r="D284" s="122">
        <v>1</v>
      </c>
      <c r="E284" s="122" t="s">
        <v>1943</v>
      </c>
      <c r="F284" s="5" t="s">
        <v>534</v>
      </c>
      <c r="G284" s="349"/>
    </row>
    <row r="285" spans="1:9" ht="60">
      <c r="A285" s="100"/>
      <c r="B285" s="13"/>
      <c r="C285" s="26" t="s">
        <v>530</v>
      </c>
      <c r="D285" s="122">
        <v>1</v>
      </c>
      <c r="E285" s="122" t="s">
        <v>1943</v>
      </c>
      <c r="F285" s="5" t="s">
        <v>535</v>
      </c>
      <c r="G285" s="349"/>
    </row>
    <row r="286" spans="1:9" ht="60">
      <c r="A286" s="100"/>
      <c r="B286" s="13"/>
      <c r="C286" s="26" t="s">
        <v>531</v>
      </c>
      <c r="D286" s="122">
        <v>1</v>
      </c>
      <c r="E286" s="122" t="s">
        <v>1943</v>
      </c>
      <c r="F286" s="5" t="s">
        <v>536</v>
      </c>
      <c r="G286" s="349"/>
    </row>
    <row r="287" spans="1:9" ht="30">
      <c r="A287" s="100" t="s">
        <v>372</v>
      </c>
      <c r="B287" s="13" t="s">
        <v>375</v>
      </c>
      <c r="C287" s="13" t="s">
        <v>2303</v>
      </c>
      <c r="D287" s="122">
        <v>1</v>
      </c>
      <c r="E287" s="122" t="s">
        <v>1606</v>
      </c>
      <c r="F287" s="9"/>
      <c r="G287" s="352"/>
    </row>
    <row r="288" spans="1:9" ht="30" hidden="1">
      <c r="A288" s="312" t="s">
        <v>374</v>
      </c>
      <c r="B288" s="311" t="s">
        <v>608</v>
      </c>
      <c r="C288" s="12"/>
      <c r="D288" s="12"/>
      <c r="E288" s="121"/>
      <c r="F288" s="12"/>
      <c r="G288" s="179"/>
      <c r="H288"/>
      <c r="I288"/>
    </row>
    <row r="289" spans="1:9" ht="31.5" customHeight="1">
      <c r="A289" s="100" t="s">
        <v>376</v>
      </c>
      <c r="B289" s="221" t="s">
        <v>458</v>
      </c>
      <c r="C289" s="221"/>
      <c r="D289" s="221"/>
      <c r="E289" s="222"/>
      <c r="F289" s="221"/>
      <c r="G289" s="348"/>
      <c r="H289" s="156">
        <f>SUM(D290:D291)</f>
        <v>2</v>
      </c>
      <c r="I289" s="156">
        <f>COUNT(D290:D291)*2</f>
        <v>4</v>
      </c>
    </row>
    <row r="290" spans="1:9" ht="30">
      <c r="A290" s="100" t="s">
        <v>377</v>
      </c>
      <c r="B290" s="13" t="s">
        <v>378</v>
      </c>
      <c r="C290" s="16" t="s">
        <v>2042</v>
      </c>
      <c r="D290" s="9">
        <v>1</v>
      </c>
      <c r="E290" s="122" t="s">
        <v>1943</v>
      </c>
      <c r="F290" s="9"/>
      <c r="G290" s="352"/>
    </row>
    <row r="291" spans="1:9" ht="30">
      <c r="A291" s="100" t="s">
        <v>379</v>
      </c>
      <c r="B291" s="13" t="s">
        <v>380</v>
      </c>
      <c r="C291" s="7" t="s">
        <v>541</v>
      </c>
      <c r="D291" s="9">
        <v>1</v>
      </c>
      <c r="E291" s="122" t="s">
        <v>1606</v>
      </c>
      <c r="F291" s="9"/>
      <c r="G291" s="352"/>
    </row>
    <row r="292" spans="1:9" ht="31.5" customHeight="1">
      <c r="A292" s="100" t="s">
        <v>381</v>
      </c>
      <c r="B292" s="221" t="s">
        <v>382</v>
      </c>
      <c r="C292" s="221"/>
      <c r="D292" s="221"/>
      <c r="E292" s="222"/>
      <c r="F292" s="221"/>
      <c r="G292" s="348"/>
      <c r="H292" s="156">
        <f>SUM(D293:D294)</f>
        <v>2</v>
      </c>
      <c r="I292" s="156">
        <f>COUNT(D293:D294)*2</f>
        <v>4</v>
      </c>
    </row>
    <row r="293" spans="1:9" ht="90">
      <c r="A293" s="100" t="s">
        <v>383</v>
      </c>
      <c r="B293" s="13" t="s">
        <v>384</v>
      </c>
      <c r="C293" s="7" t="s">
        <v>549</v>
      </c>
      <c r="D293" s="30">
        <v>1</v>
      </c>
      <c r="E293" s="128" t="s">
        <v>1321</v>
      </c>
      <c r="F293" s="5" t="s">
        <v>642</v>
      </c>
      <c r="G293" s="349"/>
    </row>
    <row r="294" spans="1:9" ht="90">
      <c r="A294" s="100"/>
      <c r="B294" s="13"/>
      <c r="C294" s="7" t="s">
        <v>542</v>
      </c>
      <c r="D294" s="30">
        <v>1</v>
      </c>
      <c r="E294" s="128" t="s">
        <v>1321</v>
      </c>
      <c r="F294" s="5" t="s">
        <v>643</v>
      </c>
      <c r="G294" s="349"/>
    </row>
    <row r="295" spans="1:9" ht="45" hidden="1">
      <c r="A295" s="297" t="s">
        <v>385</v>
      </c>
      <c r="B295" s="10" t="s">
        <v>386</v>
      </c>
      <c r="C295" s="12"/>
      <c r="D295" s="12"/>
      <c r="E295" s="12"/>
      <c r="F295" s="12"/>
      <c r="G295" s="179"/>
      <c r="H295"/>
      <c r="I295"/>
    </row>
    <row r="296" spans="1:9" ht="47.25" customHeight="1">
      <c r="A296" s="100" t="s">
        <v>387</v>
      </c>
      <c r="B296" s="221" t="s">
        <v>388</v>
      </c>
      <c r="C296" s="221"/>
      <c r="D296" s="221"/>
      <c r="E296" s="222"/>
      <c r="F296" s="221"/>
      <c r="G296" s="348"/>
      <c r="H296" s="156">
        <f>SUM(D297:D298)</f>
        <v>2</v>
      </c>
      <c r="I296" s="156">
        <f>COUNT(D297:D298)*2</f>
        <v>4</v>
      </c>
    </row>
    <row r="297" spans="1:9" ht="30">
      <c r="A297" s="100" t="s">
        <v>389</v>
      </c>
      <c r="B297" s="13" t="s">
        <v>459</v>
      </c>
      <c r="C297" s="5" t="s">
        <v>552</v>
      </c>
      <c r="D297" s="122">
        <v>1</v>
      </c>
      <c r="E297" s="122" t="s">
        <v>1943</v>
      </c>
      <c r="F297" s="9" t="s">
        <v>2070</v>
      </c>
      <c r="G297" s="352"/>
    </row>
    <row r="298" spans="1:9" ht="30">
      <c r="A298" s="100"/>
      <c r="B298" s="13"/>
      <c r="C298" s="5" t="s">
        <v>2074</v>
      </c>
      <c r="D298" s="122">
        <v>1</v>
      </c>
      <c r="E298" s="122" t="s">
        <v>1943</v>
      </c>
      <c r="F298" s="6" t="s">
        <v>2044</v>
      </c>
      <c r="G298" s="350"/>
    </row>
    <row r="299" spans="1:9" ht="30" hidden="1">
      <c r="A299" s="297" t="s">
        <v>390</v>
      </c>
      <c r="B299" s="10" t="s">
        <v>391</v>
      </c>
      <c r="C299" s="12"/>
      <c r="D299" s="12"/>
      <c r="E299" s="12"/>
      <c r="F299" s="12"/>
      <c r="G299" s="179"/>
      <c r="H299"/>
      <c r="I299"/>
    </row>
    <row r="300" spans="1:9" ht="30" hidden="1">
      <c r="A300" s="115" t="s">
        <v>392</v>
      </c>
      <c r="B300" s="8" t="s">
        <v>393</v>
      </c>
      <c r="C300" s="9"/>
      <c r="D300" s="9"/>
      <c r="E300" s="9"/>
      <c r="F300" s="9"/>
      <c r="G300" s="179"/>
      <c r="H300"/>
      <c r="I300"/>
    </row>
    <row r="301" spans="1:9" ht="18.75">
      <c r="A301" s="100"/>
      <c r="B301" s="306" t="s">
        <v>394</v>
      </c>
      <c r="C301" s="306"/>
      <c r="D301" s="306"/>
      <c r="E301" s="307"/>
      <c r="F301" s="306"/>
      <c r="G301" s="353"/>
      <c r="H301" s="156">
        <f>H302+H317</f>
        <v>6</v>
      </c>
      <c r="I301" s="156">
        <f>I302+I317</f>
        <v>12</v>
      </c>
    </row>
    <row r="302" spans="1:9" ht="31.5" customHeight="1">
      <c r="A302" s="100" t="s">
        <v>395</v>
      </c>
      <c r="B302" s="221" t="s">
        <v>460</v>
      </c>
      <c r="C302" s="221"/>
      <c r="D302" s="221"/>
      <c r="E302" s="222"/>
      <c r="F302" s="221"/>
      <c r="G302" s="348"/>
      <c r="H302" s="156">
        <f>SUM(D308)</f>
        <v>1</v>
      </c>
      <c r="I302" s="156">
        <f>COUNT(D308)*2</f>
        <v>2</v>
      </c>
    </row>
    <row r="303" spans="1:9" hidden="1">
      <c r="A303" s="297" t="s">
        <v>396</v>
      </c>
      <c r="B303" s="10" t="s">
        <v>397</v>
      </c>
      <c r="C303" s="12"/>
      <c r="D303" s="12"/>
      <c r="E303" s="12"/>
      <c r="F303" s="12"/>
      <c r="G303" s="179"/>
      <c r="H303"/>
      <c r="I303"/>
    </row>
    <row r="304" spans="1:9" ht="30" hidden="1">
      <c r="A304" s="115" t="s">
        <v>398</v>
      </c>
      <c r="B304" s="8" t="s">
        <v>399</v>
      </c>
      <c r="C304" s="9"/>
      <c r="D304" s="9"/>
      <c r="E304" s="9"/>
      <c r="F304" s="9"/>
      <c r="G304" s="179"/>
      <c r="H304"/>
      <c r="I304"/>
    </row>
    <row r="305" spans="1:9" ht="30" hidden="1">
      <c r="A305" s="115" t="s">
        <v>400</v>
      </c>
      <c r="B305" s="8" t="s">
        <v>401</v>
      </c>
      <c r="C305" s="9"/>
      <c r="D305" s="9"/>
      <c r="E305" s="9"/>
      <c r="F305" s="9"/>
      <c r="G305" s="179"/>
      <c r="H305"/>
      <c r="I305"/>
    </row>
    <row r="306" spans="1:9" ht="30" hidden="1">
      <c r="A306" s="115" t="s">
        <v>402</v>
      </c>
      <c r="B306" s="8" t="s">
        <v>403</v>
      </c>
      <c r="C306" s="9"/>
      <c r="D306" s="9"/>
      <c r="E306" s="9"/>
      <c r="F306" s="9"/>
      <c r="G306" s="179"/>
      <c r="H306"/>
      <c r="I306"/>
    </row>
    <row r="307" spans="1:9" ht="30" hidden="1">
      <c r="A307" s="115" t="s">
        <v>461</v>
      </c>
      <c r="B307" s="8" t="s">
        <v>404</v>
      </c>
      <c r="C307" s="9"/>
      <c r="D307" s="9"/>
      <c r="E307" s="9"/>
      <c r="F307" s="9"/>
      <c r="G307" s="179"/>
      <c r="H307"/>
      <c r="I307"/>
    </row>
    <row r="308" spans="1:9" ht="30">
      <c r="A308" s="100" t="s">
        <v>462</v>
      </c>
      <c r="B308" s="13" t="s">
        <v>420</v>
      </c>
      <c r="C308" s="6" t="s">
        <v>645</v>
      </c>
      <c r="D308" s="122">
        <v>1</v>
      </c>
      <c r="E308" s="122" t="s">
        <v>1269</v>
      </c>
      <c r="F308" s="9"/>
      <c r="G308" s="352"/>
    </row>
    <row r="309" spans="1:9" ht="30" hidden="1">
      <c r="A309" s="297" t="s">
        <v>463</v>
      </c>
      <c r="B309" s="10" t="s">
        <v>424</v>
      </c>
      <c r="C309" s="12"/>
      <c r="D309" s="12"/>
      <c r="E309" s="12"/>
      <c r="F309" s="12"/>
      <c r="G309" s="179"/>
      <c r="H309"/>
      <c r="I309"/>
    </row>
    <row r="310" spans="1:9" ht="30" hidden="1">
      <c r="A310" s="115" t="s">
        <v>464</v>
      </c>
      <c r="B310" s="8" t="s">
        <v>421</v>
      </c>
      <c r="C310" s="9"/>
      <c r="D310" s="9"/>
      <c r="E310" s="9"/>
      <c r="F310" s="9"/>
      <c r="G310" s="179"/>
      <c r="H310"/>
      <c r="I310"/>
    </row>
    <row r="311" spans="1:9" ht="30" hidden="1">
      <c r="A311" s="115" t="s">
        <v>465</v>
      </c>
      <c r="B311" s="8" t="s">
        <v>405</v>
      </c>
      <c r="C311" s="9"/>
      <c r="D311" s="9"/>
      <c r="E311" s="9"/>
      <c r="F311" s="9"/>
      <c r="G311" s="179"/>
      <c r="H311"/>
      <c r="I311"/>
    </row>
    <row r="312" spans="1:9" ht="45" hidden="1">
      <c r="A312" s="115" t="s">
        <v>466</v>
      </c>
      <c r="B312" s="8" t="s">
        <v>422</v>
      </c>
      <c r="C312" s="9"/>
      <c r="D312" s="9"/>
      <c r="E312" s="9"/>
      <c r="F312" s="9"/>
      <c r="G312" s="179"/>
      <c r="H312"/>
      <c r="I312"/>
    </row>
    <row r="313" spans="1:9" ht="31.5" hidden="1" customHeight="1">
      <c r="A313" s="115" t="s">
        <v>406</v>
      </c>
      <c r="B313" s="245" t="s">
        <v>407</v>
      </c>
      <c r="C313" s="246"/>
      <c r="D313" s="246"/>
      <c r="E313" s="246"/>
      <c r="F313" s="247"/>
      <c r="G313" s="216"/>
      <c r="H313"/>
      <c r="I313"/>
    </row>
    <row r="314" spans="1:9" ht="30" hidden="1">
      <c r="A314" s="115" t="s">
        <v>408</v>
      </c>
      <c r="B314" s="8" t="s">
        <v>409</v>
      </c>
      <c r="C314" s="9"/>
      <c r="D314" s="9"/>
      <c r="E314" s="9"/>
      <c r="F314" s="9"/>
      <c r="G314" s="179"/>
      <c r="H314"/>
      <c r="I314"/>
    </row>
    <row r="315" spans="1:9" ht="30" hidden="1">
      <c r="A315" s="115" t="s">
        <v>410</v>
      </c>
      <c r="B315" s="8" t="s">
        <v>467</v>
      </c>
      <c r="C315" s="9"/>
      <c r="D315" s="9"/>
      <c r="E315" s="9"/>
      <c r="F315" s="9"/>
      <c r="G315" s="179"/>
      <c r="H315"/>
      <c r="I315"/>
    </row>
    <row r="316" spans="1:9" ht="30" hidden="1">
      <c r="A316" s="115" t="s">
        <v>411</v>
      </c>
      <c r="B316" s="8" t="s">
        <v>468</v>
      </c>
      <c r="C316" s="9"/>
      <c r="D316" s="9"/>
      <c r="E316" s="9"/>
      <c r="F316" s="9"/>
      <c r="G316" s="179"/>
      <c r="H316"/>
      <c r="I316"/>
    </row>
    <row r="317" spans="1:9" ht="31.5" customHeight="1">
      <c r="A317" s="100" t="s">
        <v>412</v>
      </c>
      <c r="B317" s="221" t="s">
        <v>2302</v>
      </c>
      <c r="C317" s="221"/>
      <c r="D317" s="221"/>
      <c r="E317" s="222"/>
      <c r="F317" s="221"/>
      <c r="G317" s="348"/>
      <c r="H317" s="156">
        <f>SUM(D318:D323)</f>
        <v>5</v>
      </c>
      <c r="I317" s="156">
        <f>COUNT(D318:D323)*2</f>
        <v>10</v>
      </c>
    </row>
    <row r="318" spans="1:9" ht="45">
      <c r="A318" s="100" t="s">
        <v>413</v>
      </c>
      <c r="B318" s="13" t="s">
        <v>414</v>
      </c>
      <c r="C318" s="6" t="s">
        <v>1185</v>
      </c>
      <c r="D318" s="122">
        <v>1</v>
      </c>
      <c r="E318" s="122" t="s">
        <v>1945</v>
      </c>
      <c r="F318" s="9"/>
      <c r="G318" s="352"/>
    </row>
    <row r="319" spans="1:9" ht="30">
      <c r="A319" s="100"/>
      <c r="B319" s="13"/>
      <c r="C319" s="6" t="s">
        <v>2301</v>
      </c>
      <c r="D319" s="122">
        <v>1</v>
      </c>
      <c r="E319" s="122" t="s">
        <v>1945</v>
      </c>
      <c r="F319" s="9"/>
      <c r="G319" s="352"/>
    </row>
    <row r="320" spans="1:9" hidden="1">
      <c r="A320" s="297" t="s">
        <v>415</v>
      </c>
      <c r="B320" s="10" t="s">
        <v>416</v>
      </c>
      <c r="C320" s="12"/>
      <c r="D320" s="12"/>
      <c r="E320" s="12"/>
      <c r="F320" s="12"/>
      <c r="G320" s="179"/>
      <c r="H320"/>
      <c r="I320"/>
    </row>
    <row r="321" spans="1:9" ht="30">
      <c r="A321" s="100" t="s">
        <v>417</v>
      </c>
      <c r="B321" s="13" t="s">
        <v>418</v>
      </c>
      <c r="C321" s="6" t="s">
        <v>2148</v>
      </c>
      <c r="D321" s="122">
        <v>1</v>
      </c>
      <c r="E321" s="122" t="s">
        <v>1944</v>
      </c>
      <c r="F321" s="9"/>
      <c r="G321" s="352"/>
    </row>
    <row r="322" spans="1:9" ht="30">
      <c r="A322" s="100"/>
      <c r="B322" s="13"/>
      <c r="C322" s="6" t="s">
        <v>2149</v>
      </c>
      <c r="D322" s="122">
        <v>1</v>
      </c>
      <c r="E322" s="122" t="s">
        <v>1944</v>
      </c>
      <c r="F322" s="9"/>
      <c r="G322" s="352"/>
    </row>
    <row r="323" spans="1:9" ht="30">
      <c r="A323" s="100"/>
      <c r="B323" s="13"/>
      <c r="C323" s="6" t="s">
        <v>2150</v>
      </c>
      <c r="D323" s="122">
        <v>1</v>
      </c>
      <c r="E323" s="122" t="s">
        <v>1944</v>
      </c>
      <c r="F323" s="9"/>
      <c r="G323" s="352"/>
    </row>
    <row r="324" spans="1:9" ht="30" hidden="1">
      <c r="A324" s="297" t="s">
        <v>419</v>
      </c>
      <c r="B324" s="10" t="s">
        <v>423</v>
      </c>
      <c r="C324" s="12"/>
      <c r="D324" s="12"/>
      <c r="E324" s="12"/>
      <c r="F324" s="12"/>
      <c r="G324" s="179"/>
      <c r="H324"/>
      <c r="I324"/>
    </row>
    <row r="325" spans="1:9" ht="18.75">
      <c r="A325" s="100"/>
      <c r="B325" s="306" t="s">
        <v>425</v>
      </c>
      <c r="C325" s="306"/>
      <c r="D325" s="306"/>
      <c r="E325" s="307"/>
      <c r="F325" s="306"/>
      <c r="G325" s="353"/>
      <c r="H325" s="156">
        <f>H326+H335</f>
        <v>8</v>
      </c>
      <c r="I325" s="156">
        <f>I326+I335</f>
        <v>16</v>
      </c>
    </row>
    <row r="326" spans="1:9" ht="31.5" customHeight="1">
      <c r="A326" s="100" t="s">
        <v>426</v>
      </c>
      <c r="B326" s="221" t="s">
        <v>427</v>
      </c>
      <c r="C326" s="221"/>
      <c r="D326" s="221"/>
      <c r="E326" s="222"/>
      <c r="F326" s="221"/>
      <c r="G326" s="348"/>
      <c r="H326" s="156">
        <f>SUM(D327:D333)</f>
        <v>7</v>
      </c>
      <c r="I326" s="156">
        <f>COUNT(D327:D333)*2</f>
        <v>14</v>
      </c>
    </row>
    <row r="327" spans="1:9" ht="30">
      <c r="A327" s="100" t="s">
        <v>428</v>
      </c>
      <c r="B327" s="13" t="s">
        <v>429</v>
      </c>
      <c r="C327" s="16" t="s">
        <v>1081</v>
      </c>
      <c r="D327" s="122">
        <v>1</v>
      </c>
      <c r="E327" s="122" t="s">
        <v>1945</v>
      </c>
      <c r="F327" s="9"/>
      <c r="G327" s="352"/>
    </row>
    <row r="328" spans="1:9" ht="30">
      <c r="A328" s="100"/>
      <c r="B328" s="13"/>
      <c r="C328" s="16" t="s">
        <v>1082</v>
      </c>
      <c r="D328" s="122">
        <v>1</v>
      </c>
      <c r="E328" s="122" t="s">
        <v>1945</v>
      </c>
      <c r="F328" s="9"/>
      <c r="G328" s="352"/>
    </row>
    <row r="329" spans="1:9" ht="30">
      <c r="A329" s="100"/>
      <c r="B329" s="13"/>
      <c r="C329" s="16" t="s">
        <v>1083</v>
      </c>
      <c r="D329" s="122">
        <v>1</v>
      </c>
      <c r="E329" s="122" t="s">
        <v>1945</v>
      </c>
      <c r="F329" s="9"/>
      <c r="G329" s="352"/>
    </row>
    <row r="330" spans="1:9" ht="30">
      <c r="A330" s="100" t="s">
        <v>430</v>
      </c>
      <c r="B330" s="13" t="s">
        <v>431</v>
      </c>
      <c r="C330" s="16" t="s">
        <v>1079</v>
      </c>
      <c r="D330" s="122">
        <v>1</v>
      </c>
      <c r="E330" s="122" t="s">
        <v>1945</v>
      </c>
      <c r="F330" s="9"/>
      <c r="G330" s="352"/>
    </row>
    <row r="331" spans="1:9" ht="30">
      <c r="A331" s="100" t="s">
        <v>432</v>
      </c>
      <c r="B331" s="13" t="s">
        <v>433</v>
      </c>
      <c r="C331" s="16" t="s">
        <v>1080</v>
      </c>
      <c r="D331" s="122">
        <v>1</v>
      </c>
      <c r="E331" s="122" t="s">
        <v>1945</v>
      </c>
      <c r="F331" s="9"/>
      <c r="G331" s="352"/>
    </row>
    <row r="332" spans="1:9" ht="30">
      <c r="A332" s="100"/>
      <c r="B332" s="13"/>
      <c r="C332" s="14" t="s">
        <v>2143</v>
      </c>
      <c r="D332" s="122">
        <v>1</v>
      </c>
      <c r="E332" s="122" t="s">
        <v>1945</v>
      </c>
      <c r="F332" s="9"/>
      <c r="G332" s="352"/>
    </row>
    <row r="333" spans="1:9" ht="30">
      <c r="A333" s="100"/>
      <c r="B333" s="13"/>
      <c r="C333" s="14" t="s">
        <v>1932</v>
      </c>
      <c r="D333" s="122">
        <v>1</v>
      </c>
      <c r="E333" s="122" t="s">
        <v>1945</v>
      </c>
      <c r="F333" s="9"/>
      <c r="G333" s="352"/>
    </row>
    <row r="334" spans="1:9" ht="30" hidden="1">
      <c r="A334" s="297" t="s">
        <v>434</v>
      </c>
      <c r="B334" s="10" t="s">
        <v>435</v>
      </c>
      <c r="C334" s="12"/>
      <c r="D334" s="12"/>
      <c r="E334" s="12"/>
      <c r="F334" s="12"/>
      <c r="G334" s="179"/>
      <c r="H334"/>
      <c r="I334"/>
    </row>
    <row r="335" spans="1:9" ht="31.5" customHeight="1">
      <c r="A335" s="100" t="s">
        <v>436</v>
      </c>
      <c r="B335" s="221" t="s">
        <v>470</v>
      </c>
      <c r="C335" s="221"/>
      <c r="D335" s="221"/>
      <c r="E335" s="221"/>
      <c r="F335" s="221"/>
      <c r="G335" s="348"/>
      <c r="H335" s="156">
        <f>SUM(D337)</f>
        <v>1</v>
      </c>
      <c r="I335" s="156">
        <f>COUNT(D337)*2</f>
        <v>2</v>
      </c>
    </row>
    <row r="336" spans="1:9" ht="30" hidden="1">
      <c r="A336" s="297" t="s">
        <v>437</v>
      </c>
      <c r="B336" s="313" t="s">
        <v>440</v>
      </c>
      <c r="C336" s="314"/>
      <c r="D336" s="12"/>
      <c r="E336" s="12"/>
      <c r="F336" s="12"/>
      <c r="G336" s="179"/>
      <c r="H336"/>
      <c r="I336"/>
    </row>
    <row r="337" spans="1:7" ht="30">
      <c r="A337" s="100" t="s">
        <v>438</v>
      </c>
      <c r="B337" s="13" t="s">
        <v>439</v>
      </c>
      <c r="C337" s="43" t="s">
        <v>2188</v>
      </c>
      <c r="D337" s="122">
        <v>1</v>
      </c>
      <c r="E337" s="122" t="s">
        <v>1945</v>
      </c>
      <c r="F337" s="9"/>
      <c r="G337" s="352"/>
    </row>
    <row r="340" spans="1:7" ht="46.5">
      <c r="A340" s="242" t="s">
        <v>2399</v>
      </c>
      <c r="B340" s="242"/>
      <c r="C340" s="242"/>
    </row>
    <row r="341" spans="1:7" ht="63">
      <c r="A341" s="149"/>
      <c r="B341" s="150" t="s">
        <v>2400</v>
      </c>
      <c r="C341" s="198">
        <f>D361</f>
        <v>50</v>
      </c>
    </row>
    <row r="342" spans="1:7" ht="26.25">
      <c r="A342" s="152"/>
      <c r="B342" s="243" t="s">
        <v>2342</v>
      </c>
      <c r="C342" s="244"/>
    </row>
    <row r="343" spans="1:7" ht="21">
      <c r="A343" s="153" t="s">
        <v>2343</v>
      </c>
      <c r="B343" s="154" t="s">
        <v>2344</v>
      </c>
      <c r="C343" s="197">
        <f t="shared" ref="C343:C350" si="0">D353</f>
        <v>50</v>
      </c>
    </row>
    <row r="344" spans="1:7" ht="21">
      <c r="A344" s="153" t="s">
        <v>2345</v>
      </c>
      <c r="B344" s="154" t="s">
        <v>2346</v>
      </c>
      <c r="C344" s="197">
        <f t="shared" si="0"/>
        <v>50</v>
      </c>
    </row>
    <row r="345" spans="1:7" ht="21">
      <c r="A345" s="153" t="s">
        <v>2347</v>
      </c>
      <c r="B345" s="154" t="s">
        <v>2348</v>
      </c>
      <c r="C345" s="197">
        <f t="shared" si="0"/>
        <v>50</v>
      </c>
    </row>
    <row r="346" spans="1:7" ht="21">
      <c r="A346" s="153" t="s">
        <v>2349</v>
      </c>
      <c r="B346" s="154" t="s">
        <v>2350</v>
      </c>
      <c r="C346" s="197">
        <f t="shared" si="0"/>
        <v>50</v>
      </c>
    </row>
    <row r="347" spans="1:7" ht="21">
      <c r="A347" s="153" t="s">
        <v>2351</v>
      </c>
      <c r="B347" s="154" t="s">
        <v>2352</v>
      </c>
      <c r="C347" s="197">
        <f t="shared" si="0"/>
        <v>50</v>
      </c>
    </row>
    <row r="348" spans="1:7" ht="21">
      <c r="A348" s="153" t="s">
        <v>2353</v>
      </c>
      <c r="B348" s="154" t="s">
        <v>2354</v>
      </c>
      <c r="C348" s="197">
        <f t="shared" si="0"/>
        <v>50</v>
      </c>
    </row>
    <row r="349" spans="1:7" ht="21">
      <c r="A349" s="153" t="s">
        <v>2355</v>
      </c>
      <c r="B349" s="154" t="s">
        <v>2356</v>
      </c>
      <c r="C349" s="197">
        <f t="shared" si="0"/>
        <v>50</v>
      </c>
    </row>
    <row r="350" spans="1:7" ht="21">
      <c r="A350" s="153" t="s">
        <v>2357</v>
      </c>
      <c r="B350" s="154" t="s">
        <v>2358</v>
      </c>
      <c r="C350" s="197">
        <f t="shared" si="0"/>
        <v>50</v>
      </c>
    </row>
    <row r="352" spans="1:7">
      <c r="A352" s="205"/>
      <c r="B352" s="205" t="s">
        <v>2378</v>
      </c>
      <c r="C352" s="206" t="s">
        <v>2367</v>
      </c>
      <c r="D352" s="206" t="s">
        <v>2361</v>
      </c>
    </row>
    <row r="353" spans="1:4">
      <c r="A353" s="205" t="s">
        <v>2343</v>
      </c>
      <c r="B353" s="205">
        <f>H5</f>
        <v>22</v>
      </c>
      <c r="C353" s="205">
        <f>I5</f>
        <v>44</v>
      </c>
      <c r="D353" s="206">
        <f>B353*100/C353</f>
        <v>50</v>
      </c>
    </row>
    <row r="354" spans="1:4">
      <c r="A354" s="205" t="s">
        <v>2345</v>
      </c>
      <c r="B354" s="205">
        <f>H56</f>
        <v>7</v>
      </c>
      <c r="C354" s="205">
        <f>I56</f>
        <v>14</v>
      </c>
      <c r="D354" s="206">
        <f t="shared" ref="D354:D361" si="1">B354*100/C354</f>
        <v>50</v>
      </c>
    </row>
    <row r="355" spans="1:4">
      <c r="A355" s="205" t="s">
        <v>2347</v>
      </c>
      <c r="B355" s="205">
        <f>H81</f>
        <v>11</v>
      </c>
      <c r="C355" s="205">
        <f>I81</f>
        <v>22</v>
      </c>
      <c r="D355" s="206">
        <f t="shared" si="1"/>
        <v>50</v>
      </c>
    </row>
    <row r="356" spans="1:4">
      <c r="A356" s="205" t="s">
        <v>2349</v>
      </c>
      <c r="B356" s="205">
        <f>H113</f>
        <v>14</v>
      </c>
      <c r="C356" s="205">
        <f>I113</f>
        <v>28</v>
      </c>
      <c r="D356" s="206">
        <f t="shared" si="1"/>
        <v>50</v>
      </c>
    </row>
    <row r="357" spans="1:4">
      <c r="A357" s="205" t="s">
        <v>2351</v>
      </c>
      <c r="B357" s="205">
        <f>H171</f>
        <v>47</v>
      </c>
      <c r="C357" s="205">
        <f>I171</f>
        <v>94</v>
      </c>
      <c r="D357" s="206">
        <f t="shared" si="1"/>
        <v>50</v>
      </c>
    </row>
    <row r="358" spans="1:4">
      <c r="A358" s="205" t="s">
        <v>2353</v>
      </c>
      <c r="B358" s="205">
        <f>H281</f>
        <v>11</v>
      </c>
      <c r="C358" s="205">
        <f>I281</f>
        <v>22</v>
      </c>
      <c r="D358" s="206">
        <f t="shared" si="1"/>
        <v>50</v>
      </c>
    </row>
    <row r="359" spans="1:4">
      <c r="A359" s="205" t="s">
        <v>2355</v>
      </c>
      <c r="B359" s="205">
        <f>H301</f>
        <v>6</v>
      </c>
      <c r="C359" s="205">
        <f>I301</f>
        <v>12</v>
      </c>
      <c r="D359" s="206">
        <f t="shared" si="1"/>
        <v>50</v>
      </c>
    </row>
    <row r="360" spans="1:4">
      <c r="A360" s="205" t="s">
        <v>2357</v>
      </c>
      <c r="B360" s="205">
        <f>H325</f>
        <v>8</v>
      </c>
      <c r="C360" s="205">
        <f>I325</f>
        <v>16</v>
      </c>
      <c r="D360" s="206">
        <f t="shared" si="1"/>
        <v>50</v>
      </c>
    </row>
    <row r="361" spans="1:4">
      <c r="A361" s="205"/>
      <c r="B361" s="205">
        <f>SUM(B353:B360)</f>
        <v>126</v>
      </c>
      <c r="C361" s="205">
        <f>SUM(C353:C360)</f>
        <v>252</v>
      </c>
      <c r="D361" s="206">
        <f t="shared" si="1"/>
        <v>50</v>
      </c>
    </row>
    <row r="362" spans="1:4">
      <c r="A362" s="205"/>
      <c r="B362" s="205"/>
      <c r="C362" s="206"/>
      <c r="D362" s="206"/>
    </row>
    <row r="363" spans="1:4">
      <c r="A363" s="186"/>
      <c r="B363" s="186"/>
      <c r="C363" s="187"/>
    </row>
  </sheetData>
  <sheetProtection password="E1A7" sheet="1" objects="1" scenarios="1"/>
  <protectedRanges>
    <protectedRange sqref="D1:D1048576" name="Range1"/>
  </protectedRanges>
  <autoFilter ref="A4:F337">
    <filterColumn colId="0">
      <colorFilter dxfId="6"/>
    </filterColumn>
  </autoFilter>
  <mergeCells count="48">
    <mergeCell ref="B282:F282"/>
    <mergeCell ref="B302:F302"/>
    <mergeCell ref="B313:F313"/>
    <mergeCell ref="A340:C340"/>
    <mergeCell ref="B342:C342"/>
    <mergeCell ref="B325:F325"/>
    <mergeCell ref="B326:F326"/>
    <mergeCell ref="B335:F335"/>
    <mergeCell ref="B317:F317"/>
    <mergeCell ref="B292:F292"/>
    <mergeCell ref="B296:F296"/>
    <mergeCell ref="B301:F301"/>
    <mergeCell ref="B289:F289"/>
    <mergeCell ref="B208:F208"/>
    <mergeCell ref="B215:F215"/>
    <mergeCell ref="B221:F221"/>
    <mergeCell ref="B226:F226"/>
    <mergeCell ref="B281:F281"/>
    <mergeCell ref="B172:F172"/>
    <mergeCell ref="B175:F175"/>
    <mergeCell ref="B187:F187"/>
    <mergeCell ref="B194:F194"/>
    <mergeCell ref="B200:F200"/>
    <mergeCell ref="B171:F171"/>
    <mergeCell ref="B81:F81"/>
    <mergeCell ref="B82:F82"/>
    <mergeCell ref="B90:F90"/>
    <mergeCell ref="B101:F101"/>
    <mergeCell ref="B106:F106"/>
    <mergeCell ref="B113:F113"/>
    <mergeCell ref="B114:F114"/>
    <mergeCell ref="B125:F125"/>
    <mergeCell ref="B132:F132"/>
    <mergeCell ref="B137:F137"/>
    <mergeCell ref="B146:F146"/>
    <mergeCell ref="F1:F2"/>
    <mergeCell ref="A1:E2"/>
    <mergeCell ref="B76:F76"/>
    <mergeCell ref="A3:F3"/>
    <mergeCell ref="B5:F5"/>
    <mergeCell ref="B6:F6"/>
    <mergeCell ref="B11:F11"/>
    <mergeCell ref="B17:F17"/>
    <mergeCell ref="B22:F22"/>
    <mergeCell ref="B53:F53"/>
    <mergeCell ref="B56:F56"/>
    <mergeCell ref="B57:F57"/>
    <mergeCell ref="B69:F69"/>
  </mergeCells>
  <dataValidations count="1">
    <dataValidation type="list" allowBlank="1" showInputMessage="1" showErrorMessage="1" sqref="D362:D1048576 D3:D351">
      <formula1>$J$1:$L$1</formula1>
    </dataValidation>
  </dataValidations>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sheetPr filterMode="1">
    <tabColor rgb="FF00B050"/>
  </sheetPr>
  <dimension ref="A1:L320"/>
  <sheetViews>
    <sheetView view="pageBreakPreview" zoomScale="60" zoomScaleNormal="100" workbookViewId="0">
      <selection activeCell="J27" sqref="J27"/>
    </sheetView>
  </sheetViews>
  <sheetFormatPr defaultRowHeight="15"/>
  <cols>
    <col min="1" max="1" width="10.42578125" style="1" customWidth="1"/>
    <col min="2" max="2" width="32" style="1" customWidth="1"/>
    <col min="3" max="3" width="33.42578125" customWidth="1"/>
    <col min="4" max="4" width="13.42578125" style="124" customWidth="1"/>
    <col min="5" max="5" width="13.5703125" style="124" customWidth="1"/>
    <col min="6" max="6" width="31.5703125" customWidth="1"/>
    <col min="7" max="7" width="16.28515625" customWidth="1"/>
    <col min="8" max="9" width="9.140625" style="156"/>
  </cols>
  <sheetData>
    <row r="1" spans="1:12" s="95" customFormat="1" ht="18.75" customHeight="1">
      <c r="A1" s="260" t="s">
        <v>0</v>
      </c>
      <c r="B1" s="260"/>
      <c r="C1" s="260"/>
      <c r="D1" s="260"/>
      <c r="E1" s="260"/>
      <c r="F1" s="260">
        <v>7</v>
      </c>
      <c r="G1" s="217"/>
      <c r="H1" s="328"/>
      <c r="I1" s="167"/>
      <c r="J1" s="182">
        <v>0</v>
      </c>
      <c r="K1" s="182">
        <v>1</v>
      </c>
      <c r="L1" s="182">
        <v>2</v>
      </c>
    </row>
    <row r="2" spans="1:12" ht="15" customHeight="1">
      <c r="A2" s="260"/>
      <c r="B2" s="260"/>
      <c r="C2" s="260"/>
      <c r="D2" s="260"/>
      <c r="E2" s="260"/>
      <c r="F2" s="260"/>
      <c r="G2" s="217"/>
    </row>
    <row r="3" spans="1:12" ht="18.75">
      <c r="A3" s="260" t="s">
        <v>1916</v>
      </c>
      <c r="B3" s="260"/>
      <c r="C3" s="260"/>
      <c r="D3" s="260"/>
      <c r="E3" s="260"/>
      <c r="F3" s="260"/>
      <c r="G3" s="217"/>
    </row>
    <row r="4" spans="1:12" ht="30">
      <c r="A4" s="99" t="s">
        <v>1</v>
      </c>
      <c r="B4" s="35" t="s">
        <v>2</v>
      </c>
      <c r="C4" s="35" t="s">
        <v>476</v>
      </c>
      <c r="D4" s="35" t="s">
        <v>477</v>
      </c>
      <c r="E4" s="131" t="s">
        <v>478</v>
      </c>
      <c r="F4" s="35" t="s">
        <v>479</v>
      </c>
      <c r="G4" s="346" t="s">
        <v>2500</v>
      </c>
    </row>
    <row r="5" spans="1:12" ht="18.75">
      <c r="A5" s="100"/>
      <c r="B5" s="306" t="s">
        <v>3</v>
      </c>
      <c r="C5" s="306"/>
      <c r="D5" s="306"/>
      <c r="E5" s="306"/>
      <c r="F5" s="306"/>
      <c r="G5" s="353"/>
      <c r="H5" s="156">
        <f>H6+H22</f>
        <v>19</v>
      </c>
      <c r="I5" s="156">
        <f>I6+I22</f>
        <v>38</v>
      </c>
    </row>
    <row r="6" spans="1:12" ht="30">
      <c r="A6" s="100" t="s">
        <v>4</v>
      </c>
      <c r="B6" s="221" t="s">
        <v>5</v>
      </c>
      <c r="C6" s="221"/>
      <c r="D6" s="221"/>
      <c r="E6" s="221"/>
      <c r="F6" s="221"/>
      <c r="G6" s="348"/>
      <c r="H6" s="156">
        <f>SUM(D10)</f>
        <v>1</v>
      </c>
      <c r="I6" s="156">
        <f>COUNT(D10)*2</f>
        <v>2</v>
      </c>
    </row>
    <row r="7" spans="1:12" hidden="1">
      <c r="A7" s="297" t="s">
        <v>6</v>
      </c>
      <c r="B7" s="10" t="s">
        <v>7</v>
      </c>
      <c r="C7" s="141"/>
      <c r="D7" s="12"/>
      <c r="E7" s="121"/>
      <c r="F7" s="12"/>
      <c r="G7" s="179"/>
      <c r="H7"/>
      <c r="I7"/>
    </row>
    <row r="8" spans="1:12" ht="15" hidden="1" customHeight="1">
      <c r="A8" s="115" t="s">
        <v>8</v>
      </c>
      <c r="B8" s="8" t="s">
        <v>9</v>
      </c>
      <c r="C8" s="9"/>
      <c r="D8" s="9"/>
      <c r="E8" s="9"/>
      <c r="F8" s="9"/>
      <c r="G8" s="179"/>
      <c r="H8"/>
      <c r="I8"/>
    </row>
    <row r="9" spans="1:12" ht="15" hidden="1" customHeight="1">
      <c r="A9" s="293" t="s">
        <v>10</v>
      </c>
      <c r="B9" s="44" t="s">
        <v>441</v>
      </c>
      <c r="C9" s="56"/>
      <c r="D9" s="56"/>
      <c r="E9" s="56"/>
      <c r="F9" s="56"/>
      <c r="G9" s="179"/>
      <c r="H9"/>
      <c r="I9"/>
    </row>
    <row r="10" spans="1:12" ht="30">
      <c r="A10" s="100" t="s">
        <v>11</v>
      </c>
      <c r="B10" s="13" t="s">
        <v>12</v>
      </c>
      <c r="C10" s="106" t="s">
        <v>2055</v>
      </c>
      <c r="D10" s="122">
        <v>1</v>
      </c>
      <c r="E10" s="122" t="s">
        <v>1269</v>
      </c>
      <c r="F10" s="9"/>
      <c r="G10" s="352"/>
    </row>
    <row r="11" spans="1:12" ht="15.75" hidden="1" customHeight="1">
      <c r="A11" s="297" t="s">
        <v>13</v>
      </c>
      <c r="B11" s="144" t="s">
        <v>14</v>
      </c>
      <c r="C11" s="145"/>
      <c r="D11" s="145"/>
      <c r="E11" s="145"/>
      <c r="F11" s="146"/>
      <c r="G11" s="216"/>
      <c r="H11"/>
      <c r="I11"/>
    </row>
    <row r="12" spans="1:12" ht="15" hidden="1" customHeight="1">
      <c r="A12" s="115" t="s">
        <v>15</v>
      </c>
      <c r="B12" s="8" t="s">
        <v>16</v>
      </c>
      <c r="C12" s="9"/>
      <c r="D12" s="9"/>
      <c r="E12" s="9"/>
      <c r="F12" s="9"/>
      <c r="G12" s="179"/>
      <c r="H12"/>
      <c r="I12"/>
    </row>
    <row r="13" spans="1:12" ht="15" hidden="1" customHeight="1">
      <c r="A13" s="115" t="s">
        <v>17</v>
      </c>
      <c r="B13" s="8" t="s">
        <v>18</v>
      </c>
      <c r="C13" s="9"/>
      <c r="D13" s="9"/>
      <c r="E13" s="9"/>
      <c r="F13" s="9"/>
      <c r="G13" s="179"/>
      <c r="H13"/>
      <c r="I13"/>
    </row>
    <row r="14" spans="1:12" ht="15" hidden="1" customHeight="1">
      <c r="A14" s="115" t="s">
        <v>19</v>
      </c>
      <c r="B14" s="15" t="s">
        <v>20</v>
      </c>
      <c r="C14" s="9"/>
      <c r="D14" s="9"/>
      <c r="E14" s="9"/>
      <c r="F14" s="9"/>
      <c r="G14" s="179"/>
      <c r="H14"/>
      <c r="I14"/>
    </row>
    <row r="15" spans="1:12" ht="15" hidden="1" customHeight="1">
      <c r="A15" s="115" t="s">
        <v>21</v>
      </c>
      <c r="B15" s="15" t="s">
        <v>22</v>
      </c>
      <c r="C15" s="9"/>
      <c r="D15" s="9"/>
      <c r="E15" s="9"/>
      <c r="F15" s="9"/>
      <c r="G15" s="179"/>
      <c r="H15"/>
      <c r="I15"/>
    </row>
    <row r="16" spans="1:12" ht="15" hidden="1" customHeight="1">
      <c r="A16" s="115" t="s">
        <v>23</v>
      </c>
      <c r="B16" s="15" t="s">
        <v>24</v>
      </c>
      <c r="C16" s="9"/>
      <c r="D16" s="9"/>
      <c r="E16" s="9"/>
      <c r="F16" s="9"/>
      <c r="G16" s="179"/>
      <c r="H16"/>
      <c r="I16"/>
    </row>
    <row r="17" spans="1:9" ht="31.5" hidden="1" customHeight="1">
      <c r="A17" s="115" t="s">
        <v>25</v>
      </c>
      <c r="B17" s="144" t="s">
        <v>26</v>
      </c>
      <c r="C17" s="145"/>
      <c r="D17" s="145"/>
      <c r="E17" s="145"/>
      <c r="F17" s="146"/>
      <c r="G17" s="216"/>
      <c r="H17"/>
      <c r="I17"/>
    </row>
    <row r="18" spans="1:9" ht="15" hidden="1" customHeight="1">
      <c r="A18" s="115" t="s">
        <v>27</v>
      </c>
      <c r="B18" s="8" t="s">
        <v>442</v>
      </c>
      <c r="C18" s="9"/>
      <c r="D18" s="9"/>
      <c r="E18" s="9"/>
      <c r="F18" s="9"/>
      <c r="G18" s="179"/>
      <c r="H18"/>
      <c r="I18"/>
    </row>
    <row r="19" spans="1:9" ht="15" hidden="1" customHeight="1">
      <c r="A19" s="115" t="s">
        <v>28</v>
      </c>
      <c r="B19" s="8" t="s">
        <v>29</v>
      </c>
      <c r="C19" s="9"/>
      <c r="D19" s="9"/>
      <c r="E19" s="9"/>
      <c r="F19" s="9"/>
      <c r="G19" s="179"/>
      <c r="H19"/>
      <c r="I19"/>
    </row>
    <row r="20" spans="1:9" ht="15" hidden="1" customHeight="1">
      <c r="A20" s="115" t="s">
        <v>30</v>
      </c>
      <c r="B20" s="8" t="s">
        <v>31</v>
      </c>
      <c r="C20" s="9"/>
      <c r="D20" s="9"/>
      <c r="E20" s="9"/>
      <c r="F20" s="9"/>
      <c r="G20" s="179"/>
      <c r="H20"/>
      <c r="I20"/>
    </row>
    <row r="21" spans="1:9" ht="15" hidden="1" customHeight="1">
      <c r="A21" s="293" t="s">
        <v>32</v>
      </c>
      <c r="B21" s="44" t="s">
        <v>33</v>
      </c>
      <c r="C21" s="56"/>
      <c r="D21" s="56"/>
      <c r="E21" s="56"/>
      <c r="F21" s="56"/>
      <c r="G21" s="179"/>
      <c r="H21"/>
      <c r="I21"/>
    </row>
    <row r="22" spans="1:9" ht="30">
      <c r="A22" s="100" t="s">
        <v>34</v>
      </c>
      <c r="B22" s="221" t="s">
        <v>2491</v>
      </c>
      <c r="C22" s="221"/>
      <c r="D22" s="221"/>
      <c r="E22" s="221"/>
      <c r="F22" s="221"/>
      <c r="G22" s="348"/>
      <c r="H22" s="156">
        <f>SUM(D27:D47)</f>
        <v>18</v>
      </c>
      <c r="I22" s="156">
        <f>COUNT(D27:D47)*2</f>
        <v>36</v>
      </c>
    </row>
    <row r="23" spans="1:9" ht="30" hidden="1" customHeight="1">
      <c r="A23" s="297" t="s">
        <v>36</v>
      </c>
      <c r="B23" s="10" t="s">
        <v>37</v>
      </c>
      <c r="C23" s="12"/>
      <c r="D23" s="12"/>
      <c r="E23" s="12"/>
      <c r="F23" s="12"/>
      <c r="G23" s="179"/>
      <c r="H23"/>
      <c r="I23"/>
    </row>
    <row r="24" spans="1:9" ht="30" hidden="1" customHeight="1">
      <c r="A24" s="115" t="s">
        <v>38</v>
      </c>
      <c r="B24" s="8" t="s">
        <v>39</v>
      </c>
      <c r="C24" s="9"/>
      <c r="D24" s="9"/>
      <c r="E24" s="9"/>
      <c r="F24" s="9"/>
      <c r="G24" s="179"/>
      <c r="H24"/>
      <c r="I24"/>
    </row>
    <row r="25" spans="1:9" ht="30" hidden="1" customHeight="1">
      <c r="A25" s="115" t="s">
        <v>40</v>
      </c>
      <c r="B25" s="8" t="s">
        <v>41</v>
      </c>
      <c r="C25" s="9"/>
      <c r="D25" s="9"/>
      <c r="E25" s="9"/>
      <c r="F25" s="9"/>
      <c r="G25" s="179"/>
      <c r="H25"/>
      <c r="I25"/>
    </row>
    <row r="26" spans="1:9" ht="30" hidden="1" customHeight="1">
      <c r="A26" s="293" t="s">
        <v>42</v>
      </c>
      <c r="B26" s="44" t="s">
        <v>43</v>
      </c>
      <c r="C26" s="56"/>
      <c r="D26" s="56"/>
      <c r="E26" s="56"/>
      <c r="F26" s="56"/>
      <c r="G26" s="179"/>
      <c r="H26"/>
      <c r="I26"/>
    </row>
    <row r="27" spans="1:9" ht="110.25" customHeight="1">
      <c r="A27" s="100" t="s">
        <v>44</v>
      </c>
      <c r="B27" s="13" t="s">
        <v>45</v>
      </c>
      <c r="C27" s="5" t="s">
        <v>1195</v>
      </c>
      <c r="D27" s="122">
        <v>1</v>
      </c>
      <c r="E27" s="122" t="s">
        <v>1269</v>
      </c>
      <c r="F27" s="5" t="s">
        <v>1198</v>
      </c>
      <c r="G27" s="349"/>
    </row>
    <row r="28" spans="1:9" ht="150">
      <c r="A28" s="100"/>
      <c r="B28" s="13"/>
      <c r="C28" s="5" t="s">
        <v>1196</v>
      </c>
      <c r="D28" s="122">
        <v>1</v>
      </c>
      <c r="E28" s="122" t="s">
        <v>1269</v>
      </c>
      <c r="F28" s="5" t="s">
        <v>1199</v>
      </c>
      <c r="G28" s="349"/>
    </row>
    <row r="29" spans="1:9" ht="45">
      <c r="A29" s="100"/>
      <c r="B29" s="13"/>
      <c r="C29" s="5" t="s">
        <v>1201</v>
      </c>
      <c r="D29" s="122">
        <v>1</v>
      </c>
      <c r="E29" s="122" t="s">
        <v>1269</v>
      </c>
      <c r="F29" s="5" t="s">
        <v>1197</v>
      </c>
      <c r="G29" s="349"/>
    </row>
    <row r="30" spans="1:9" ht="30">
      <c r="A30" s="100"/>
      <c r="B30" s="13"/>
      <c r="C30" s="5" t="s">
        <v>1200</v>
      </c>
      <c r="D30" s="122">
        <v>1</v>
      </c>
      <c r="E30" s="122" t="s">
        <v>1269</v>
      </c>
      <c r="F30" s="9"/>
      <c r="G30" s="352"/>
    </row>
    <row r="31" spans="1:9" ht="54.75" customHeight="1">
      <c r="A31" s="100" t="s">
        <v>46</v>
      </c>
      <c r="B31" s="13" t="s">
        <v>47</v>
      </c>
      <c r="C31" s="5" t="s">
        <v>1202</v>
      </c>
      <c r="D31" s="122">
        <v>1</v>
      </c>
      <c r="E31" s="122" t="s">
        <v>1269</v>
      </c>
      <c r="F31" s="5" t="s">
        <v>1203</v>
      </c>
      <c r="G31" s="349"/>
    </row>
    <row r="32" spans="1:9" ht="30">
      <c r="A32" s="100"/>
      <c r="B32" s="13"/>
      <c r="C32" s="5" t="s">
        <v>2138</v>
      </c>
      <c r="D32" s="122">
        <v>1</v>
      </c>
      <c r="E32" s="122" t="s">
        <v>1269</v>
      </c>
      <c r="F32" s="7" t="s">
        <v>2401</v>
      </c>
      <c r="G32" s="351"/>
    </row>
    <row r="33" spans="1:9" ht="78" customHeight="1">
      <c r="A33" s="100" t="s">
        <v>48</v>
      </c>
      <c r="B33" s="13" t="s">
        <v>49</v>
      </c>
      <c r="C33" s="5" t="s">
        <v>1204</v>
      </c>
      <c r="D33" s="122">
        <v>1</v>
      </c>
      <c r="E33" s="122" t="s">
        <v>1269</v>
      </c>
      <c r="F33" s="66" t="s">
        <v>1206</v>
      </c>
      <c r="G33" s="375"/>
    </row>
    <row r="34" spans="1:9" ht="45">
      <c r="A34" s="100"/>
      <c r="B34" s="13"/>
      <c r="C34" s="5" t="s">
        <v>1205</v>
      </c>
      <c r="D34" s="122">
        <v>1</v>
      </c>
      <c r="E34" s="122" t="s">
        <v>1269</v>
      </c>
      <c r="F34" s="9"/>
      <c r="G34" s="352"/>
    </row>
    <row r="35" spans="1:9" ht="90">
      <c r="A35" s="100" t="s">
        <v>50</v>
      </c>
      <c r="B35" s="13" t="s">
        <v>51</v>
      </c>
      <c r="C35" s="5" t="s">
        <v>1207</v>
      </c>
      <c r="D35" s="122">
        <v>1</v>
      </c>
      <c r="E35" s="122" t="s">
        <v>1269</v>
      </c>
      <c r="F35" s="5" t="s">
        <v>1208</v>
      </c>
      <c r="G35" s="349"/>
    </row>
    <row r="36" spans="1:9" ht="30">
      <c r="A36" s="100"/>
      <c r="B36" s="13"/>
      <c r="C36" s="5" t="s">
        <v>2152</v>
      </c>
      <c r="D36" s="122">
        <v>1</v>
      </c>
      <c r="E36" s="122" t="s">
        <v>1269</v>
      </c>
      <c r="F36" s="5"/>
      <c r="G36" s="349"/>
    </row>
    <row r="37" spans="1:9" ht="30">
      <c r="A37" s="100"/>
      <c r="B37" s="13"/>
      <c r="C37" s="5" t="s">
        <v>2151</v>
      </c>
      <c r="D37" s="122">
        <v>1</v>
      </c>
      <c r="E37" s="122" t="s">
        <v>1269</v>
      </c>
      <c r="F37" s="5"/>
      <c r="G37" s="349"/>
    </row>
    <row r="38" spans="1:9" ht="45">
      <c r="A38" s="100"/>
      <c r="B38" s="13"/>
      <c r="C38" s="5" t="s">
        <v>2153</v>
      </c>
      <c r="D38" s="122">
        <v>1</v>
      </c>
      <c r="E38" s="122" t="s">
        <v>1269</v>
      </c>
      <c r="F38" s="5"/>
      <c r="G38" s="349"/>
    </row>
    <row r="39" spans="1:9" ht="30">
      <c r="A39" s="100"/>
      <c r="B39" s="13"/>
      <c r="C39" s="5" t="s">
        <v>2154</v>
      </c>
      <c r="D39" s="122">
        <v>1</v>
      </c>
      <c r="E39" s="122" t="s">
        <v>1269</v>
      </c>
      <c r="F39" s="5"/>
      <c r="G39" s="349"/>
    </row>
    <row r="40" spans="1:9" ht="30" hidden="1" customHeight="1">
      <c r="A40" s="295" t="s">
        <v>52</v>
      </c>
      <c r="B40" s="301" t="s">
        <v>53</v>
      </c>
      <c r="C40" s="296"/>
      <c r="D40" s="296"/>
      <c r="E40" s="296"/>
      <c r="F40" s="296"/>
      <c r="G40" s="179"/>
      <c r="H40"/>
      <c r="I40"/>
    </row>
    <row r="41" spans="1:9" ht="54" customHeight="1">
      <c r="A41" s="100" t="s">
        <v>54</v>
      </c>
      <c r="B41" s="13" t="s">
        <v>55</v>
      </c>
      <c r="C41" s="5" t="s">
        <v>1209</v>
      </c>
      <c r="D41" s="122">
        <v>1</v>
      </c>
      <c r="E41" s="122" t="s">
        <v>1269</v>
      </c>
      <c r="F41" s="9"/>
      <c r="G41" s="352"/>
    </row>
    <row r="42" spans="1:9" ht="30" hidden="1" customHeight="1">
      <c r="A42" s="297" t="s">
        <v>56</v>
      </c>
      <c r="B42" s="47" t="s">
        <v>57</v>
      </c>
      <c r="C42" s="12"/>
      <c r="D42" s="12"/>
      <c r="E42" s="12"/>
      <c r="F42" s="12"/>
      <c r="G42" s="179"/>
      <c r="H42"/>
      <c r="I42"/>
    </row>
    <row r="43" spans="1:9" ht="30" hidden="1" customHeight="1">
      <c r="A43" s="293" t="s">
        <v>58</v>
      </c>
      <c r="B43" s="44" t="s">
        <v>59</v>
      </c>
      <c r="C43" s="56"/>
      <c r="D43" s="56"/>
      <c r="E43" s="56"/>
      <c r="F43" s="56"/>
      <c r="G43" s="179"/>
      <c r="H43"/>
      <c r="I43"/>
    </row>
    <row r="44" spans="1:9" ht="80.25" customHeight="1">
      <c r="A44" s="100" t="s">
        <v>60</v>
      </c>
      <c r="B44" s="13" t="s">
        <v>61</v>
      </c>
      <c r="C44" s="5" t="s">
        <v>1210</v>
      </c>
      <c r="D44" s="122">
        <v>1</v>
      </c>
      <c r="E44" s="122" t="s">
        <v>1269</v>
      </c>
      <c r="F44" s="5" t="s">
        <v>1212</v>
      </c>
      <c r="G44" s="349"/>
    </row>
    <row r="45" spans="1:9" ht="45">
      <c r="A45" s="100"/>
      <c r="B45" s="13"/>
      <c r="C45" s="5" t="s">
        <v>1211</v>
      </c>
      <c r="D45" s="122">
        <v>1</v>
      </c>
      <c r="E45" s="122" t="s">
        <v>1269</v>
      </c>
      <c r="F45" s="9"/>
      <c r="G45" s="352"/>
    </row>
    <row r="46" spans="1:9" ht="57.75" customHeight="1">
      <c r="A46" s="100" t="s">
        <v>62</v>
      </c>
      <c r="B46" s="55" t="s">
        <v>662</v>
      </c>
      <c r="C46" s="5" t="s">
        <v>2155</v>
      </c>
      <c r="D46" s="122">
        <v>1</v>
      </c>
      <c r="E46" s="122" t="s">
        <v>1269</v>
      </c>
      <c r="F46" s="9"/>
      <c r="G46" s="352"/>
    </row>
    <row r="47" spans="1:9" ht="58.5" customHeight="1">
      <c r="A47" s="100"/>
      <c r="B47" s="55"/>
      <c r="C47" s="5" t="s">
        <v>2156</v>
      </c>
      <c r="D47" s="122">
        <v>1</v>
      </c>
      <c r="E47" s="122" t="s">
        <v>1269</v>
      </c>
      <c r="F47" s="9"/>
      <c r="G47" s="352"/>
    </row>
    <row r="48" spans="1:9" ht="31.5" hidden="1" customHeight="1">
      <c r="A48" s="297" t="s">
        <v>63</v>
      </c>
      <c r="B48" s="144" t="s">
        <v>64</v>
      </c>
      <c r="C48" s="145"/>
      <c r="D48" s="145"/>
      <c r="E48" s="145"/>
      <c r="F48" s="146"/>
      <c r="G48" s="216"/>
      <c r="H48"/>
      <c r="I48"/>
    </row>
    <row r="49" spans="1:9" ht="30" hidden="1" customHeight="1">
      <c r="A49" s="115" t="s">
        <v>65</v>
      </c>
      <c r="B49" s="8" t="s">
        <v>66</v>
      </c>
      <c r="C49" s="9"/>
      <c r="D49" s="9"/>
      <c r="E49" s="9"/>
      <c r="F49" s="9"/>
      <c r="G49" s="179"/>
      <c r="H49"/>
      <c r="I49"/>
    </row>
    <row r="50" spans="1:9" ht="30" hidden="1" customHeight="1">
      <c r="A50" s="293" t="s">
        <v>67</v>
      </c>
      <c r="B50" s="44" t="s">
        <v>68</v>
      </c>
      <c r="C50" s="56"/>
      <c r="D50" s="56"/>
      <c r="E50" s="56"/>
      <c r="F50" s="56"/>
      <c r="G50" s="179"/>
      <c r="H50"/>
      <c r="I50"/>
    </row>
    <row r="51" spans="1:9" ht="18.75">
      <c r="A51" s="100"/>
      <c r="B51" s="306" t="s">
        <v>69</v>
      </c>
      <c r="C51" s="306"/>
      <c r="D51" s="306"/>
      <c r="E51" s="306"/>
      <c r="F51" s="306"/>
      <c r="G51" s="353"/>
      <c r="H51" s="156">
        <f>H52+H65</f>
        <v>7</v>
      </c>
      <c r="I51" s="156">
        <f>I52+I65</f>
        <v>14</v>
      </c>
    </row>
    <row r="52" spans="1:9" ht="30">
      <c r="A52" s="100" t="s">
        <v>70</v>
      </c>
      <c r="B52" s="221" t="s">
        <v>71</v>
      </c>
      <c r="C52" s="221"/>
      <c r="D52" s="221"/>
      <c r="E52" s="221"/>
      <c r="F52" s="221"/>
      <c r="G52" s="348"/>
      <c r="H52" s="156">
        <f>SUM(D56:D63)</f>
        <v>6</v>
      </c>
      <c r="I52" s="156">
        <f>COUNT(D56:D63)*2</f>
        <v>12</v>
      </c>
    </row>
    <row r="53" spans="1:9" ht="15" hidden="1" customHeight="1">
      <c r="A53" s="297" t="s">
        <v>72</v>
      </c>
      <c r="B53" s="47" t="s">
        <v>73</v>
      </c>
      <c r="C53" s="12"/>
      <c r="D53" s="12"/>
      <c r="E53" s="12"/>
      <c r="F53" s="12"/>
      <c r="G53" s="179"/>
      <c r="H53"/>
      <c r="I53"/>
    </row>
    <row r="54" spans="1:9" ht="15" hidden="1" customHeight="1">
      <c r="A54" s="115" t="s">
        <v>74</v>
      </c>
      <c r="B54" s="15" t="s">
        <v>75</v>
      </c>
      <c r="C54" s="9"/>
      <c r="D54" s="9"/>
      <c r="E54" s="9"/>
      <c r="F54" s="9"/>
      <c r="G54" s="179"/>
      <c r="H54"/>
      <c r="I54"/>
    </row>
    <row r="55" spans="1:9" ht="15" hidden="1" customHeight="1">
      <c r="A55" s="293" t="s">
        <v>76</v>
      </c>
      <c r="B55" s="75" t="s">
        <v>77</v>
      </c>
      <c r="C55" s="56"/>
      <c r="D55" s="56"/>
      <c r="E55" s="56"/>
      <c r="F55" s="56"/>
      <c r="G55" s="179"/>
      <c r="H55"/>
      <c r="I55"/>
    </row>
    <row r="56" spans="1:9" ht="75">
      <c r="A56" s="100" t="s">
        <v>78</v>
      </c>
      <c r="B56" s="48" t="s">
        <v>79</v>
      </c>
      <c r="C56" s="5" t="s">
        <v>1213</v>
      </c>
      <c r="D56" s="122">
        <v>1</v>
      </c>
      <c r="E56" s="122" t="s">
        <v>1943</v>
      </c>
      <c r="F56" s="52" t="s">
        <v>1216</v>
      </c>
      <c r="G56" s="372"/>
    </row>
    <row r="57" spans="1:9" ht="45">
      <c r="A57" s="100"/>
      <c r="B57" s="48"/>
      <c r="C57" s="5" t="s">
        <v>1214</v>
      </c>
      <c r="D57" s="122">
        <v>1</v>
      </c>
      <c r="E57" s="122" t="s">
        <v>1943</v>
      </c>
      <c r="F57" s="5" t="s">
        <v>1217</v>
      </c>
      <c r="G57" s="349"/>
    </row>
    <row r="58" spans="1:9" ht="62.25" customHeight="1">
      <c r="A58" s="100"/>
      <c r="B58" s="48"/>
      <c r="C58" s="5" t="s">
        <v>1215</v>
      </c>
      <c r="D58" s="122">
        <v>1</v>
      </c>
      <c r="E58" s="122" t="s">
        <v>1943</v>
      </c>
      <c r="F58" s="5" t="s">
        <v>1218</v>
      </c>
      <c r="G58" s="349"/>
    </row>
    <row r="59" spans="1:9" ht="75">
      <c r="A59" s="100"/>
      <c r="B59" s="48"/>
      <c r="C59" s="6" t="s">
        <v>2470</v>
      </c>
      <c r="D59" s="122">
        <v>1</v>
      </c>
      <c r="E59" s="122" t="s">
        <v>1943</v>
      </c>
      <c r="F59" s="6" t="s">
        <v>1219</v>
      </c>
      <c r="G59" s="350"/>
    </row>
    <row r="60" spans="1:9" ht="33" hidden="1" customHeight="1">
      <c r="A60" s="297" t="s">
        <v>80</v>
      </c>
      <c r="B60" s="47" t="s">
        <v>81</v>
      </c>
      <c r="C60" s="12"/>
      <c r="D60" s="12"/>
      <c r="E60" s="12"/>
      <c r="F60" s="12"/>
      <c r="G60" s="179"/>
      <c r="H60"/>
      <c r="I60"/>
    </row>
    <row r="61" spans="1:9" ht="30" hidden="1" customHeight="1">
      <c r="A61" s="293" t="s">
        <v>82</v>
      </c>
      <c r="B61" s="44" t="s">
        <v>83</v>
      </c>
      <c r="C61" s="56"/>
      <c r="D61" s="56"/>
      <c r="E61" s="56"/>
      <c r="F61" s="56"/>
      <c r="G61" s="179"/>
      <c r="H61"/>
      <c r="I61"/>
    </row>
    <row r="62" spans="1:9" ht="60">
      <c r="A62" s="100" t="s">
        <v>84</v>
      </c>
      <c r="B62" s="13" t="s">
        <v>85</v>
      </c>
      <c r="C62" s="106" t="s">
        <v>571</v>
      </c>
      <c r="D62" s="122">
        <v>1</v>
      </c>
      <c r="E62" s="122" t="s">
        <v>1942</v>
      </c>
      <c r="F62" s="6" t="s">
        <v>952</v>
      </c>
      <c r="G62" s="350"/>
    </row>
    <row r="63" spans="1:9" ht="60">
      <c r="A63" s="100"/>
      <c r="B63" s="13"/>
      <c r="C63" s="5" t="s">
        <v>2157</v>
      </c>
      <c r="D63" s="122">
        <v>1</v>
      </c>
      <c r="E63" s="122" t="s">
        <v>1942</v>
      </c>
      <c r="F63" s="6"/>
      <c r="G63" s="350"/>
    </row>
    <row r="64" spans="1:9" ht="15" hidden="1" customHeight="1">
      <c r="A64" s="295" t="s">
        <v>86</v>
      </c>
      <c r="B64" s="139" t="s">
        <v>87</v>
      </c>
      <c r="C64" s="296"/>
      <c r="D64" s="296"/>
      <c r="E64" s="296"/>
      <c r="F64" s="296"/>
      <c r="G64" s="179"/>
      <c r="H64"/>
      <c r="I64"/>
    </row>
    <row r="65" spans="1:9" ht="30">
      <c r="A65" s="100" t="s">
        <v>88</v>
      </c>
      <c r="B65" s="221" t="s">
        <v>89</v>
      </c>
      <c r="C65" s="221"/>
      <c r="D65" s="221"/>
      <c r="E65" s="221"/>
      <c r="F65" s="221"/>
      <c r="G65" s="348"/>
      <c r="H65" s="156">
        <f>SUM(D68)</f>
        <v>1</v>
      </c>
      <c r="I65" s="156">
        <f>COUNT(D68)*2</f>
        <v>2</v>
      </c>
    </row>
    <row r="66" spans="1:9" ht="15" hidden="1" customHeight="1">
      <c r="A66" s="297" t="s">
        <v>90</v>
      </c>
      <c r="B66" s="10" t="s">
        <v>91</v>
      </c>
      <c r="C66" s="12"/>
      <c r="D66" s="12"/>
      <c r="E66" s="12"/>
      <c r="F66" s="12"/>
      <c r="G66" s="179"/>
      <c r="H66"/>
      <c r="I66"/>
    </row>
    <row r="67" spans="1:9" ht="15" hidden="1" customHeight="1">
      <c r="A67" s="293" t="s">
        <v>92</v>
      </c>
      <c r="B67" s="44" t="s">
        <v>93</v>
      </c>
      <c r="C67" s="56"/>
      <c r="D67" s="56"/>
      <c r="E67" s="56"/>
      <c r="F67" s="56"/>
      <c r="G67" s="179"/>
      <c r="H67"/>
      <c r="I67"/>
    </row>
    <row r="68" spans="1:9" ht="75">
      <c r="A68" s="100" t="s">
        <v>94</v>
      </c>
      <c r="B68" s="13" t="s">
        <v>95</v>
      </c>
      <c r="C68" s="18" t="s">
        <v>953</v>
      </c>
      <c r="D68" s="122">
        <v>1</v>
      </c>
      <c r="E68" s="122" t="s">
        <v>1606</v>
      </c>
      <c r="F68" s="5" t="s">
        <v>1220</v>
      </c>
      <c r="G68" s="349"/>
    </row>
    <row r="69" spans="1:9" ht="30" hidden="1" customHeight="1">
      <c r="A69" s="297" t="s">
        <v>96</v>
      </c>
      <c r="B69" s="10" t="s">
        <v>97</v>
      </c>
      <c r="C69" s="12"/>
      <c r="D69" s="12"/>
      <c r="E69" s="12"/>
      <c r="F69" s="12"/>
      <c r="G69" s="179"/>
      <c r="H69"/>
      <c r="I69"/>
    </row>
    <row r="70" spans="1:9" ht="30" hidden="1" customHeight="1">
      <c r="A70" s="115" t="s">
        <v>98</v>
      </c>
      <c r="B70" s="8" t="s">
        <v>99</v>
      </c>
      <c r="C70" s="9"/>
      <c r="D70" s="9"/>
      <c r="E70" s="9"/>
      <c r="F70" s="9"/>
      <c r="G70" s="179"/>
      <c r="H70"/>
      <c r="I70"/>
    </row>
    <row r="71" spans="1:9" ht="15.75" hidden="1" customHeight="1">
      <c r="A71" s="115" t="s">
        <v>100</v>
      </c>
      <c r="B71" s="144" t="s">
        <v>101</v>
      </c>
      <c r="C71" s="145"/>
      <c r="D71" s="145"/>
      <c r="E71" s="145"/>
      <c r="F71" s="146"/>
      <c r="G71" s="216"/>
      <c r="H71"/>
      <c r="I71"/>
    </row>
    <row r="72" spans="1:9" ht="45" hidden="1" customHeight="1">
      <c r="A72" s="115" t="s">
        <v>102</v>
      </c>
      <c r="B72" s="8" t="s">
        <v>103</v>
      </c>
      <c r="C72" s="9"/>
      <c r="D72" s="9"/>
      <c r="E72" s="9"/>
      <c r="F72" s="9"/>
      <c r="G72" s="179"/>
      <c r="H72"/>
      <c r="I72"/>
    </row>
    <row r="73" spans="1:9" ht="30" hidden="1" customHeight="1">
      <c r="A73" s="115" t="s">
        <v>104</v>
      </c>
      <c r="B73" s="8" t="s">
        <v>105</v>
      </c>
      <c r="C73" s="9"/>
      <c r="D73" s="9"/>
      <c r="E73" s="9"/>
      <c r="F73" s="9"/>
      <c r="G73" s="179"/>
      <c r="H73"/>
      <c r="I73"/>
    </row>
    <row r="74" spans="1:9" ht="30" hidden="1" customHeight="1">
      <c r="A74" s="115" t="s">
        <v>106</v>
      </c>
      <c r="B74" s="8" t="s">
        <v>107</v>
      </c>
      <c r="C74" s="9"/>
      <c r="D74" s="9"/>
      <c r="E74" s="9"/>
      <c r="F74" s="9"/>
      <c r="G74" s="179"/>
      <c r="H74"/>
      <c r="I74"/>
    </row>
    <row r="75" spans="1:9" ht="30" hidden="1" customHeight="1">
      <c r="A75" s="293" t="s">
        <v>108</v>
      </c>
      <c r="B75" s="44" t="s">
        <v>443</v>
      </c>
      <c r="C75" s="56"/>
      <c r="D75" s="56"/>
      <c r="E75" s="56"/>
      <c r="F75" s="56"/>
      <c r="G75" s="179"/>
      <c r="H75"/>
      <c r="I75"/>
    </row>
    <row r="76" spans="1:9" ht="18.75">
      <c r="A76" s="100"/>
      <c r="B76" s="306" t="s">
        <v>109</v>
      </c>
      <c r="C76" s="306"/>
      <c r="D76" s="306"/>
      <c r="E76" s="306"/>
      <c r="F76" s="306"/>
      <c r="G76" s="353"/>
      <c r="H76" s="156">
        <f>H85+H102</f>
        <v>12</v>
      </c>
      <c r="I76" s="156">
        <f>I85+I102</f>
        <v>24</v>
      </c>
    </row>
    <row r="77" spans="1:9" ht="31.5" hidden="1" customHeight="1">
      <c r="A77" s="297" t="s">
        <v>110</v>
      </c>
      <c r="B77" s="144" t="s">
        <v>444</v>
      </c>
      <c r="C77" s="145"/>
      <c r="D77" s="145"/>
      <c r="E77" s="145"/>
      <c r="F77" s="146"/>
      <c r="G77" s="216"/>
      <c r="H77"/>
      <c r="I77"/>
    </row>
    <row r="78" spans="1:9" ht="15" hidden="1" customHeight="1">
      <c r="A78" s="115" t="s">
        <v>111</v>
      </c>
      <c r="B78" s="8" t="s">
        <v>445</v>
      </c>
      <c r="C78" s="9"/>
      <c r="D78" s="9"/>
      <c r="E78" s="9"/>
      <c r="F78" s="9"/>
      <c r="G78" s="179"/>
      <c r="H78"/>
      <c r="I78"/>
    </row>
    <row r="79" spans="1:9" ht="15" hidden="1" customHeight="1">
      <c r="A79" s="115" t="s">
        <v>112</v>
      </c>
      <c r="B79" s="15" t="s">
        <v>113</v>
      </c>
      <c r="C79" s="9"/>
      <c r="D79" s="9"/>
      <c r="E79" s="9"/>
      <c r="F79" s="9"/>
      <c r="G79" s="179"/>
      <c r="H79"/>
      <c r="I79"/>
    </row>
    <row r="80" spans="1:9" ht="15" hidden="1" customHeight="1">
      <c r="A80" s="115" t="s">
        <v>114</v>
      </c>
      <c r="B80" s="8" t="s">
        <v>115</v>
      </c>
      <c r="C80" s="9"/>
      <c r="D80" s="9"/>
      <c r="E80" s="9"/>
      <c r="F80" s="9"/>
      <c r="G80" s="179"/>
      <c r="H80"/>
      <c r="I80"/>
    </row>
    <row r="81" spans="1:9" ht="30" hidden="1" customHeight="1">
      <c r="A81" s="115" t="s">
        <v>116</v>
      </c>
      <c r="B81" s="8" t="s">
        <v>117</v>
      </c>
      <c r="C81" s="9"/>
      <c r="D81" s="9"/>
      <c r="E81" s="9"/>
      <c r="F81" s="9"/>
      <c r="G81" s="179"/>
      <c r="H81"/>
      <c r="I81"/>
    </row>
    <row r="82" spans="1:9" ht="15" hidden="1" customHeight="1">
      <c r="A82" s="115" t="s">
        <v>118</v>
      </c>
      <c r="B82" s="15" t="s">
        <v>119</v>
      </c>
      <c r="C82" s="9"/>
      <c r="D82" s="9"/>
      <c r="E82" s="9"/>
      <c r="F82" s="9"/>
      <c r="G82" s="179"/>
      <c r="H82"/>
      <c r="I82"/>
    </row>
    <row r="83" spans="1:9" ht="15" hidden="1" customHeight="1">
      <c r="A83" s="115" t="s">
        <v>120</v>
      </c>
      <c r="B83" s="15" t="s">
        <v>121</v>
      </c>
      <c r="C83" s="9"/>
      <c r="D83" s="9"/>
      <c r="E83" s="9"/>
      <c r="F83" s="9"/>
      <c r="G83" s="179"/>
      <c r="H83"/>
      <c r="I83"/>
    </row>
    <row r="84" spans="1:9" ht="30" hidden="1" customHeight="1">
      <c r="A84" s="293" t="s">
        <v>122</v>
      </c>
      <c r="B84" s="75" t="s">
        <v>123</v>
      </c>
      <c r="C84" s="56"/>
      <c r="D84" s="56"/>
      <c r="E84" s="56"/>
      <c r="F84" s="56"/>
      <c r="G84" s="179"/>
      <c r="H84"/>
      <c r="I84"/>
    </row>
    <row r="85" spans="1:9" ht="30">
      <c r="A85" s="100" t="s">
        <v>124</v>
      </c>
      <c r="B85" s="221" t="s">
        <v>125</v>
      </c>
      <c r="C85" s="221"/>
      <c r="D85" s="221"/>
      <c r="E85" s="221"/>
      <c r="F85" s="221"/>
      <c r="G85" s="348"/>
      <c r="H85" s="156">
        <f>SUM(D89:D97)</f>
        <v>9</v>
      </c>
      <c r="I85" s="156">
        <f>COUNT(D89:D97)*2</f>
        <v>18</v>
      </c>
    </row>
    <row r="86" spans="1:9" ht="30" hidden="1" customHeight="1">
      <c r="A86" s="297" t="s">
        <v>126</v>
      </c>
      <c r="B86" s="10" t="s">
        <v>127</v>
      </c>
      <c r="C86" s="12"/>
      <c r="D86" s="12"/>
      <c r="E86" s="12"/>
      <c r="F86" s="12"/>
      <c r="G86" s="179"/>
      <c r="H86"/>
      <c r="I86"/>
    </row>
    <row r="87" spans="1:9" ht="30" hidden="1" customHeight="1">
      <c r="A87" s="115" t="s">
        <v>128</v>
      </c>
      <c r="B87" s="8" t="s">
        <v>129</v>
      </c>
      <c r="C87" s="9"/>
      <c r="D87" s="9"/>
      <c r="E87" s="9"/>
      <c r="F87" s="9"/>
      <c r="G87" s="179"/>
      <c r="H87"/>
      <c r="I87"/>
    </row>
    <row r="88" spans="1:9" ht="30" hidden="1" customHeight="1">
      <c r="A88" s="293" t="s">
        <v>130</v>
      </c>
      <c r="B88" s="44" t="s">
        <v>131</v>
      </c>
      <c r="C88" s="56"/>
      <c r="D88" s="56"/>
      <c r="E88" s="56"/>
      <c r="F88" s="56"/>
      <c r="G88" s="179"/>
      <c r="H88"/>
      <c r="I88"/>
    </row>
    <row r="89" spans="1:9" ht="75">
      <c r="A89" s="100" t="s">
        <v>132</v>
      </c>
      <c r="B89" s="13" t="s">
        <v>133</v>
      </c>
      <c r="C89" s="6" t="s">
        <v>1221</v>
      </c>
      <c r="D89" s="122">
        <v>1</v>
      </c>
      <c r="E89" s="122" t="s">
        <v>1945</v>
      </c>
      <c r="F89" s="5" t="s">
        <v>1234</v>
      </c>
      <c r="G89" s="349"/>
    </row>
    <row r="90" spans="1:9" ht="60">
      <c r="A90" s="100"/>
      <c r="B90" s="13"/>
      <c r="C90" s="5" t="s">
        <v>1222</v>
      </c>
      <c r="D90" s="122">
        <v>1</v>
      </c>
      <c r="E90" s="122" t="s">
        <v>1945</v>
      </c>
      <c r="F90" s="5" t="s">
        <v>1233</v>
      </c>
      <c r="G90" s="349"/>
    </row>
    <row r="91" spans="1:9" ht="75">
      <c r="A91" s="100"/>
      <c r="B91" s="13"/>
      <c r="C91" s="5" t="s">
        <v>1223</v>
      </c>
      <c r="D91" s="122">
        <v>1</v>
      </c>
      <c r="E91" s="122" t="s">
        <v>1945</v>
      </c>
      <c r="F91" s="5" t="s">
        <v>1232</v>
      </c>
      <c r="G91" s="349"/>
    </row>
    <row r="92" spans="1:9" ht="105">
      <c r="A92" s="100"/>
      <c r="B92" s="13"/>
      <c r="C92" s="5" t="s">
        <v>1224</v>
      </c>
      <c r="D92" s="122">
        <v>1</v>
      </c>
      <c r="E92" s="122" t="s">
        <v>1945</v>
      </c>
      <c r="F92" s="5" t="s">
        <v>1228</v>
      </c>
      <c r="G92" s="349"/>
    </row>
    <row r="93" spans="1:9" ht="120">
      <c r="A93" s="100"/>
      <c r="B93" s="13"/>
      <c r="C93" s="5" t="s">
        <v>1225</v>
      </c>
      <c r="D93" s="122">
        <v>1</v>
      </c>
      <c r="E93" s="122" t="s">
        <v>1945</v>
      </c>
      <c r="F93" s="5" t="s">
        <v>1229</v>
      </c>
      <c r="G93" s="349"/>
    </row>
    <row r="94" spans="1:9" ht="30">
      <c r="A94" s="100"/>
      <c r="B94" s="13"/>
      <c r="C94" s="5" t="s">
        <v>1226</v>
      </c>
      <c r="D94" s="122">
        <v>1</v>
      </c>
      <c r="E94" s="122" t="s">
        <v>1945</v>
      </c>
      <c r="F94" s="5" t="s">
        <v>1230</v>
      </c>
      <c r="G94" s="349"/>
    </row>
    <row r="95" spans="1:9" ht="45">
      <c r="A95" s="100"/>
      <c r="B95" s="13"/>
      <c r="C95" s="5" t="s">
        <v>1227</v>
      </c>
      <c r="D95" s="122">
        <v>1</v>
      </c>
      <c r="E95" s="122" t="s">
        <v>1945</v>
      </c>
      <c r="F95" s="5" t="s">
        <v>1231</v>
      </c>
      <c r="G95" s="349"/>
    </row>
    <row r="96" spans="1:9">
      <c r="A96" s="100"/>
      <c r="B96" s="13"/>
      <c r="C96" s="5" t="s">
        <v>2158</v>
      </c>
      <c r="D96" s="122">
        <v>1</v>
      </c>
      <c r="E96" s="122"/>
      <c r="F96" s="5"/>
      <c r="G96" s="349"/>
    </row>
    <row r="97" spans="1:9" ht="30">
      <c r="A97" s="100"/>
      <c r="B97" s="13"/>
      <c r="C97" s="16" t="s">
        <v>2159</v>
      </c>
      <c r="D97" s="122">
        <v>1</v>
      </c>
      <c r="E97" s="122" t="s">
        <v>1945</v>
      </c>
      <c r="F97" s="9"/>
      <c r="G97" s="352"/>
    </row>
    <row r="98" spans="1:9" ht="15" hidden="1" customHeight="1">
      <c r="A98" s="297" t="s">
        <v>134</v>
      </c>
      <c r="B98" s="10" t="s">
        <v>446</v>
      </c>
      <c r="C98" s="12"/>
      <c r="D98" s="12"/>
      <c r="E98" s="12"/>
      <c r="F98" s="12"/>
      <c r="G98" s="179"/>
      <c r="H98"/>
      <c r="I98"/>
    </row>
    <row r="99" spans="1:9" ht="31.5" hidden="1" customHeight="1">
      <c r="A99" s="115" t="s">
        <v>135</v>
      </c>
      <c r="B99" s="142" t="s">
        <v>136</v>
      </c>
      <c r="C99" s="145"/>
      <c r="D99" s="145"/>
      <c r="E99" s="145"/>
      <c r="F99" s="146"/>
      <c r="G99" s="216"/>
      <c r="H99"/>
      <c r="I99"/>
    </row>
    <row r="100" spans="1:9" ht="15" hidden="1" customHeight="1">
      <c r="A100" s="115" t="s">
        <v>137</v>
      </c>
      <c r="B100" s="8" t="s">
        <v>447</v>
      </c>
      <c r="C100" s="16"/>
      <c r="D100" s="74"/>
      <c r="E100" s="74"/>
      <c r="F100" s="16"/>
      <c r="G100" s="292"/>
      <c r="H100"/>
      <c r="I100"/>
    </row>
    <row r="101" spans="1:9" ht="15" hidden="1" customHeight="1">
      <c r="A101" s="293" t="s">
        <v>138</v>
      </c>
      <c r="B101" s="75" t="s">
        <v>139</v>
      </c>
      <c r="C101" s="56"/>
      <c r="D101" s="56"/>
      <c r="E101" s="56"/>
      <c r="F101" s="56"/>
      <c r="G101" s="179"/>
      <c r="H101"/>
      <c r="I101"/>
    </row>
    <row r="102" spans="1:9" ht="30">
      <c r="A102" s="100" t="s">
        <v>140</v>
      </c>
      <c r="B102" s="221" t="s">
        <v>141</v>
      </c>
      <c r="C102" s="221"/>
      <c r="D102" s="221"/>
      <c r="E102" s="221"/>
      <c r="F102" s="221"/>
      <c r="G102" s="348"/>
      <c r="H102" s="156">
        <f>SUM(D103:D106)</f>
        <v>3</v>
      </c>
      <c r="I102" s="156">
        <f>COUNT(D103:D106)*2</f>
        <v>6</v>
      </c>
    </row>
    <row r="103" spans="1:9" ht="72.75" customHeight="1">
      <c r="A103" s="100" t="s">
        <v>142</v>
      </c>
      <c r="B103" s="13" t="s">
        <v>143</v>
      </c>
      <c r="C103" s="40" t="s">
        <v>2160</v>
      </c>
      <c r="D103" s="122">
        <v>1</v>
      </c>
      <c r="E103" s="9"/>
      <c r="F103" s="7" t="s">
        <v>2402</v>
      </c>
      <c r="G103" s="351"/>
    </row>
    <row r="104" spans="1:9" ht="30" hidden="1" customHeight="1">
      <c r="A104" s="295" t="s">
        <v>144</v>
      </c>
      <c r="B104" s="139" t="s">
        <v>145</v>
      </c>
      <c r="C104" s="296"/>
      <c r="D104" s="296"/>
      <c r="E104" s="296"/>
      <c r="F104" s="296"/>
      <c r="G104" s="179"/>
      <c r="H104"/>
      <c r="I104"/>
    </row>
    <row r="105" spans="1:9" ht="105">
      <c r="A105" s="100" t="s">
        <v>146</v>
      </c>
      <c r="B105" s="13" t="s">
        <v>147</v>
      </c>
      <c r="C105" s="5" t="s">
        <v>2002</v>
      </c>
      <c r="D105" s="122">
        <v>1</v>
      </c>
      <c r="E105" s="122" t="s">
        <v>1955</v>
      </c>
      <c r="F105" s="7" t="s">
        <v>839</v>
      </c>
      <c r="G105" s="351"/>
    </row>
    <row r="106" spans="1:9">
      <c r="A106" s="100"/>
      <c r="B106" s="13"/>
      <c r="C106" s="5" t="s">
        <v>2161</v>
      </c>
      <c r="D106" s="122">
        <v>1</v>
      </c>
      <c r="E106" s="128" t="s">
        <v>1955</v>
      </c>
      <c r="F106" s="7"/>
      <c r="G106" s="351"/>
    </row>
    <row r="107" spans="1:9" ht="15" hidden="1" customHeight="1">
      <c r="A107" s="297" t="s">
        <v>148</v>
      </c>
      <c r="B107" s="10" t="s">
        <v>149</v>
      </c>
      <c r="C107" s="12"/>
      <c r="D107" s="12"/>
      <c r="E107" s="12"/>
      <c r="F107" s="12"/>
      <c r="G107" s="179"/>
      <c r="H107"/>
      <c r="I107"/>
    </row>
    <row r="108" spans="1:9" ht="30" hidden="1" customHeight="1">
      <c r="A108" s="115" t="s">
        <v>150</v>
      </c>
      <c r="B108" s="8" t="s">
        <v>151</v>
      </c>
      <c r="C108" s="9"/>
      <c r="D108" s="9"/>
      <c r="E108" s="9"/>
      <c r="F108" s="9"/>
      <c r="G108" s="179"/>
      <c r="H108"/>
      <c r="I108"/>
    </row>
    <row r="109" spans="1:9" ht="30" hidden="1" customHeight="1">
      <c r="A109" s="293" t="s">
        <v>152</v>
      </c>
      <c r="B109" s="44" t="s">
        <v>153</v>
      </c>
      <c r="C109" s="56"/>
      <c r="D109" s="56"/>
      <c r="E109" s="56"/>
      <c r="F109" s="56"/>
      <c r="G109" s="179"/>
      <c r="H109"/>
      <c r="I109"/>
    </row>
    <row r="110" spans="1:9" ht="18.75">
      <c r="A110" s="100"/>
      <c r="B110" s="306" t="s">
        <v>154</v>
      </c>
      <c r="C110" s="306"/>
      <c r="D110" s="306"/>
      <c r="E110" s="306"/>
      <c r="F110" s="306"/>
      <c r="G110" s="353"/>
      <c r="H110" s="156">
        <f>H143</f>
        <v>6</v>
      </c>
      <c r="I110" s="156">
        <f>I143</f>
        <v>12</v>
      </c>
    </row>
    <row r="111" spans="1:9" ht="47.25" hidden="1" customHeight="1">
      <c r="A111" s="297" t="s">
        <v>155</v>
      </c>
      <c r="B111" s="245" t="s">
        <v>156</v>
      </c>
      <c r="C111" s="246"/>
      <c r="D111" s="246"/>
      <c r="E111" s="246"/>
      <c r="F111" s="247"/>
      <c r="G111" s="216"/>
      <c r="H111"/>
      <c r="I111"/>
    </row>
    <row r="112" spans="1:9" ht="15" hidden="1" customHeight="1">
      <c r="A112" s="115" t="s">
        <v>157</v>
      </c>
      <c r="B112" s="15" t="s">
        <v>158</v>
      </c>
      <c r="C112" s="9"/>
      <c r="D112" s="9"/>
      <c r="E112" s="9"/>
      <c r="F112" s="9"/>
      <c r="G112" s="179"/>
      <c r="H112"/>
      <c r="I112"/>
    </row>
    <row r="113" spans="1:9" ht="30" hidden="1" customHeight="1">
      <c r="A113" s="115" t="s">
        <v>159</v>
      </c>
      <c r="B113" s="8" t="s">
        <v>160</v>
      </c>
      <c r="C113" s="9"/>
      <c r="D113" s="9"/>
      <c r="E113" s="9"/>
      <c r="F113" s="9"/>
      <c r="G113" s="179"/>
      <c r="H113"/>
      <c r="I113"/>
    </row>
    <row r="114" spans="1:9" hidden="1">
      <c r="A114" s="115" t="s">
        <v>161</v>
      </c>
      <c r="B114" s="15" t="s">
        <v>162</v>
      </c>
      <c r="C114" s="14"/>
      <c r="D114" s="9"/>
      <c r="E114" s="122"/>
      <c r="F114" s="9"/>
      <c r="G114" s="179"/>
      <c r="H114"/>
      <c r="I114"/>
    </row>
    <row r="115" spans="1:9" hidden="1">
      <c r="A115" s="115" t="s">
        <v>163</v>
      </c>
      <c r="B115" s="15" t="s">
        <v>164</v>
      </c>
      <c r="C115" s="14"/>
      <c r="D115" s="9"/>
      <c r="E115" s="122"/>
      <c r="F115" s="9"/>
      <c r="G115" s="179"/>
      <c r="H115"/>
      <c r="I115"/>
    </row>
    <row r="116" spans="1:9" ht="30" hidden="1">
      <c r="A116" s="115" t="s">
        <v>165</v>
      </c>
      <c r="B116" s="8" t="s">
        <v>166</v>
      </c>
      <c r="C116" s="5"/>
      <c r="D116" s="9"/>
      <c r="E116" s="122"/>
      <c r="F116" s="9"/>
      <c r="G116" s="179"/>
      <c r="H116"/>
      <c r="I116"/>
    </row>
    <row r="117" spans="1:9" ht="15" hidden="1" customHeight="1">
      <c r="A117" s="115" t="s">
        <v>167</v>
      </c>
      <c r="B117" s="8" t="s">
        <v>168</v>
      </c>
      <c r="C117" s="9"/>
      <c r="D117" s="9"/>
      <c r="E117" s="9"/>
      <c r="F117" s="9"/>
      <c r="G117" s="179"/>
      <c r="H117"/>
      <c r="I117"/>
    </row>
    <row r="118" spans="1:9" ht="30" hidden="1" customHeight="1">
      <c r="A118" s="115" t="s">
        <v>169</v>
      </c>
      <c r="B118" s="8" t="s">
        <v>170</v>
      </c>
      <c r="C118" s="9"/>
      <c r="D118" s="9"/>
      <c r="E118" s="9"/>
      <c r="F118" s="9"/>
      <c r="G118" s="179"/>
      <c r="H118"/>
      <c r="I118"/>
    </row>
    <row r="119" spans="1:9" ht="15" hidden="1" customHeight="1">
      <c r="A119" s="115" t="s">
        <v>171</v>
      </c>
      <c r="B119" s="8" t="s">
        <v>172</v>
      </c>
      <c r="C119" s="9"/>
      <c r="D119" s="9"/>
      <c r="E119" s="9"/>
      <c r="F119" s="9"/>
      <c r="G119" s="179"/>
      <c r="H119"/>
      <c r="I119"/>
    </row>
    <row r="120" spans="1:9" ht="30" hidden="1" customHeight="1">
      <c r="A120" s="115" t="s">
        <v>173</v>
      </c>
      <c r="B120" s="8" t="s">
        <v>174</v>
      </c>
      <c r="C120" s="9"/>
      <c r="D120" s="9"/>
      <c r="E120" s="9"/>
      <c r="F120" s="9"/>
      <c r="G120" s="179"/>
      <c r="H120"/>
      <c r="I120"/>
    </row>
    <row r="121" spans="1:9" ht="15" hidden="1" customHeight="1">
      <c r="A121" s="115" t="s">
        <v>175</v>
      </c>
      <c r="B121" s="8" t="s">
        <v>176</v>
      </c>
      <c r="C121" s="9"/>
      <c r="D121" s="9"/>
      <c r="E121" s="9"/>
      <c r="F121" s="9"/>
      <c r="G121" s="179"/>
      <c r="H121"/>
      <c r="I121"/>
    </row>
    <row r="122" spans="1:9" ht="31.5" hidden="1" customHeight="1">
      <c r="A122" s="115" t="s">
        <v>177</v>
      </c>
      <c r="B122" s="144" t="s">
        <v>178</v>
      </c>
      <c r="C122" s="145"/>
      <c r="D122" s="145"/>
      <c r="E122" s="145"/>
      <c r="F122" s="146"/>
      <c r="G122" s="216"/>
      <c r="H122"/>
      <c r="I122"/>
    </row>
    <row r="123" spans="1:9" ht="30" hidden="1" customHeight="1">
      <c r="A123" s="115" t="s">
        <v>179</v>
      </c>
      <c r="B123" s="8" t="s">
        <v>180</v>
      </c>
      <c r="C123" s="9"/>
      <c r="D123" s="9"/>
      <c r="E123" s="9"/>
      <c r="F123" s="9"/>
      <c r="G123" s="179"/>
      <c r="H123"/>
      <c r="I123"/>
    </row>
    <row r="124" spans="1:9" ht="15" hidden="1" customHeight="1">
      <c r="A124" s="115" t="s">
        <v>181</v>
      </c>
      <c r="B124" s="8" t="s">
        <v>182</v>
      </c>
      <c r="C124" s="9"/>
      <c r="D124" s="9"/>
      <c r="E124" s="9"/>
      <c r="F124" s="9"/>
      <c r="G124" s="179"/>
      <c r="H124"/>
      <c r="I124"/>
    </row>
    <row r="125" spans="1:9" ht="15" hidden="1" customHeight="1">
      <c r="A125" s="115" t="s">
        <v>183</v>
      </c>
      <c r="B125" s="8" t="s">
        <v>184</v>
      </c>
      <c r="C125" s="9"/>
      <c r="D125" s="9"/>
      <c r="E125" s="9"/>
      <c r="F125" s="9"/>
      <c r="G125" s="179"/>
      <c r="H125"/>
      <c r="I125"/>
    </row>
    <row r="126" spans="1:9" ht="30" hidden="1" customHeight="1">
      <c r="A126" s="115" t="s">
        <v>185</v>
      </c>
      <c r="B126" s="15" t="s">
        <v>186</v>
      </c>
      <c r="C126" s="9"/>
      <c r="D126" s="9"/>
      <c r="E126" s="9"/>
      <c r="F126" s="9"/>
      <c r="G126" s="179"/>
      <c r="H126"/>
      <c r="I126"/>
    </row>
    <row r="127" spans="1:9" ht="30" hidden="1" customHeight="1">
      <c r="A127" s="115" t="s">
        <v>187</v>
      </c>
      <c r="B127" s="8" t="s">
        <v>448</v>
      </c>
      <c r="C127" s="9"/>
      <c r="D127" s="9"/>
      <c r="E127" s="9"/>
      <c r="F127" s="9"/>
      <c r="G127" s="179"/>
      <c r="H127"/>
      <c r="I127"/>
    </row>
    <row r="128" spans="1:9" ht="15" hidden="1" customHeight="1">
      <c r="A128" s="114" t="s">
        <v>1187</v>
      </c>
      <c r="B128" s="25" t="s">
        <v>1188</v>
      </c>
      <c r="C128" s="9"/>
      <c r="D128" s="9"/>
      <c r="E128" s="9"/>
      <c r="F128" s="9"/>
      <c r="G128" s="179"/>
      <c r="H128"/>
      <c r="I128"/>
    </row>
    <row r="129" spans="1:9" ht="31.5" hidden="1" customHeight="1">
      <c r="A129" s="115" t="s">
        <v>188</v>
      </c>
      <c r="B129" s="144" t="s">
        <v>189</v>
      </c>
      <c r="C129" s="145"/>
      <c r="D129" s="145"/>
      <c r="E129" s="145"/>
      <c r="F129" s="146"/>
      <c r="G129" s="216"/>
      <c r="H129"/>
      <c r="I129"/>
    </row>
    <row r="130" spans="1:9" ht="30" hidden="1" customHeight="1">
      <c r="A130" s="115" t="s">
        <v>190</v>
      </c>
      <c r="B130" s="8" t="s">
        <v>191</v>
      </c>
      <c r="C130" s="9"/>
      <c r="D130" s="9"/>
      <c r="E130" s="9"/>
      <c r="F130" s="9"/>
      <c r="G130" s="179"/>
      <c r="H130"/>
      <c r="I130"/>
    </row>
    <row r="131" spans="1:9" ht="30" hidden="1" customHeight="1">
      <c r="A131" s="115" t="s">
        <v>192</v>
      </c>
      <c r="B131" s="8" t="s">
        <v>193</v>
      </c>
      <c r="C131" s="9"/>
      <c r="D131" s="9"/>
      <c r="E131" s="9"/>
      <c r="F131" s="9"/>
      <c r="G131" s="179"/>
      <c r="H131"/>
      <c r="I131"/>
    </row>
    <row r="132" spans="1:9" ht="30" hidden="1" customHeight="1">
      <c r="A132" s="115" t="s">
        <v>194</v>
      </c>
      <c r="B132" s="8" t="s">
        <v>195</v>
      </c>
      <c r="C132" s="9"/>
      <c r="D132" s="9"/>
      <c r="E132" s="9"/>
      <c r="F132" s="9"/>
      <c r="G132" s="179"/>
      <c r="H132"/>
      <c r="I132"/>
    </row>
    <row r="133" spans="1:9" ht="30" hidden="1" customHeight="1">
      <c r="A133" s="115" t="s">
        <v>196</v>
      </c>
      <c r="B133" s="8" t="s">
        <v>197</v>
      </c>
      <c r="C133" s="9"/>
      <c r="D133" s="9"/>
      <c r="E133" s="9"/>
      <c r="F133" s="9"/>
      <c r="G133" s="179"/>
      <c r="H133"/>
      <c r="I133"/>
    </row>
    <row r="134" spans="1:9" ht="31.5" hidden="1" customHeight="1">
      <c r="A134" s="115" t="s">
        <v>198</v>
      </c>
      <c r="B134" s="144" t="s">
        <v>449</v>
      </c>
      <c r="C134" s="145"/>
      <c r="D134" s="145"/>
      <c r="E134" s="145"/>
      <c r="F134" s="146"/>
      <c r="G134" s="216"/>
      <c r="H134"/>
      <c r="I134"/>
    </row>
    <row r="135" spans="1:9" ht="15" hidden="1" customHeight="1">
      <c r="A135" s="115" t="s">
        <v>199</v>
      </c>
      <c r="B135" s="8" t="s">
        <v>200</v>
      </c>
      <c r="C135" s="9"/>
      <c r="D135" s="9"/>
      <c r="E135" s="9"/>
      <c r="F135" s="9"/>
      <c r="G135" s="179"/>
      <c r="H135"/>
      <c r="I135"/>
    </row>
    <row r="136" spans="1:9" ht="30" hidden="1" customHeight="1">
      <c r="A136" s="115" t="s">
        <v>201</v>
      </c>
      <c r="B136" s="8" t="s">
        <v>202</v>
      </c>
      <c r="C136" s="9"/>
      <c r="D136" s="9"/>
      <c r="E136" s="9"/>
      <c r="F136" s="9"/>
      <c r="G136" s="179"/>
      <c r="H136"/>
      <c r="I136"/>
    </row>
    <row r="137" spans="1:9" ht="15" hidden="1" customHeight="1">
      <c r="A137" s="115" t="s">
        <v>203</v>
      </c>
      <c r="B137" s="8" t="s">
        <v>204</v>
      </c>
      <c r="C137" s="9"/>
      <c r="D137" s="9"/>
      <c r="E137" s="9"/>
      <c r="F137" s="9"/>
      <c r="G137" s="179"/>
      <c r="H137"/>
      <c r="I137"/>
    </row>
    <row r="138" spans="1:9" ht="30" hidden="1" customHeight="1">
      <c r="A138" s="115" t="s">
        <v>205</v>
      </c>
      <c r="B138" s="8" t="s">
        <v>206</v>
      </c>
      <c r="C138" s="9"/>
      <c r="D138" s="9"/>
      <c r="E138" s="9"/>
      <c r="F138" s="9"/>
      <c r="G138" s="179"/>
      <c r="H138"/>
      <c r="I138"/>
    </row>
    <row r="139" spans="1:9" ht="30" hidden="1" customHeight="1">
      <c r="A139" s="115" t="s">
        <v>207</v>
      </c>
      <c r="B139" s="8" t="s">
        <v>208</v>
      </c>
      <c r="C139" s="9"/>
      <c r="D139" s="9"/>
      <c r="E139" s="9"/>
      <c r="F139" s="9"/>
      <c r="G139" s="179"/>
      <c r="H139"/>
      <c r="I139"/>
    </row>
    <row r="140" spans="1:9" ht="30" hidden="1" customHeight="1">
      <c r="A140" s="115" t="s">
        <v>209</v>
      </c>
      <c r="B140" s="8" t="s">
        <v>210</v>
      </c>
      <c r="C140" s="9"/>
      <c r="D140" s="9"/>
      <c r="E140" s="9"/>
      <c r="F140" s="9"/>
      <c r="G140" s="179"/>
      <c r="H140"/>
      <c r="I140"/>
    </row>
    <row r="141" spans="1:9" ht="30" hidden="1" customHeight="1">
      <c r="A141" s="115" t="s">
        <v>211</v>
      </c>
      <c r="B141" s="8" t="s">
        <v>212</v>
      </c>
      <c r="C141" s="9"/>
      <c r="D141" s="9"/>
      <c r="E141" s="9"/>
      <c r="F141" s="9"/>
      <c r="G141" s="179"/>
      <c r="H141"/>
      <c r="I141"/>
    </row>
    <row r="142" spans="1:9" ht="30" hidden="1" customHeight="1">
      <c r="A142" s="293" t="s">
        <v>213</v>
      </c>
      <c r="B142" s="44" t="s">
        <v>214</v>
      </c>
      <c r="C142" s="56"/>
      <c r="D142" s="56"/>
      <c r="E142" s="56"/>
      <c r="F142" s="56"/>
      <c r="G142" s="179"/>
      <c r="H142"/>
      <c r="I142"/>
    </row>
    <row r="143" spans="1:9" ht="30">
      <c r="A143" s="100" t="s">
        <v>215</v>
      </c>
      <c r="B143" s="221" t="s">
        <v>216</v>
      </c>
      <c r="C143" s="221"/>
      <c r="D143" s="221"/>
      <c r="E143" s="221"/>
      <c r="F143" s="221"/>
      <c r="G143" s="348"/>
      <c r="H143" s="156">
        <f>SUM(D148:D155)</f>
        <v>6</v>
      </c>
      <c r="I143" s="156">
        <f>COUNT(D148:D155)*2</f>
        <v>12</v>
      </c>
    </row>
    <row r="144" spans="1:9" ht="30" hidden="1" customHeight="1">
      <c r="A144" s="297" t="s">
        <v>217</v>
      </c>
      <c r="B144" s="54" t="s">
        <v>218</v>
      </c>
      <c r="C144" s="12"/>
      <c r="D144" s="12"/>
      <c r="E144" s="12"/>
      <c r="F144" s="12"/>
      <c r="G144" s="179"/>
      <c r="H144"/>
      <c r="I144"/>
    </row>
    <row r="145" spans="1:9" ht="30" hidden="1" customHeight="1">
      <c r="A145" s="115" t="s">
        <v>219</v>
      </c>
      <c r="B145" s="19" t="s">
        <v>220</v>
      </c>
      <c r="C145" s="9"/>
      <c r="D145" s="9"/>
      <c r="E145" s="9"/>
      <c r="F145" s="9"/>
      <c r="G145" s="179"/>
      <c r="H145"/>
      <c r="I145"/>
    </row>
    <row r="146" spans="1:9" ht="30" hidden="1" customHeight="1">
      <c r="A146" s="115" t="s">
        <v>221</v>
      </c>
      <c r="B146" s="19" t="s">
        <v>222</v>
      </c>
      <c r="C146" s="9"/>
      <c r="D146" s="9"/>
      <c r="E146" s="9"/>
      <c r="F146" s="9"/>
      <c r="G146" s="179"/>
      <c r="H146"/>
      <c r="I146"/>
    </row>
    <row r="147" spans="1:9" ht="30" hidden="1" customHeight="1">
      <c r="A147" s="293" t="s">
        <v>223</v>
      </c>
      <c r="B147" s="53" t="s">
        <v>224</v>
      </c>
      <c r="C147" s="56"/>
      <c r="D147" s="56"/>
      <c r="E147" s="56"/>
      <c r="F147" s="56"/>
      <c r="G147" s="179"/>
      <c r="H147"/>
      <c r="I147"/>
    </row>
    <row r="148" spans="1:9" ht="60" customHeight="1">
      <c r="A148" s="100" t="s">
        <v>225</v>
      </c>
      <c r="B148" s="55" t="s">
        <v>226</v>
      </c>
      <c r="C148" s="6" t="s">
        <v>1237</v>
      </c>
      <c r="D148" s="122">
        <v>1</v>
      </c>
      <c r="E148" s="122" t="s">
        <v>1945</v>
      </c>
      <c r="F148" s="9"/>
      <c r="G148" s="352"/>
    </row>
    <row r="149" spans="1:9" ht="58.5" customHeight="1">
      <c r="A149" s="100" t="s">
        <v>227</v>
      </c>
      <c r="B149" s="55" t="s">
        <v>228</v>
      </c>
      <c r="C149" s="6" t="s">
        <v>1238</v>
      </c>
      <c r="D149" s="122">
        <v>1</v>
      </c>
      <c r="E149" s="122" t="s">
        <v>1945</v>
      </c>
      <c r="F149" s="9"/>
      <c r="G149" s="352"/>
    </row>
    <row r="150" spans="1:9" ht="90">
      <c r="A150" s="100" t="s">
        <v>229</v>
      </c>
      <c r="B150" s="55" t="s">
        <v>230</v>
      </c>
      <c r="C150" s="5" t="s">
        <v>1235</v>
      </c>
      <c r="D150" s="122">
        <v>1</v>
      </c>
      <c r="E150" s="122" t="s">
        <v>1945</v>
      </c>
      <c r="F150" s="5" t="s">
        <v>1236</v>
      </c>
      <c r="G150" s="349"/>
    </row>
    <row r="151" spans="1:9" ht="99.75" customHeight="1">
      <c r="A151" s="100" t="s">
        <v>231</v>
      </c>
      <c r="B151" s="55" t="s">
        <v>232</v>
      </c>
      <c r="C151" s="6" t="s">
        <v>1239</v>
      </c>
      <c r="D151" s="122">
        <v>1</v>
      </c>
      <c r="E151" s="122" t="s">
        <v>1945</v>
      </c>
      <c r="F151" s="9"/>
      <c r="G151" s="352"/>
    </row>
    <row r="152" spans="1:9" ht="30" hidden="1" customHeight="1">
      <c r="A152" s="295" t="s">
        <v>233</v>
      </c>
      <c r="B152" s="329" t="s">
        <v>234</v>
      </c>
      <c r="C152" s="296"/>
      <c r="D152" s="296"/>
      <c r="E152" s="296"/>
      <c r="F152" s="296"/>
      <c r="G152" s="179"/>
      <c r="H152"/>
      <c r="I152"/>
    </row>
    <row r="153" spans="1:9" ht="57.75" customHeight="1">
      <c r="A153" s="100" t="s">
        <v>235</v>
      </c>
      <c r="B153" s="13" t="s">
        <v>236</v>
      </c>
      <c r="C153" s="6" t="s">
        <v>1240</v>
      </c>
      <c r="D153" s="122">
        <v>1</v>
      </c>
      <c r="E153" s="122" t="s">
        <v>1945</v>
      </c>
      <c r="F153" s="9"/>
      <c r="G153" s="352"/>
    </row>
    <row r="154" spans="1:9" ht="30" hidden="1" customHeight="1">
      <c r="A154" s="295" t="s">
        <v>237</v>
      </c>
      <c r="B154" s="329" t="s">
        <v>238</v>
      </c>
      <c r="C154" s="296"/>
      <c r="D154" s="296"/>
      <c r="E154" s="296"/>
      <c r="F154" s="296"/>
      <c r="G154" s="179"/>
      <c r="H154"/>
      <c r="I154"/>
    </row>
    <row r="155" spans="1:9" ht="78.75" customHeight="1">
      <c r="A155" s="100" t="s">
        <v>239</v>
      </c>
      <c r="B155" s="55" t="s">
        <v>240</v>
      </c>
      <c r="C155" s="6" t="s">
        <v>1241</v>
      </c>
      <c r="D155" s="122">
        <v>1</v>
      </c>
      <c r="E155" s="122" t="s">
        <v>1945</v>
      </c>
      <c r="F155" s="9"/>
      <c r="G155" s="352"/>
    </row>
    <row r="156" spans="1:9" ht="30" hidden="1" customHeight="1">
      <c r="A156" s="297" t="s">
        <v>241</v>
      </c>
      <c r="B156" s="54" t="s">
        <v>242</v>
      </c>
      <c r="C156" s="12"/>
      <c r="D156" s="12"/>
      <c r="E156" s="12"/>
      <c r="F156" s="12"/>
      <c r="G156" s="179"/>
      <c r="H156"/>
      <c r="I156"/>
    </row>
    <row r="157" spans="1:9" ht="30" hidden="1" customHeight="1">
      <c r="A157" s="115" t="s">
        <v>243</v>
      </c>
      <c r="B157" s="8" t="s">
        <v>244</v>
      </c>
      <c r="C157" s="9"/>
      <c r="D157" s="9"/>
      <c r="E157" s="9"/>
      <c r="F157" s="9"/>
      <c r="G157" s="179"/>
      <c r="H157"/>
      <c r="I157"/>
    </row>
    <row r="158" spans="1:9" ht="15" hidden="1" customHeight="1">
      <c r="A158" s="293" t="s">
        <v>245</v>
      </c>
      <c r="B158" s="44" t="s">
        <v>246</v>
      </c>
      <c r="C158" s="56"/>
      <c r="D158" s="56"/>
      <c r="E158" s="56"/>
      <c r="F158" s="56"/>
      <c r="G158" s="179"/>
      <c r="H158"/>
      <c r="I158"/>
    </row>
    <row r="159" spans="1:9" ht="18.75">
      <c r="A159" s="100"/>
      <c r="B159" s="306" t="s">
        <v>247</v>
      </c>
      <c r="C159" s="306"/>
      <c r="D159" s="306"/>
      <c r="E159" s="306"/>
      <c r="F159" s="306"/>
      <c r="G159" s="353"/>
      <c r="H159" s="156">
        <f>H163+H212</f>
        <v>21</v>
      </c>
      <c r="I159" s="156">
        <f>I163+I212</f>
        <v>42</v>
      </c>
    </row>
    <row r="160" spans="1:9" ht="31.5" hidden="1" customHeight="1">
      <c r="A160" s="297" t="s">
        <v>248</v>
      </c>
      <c r="B160" s="144" t="s">
        <v>249</v>
      </c>
      <c r="C160" s="145"/>
      <c r="D160" s="145"/>
      <c r="E160" s="145"/>
      <c r="F160" s="146"/>
      <c r="G160" s="216"/>
      <c r="H160"/>
      <c r="I160"/>
    </row>
    <row r="161" spans="1:9" ht="15" hidden="1" customHeight="1">
      <c r="A161" s="115" t="s">
        <v>250</v>
      </c>
      <c r="B161" s="8" t="s">
        <v>251</v>
      </c>
      <c r="C161" s="9"/>
      <c r="D161" s="9"/>
      <c r="E161" s="9"/>
      <c r="F161" s="9"/>
      <c r="G161" s="179"/>
      <c r="H161"/>
      <c r="I161"/>
    </row>
    <row r="162" spans="1:9" ht="15" hidden="1" customHeight="1">
      <c r="A162" s="293" t="s">
        <v>252</v>
      </c>
      <c r="B162" s="44" t="s">
        <v>253</v>
      </c>
      <c r="C162" s="56"/>
      <c r="D162" s="56"/>
      <c r="E162" s="56"/>
      <c r="F162" s="56"/>
      <c r="G162" s="179"/>
      <c r="H162"/>
      <c r="I162"/>
    </row>
    <row r="163" spans="1:9" ht="30">
      <c r="A163" s="100" t="s">
        <v>254</v>
      </c>
      <c r="B163" s="221" t="s">
        <v>255</v>
      </c>
      <c r="C163" s="221"/>
      <c r="D163" s="221"/>
      <c r="E163" s="221"/>
      <c r="F163" s="221"/>
      <c r="G163" s="348"/>
      <c r="H163" s="156">
        <f>SUM(D165:D166)</f>
        <v>2</v>
      </c>
      <c r="I163" s="156">
        <f>COUNT(D165:D166)*2</f>
        <v>4</v>
      </c>
    </row>
    <row r="164" spans="1:9" ht="30" hidden="1" customHeight="1">
      <c r="A164" s="295" t="s">
        <v>256</v>
      </c>
      <c r="B164" s="139" t="s">
        <v>257</v>
      </c>
      <c r="C164" s="296"/>
      <c r="D164" s="296"/>
      <c r="E164" s="296"/>
      <c r="F164" s="296"/>
      <c r="G164" s="179"/>
      <c r="H164"/>
      <c r="I164"/>
    </row>
    <row r="165" spans="1:9" ht="103.5" customHeight="1">
      <c r="A165" s="100" t="s">
        <v>258</v>
      </c>
      <c r="B165" s="48" t="s">
        <v>259</v>
      </c>
      <c r="C165" s="5" t="s">
        <v>1242</v>
      </c>
      <c r="D165" s="31">
        <v>1</v>
      </c>
      <c r="E165" s="122" t="s">
        <v>1316</v>
      </c>
      <c r="F165" s="5" t="s">
        <v>607</v>
      </c>
      <c r="G165" s="349"/>
    </row>
    <row r="166" spans="1:9" ht="39" customHeight="1">
      <c r="A166" s="100" t="s">
        <v>260</v>
      </c>
      <c r="B166" s="13" t="s">
        <v>261</v>
      </c>
      <c r="C166" s="5" t="s">
        <v>615</v>
      </c>
      <c r="D166" s="31">
        <v>1</v>
      </c>
      <c r="E166" s="122" t="s">
        <v>1316</v>
      </c>
      <c r="F166" s="5"/>
      <c r="G166" s="349"/>
    </row>
    <row r="167" spans="1:9" ht="15" hidden="1" customHeight="1">
      <c r="A167" s="297" t="s">
        <v>262</v>
      </c>
      <c r="B167" s="47" t="s">
        <v>450</v>
      </c>
      <c r="C167" s="12"/>
      <c r="D167" s="12"/>
      <c r="E167" s="12"/>
      <c r="F167" s="12"/>
      <c r="G167" s="179"/>
      <c r="H167"/>
      <c r="I167"/>
    </row>
    <row r="168" spans="1:9" ht="15" hidden="1" customHeight="1">
      <c r="A168" s="115" t="s">
        <v>263</v>
      </c>
      <c r="B168" s="8" t="s">
        <v>264</v>
      </c>
      <c r="C168" s="9"/>
      <c r="D168" s="9"/>
      <c r="E168" s="9"/>
      <c r="F168" s="9"/>
      <c r="G168" s="179"/>
      <c r="H168"/>
      <c r="I168"/>
    </row>
    <row r="169" spans="1:9" ht="30" hidden="1" customHeight="1">
      <c r="A169" s="115" t="s">
        <v>265</v>
      </c>
      <c r="B169" s="8" t="s">
        <v>266</v>
      </c>
      <c r="C169" s="9"/>
      <c r="D169" s="9"/>
      <c r="E169" s="9"/>
      <c r="F169" s="9"/>
      <c r="G169" s="179"/>
      <c r="H169"/>
      <c r="I169"/>
    </row>
    <row r="170" spans="1:9" ht="15" hidden="1" customHeight="1">
      <c r="A170" s="115" t="s">
        <v>267</v>
      </c>
      <c r="B170" s="8" t="s">
        <v>617</v>
      </c>
      <c r="C170" s="9"/>
      <c r="D170" s="9"/>
      <c r="E170" s="9"/>
      <c r="F170" s="9"/>
      <c r="G170" s="179"/>
      <c r="H170"/>
      <c r="I170"/>
    </row>
    <row r="171" spans="1:9" ht="30" hidden="1" customHeight="1">
      <c r="A171" s="115" t="s">
        <v>269</v>
      </c>
      <c r="B171" s="8" t="s">
        <v>268</v>
      </c>
      <c r="C171" s="9"/>
      <c r="D171" s="9"/>
      <c r="E171" s="9"/>
      <c r="F171" s="9"/>
      <c r="G171" s="179"/>
      <c r="H171"/>
      <c r="I171"/>
    </row>
    <row r="172" spans="1:9" ht="30" hidden="1" customHeight="1">
      <c r="A172" s="115" t="s">
        <v>618</v>
      </c>
      <c r="B172" s="8" t="s">
        <v>270</v>
      </c>
      <c r="C172" s="9"/>
      <c r="D172" s="9"/>
      <c r="E172" s="9"/>
      <c r="F172" s="9"/>
      <c r="G172" s="179"/>
      <c r="H172"/>
      <c r="I172"/>
    </row>
    <row r="173" spans="1:9" ht="47.25" hidden="1" customHeight="1">
      <c r="A173" s="115" t="s">
        <v>271</v>
      </c>
      <c r="B173" s="144" t="s">
        <v>451</v>
      </c>
      <c r="C173" s="145"/>
      <c r="D173" s="145"/>
      <c r="E173" s="145"/>
      <c r="F173" s="146"/>
      <c r="G173" s="216"/>
      <c r="H173"/>
      <c r="I173"/>
    </row>
    <row r="174" spans="1:9" ht="15" hidden="1" customHeight="1">
      <c r="A174" s="115" t="s">
        <v>272</v>
      </c>
      <c r="B174" s="8" t="s">
        <v>273</v>
      </c>
      <c r="C174" s="9"/>
      <c r="D174" s="9"/>
      <c r="E174" s="9"/>
      <c r="F174" s="9"/>
      <c r="G174" s="179"/>
      <c r="H174"/>
      <c r="I174"/>
    </row>
    <row r="175" spans="1:9" ht="30" hidden="1" customHeight="1">
      <c r="A175" s="115" t="s">
        <v>274</v>
      </c>
      <c r="B175" s="8" t="s">
        <v>452</v>
      </c>
      <c r="C175" s="9"/>
      <c r="D175" s="9"/>
      <c r="E175" s="9"/>
      <c r="F175" s="9"/>
      <c r="G175" s="179"/>
      <c r="H175"/>
      <c r="I175"/>
    </row>
    <row r="176" spans="1:9" ht="15" hidden="1" customHeight="1">
      <c r="A176" s="115" t="s">
        <v>275</v>
      </c>
      <c r="B176" s="8" t="s">
        <v>276</v>
      </c>
      <c r="C176" s="9"/>
      <c r="D176" s="9"/>
      <c r="E176" s="9"/>
      <c r="F176" s="9"/>
      <c r="G176" s="179"/>
      <c r="H176"/>
      <c r="I176"/>
    </row>
    <row r="177" spans="1:9" ht="15" hidden="1" customHeight="1">
      <c r="A177" s="115" t="s">
        <v>277</v>
      </c>
      <c r="B177" s="8" t="s">
        <v>278</v>
      </c>
      <c r="C177" s="9"/>
      <c r="D177" s="9"/>
      <c r="E177" s="9"/>
      <c r="F177" s="9"/>
      <c r="G177" s="179"/>
      <c r="H177"/>
      <c r="I177"/>
    </row>
    <row r="178" spans="1:9" ht="15" hidden="1" customHeight="1">
      <c r="A178" s="115" t="s">
        <v>453</v>
      </c>
      <c r="B178" s="8" t="s">
        <v>279</v>
      </c>
      <c r="C178" s="9"/>
      <c r="D178" s="9"/>
      <c r="E178" s="9"/>
      <c r="F178" s="9"/>
      <c r="G178" s="179"/>
      <c r="H178"/>
      <c r="I178"/>
    </row>
    <row r="179" spans="1:9" ht="15" hidden="1" customHeight="1">
      <c r="A179" s="115" t="s">
        <v>280</v>
      </c>
      <c r="B179" s="8" t="s">
        <v>281</v>
      </c>
      <c r="C179" s="9"/>
      <c r="D179" s="9"/>
      <c r="E179" s="9"/>
      <c r="F179" s="9"/>
      <c r="G179" s="179"/>
      <c r="H179"/>
      <c r="I179"/>
    </row>
    <row r="180" spans="1:9" ht="31.5" hidden="1" customHeight="1">
      <c r="A180" s="115" t="s">
        <v>282</v>
      </c>
      <c r="B180" s="144" t="s">
        <v>283</v>
      </c>
      <c r="C180" s="145"/>
      <c r="D180" s="145"/>
      <c r="E180" s="145"/>
      <c r="F180" s="146"/>
      <c r="G180" s="216"/>
      <c r="H180"/>
      <c r="I180"/>
    </row>
    <row r="181" spans="1:9" ht="15" hidden="1" customHeight="1">
      <c r="A181" s="115" t="s">
        <v>284</v>
      </c>
      <c r="B181" s="8" t="s">
        <v>285</v>
      </c>
      <c r="C181" s="9"/>
      <c r="D181" s="9"/>
      <c r="E181" s="9"/>
      <c r="F181" s="9"/>
      <c r="G181" s="179"/>
      <c r="H181"/>
      <c r="I181"/>
    </row>
    <row r="182" spans="1:9" ht="15" hidden="1" customHeight="1">
      <c r="A182" s="115" t="s">
        <v>286</v>
      </c>
      <c r="B182" s="8" t="s">
        <v>287</v>
      </c>
      <c r="C182" s="9"/>
      <c r="D182" s="9"/>
      <c r="E182" s="9"/>
      <c r="F182" s="9"/>
      <c r="G182" s="179"/>
      <c r="H182"/>
      <c r="I182"/>
    </row>
    <row r="183" spans="1:9" ht="15" hidden="1" customHeight="1">
      <c r="A183" s="115" t="s">
        <v>288</v>
      </c>
      <c r="B183" s="8" t="s">
        <v>289</v>
      </c>
      <c r="C183" s="9"/>
      <c r="D183" s="9"/>
      <c r="E183" s="9"/>
      <c r="F183" s="9"/>
      <c r="G183" s="179"/>
      <c r="H183"/>
      <c r="I183"/>
    </row>
    <row r="184" spans="1:9" ht="30" hidden="1" customHeight="1">
      <c r="A184" s="115" t="s">
        <v>290</v>
      </c>
      <c r="B184" s="8" t="s">
        <v>291</v>
      </c>
      <c r="C184" s="9"/>
      <c r="D184" s="9"/>
      <c r="E184" s="9"/>
      <c r="F184" s="9"/>
      <c r="G184" s="179"/>
      <c r="H184"/>
      <c r="I184"/>
    </row>
    <row r="185" spans="1:9" ht="30" hidden="1" customHeight="1">
      <c r="A185" s="115" t="s">
        <v>292</v>
      </c>
      <c r="B185" s="8" t="s">
        <v>293</v>
      </c>
      <c r="C185" s="9"/>
      <c r="D185" s="9"/>
      <c r="E185" s="9"/>
      <c r="F185" s="9"/>
      <c r="G185" s="179"/>
      <c r="H185"/>
      <c r="I185"/>
    </row>
    <row r="186" spans="1:9" ht="31.5" hidden="1" customHeight="1">
      <c r="A186" s="115" t="s">
        <v>294</v>
      </c>
      <c r="B186" s="144" t="s">
        <v>295</v>
      </c>
      <c r="C186" s="145"/>
      <c r="D186" s="145"/>
      <c r="E186" s="145"/>
      <c r="F186" s="146"/>
      <c r="G186" s="216"/>
      <c r="H186"/>
      <c r="I186"/>
    </row>
    <row r="187" spans="1:9" ht="30" hidden="1" customHeight="1">
      <c r="A187" s="115" t="s">
        <v>296</v>
      </c>
      <c r="B187" s="8" t="s">
        <v>297</v>
      </c>
      <c r="C187" s="9"/>
      <c r="D187" s="9"/>
      <c r="E187" s="9"/>
      <c r="F187" s="9"/>
      <c r="G187" s="179"/>
      <c r="H187"/>
      <c r="I187"/>
    </row>
    <row r="188" spans="1:9" ht="45" hidden="1" customHeight="1">
      <c r="A188" s="115" t="s">
        <v>298</v>
      </c>
      <c r="B188" s="8" t="s">
        <v>299</v>
      </c>
      <c r="C188" s="9"/>
      <c r="D188" s="9"/>
      <c r="E188" s="9"/>
      <c r="F188" s="9"/>
      <c r="G188" s="179"/>
      <c r="H188"/>
      <c r="I188"/>
    </row>
    <row r="189" spans="1:9" ht="30" hidden="1" customHeight="1">
      <c r="A189" s="115" t="s">
        <v>300</v>
      </c>
      <c r="B189" s="8" t="s">
        <v>301</v>
      </c>
      <c r="C189" s="9"/>
      <c r="D189" s="9"/>
      <c r="E189" s="9"/>
      <c r="F189" s="9"/>
      <c r="G189" s="179"/>
      <c r="H189"/>
      <c r="I189"/>
    </row>
    <row r="190" spans="1:9" ht="30" hidden="1" customHeight="1">
      <c r="A190" s="115" t="s">
        <v>302</v>
      </c>
      <c r="B190" s="8" t="s">
        <v>303</v>
      </c>
      <c r="C190" s="9"/>
      <c r="D190" s="9"/>
      <c r="E190" s="9"/>
      <c r="F190" s="9"/>
      <c r="G190" s="179"/>
      <c r="H190"/>
      <c r="I190"/>
    </row>
    <row r="191" spans="1:9" ht="30" hidden="1" customHeight="1">
      <c r="A191" s="115" t="s">
        <v>304</v>
      </c>
      <c r="B191" s="8" t="s">
        <v>305</v>
      </c>
      <c r="C191" s="9"/>
      <c r="D191" s="9"/>
      <c r="E191" s="9"/>
      <c r="F191" s="9"/>
      <c r="G191" s="179"/>
      <c r="H191"/>
      <c r="I191"/>
    </row>
    <row r="192" spans="1:9" ht="30" hidden="1" customHeight="1">
      <c r="A192" s="115" t="s">
        <v>306</v>
      </c>
      <c r="B192" s="8" t="s">
        <v>307</v>
      </c>
      <c r="C192" s="9"/>
      <c r="D192" s="9"/>
      <c r="E192" s="9"/>
      <c r="F192" s="9"/>
      <c r="G192" s="179"/>
      <c r="H192"/>
      <c r="I192"/>
    </row>
    <row r="193" spans="1:9" ht="30" hidden="1" customHeight="1">
      <c r="A193" s="115" t="s">
        <v>308</v>
      </c>
      <c r="B193" s="15" t="s">
        <v>309</v>
      </c>
      <c r="C193" s="9"/>
      <c r="D193" s="9"/>
      <c r="E193" s="9"/>
      <c r="F193" s="9"/>
      <c r="G193" s="179"/>
      <c r="H193"/>
      <c r="I193"/>
    </row>
    <row r="194" spans="1:9" ht="31.5" hidden="1" customHeight="1">
      <c r="A194" s="115" t="s">
        <v>310</v>
      </c>
      <c r="B194" s="144" t="s">
        <v>311</v>
      </c>
      <c r="C194" s="145"/>
      <c r="D194" s="145"/>
      <c r="E194" s="145"/>
      <c r="F194" s="146"/>
      <c r="G194" s="216"/>
      <c r="H194"/>
      <c r="I194"/>
    </row>
    <row r="195" spans="1:9" ht="30" hidden="1" customHeight="1">
      <c r="A195" s="114" t="s">
        <v>1513</v>
      </c>
      <c r="B195" s="19" t="s">
        <v>1512</v>
      </c>
      <c r="C195" s="9"/>
      <c r="D195" s="9"/>
      <c r="E195" s="9"/>
      <c r="F195" s="9"/>
      <c r="G195" s="179"/>
      <c r="H195"/>
      <c r="I195"/>
    </row>
    <row r="196" spans="1:9" ht="30" hidden="1" customHeight="1">
      <c r="A196" s="115" t="s">
        <v>312</v>
      </c>
      <c r="B196" s="15" t="s">
        <v>314</v>
      </c>
      <c r="C196" s="9"/>
      <c r="D196" s="9"/>
      <c r="E196" s="9"/>
      <c r="F196" s="9"/>
      <c r="G196" s="179"/>
      <c r="H196"/>
      <c r="I196"/>
    </row>
    <row r="197" spans="1:9" ht="30" hidden="1" customHeight="1">
      <c r="A197" s="115" t="s">
        <v>313</v>
      </c>
      <c r="B197" s="8" t="s">
        <v>316</v>
      </c>
      <c r="C197" s="9"/>
      <c r="D197" s="9"/>
      <c r="E197" s="9"/>
      <c r="F197" s="9"/>
      <c r="G197" s="179"/>
      <c r="H197"/>
      <c r="I197"/>
    </row>
    <row r="198" spans="1:9" ht="30" hidden="1" customHeight="1">
      <c r="A198" s="115" t="s">
        <v>315</v>
      </c>
      <c r="B198" s="8" t="s">
        <v>318</v>
      </c>
      <c r="C198" s="9"/>
      <c r="D198" s="9"/>
      <c r="E198" s="9"/>
      <c r="F198" s="9"/>
      <c r="G198" s="179"/>
      <c r="H198"/>
      <c r="I198"/>
    </row>
    <row r="199" spans="1:9" ht="30" hidden="1" customHeight="1">
      <c r="A199" s="115" t="s">
        <v>317</v>
      </c>
      <c r="B199" s="8" t="s">
        <v>320</v>
      </c>
      <c r="C199" s="9"/>
      <c r="D199" s="9"/>
      <c r="E199" s="9"/>
      <c r="F199" s="9"/>
      <c r="G199" s="179"/>
      <c r="H199"/>
      <c r="I199"/>
    </row>
    <row r="200" spans="1:9" ht="30" hidden="1" customHeight="1">
      <c r="A200" s="115" t="s">
        <v>319</v>
      </c>
      <c r="B200" s="8" t="s">
        <v>454</v>
      </c>
      <c r="C200" s="9"/>
      <c r="D200" s="9"/>
      <c r="E200" s="9"/>
      <c r="F200" s="9"/>
      <c r="G200" s="179"/>
      <c r="H200"/>
      <c r="I200"/>
    </row>
    <row r="201" spans="1:9" ht="31.5" hidden="1" customHeight="1">
      <c r="A201" s="115" t="s">
        <v>321</v>
      </c>
      <c r="B201" s="144" t="s">
        <v>322</v>
      </c>
      <c r="C201" s="145"/>
      <c r="D201" s="145"/>
      <c r="E201" s="145"/>
      <c r="F201" s="146"/>
      <c r="G201" s="216"/>
      <c r="H201"/>
      <c r="I201"/>
    </row>
    <row r="202" spans="1:9" ht="15" hidden="1" customHeight="1">
      <c r="A202" s="115" t="s">
        <v>323</v>
      </c>
      <c r="B202" s="8" t="s">
        <v>324</v>
      </c>
      <c r="C202" s="9"/>
      <c r="D202" s="9"/>
      <c r="E202" s="9"/>
      <c r="F202" s="9"/>
      <c r="G202" s="179"/>
      <c r="H202"/>
      <c r="I202"/>
    </row>
    <row r="203" spans="1:9" ht="15" hidden="1" customHeight="1">
      <c r="A203" s="115" t="s">
        <v>325</v>
      </c>
      <c r="B203" s="8" t="s">
        <v>326</v>
      </c>
      <c r="C203" s="9"/>
      <c r="D203" s="9"/>
      <c r="E203" s="9"/>
      <c r="F203" s="9"/>
      <c r="G203" s="179"/>
      <c r="H203"/>
      <c r="I203"/>
    </row>
    <row r="204" spans="1:9" ht="30" hidden="1" customHeight="1">
      <c r="A204" s="115" t="s">
        <v>327</v>
      </c>
      <c r="B204" s="8" t="s">
        <v>328</v>
      </c>
      <c r="C204" s="9"/>
      <c r="D204" s="9"/>
      <c r="E204" s="9"/>
      <c r="F204" s="9"/>
      <c r="G204" s="179"/>
      <c r="H204"/>
      <c r="I204"/>
    </row>
    <row r="205" spans="1:9" ht="30" hidden="1" customHeight="1">
      <c r="A205" s="115" t="s">
        <v>329</v>
      </c>
      <c r="B205" s="8" t="s">
        <v>330</v>
      </c>
      <c r="C205" s="9"/>
      <c r="D205" s="9"/>
      <c r="E205" s="9"/>
      <c r="F205" s="9"/>
      <c r="G205" s="179"/>
      <c r="H205"/>
      <c r="I205"/>
    </row>
    <row r="206" spans="1:9" ht="15" hidden="1" customHeight="1">
      <c r="A206" s="115" t="s">
        <v>331</v>
      </c>
      <c r="B206" s="8" t="s">
        <v>332</v>
      </c>
      <c r="C206" s="9"/>
      <c r="D206" s="9"/>
      <c r="E206" s="9"/>
      <c r="F206" s="9"/>
      <c r="G206" s="179"/>
      <c r="H206"/>
      <c r="I206"/>
    </row>
    <row r="207" spans="1:9" ht="31.5" hidden="1" customHeight="1">
      <c r="A207" s="115" t="s">
        <v>333</v>
      </c>
      <c r="B207" s="144" t="s">
        <v>334</v>
      </c>
      <c r="C207" s="145"/>
      <c r="D207" s="145"/>
      <c r="E207" s="145"/>
      <c r="F207" s="146"/>
      <c r="G207" s="216"/>
      <c r="H207"/>
      <c r="I207"/>
    </row>
    <row r="208" spans="1:9" ht="15" hidden="1" customHeight="1">
      <c r="A208" s="115" t="s">
        <v>335</v>
      </c>
      <c r="B208" s="8" t="s">
        <v>336</v>
      </c>
      <c r="C208" s="9"/>
      <c r="D208" s="9"/>
      <c r="E208" s="9"/>
      <c r="F208" s="9"/>
      <c r="G208" s="179"/>
      <c r="H208"/>
      <c r="I208"/>
    </row>
    <row r="209" spans="1:9" ht="15" hidden="1" customHeight="1">
      <c r="A209" s="115" t="s">
        <v>337</v>
      </c>
      <c r="B209" s="8" t="s">
        <v>338</v>
      </c>
      <c r="C209" s="9"/>
      <c r="D209" s="9"/>
      <c r="E209" s="9"/>
      <c r="F209" s="9"/>
      <c r="G209" s="179"/>
      <c r="H209"/>
      <c r="I209"/>
    </row>
    <row r="210" spans="1:9" ht="15" hidden="1" customHeight="1">
      <c r="A210" s="115" t="s">
        <v>339</v>
      </c>
      <c r="B210" s="8" t="s">
        <v>340</v>
      </c>
      <c r="C210" s="9"/>
      <c r="D210" s="9"/>
      <c r="E210" s="9"/>
      <c r="F210" s="9"/>
      <c r="G210" s="179"/>
      <c r="H210"/>
      <c r="I210"/>
    </row>
    <row r="211" spans="1:9" ht="15" hidden="1" customHeight="1">
      <c r="A211" s="293" t="s">
        <v>341</v>
      </c>
      <c r="B211" s="44" t="s">
        <v>342</v>
      </c>
      <c r="C211" s="56"/>
      <c r="D211" s="56"/>
      <c r="E211" s="56"/>
      <c r="F211" s="56"/>
      <c r="G211" s="179"/>
      <c r="H211"/>
      <c r="I211"/>
    </row>
    <row r="212" spans="1:9" ht="30">
      <c r="A212" s="100" t="s">
        <v>343</v>
      </c>
      <c r="B212" s="221" t="s">
        <v>344</v>
      </c>
      <c r="C212" s="221"/>
      <c r="D212" s="221"/>
      <c r="E212" s="221"/>
      <c r="F212" s="221"/>
      <c r="G212" s="348"/>
      <c r="H212" s="156">
        <f>SUM(D217:D238)</f>
        <v>19</v>
      </c>
      <c r="I212" s="156">
        <f>COUNT(D217:D238)*2</f>
        <v>38</v>
      </c>
    </row>
    <row r="213" spans="1:9" ht="30" hidden="1" customHeight="1">
      <c r="A213" s="297" t="s">
        <v>345</v>
      </c>
      <c r="B213" s="10" t="s">
        <v>346</v>
      </c>
      <c r="C213" s="12"/>
      <c r="D213" s="12"/>
      <c r="E213" s="12"/>
      <c r="F213" s="12"/>
      <c r="G213" s="179"/>
      <c r="H213"/>
      <c r="I213"/>
    </row>
    <row r="214" spans="1:9" ht="30" hidden="1" customHeight="1">
      <c r="A214" s="115" t="s">
        <v>347</v>
      </c>
      <c r="B214" s="8" t="s">
        <v>348</v>
      </c>
      <c r="C214" s="9"/>
      <c r="D214" s="9"/>
      <c r="E214" s="9"/>
      <c r="F214" s="9"/>
      <c r="G214" s="179"/>
      <c r="H214"/>
      <c r="I214"/>
    </row>
    <row r="215" spans="1:9" ht="30" hidden="1" customHeight="1">
      <c r="A215" s="115" t="s">
        <v>349</v>
      </c>
      <c r="B215" s="25" t="s">
        <v>350</v>
      </c>
      <c r="C215" s="9"/>
      <c r="D215" s="9"/>
      <c r="E215" s="9"/>
      <c r="F215" s="9"/>
      <c r="G215" s="179"/>
      <c r="H215"/>
      <c r="I215"/>
    </row>
    <row r="216" spans="1:9" ht="30" hidden="1" customHeight="1">
      <c r="A216" s="293" t="s">
        <v>351</v>
      </c>
      <c r="B216" s="294" t="s">
        <v>352</v>
      </c>
      <c r="C216" s="56"/>
      <c r="D216" s="56"/>
      <c r="E216" s="56"/>
      <c r="F216" s="56"/>
      <c r="G216" s="179"/>
      <c r="H216"/>
      <c r="I216"/>
    </row>
    <row r="217" spans="1:9" ht="65.25" customHeight="1">
      <c r="A217" s="100" t="s">
        <v>353</v>
      </c>
      <c r="B217" s="13" t="s">
        <v>354</v>
      </c>
      <c r="C217" s="6" t="s">
        <v>1257</v>
      </c>
      <c r="D217" s="122">
        <v>1</v>
      </c>
      <c r="E217" s="122" t="s">
        <v>1316</v>
      </c>
      <c r="F217" s="6" t="s">
        <v>1256</v>
      </c>
      <c r="G217" s="350"/>
    </row>
    <row r="218" spans="1:9" ht="64.5" customHeight="1">
      <c r="A218" s="100" t="s">
        <v>355</v>
      </c>
      <c r="B218" s="13" t="s">
        <v>356</v>
      </c>
      <c r="C218" s="5" t="s">
        <v>1244</v>
      </c>
      <c r="D218" s="122">
        <v>1</v>
      </c>
      <c r="E218" s="122" t="s">
        <v>1316</v>
      </c>
      <c r="F218" s="5"/>
      <c r="G218" s="349"/>
    </row>
    <row r="219" spans="1:9" ht="66" customHeight="1">
      <c r="A219" s="100"/>
      <c r="B219" s="13"/>
      <c r="C219" s="5" t="s">
        <v>1245</v>
      </c>
      <c r="D219" s="122">
        <v>1</v>
      </c>
      <c r="E219" s="122" t="s">
        <v>1316</v>
      </c>
      <c r="F219" s="9"/>
      <c r="G219" s="352"/>
    </row>
    <row r="220" spans="1:9" ht="46.5" customHeight="1">
      <c r="A220" s="100"/>
      <c r="B220" s="13"/>
      <c r="C220" s="5" t="s">
        <v>1243</v>
      </c>
      <c r="D220" s="122">
        <v>1</v>
      </c>
      <c r="E220" s="122" t="s">
        <v>1316</v>
      </c>
      <c r="F220" s="9"/>
      <c r="G220" s="352"/>
    </row>
    <row r="221" spans="1:9" ht="105">
      <c r="A221" s="100" t="s">
        <v>357</v>
      </c>
      <c r="B221" s="13" t="s">
        <v>358</v>
      </c>
      <c r="C221" s="5" t="s">
        <v>1246</v>
      </c>
      <c r="D221" s="122">
        <v>1</v>
      </c>
      <c r="E221" s="122" t="s">
        <v>1316</v>
      </c>
      <c r="F221" s="9"/>
      <c r="G221" s="352"/>
    </row>
    <row r="222" spans="1:9" ht="60">
      <c r="A222" s="100"/>
      <c r="B222" s="13"/>
      <c r="C222" s="5" t="s">
        <v>1247</v>
      </c>
      <c r="D222" s="122">
        <v>1</v>
      </c>
      <c r="E222" s="122" t="s">
        <v>1316</v>
      </c>
      <c r="F222" s="9"/>
      <c r="G222" s="352"/>
    </row>
    <row r="223" spans="1:9" ht="78.75" customHeight="1">
      <c r="A223" s="100" t="s">
        <v>359</v>
      </c>
      <c r="B223" s="13" t="s">
        <v>360</v>
      </c>
      <c r="C223" s="140" t="s">
        <v>2167</v>
      </c>
      <c r="D223" s="122">
        <v>1</v>
      </c>
      <c r="E223" s="122" t="s">
        <v>1316</v>
      </c>
      <c r="F223" s="140" t="s">
        <v>2166</v>
      </c>
      <c r="G223" s="367"/>
    </row>
    <row r="224" spans="1:9" ht="30">
      <c r="A224" s="100"/>
      <c r="B224" s="13"/>
      <c r="C224" s="22" t="s">
        <v>2168</v>
      </c>
      <c r="D224" s="122">
        <v>1</v>
      </c>
      <c r="E224" s="122" t="s">
        <v>1316</v>
      </c>
      <c r="F224" s="9"/>
      <c r="G224" s="352"/>
    </row>
    <row r="225" spans="1:9" ht="120">
      <c r="A225" s="100"/>
      <c r="B225" s="13"/>
      <c r="C225" s="140" t="s">
        <v>2170</v>
      </c>
      <c r="D225" s="122">
        <v>1</v>
      </c>
      <c r="E225" s="122" t="s">
        <v>1316</v>
      </c>
      <c r="F225" s="140" t="s">
        <v>2171</v>
      </c>
      <c r="G225" s="367"/>
    </row>
    <row r="226" spans="1:9" ht="45">
      <c r="A226" s="100"/>
      <c r="B226" s="13"/>
      <c r="C226" s="6" t="s">
        <v>2169</v>
      </c>
      <c r="D226" s="122">
        <v>1</v>
      </c>
      <c r="E226" s="122" t="s">
        <v>1316</v>
      </c>
      <c r="F226" s="9"/>
      <c r="G226" s="352"/>
    </row>
    <row r="227" spans="1:9" ht="105">
      <c r="A227" s="100"/>
      <c r="B227" s="13"/>
      <c r="C227" s="140" t="s">
        <v>2165</v>
      </c>
      <c r="D227" s="122">
        <v>1</v>
      </c>
      <c r="E227" s="122" t="s">
        <v>1316</v>
      </c>
      <c r="F227" s="6" t="s">
        <v>2162</v>
      </c>
      <c r="G227" s="350"/>
    </row>
    <row r="228" spans="1:9" ht="45">
      <c r="A228" s="100"/>
      <c r="B228" s="13"/>
      <c r="C228" s="140" t="s">
        <v>1258</v>
      </c>
      <c r="D228" s="122">
        <v>1</v>
      </c>
      <c r="E228" s="122" t="s">
        <v>1316</v>
      </c>
      <c r="F228" s="9"/>
      <c r="G228" s="352"/>
    </row>
    <row r="229" spans="1:9" ht="75">
      <c r="A229" s="100"/>
      <c r="B229" s="13"/>
      <c r="C229" s="140" t="s">
        <v>2164</v>
      </c>
      <c r="D229" s="122">
        <v>1</v>
      </c>
      <c r="E229" s="122" t="s">
        <v>1316</v>
      </c>
      <c r="F229" s="6" t="s">
        <v>2163</v>
      </c>
      <c r="G229" s="350"/>
    </row>
    <row r="230" spans="1:9" ht="32.25" hidden="1" customHeight="1">
      <c r="A230" s="295" t="s">
        <v>361</v>
      </c>
      <c r="B230" s="330" t="s">
        <v>362</v>
      </c>
      <c r="C230" s="296"/>
      <c r="D230" s="296"/>
      <c r="E230" s="331"/>
      <c r="F230" s="296"/>
      <c r="G230" s="179"/>
      <c r="H230"/>
      <c r="I230"/>
    </row>
    <row r="231" spans="1:9" ht="60">
      <c r="A231" s="100" t="s">
        <v>363</v>
      </c>
      <c r="B231" s="13" t="s">
        <v>364</v>
      </c>
      <c r="C231" s="16" t="s">
        <v>1248</v>
      </c>
      <c r="D231" s="122">
        <v>1</v>
      </c>
      <c r="E231" s="122" t="s">
        <v>1316</v>
      </c>
      <c r="F231" s="5"/>
      <c r="G231" s="349"/>
    </row>
    <row r="232" spans="1:9" ht="45">
      <c r="A232" s="100"/>
      <c r="B232" s="13"/>
      <c r="C232" s="16" t="s">
        <v>1249</v>
      </c>
      <c r="D232" s="122">
        <v>1</v>
      </c>
      <c r="E232" s="122" t="s">
        <v>1316</v>
      </c>
      <c r="F232" s="5"/>
      <c r="G232" s="349"/>
    </row>
    <row r="233" spans="1:9" ht="30" hidden="1" customHeight="1">
      <c r="A233" s="297" t="s">
        <v>455</v>
      </c>
      <c r="B233" s="10" t="s">
        <v>366</v>
      </c>
      <c r="C233" s="12"/>
      <c r="D233" s="12"/>
      <c r="E233" s="12"/>
      <c r="F233" s="12"/>
      <c r="G233" s="179"/>
      <c r="H233"/>
      <c r="I233"/>
    </row>
    <row r="234" spans="1:9" ht="30" hidden="1" customHeight="1">
      <c r="A234" s="293" t="s">
        <v>365</v>
      </c>
      <c r="B234" s="44" t="s">
        <v>59</v>
      </c>
      <c r="C234" s="56"/>
      <c r="D234" s="56"/>
      <c r="E234" s="56"/>
      <c r="F234" s="56"/>
      <c r="G234" s="179"/>
      <c r="H234"/>
      <c r="I234"/>
    </row>
    <row r="235" spans="1:9" ht="75">
      <c r="A235" s="100" t="s">
        <v>367</v>
      </c>
      <c r="B235" s="13" t="s">
        <v>61</v>
      </c>
      <c r="C235" s="5" t="s">
        <v>1250</v>
      </c>
      <c r="D235" s="122">
        <v>1</v>
      </c>
      <c r="E235" s="122" t="s">
        <v>1316</v>
      </c>
      <c r="F235" s="5" t="s">
        <v>1254</v>
      </c>
      <c r="G235" s="349"/>
    </row>
    <row r="236" spans="1:9" ht="75">
      <c r="A236" s="100"/>
      <c r="B236" s="13"/>
      <c r="C236" s="5" t="s">
        <v>1251</v>
      </c>
      <c r="D236" s="122">
        <v>1</v>
      </c>
      <c r="E236" s="122" t="s">
        <v>1321</v>
      </c>
      <c r="F236" s="7" t="s">
        <v>2309</v>
      </c>
      <c r="G236" s="351"/>
    </row>
    <row r="237" spans="1:9" ht="30">
      <c r="A237" s="100"/>
      <c r="B237" s="13"/>
      <c r="C237" s="5" t="s">
        <v>1252</v>
      </c>
      <c r="D237" s="122">
        <v>1</v>
      </c>
      <c r="E237" s="122" t="s">
        <v>1943</v>
      </c>
      <c r="F237" s="5" t="s">
        <v>1255</v>
      </c>
      <c r="G237" s="349"/>
    </row>
    <row r="238" spans="1:9" ht="45">
      <c r="A238" s="100"/>
      <c r="B238" s="13"/>
      <c r="C238" s="16" t="s">
        <v>1253</v>
      </c>
      <c r="D238" s="122">
        <v>1</v>
      </c>
      <c r="E238" s="122" t="s">
        <v>1960</v>
      </c>
      <c r="F238" s="9"/>
      <c r="G238" s="352"/>
    </row>
    <row r="239" spans="1:9" ht="30" hidden="1" customHeight="1">
      <c r="A239" s="295" t="s">
        <v>368</v>
      </c>
      <c r="B239" s="330" t="s">
        <v>456</v>
      </c>
      <c r="C239" s="296"/>
      <c r="D239" s="296"/>
      <c r="E239" s="296"/>
      <c r="F239" s="296"/>
      <c r="G239" s="179"/>
      <c r="H239"/>
      <c r="I239"/>
    </row>
    <row r="240" spans="1:9" ht="18.75">
      <c r="A240" s="100"/>
      <c r="B240" s="306" t="s">
        <v>369</v>
      </c>
      <c r="C240" s="306"/>
      <c r="D240" s="306"/>
      <c r="E240" s="306"/>
      <c r="F240" s="306"/>
      <c r="G240" s="353"/>
      <c r="H240" s="156">
        <f>H241+H251</f>
        <v>3</v>
      </c>
      <c r="I240" s="156">
        <f>I241+I251</f>
        <v>6</v>
      </c>
    </row>
    <row r="241" spans="1:9" ht="30">
      <c r="A241" s="100" t="s">
        <v>370</v>
      </c>
      <c r="B241" s="221" t="s">
        <v>457</v>
      </c>
      <c r="C241" s="221"/>
      <c r="D241" s="221"/>
      <c r="E241" s="221"/>
      <c r="F241" s="221"/>
      <c r="G241" s="348"/>
      <c r="H241" s="156">
        <f>SUM(D242)</f>
        <v>1</v>
      </c>
      <c r="I241" s="156">
        <f>COUNT(D242)*2</f>
        <v>2</v>
      </c>
    </row>
    <row r="242" spans="1:9" ht="60">
      <c r="A242" s="100" t="s">
        <v>371</v>
      </c>
      <c r="B242" s="13" t="s">
        <v>373</v>
      </c>
      <c r="C242" s="26" t="s">
        <v>528</v>
      </c>
      <c r="D242" s="122">
        <v>1</v>
      </c>
      <c r="E242" s="122" t="s">
        <v>1943</v>
      </c>
      <c r="F242" s="5" t="s">
        <v>1259</v>
      </c>
      <c r="G242" s="349"/>
    </row>
    <row r="243" spans="1:9" ht="15" hidden="1" customHeight="1">
      <c r="A243" s="297" t="s">
        <v>372</v>
      </c>
      <c r="B243" s="10" t="s">
        <v>375</v>
      </c>
      <c r="C243" s="32"/>
      <c r="D243" s="12"/>
      <c r="E243" s="12"/>
      <c r="F243" s="11"/>
      <c r="G243" s="287"/>
      <c r="H243"/>
      <c r="I243"/>
    </row>
    <row r="244" spans="1:9" ht="15" hidden="1" customHeight="1">
      <c r="A244" s="115" t="s">
        <v>374</v>
      </c>
      <c r="B244" s="8" t="s">
        <v>608</v>
      </c>
      <c r="C244" s="26"/>
      <c r="D244" s="9"/>
      <c r="E244" s="9"/>
      <c r="F244" s="5"/>
      <c r="G244" s="287"/>
      <c r="H244"/>
      <c r="I244"/>
    </row>
    <row r="245" spans="1:9" ht="31.5" hidden="1" customHeight="1">
      <c r="A245" s="115" t="s">
        <v>376</v>
      </c>
      <c r="B245" s="144" t="s">
        <v>458</v>
      </c>
      <c r="C245" s="145"/>
      <c r="D245" s="145"/>
      <c r="E245" s="145"/>
      <c r="F245" s="146"/>
      <c r="G245" s="216"/>
      <c r="H245"/>
      <c r="I245"/>
    </row>
    <row r="246" spans="1:9" ht="30" hidden="1" customHeight="1">
      <c r="A246" s="115" t="s">
        <v>377</v>
      </c>
      <c r="B246" s="8" t="s">
        <v>378</v>
      </c>
      <c r="C246" s="9"/>
      <c r="D246" s="9"/>
      <c r="E246" s="9"/>
      <c r="F246" s="9"/>
      <c r="G246" s="179"/>
      <c r="H246"/>
      <c r="I246"/>
    </row>
    <row r="247" spans="1:9" ht="15" hidden="1" customHeight="1">
      <c r="A247" s="115" t="s">
        <v>379</v>
      </c>
      <c r="B247" s="8" t="s">
        <v>380</v>
      </c>
      <c r="C247" s="94"/>
      <c r="D247" s="9"/>
      <c r="E247" s="9"/>
      <c r="F247" s="9"/>
      <c r="G247" s="179"/>
      <c r="H247"/>
      <c r="I247"/>
    </row>
    <row r="248" spans="1:9" ht="31.5" hidden="1" customHeight="1">
      <c r="A248" s="115" t="s">
        <v>381</v>
      </c>
      <c r="B248" s="144" t="s">
        <v>382</v>
      </c>
      <c r="C248" s="145"/>
      <c r="D248" s="145"/>
      <c r="E248" s="145"/>
      <c r="F248" s="146"/>
      <c r="G248" s="216"/>
      <c r="H248"/>
      <c r="I248"/>
    </row>
    <row r="249" spans="1:9" ht="30" hidden="1" customHeight="1">
      <c r="A249" s="115" t="s">
        <v>383</v>
      </c>
      <c r="B249" s="8" t="s">
        <v>384</v>
      </c>
      <c r="C249" s="9"/>
      <c r="D249" s="9"/>
      <c r="E249" s="9"/>
      <c r="F249" s="9"/>
      <c r="G249" s="179"/>
      <c r="H249"/>
      <c r="I249"/>
    </row>
    <row r="250" spans="1:9" ht="30" hidden="1" customHeight="1">
      <c r="A250" s="293" t="s">
        <v>385</v>
      </c>
      <c r="B250" s="44" t="s">
        <v>386</v>
      </c>
      <c r="C250" s="56"/>
      <c r="D250" s="56"/>
      <c r="E250" s="56"/>
      <c r="F250" s="56"/>
      <c r="G250" s="179"/>
      <c r="H250"/>
      <c r="I250"/>
    </row>
    <row r="251" spans="1:9" ht="30">
      <c r="A251" s="100" t="s">
        <v>387</v>
      </c>
      <c r="B251" s="221" t="s">
        <v>388</v>
      </c>
      <c r="C251" s="221"/>
      <c r="D251" s="221"/>
      <c r="E251" s="221"/>
      <c r="F251" s="221"/>
      <c r="G251" s="348"/>
      <c r="H251" s="156">
        <f>SUM(D252:D253)</f>
        <v>2</v>
      </c>
      <c r="I251" s="156">
        <f>COUNT(D252:D253)*2</f>
        <v>4</v>
      </c>
    </row>
    <row r="252" spans="1:9" ht="62.25" customHeight="1">
      <c r="A252" s="100" t="s">
        <v>389</v>
      </c>
      <c r="B252" s="13" t="s">
        <v>459</v>
      </c>
      <c r="C252" s="5" t="s">
        <v>552</v>
      </c>
      <c r="D252" s="122">
        <v>1</v>
      </c>
      <c r="E252" s="122" t="s">
        <v>1943</v>
      </c>
      <c r="F252" s="9" t="s">
        <v>2070</v>
      </c>
      <c r="G252" s="352"/>
    </row>
    <row r="253" spans="1:9" ht="30">
      <c r="A253" s="100"/>
      <c r="B253" s="13"/>
      <c r="C253" s="5" t="s">
        <v>2074</v>
      </c>
      <c r="D253" s="122">
        <v>1</v>
      </c>
      <c r="E253" s="122" t="s">
        <v>1943</v>
      </c>
      <c r="F253" s="6" t="s">
        <v>2044</v>
      </c>
      <c r="G253" s="350"/>
    </row>
    <row r="254" spans="1:9" ht="15" hidden="1" customHeight="1">
      <c r="A254" s="297" t="s">
        <v>390</v>
      </c>
      <c r="B254" s="10" t="s">
        <v>391</v>
      </c>
      <c r="C254" s="12"/>
      <c r="D254" s="12"/>
      <c r="E254" s="12"/>
      <c r="F254" s="12"/>
      <c r="G254" s="179"/>
      <c r="H254"/>
      <c r="I254"/>
    </row>
    <row r="255" spans="1:9" ht="30" hidden="1" customHeight="1">
      <c r="A255" s="293" t="s">
        <v>392</v>
      </c>
      <c r="B255" s="44" t="s">
        <v>393</v>
      </c>
      <c r="C255" s="56"/>
      <c r="D255" s="56"/>
      <c r="E255" s="56"/>
      <c r="F255" s="56"/>
      <c r="G255" s="179"/>
      <c r="H255"/>
      <c r="I255"/>
    </row>
    <row r="256" spans="1:9" ht="18.75">
      <c r="A256" s="100"/>
      <c r="B256" s="306" t="s">
        <v>394</v>
      </c>
      <c r="C256" s="306"/>
      <c r="D256" s="306"/>
      <c r="E256" s="306"/>
      <c r="F256" s="306"/>
      <c r="G256" s="353"/>
      <c r="H256" s="156">
        <f>H257+H272</f>
        <v>7</v>
      </c>
      <c r="I256" s="156">
        <f>I257+I272</f>
        <v>14</v>
      </c>
    </row>
    <row r="257" spans="1:9" ht="30">
      <c r="A257" s="100" t="s">
        <v>395</v>
      </c>
      <c r="B257" s="221" t="s">
        <v>460</v>
      </c>
      <c r="C257" s="221"/>
      <c r="D257" s="221"/>
      <c r="E257" s="221"/>
      <c r="F257" s="221"/>
      <c r="G257" s="348"/>
      <c r="H257" s="156">
        <f>SUM(D262)</f>
        <v>1</v>
      </c>
      <c r="I257" s="156">
        <f>COUNT(D262)*2</f>
        <v>2</v>
      </c>
    </row>
    <row r="258" spans="1:9" ht="15" hidden="1" customHeight="1">
      <c r="A258" s="297" t="s">
        <v>396</v>
      </c>
      <c r="B258" s="10" t="s">
        <v>397</v>
      </c>
      <c r="C258" s="12"/>
      <c r="D258" s="12"/>
      <c r="E258" s="12"/>
      <c r="F258" s="12"/>
      <c r="G258" s="179"/>
      <c r="H258"/>
      <c r="I258"/>
    </row>
    <row r="259" spans="1:9" ht="15" hidden="1" customHeight="1">
      <c r="A259" s="115" t="s">
        <v>398</v>
      </c>
      <c r="B259" s="8" t="s">
        <v>399</v>
      </c>
      <c r="C259" s="9"/>
      <c r="D259" s="9"/>
      <c r="E259" s="9"/>
      <c r="F259" s="9"/>
      <c r="G259" s="179"/>
      <c r="H259"/>
      <c r="I259"/>
    </row>
    <row r="260" spans="1:9" ht="30" hidden="1" customHeight="1">
      <c r="A260" s="115" t="s">
        <v>400</v>
      </c>
      <c r="B260" s="8" t="s">
        <v>401</v>
      </c>
      <c r="C260" s="9"/>
      <c r="D260" s="9"/>
      <c r="E260" s="9"/>
      <c r="F260" s="9"/>
      <c r="G260" s="179"/>
      <c r="H260"/>
      <c r="I260"/>
    </row>
    <row r="261" spans="1:9" ht="15" hidden="1" customHeight="1">
      <c r="A261" s="293" t="s">
        <v>402</v>
      </c>
      <c r="B261" s="44" t="s">
        <v>403</v>
      </c>
      <c r="C261" s="56"/>
      <c r="D261" s="56"/>
      <c r="E261" s="56"/>
      <c r="F261" s="56"/>
      <c r="G261" s="179"/>
      <c r="H261"/>
      <c r="I261"/>
    </row>
    <row r="262" spans="1:9" ht="69" customHeight="1">
      <c r="A262" s="100" t="s">
        <v>461</v>
      </c>
      <c r="B262" s="13" t="s">
        <v>404</v>
      </c>
      <c r="C262" s="43" t="s">
        <v>2403</v>
      </c>
      <c r="D262" s="122">
        <v>1</v>
      </c>
      <c r="E262" s="122" t="s">
        <v>1269</v>
      </c>
      <c r="F262" s="9"/>
      <c r="G262" s="352"/>
    </row>
    <row r="263" spans="1:9" ht="15" hidden="1" customHeight="1">
      <c r="A263" s="297" t="s">
        <v>462</v>
      </c>
      <c r="B263" s="10" t="s">
        <v>420</v>
      </c>
      <c r="C263" s="12"/>
      <c r="D263" s="12"/>
      <c r="E263" s="12"/>
      <c r="F263" s="12"/>
      <c r="G263" s="179"/>
      <c r="H263"/>
      <c r="I263"/>
    </row>
    <row r="264" spans="1:9" ht="15" hidden="1" customHeight="1">
      <c r="A264" s="115" t="s">
        <v>463</v>
      </c>
      <c r="B264" s="8" t="s">
        <v>424</v>
      </c>
      <c r="C264" s="9"/>
      <c r="D264" s="9"/>
      <c r="E264" s="9"/>
      <c r="F264" s="9"/>
      <c r="G264" s="179"/>
      <c r="H264"/>
      <c r="I264"/>
    </row>
    <row r="265" spans="1:9" ht="30" hidden="1" customHeight="1">
      <c r="A265" s="115" t="s">
        <v>464</v>
      </c>
      <c r="B265" s="8" t="s">
        <v>421</v>
      </c>
      <c r="C265" s="9"/>
      <c r="D265" s="9"/>
      <c r="E265" s="9"/>
      <c r="F265" s="9"/>
      <c r="G265" s="179"/>
      <c r="H265"/>
      <c r="I265"/>
    </row>
    <row r="266" spans="1:9" ht="15" hidden="1" customHeight="1">
      <c r="A266" s="115" t="s">
        <v>465</v>
      </c>
      <c r="B266" s="8" t="s">
        <v>405</v>
      </c>
      <c r="C266" s="9"/>
      <c r="D266" s="9"/>
      <c r="E266" s="9"/>
      <c r="F266" s="9"/>
      <c r="G266" s="179"/>
      <c r="H266"/>
      <c r="I266"/>
    </row>
    <row r="267" spans="1:9" ht="30" hidden="1" customHeight="1">
      <c r="A267" s="115" t="s">
        <v>466</v>
      </c>
      <c r="B267" s="8" t="s">
        <v>422</v>
      </c>
      <c r="C267" s="9"/>
      <c r="D267" s="9"/>
      <c r="E267" s="9"/>
      <c r="F267" s="9"/>
      <c r="G267" s="179"/>
      <c r="H267"/>
      <c r="I267"/>
    </row>
    <row r="268" spans="1:9" ht="31.5" hidden="1" customHeight="1">
      <c r="A268" s="115" t="s">
        <v>406</v>
      </c>
      <c r="B268" s="144" t="s">
        <v>407</v>
      </c>
      <c r="C268" s="145"/>
      <c r="D268" s="145"/>
      <c r="E268" s="145"/>
      <c r="F268" s="146"/>
      <c r="G268" s="216"/>
      <c r="H268"/>
      <c r="I268"/>
    </row>
    <row r="269" spans="1:9" ht="15" hidden="1" customHeight="1">
      <c r="A269" s="115" t="s">
        <v>408</v>
      </c>
      <c r="B269" s="8" t="s">
        <v>409</v>
      </c>
      <c r="C269" s="9"/>
      <c r="D269" s="9"/>
      <c r="E269" s="9"/>
      <c r="F269" s="9"/>
      <c r="G269" s="179"/>
      <c r="H269"/>
      <c r="I269"/>
    </row>
    <row r="270" spans="1:9" ht="15" hidden="1" customHeight="1">
      <c r="A270" s="115" t="s">
        <v>410</v>
      </c>
      <c r="B270" s="8" t="s">
        <v>467</v>
      </c>
      <c r="C270" s="9"/>
      <c r="D270" s="9"/>
      <c r="E270" s="9"/>
      <c r="F270" s="9"/>
      <c r="G270" s="179"/>
      <c r="H270"/>
      <c r="I270"/>
    </row>
    <row r="271" spans="1:9" ht="15" hidden="1" customHeight="1">
      <c r="A271" s="293" t="s">
        <v>411</v>
      </c>
      <c r="B271" s="44" t="s">
        <v>468</v>
      </c>
      <c r="C271" s="56"/>
      <c r="D271" s="56"/>
      <c r="E271" s="56"/>
      <c r="F271" s="56"/>
      <c r="G271" s="179"/>
      <c r="H271"/>
      <c r="I271"/>
    </row>
    <row r="272" spans="1:9" ht="30">
      <c r="A272" s="100" t="s">
        <v>412</v>
      </c>
      <c r="B272" s="221" t="s">
        <v>469</v>
      </c>
      <c r="C272" s="221"/>
      <c r="D272" s="221"/>
      <c r="E272" s="221"/>
      <c r="F272" s="221"/>
      <c r="G272" s="348"/>
      <c r="H272" s="156">
        <f>SUM(D273:D279)</f>
        <v>6</v>
      </c>
      <c r="I272" s="156">
        <f>COUNT(D273:D279)*2</f>
        <v>12</v>
      </c>
    </row>
    <row r="273" spans="1:9" ht="69" customHeight="1">
      <c r="A273" s="100" t="s">
        <v>413</v>
      </c>
      <c r="B273" s="13" t="s">
        <v>414</v>
      </c>
      <c r="C273" s="6" t="s">
        <v>1185</v>
      </c>
      <c r="D273" s="122">
        <v>1</v>
      </c>
      <c r="E273" s="122" t="s">
        <v>1945</v>
      </c>
      <c r="F273" s="9"/>
      <c r="G273" s="352"/>
    </row>
    <row r="274" spans="1:9" ht="30">
      <c r="A274" s="100"/>
      <c r="B274" s="13"/>
      <c r="C274" s="6" t="s">
        <v>1186</v>
      </c>
      <c r="D274" s="122">
        <v>1</v>
      </c>
      <c r="E274" s="122" t="s">
        <v>1945</v>
      </c>
      <c r="F274" s="9"/>
      <c r="G274" s="352"/>
    </row>
    <row r="275" spans="1:9" ht="15" hidden="1" customHeight="1">
      <c r="A275" s="295" t="s">
        <v>415</v>
      </c>
      <c r="B275" s="139" t="s">
        <v>416</v>
      </c>
      <c r="C275" s="296"/>
      <c r="D275" s="296"/>
      <c r="E275" s="296"/>
      <c r="F275" s="296"/>
      <c r="G275" s="179"/>
      <c r="H275"/>
      <c r="I275"/>
    </row>
    <row r="276" spans="1:9" ht="56.25" customHeight="1">
      <c r="A276" s="100" t="s">
        <v>417</v>
      </c>
      <c r="B276" s="13" t="s">
        <v>418</v>
      </c>
      <c r="C276" s="6" t="s">
        <v>2172</v>
      </c>
      <c r="D276" s="122">
        <v>1</v>
      </c>
      <c r="E276" s="122" t="s">
        <v>1944</v>
      </c>
      <c r="F276" s="9"/>
      <c r="G276" s="352"/>
    </row>
    <row r="277" spans="1:9" ht="30">
      <c r="A277" s="100"/>
      <c r="B277" s="13"/>
      <c r="C277" s="6" t="s">
        <v>2173</v>
      </c>
      <c r="D277" s="122">
        <v>1</v>
      </c>
      <c r="E277" s="122" t="s">
        <v>1944</v>
      </c>
      <c r="F277" s="9"/>
      <c r="G277" s="352"/>
    </row>
    <row r="278" spans="1:9" ht="45">
      <c r="A278" s="100"/>
      <c r="B278" s="13"/>
      <c r="C278" s="6" t="s">
        <v>2174</v>
      </c>
      <c r="D278" s="122">
        <v>1</v>
      </c>
      <c r="E278" s="122" t="s">
        <v>1944</v>
      </c>
      <c r="F278" s="9"/>
      <c r="G278" s="352"/>
    </row>
    <row r="279" spans="1:9" ht="30">
      <c r="A279" s="100"/>
      <c r="B279" s="13"/>
      <c r="C279" s="6" t="s">
        <v>2175</v>
      </c>
      <c r="D279" s="122">
        <v>1</v>
      </c>
      <c r="E279" s="122" t="s">
        <v>1944</v>
      </c>
      <c r="F279" s="9"/>
      <c r="G279" s="352"/>
    </row>
    <row r="280" spans="1:9" ht="15" hidden="1" customHeight="1">
      <c r="A280" s="295" t="s">
        <v>419</v>
      </c>
      <c r="B280" s="139" t="s">
        <v>423</v>
      </c>
      <c r="C280" s="296"/>
      <c r="D280" s="296"/>
      <c r="E280" s="296"/>
      <c r="F280" s="296"/>
      <c r="G280" s="179"/>
      <c r="H280"/>
      <c r="I280"/>
    </row>
    <row r="281" spans="1:9" ht="18.75">
      <c r="A281" s="100"/>
      <c r="B281" s="306" t="s">
        <v>425</v>
      </c>
      <c r="C281" s="306"/>
      <c r="D281" s="306"/>
      <c r="E281" s="306"/>
      <c r="F281" s="306"/>
      <c r="G281" s="353"/>
      <c r="H281" s="156">
        <f>H282+H292</f>
        <v>8</v>
      </c>
      <c r="I281" s="156">
        <f>I282+I292</f>
        <v>16</v>
      </c>
    </row>
    <row r="282" spans="1:9" ht="30">
      <c r="A282" s="100" t="s">
        <v>426</v>
      </c>
      <c r="B282" s="221" t="s">
        <v>427</v>
      </c>
      <c r="C282" s="221"/>
      <c r="D282" s="221"/>
      <c r="E282" s="221"/>
      <c r="F282" s="221"/>
      <c r="G282" s="348"/>
      <c r="H282" s="156">
        <f>SUM(D283:D289)</f>
        <v>7</v>
      </c>
      <c r="I282" s="156">
        <f>COUNT(D283:D289)*2</f>
        <v>14</v>
      </c>
    </row>
    <row r="283" spans="1:9" ht="30">
      <c r="A283" s="100" t="s">
        <v>428</v>
      </c>
      <c r="B283" s="13" t="s">
        <v>429</v>
      </c>
      <c r="C283" s="109" t="s">
        <v>1261</v>
      </c>
      <c r="D283" s="122">
        <v>1</v>
      </c>
      <c r="E283" s="122" t="s">
        <v>1945</v>
      </c>
      <c r="F283" s="9"/>
      <c r="G283" s="352"/>
    </row>
    <row r="284" spans="1:9">
      <c r="A284" s="100"/>
      <c r="B284" s="13"/>
      <c r="C284" s="109" t="s">
        <v>1262</v>
      </c>
      <c r="D284" s="122">
        <v>1</v>
      </c>
      <c r="E284" s="122" t="s">
        <v>1945</v>
      </c>
      <c r="F284" s="9"/>
      <c r="G284" s="352"/>
    </row>
    <row r="285" spans="1:9" ht="30">
      <c r="A285" s="100"/>
      <c r="B285" s="13"/>
      <c r="C285" s="109" t="s">
        <v>1263</v>
      </c>
      <c r="D285" s="122">
        <v>1</v>
      </c>
      <c r="E285" s="122" t="s">
        <v>1945</v>
      </c>
      <c r="F285" s="9"/>
      <c r="G285" s="352"/>
    </row>
    <row r="286" spans="1:9" ht="54" customHeight="1">
      <c r="A286" s="100" t="s">
        <v>430</v>
      </c>
      <c r="B286" s="13" t="s">
        <v>431</v>
      </c>
      <c r="C286" s="109" t="s">
        <v>1264</v>
      </c>
      <c r="D286" s="122">
        <v>1</v>
      </c>
      <c r="E286" s="122" t="s">
        <v>1945</v>
      </c>
      <c r="F286" s="9"/>
      <c r="G286" s="352"/>
    </row>
    <row r="287" spans="1:9">
      <c r="A287" s="100"/>
      <c r="B287" s="13"/>
      <c r="C287" s="74" t="s">
        <v>1265</v>
      </c>
      <c r="D287" s="122">
        <v>1</v>
      </c>
      <c r="E287" s="122" t="s">
        <v>1945</v>
      </c>
      <c r="F287" s="9"/>
      <c r="G287" s="352"/>
    </row>
    <row r="288" spans="1:9">
      <c r="A288" s="100"/>
      <c r="B288" s="13"/>
      <c r="C288" s="164" t="s">
        <v>2404</v>
      </c>
      <c r="D288" s="122">
        <v>1</v>
      </c>
      <c r="E288" s="122" t="s">
        <v>1945</v>
      </c>
      <c r="F288" s="9"/>
      <c r="G288" s="352"/>
    </row>
    <row r="289" spans="1:9">
      <c r="A289" s="100"/>
      <c r="B289" s="13"/>
      <c r="C289" s="74" t="s">
        <v>1266</v>
      </c>
      <c r="D289" s="122">
        <v>1</v>
      </c>
      <c r="E289" s="122" t="s">
        <v>1945</v>
      </c>
      <c r="F289" s="9"/>
      <c r="G289" s="352"/>
    </row>
    <row r="290" spans="1:9" ht="15" hidden="1" customHeight="1">
      <c r="A290" s="297" t="s">
        <v>432</v>
      </c>
      <c r="B290" s="10" t="s">
        <v>433</v>
      </c>
      <c r="C290" s="12"/>
      <c r="D290" s="12"/>
      <c r="E290" s="12"/>
      <c r="F290" s="12"/>
      <c r="G290" s="179"/>
      <c r="H290"/>
      <c r="I290"/>
    </row>
    <row r="291" spans="1:9" ht="15" hidden="1" customHeight="1">
      <c r="A291" s="293" t="s">
        <v>434</v>
      </c>
      <c r="B291" s="44" t="s">
        <v>435</v>
      </c>
      <c r="C291" s="56"/>
      <c r="D291" s="56"/>
      <c r="E291" s="56"/>
      <c r="F291" s="56"/>
      <c r="G291" s="179"/>
      <c r="H291"/>
      <c r="I291"/>
    </row>
    <row r="292" spans="1:9" ht="31.5" customHeight="1">
      <c r="A292" s="100" t="s">
        <v>436</v>
      </c>
      <c r="B292" s="221" t="s">
        <v>470</v>
      </c>
      <c r="C292" s="221"/>
      <c r="D292" s="221"/>
      <c r="E292" s="221"/>
      <c r="F292" s="221"/>
      <c r="G292" s="348"/>
      <c r="H292" s="156">
        <f>SUM(D294)</f>
        <v>1</v>
      </c>
      <c r="I292" s="156">
        <f>COUNT(D294)*2</f>
        <v>2</v>
      </c>
    </row>
    <row r="293" spans="1:9" ht="30" hidden="1" customHeight="1">
      <c r="A293" s="295" t="s">
        <v>437</v>
      </c>
      <c r="B293" s="305" t="s">
        <v>440</v>
      </c>
      <c r="C293" s="332"/>
      <c r="D293" s="296"/>
      <c r="E293" s="296"/>
      <c r="F293" s="296"/>
      <c r="G293" s="179"/>
      <c r="H293"/>
      <c r="I293"/>
    </row>
    <row r="294" spans="1:9" ht="52.5" customHeight="1">
      <c r="A294" s="100" t="s">
        <v>438</v>
      </c>
      <c r="B294" s="13" t="s">
        <v>439</v>
      </c>
      <c r="C294" s="6" t="s">
        <v>2188</v>
      </c>
      <c r="D294" s="122">
        <v>1</v>
      </c>
      <c r="E294" s="122" t="s">
        <v>1945</v>
      </c>
      <c r="F294" s="9"/>
      <c r="G294" s="352"/>
    </row>
    <row r="297" spans="1:9" ht="57.75" customHeight="1">
      <c r="A297" s="242" t="s">
        <v>2405</v>
      </c>
      <c r="B297" s="242"/>
      <c r="C297" s="242"/>
    </row>
    <row r="298" spans="1:9" ht="46.5">
      <c r="A298" s="149"/>
      <c r="B298" s="165" t="s">
        <v>2406</v>
      </c>
      <c r="C298" s="198">
        <f>D318</f>
        <v>50</v>
      </c>
    </row>
    <row r="299" spans="1:9" ht="26.25">
      <c r="A299" s="152"/>
      <c r="B299" s="243" t="s">
        <v>2342</v>
      </c>
      <c r="C299" s="244"/>
    </row>
    <row r="300" spans="1:9" ht="21">
      <c r="A300" s="153" t="s">
        <v>2343</v>
      </c>
      <c r="B300" s="154" t="s">
        <v>2344</v>
      </c>
      <c r="C300" s="197">
        <f t="shared" ref="C300:C307" si="0">D310</f>
        <v>50</v>
      </c>
    </row>
    <row r="301" spans="1:9" ht="21">
      <c r="A301" s="153" t="s">
        <v>2345</v>
      </c>
      <c r="B301" s="154" t="s">
        <v>2346</v>
      </c>
      <c r="C301" s="197">
        <f t="shared" si="0"/>
        <v>50</v>
      </c>
    </row>
    <row r="302" spans="1:9" ht="21">
      <c r="A302" s="153" t="s">
        <v>2347</v>
      </c>
      <c r="B302" s="154" t="s">
        <v>2348</v>
      </c>
      <c r="C302" s="197">
        <f t="shared" si="0"/>
        <v>50</v>
      </c>
    </row>
    <row r="303" spans="1:9" ht="21">
      <c r="A303" s="153" t="s">
        <v>2349</v>
      </c>
      <c r="B303" s="154" t="s">
        <v>2350</v>
      </c>
      <c r="C303" s="197">
        <f t="shared" si="0"/>
        <v>50</v>
      </c>
    </row>
    <row r="304" spans="1:9" ht="21">
      <c r="A304" s="153" t="s">
        <v>2351</v>
      </c>
      <c r="B304" s="154" t="s">
        <v>2352</v>
      </c>
      <c r="C304" s="197">
        <f t="shared" si="0"/>
        <v>50</v>
      </c>
    </row>
    <row r="305" spans="1:5" ht="21">
      <c r="A305" s="153" t="s">
        <v>2353</v>
      </c>
      <c r="B305" s="154" t="s">
        <v>2354</v>
      </c>
      <c r="C305" s="197">
        <f t="shared" si="0"/>
        <v>50</v>
      </c>
    </row>
    <row r="306" spans="1:5" ht="21">
      <c r="A306" s="153" t="s">
        <v>2355</v>
      </c>
      <c r="B306" s="154" t="s">
        <v>2356</v>
      </c>
      <c r="C306" s="197">
        <f t="shared" si="0"/>
        <v>50</v>
      </c>
    </row>
    <row r="307" spans="1:5" ht="21">
      <c r="A307" s="153" t="s">
        <v>2357</v>
      </c>
      <c r="B307" s="154" t="s">
        <v>2358</v>
      </c>
      <c r="C307" s="197">
        <f t="shared" si="0"/>
        <v>50</v>
      </c>
    </row>
    <row r="309" spans="1:5">
      <c r="A309" s="205"/>
      <c r="B309" s="205" t="s">
        <v>2366</v>
      </c>
      <c r="C309" s="206" t="s">
        <v>2367</v>
      </c>
      <c r="D309" s="209" t="s">
        <v>2361</v>
      </c>
      <c r="E309" s="166"/>
    </row>
    <row r="310" spans="1:5">
      <c r="A310" s="205" t="s">
        <v>2343</v>
      </c>
      <c r="B310" s="205">
        <f>H5</f>
        <v>19</v>
      </c>
      <c r="C310" s="205">
        <f>I5</f>
        <v>38</v>
      </c>
      <c r="D310" s="209">
        <f>B310*100/C310</f>
        <v>50</v>
      </c>
      <c r="E310" s="166"/>
    </row>
    <row r="311" spans="1:5">
      <c r="A311" s="205" t="s">
        <v>2345</v>
      </c>
      <c r="B311" s="205">
        <f>H51</f>
        <v>7</v>
      </c>
      <c r="C311" s="205">
        <f>I51</f>
        <v>14</v>
      </c>
      <c r="D311" s="209">
        <f t="shared" ref="D311:D318" si="1">B311*100/C311</f>
        <v>50</v>
      </c>
      <c r="E311" s="166"/>
    </row>
    <row r="312" spans="1:5">
      <c r="A312" s="205" t="s">
        <v>2347</v>
      </c>
      <c r="B312" s="205">
        <f>H76</f>
        <v>12</v>
      </c>
      <c r="C312" s="205">
        <f>I76</f>
        <v>24</v>
      </c>
      <c r="D312" s="209">
        <f t="shared" si="1"/>
        <v>50</v>
      </c>
      <c r="E312" s="166"/>
    </row>
    <row r="313" spans="1:5">
      <c r="A313" s="205" t="s">
        <v>2349</v>
      </c>
      <c r="B313" s="205">
        <f>H110</f>
        <v>6</v>
      </c>
      <c r="C313" s="205">
        <f>I110</f>
        <v>12</v>
      </c>
      <c r="D313" s="209">
        <f t="shared" si="1"/>
        <v>50</v>
      </c>
      <c r="E313" s="166"/>
    </row>
    <row r="314" spans="1:5">
      <c r="A314" s="205" t="s">
        <v>2351</v>
      </c>
      <c r="B314" s="205">
        <f>H159</f>
        <v>21</v>
      </c>
      <c r="C314" s="205">
        <f>I159</f>
        <v>42</v>
      </c>
      <c r="D314" s="209">
        <f t="shared" si="1"/>
        <v>50</v>
      </c>
      <c r="E314" s="166"/>
    </row>
    <row r="315" spans="1:5">
      <c r="A315" s="205" t="s">
        <v>2353</v>
      </c>
      <c r="B315" s="205">
        <f>H240</f>
        <v>3</v>
      </c>
      <c r="C315" s="205">
        <f>I240</f>
        <v>6</v>
      </c>
      <c r="D315" s="209">
        <f t="shared" si="1"/>
        <v>50</v>
      </c>
      <c r="E315" s="166"/>
    </row>
    <row r="316" spans="1:5">
      <c r="A316" s="205" t="s">
        <v>2355</v>
      </c>
      <c r="B316" s="205">
        <f>H256</f>
        <v>7</v>
      </c>
      <c r="C316" s="205">
        <f>I256</f>
        <v>14</v>
      </c>
      <c r="D316" s="209">
        <f t="shared" si="1"/>
        <v>50</v>
      </c>
      <c r="E316" s="166"/>
    </row>
    <row r="317" spans="1:5">
      <c r="A317" s="205" t="s">
        <v>2357</v>
      </c>
      <c r="B317" s="205">
        <f>H281</f>
        <v>8</v>
      </c>
      <c r="C317" s="205">
        <f>I281</f>
        <v>16</v>
      </c>
      <c r="D317" s="209">
        <f t="shared" si="1"/>
        <v>50</v>
      </c>
      <c r="E317" s="166"/>
    </row>
    <row r="318" spans="1:5">
      <c r="A318" s="205" t="s">
        <v>2362</v>
      </c>
      <c r="B318" s="205">
        <f>SUM(B310:B317)</f>
        <v>83</v>
      </c>
      <c r="C318" s="205">
        <f>SUM(C310:C317)</f>
        <v>166</v>
      </c>
      <c r="D318" s="209">
        <f t="shared" si="1"/>
        <v>50</v>
      </c>
      <c r="E318" s="166"/>
    </row>
    <row r="319" spans="1:5">
      <c r="A319" s="186"/>
      <c r="B319" s="186"/>
      <c r="C319" s="187"/>
      <c r="D319" s="188"/>
      <c r="E319" s="166"/>
    </row>
    <row r="320" spans="1:5">
      <c r="A320" s="155"/>
      <c r="B320" s="155"/>
      <c r="C320" s="156"/>
    </row>
  </sheetData>
  <sheetProtection password="E1A7" sheet="1" objects="1" scenarios="1"/>
  <protectedRanges>
    <protectedRange sqref="D1:D1048576" name="Range1"/>
  </protectedRanges>
  <autoFilter ref="A4:F294">
    <filterColumn colId="0">
      <colorFilter dxfId="5"/>
    </filterColumn>
  </autoFilter>
  <mergeCells count="29">
    <mergeCell ref="B51:F51"/>
    <mergeCell ref="B52:F52"/>
    <mergeCell ref="B65:F65"/>
    <mergeCell ref="B76:F76"/>
    <mergeCell ref="B85:F85"/>
    <mergeCell ref="A3:F3"/>
    <mergeCell ref="B5:F5"/>
    <mergeCell ref="B6:F6"/>
    <mergeCell ref="B22:F22"/>
    <mergeCell ref="F1:F2"/>
    <mergeCell ref="A1:E2"/>
    <mergeCell ref="B163:F163"/>
    <mergeCell ref="B212:F212"/>
    <mergeCell ref="B240:F240"/>
    <mergeCell ref="B241:F241"/>
    <mergeCell ref="B251:F251"/>
    <mergeCell ref="B102:F102"/>
    <mergeCell ref="B110:F110"/>
    <mergeCell ref="B111:F111"/>
    <mergeCell ref="B143:F143"/>
    <mergeCell ref="B159:F159"/>
    <mergeCell ref="A297:C297"/>
    <mergeCell ref="B299:C299"/>
    <mergeCell ref="B292:F292"/>
    <mergeCell ref="B256:F256"/>
    <mergeCell ref="B257:F257"/>
    <mergeCell ref="B272:F272"/>
    <mergeCell ref="B281:F281"/>
    <mergeCell ref="B282:F282"/>
  </mergeCells>
  <dataValidations count="1">
    <dataValidation type="list" allowBlank="1" showInputMessage="1" showErrorMessage="1" sqref="D319:D1048576 D3:D308">
      <formula1>$J$1:$L$1</formula1>
    </dataValidation>
  </dataValidations>
  <pageMargins left="0.7" right="0.7" top="0.75" bottom="0.75" header="0.3" footer="0.3"/>
  <pageSetup scale="60" orientation="portrait" r:id="rId1"/>
</worksheet>
</file>

<file path=xl/worksheets/sheet9.xml><?xml version="1.0" encoding="utf-8"?>
<worksheet xmlns="http://schemas.openxmlformats.org/spreadsheetml/2006/main" xmlns:r="http://schemas.openxmlformats.org/officeDocument/2006/relationships">
  <sheetPr filterMode="1">
    <tabColor rgb="FF00B050"/>
  </sheetPr>
  <dimension ref="A1:L323"/>
  <sheetViews>
    <sheetView view="pageBreakPreview" topLeftCell="A288" zoomScale="60" zoomScaleNormal="130" workbookViewId="0">
      <selection activeCell="N296" sqref="N296"/>
    </sheetView>
  </sheetViews>
  <sheetFormatPr defaultRowHeight="15"/>
  <cols>
    <col min="1" max="1" width="10.7109375" style="1" customWidth="1"/>
    <col min="2" max="2" width="24.42578125" style="1" customWidth="1"/>
    <col min="3" max="3" width="31.42578125" customWidth="1"/>
    <col min="4" max="4" width="14" style="124" customWidth="1"/>
    <col min="5" max="5" width="15.7109375" style="124" customWidth="1"/>
    <col min="6" max="6" width="26.140625" customWidth="1"/>
    <col min="7" max="7" width="17.140625" customWidth="1"/>
    <col min="8" max="9" width="9.140625" style="156"/>
  </cols>
  <sheetData>
    <row r="1" spans="1:12" ht="15" customHeight="1">
      <c r="A1" s="254" t="s">
        <v>0</v>
      </c>
      <c r="B1" s="255"/>
      <c r="C1" s="255"/>
      <c r="D1" s="255"/>
      <c r="E1" s="256"/>
      <c r="F1" s="333">
        <v>8</v>
      </c>
      <c r="G1" s="345"/>
      <c r="J1" s="156">
        <v>0</v>
      </c>
      <c r="K1" s="156">
        <v>1</v>
      </c>
      <c r="L1" s="156">
        <v>2</v>
      </c>
    </row>
    <row r="2" spans="1:12" ht="10.5" customHeight="1">
      <c r="A2" s="257"/>
      <c r="B2" s="258"/>
      <c r="C2" s="258"/>
      <c r="D2" s="258"/>
      <c r="E2" s="259"/>
      <c r="F2" s="334"/>
      <c r="G2" s="345"/>
    </row>
    <row r="3" spans="1:12" ht="24" customHeight="1">
      <c r="A3" s="260" t="s">
        <v>1909</v>
      </c>
      <c r="B3" s="275"/>
      <c r="C3" s="275"/>
      <c r="D3" s="275"/>
      <c r="E3" s="275"/>
      <c r="F3" s="335"/>
      <c r="G3" s="345"/>
    </row>
    <row r="4" spans="1:12" ht="30">
      <c r="A4" s="79" t="s">
        <v>1</v>
      </c>
      <c r="B4" s="98" t="s">
        <v>2</v>
      </c>
      <c r="C4" s="98" t="s">
        <v>476</v>
      </c>
      <c r="D4" s="98" t="s">
        <v>477</v>
      </c>
      <c r="E4" s="98" t="s">
        <v>478</v>
      </c>
      <c r="F4" s="336" t="s">
        <v>479</v>
      </c>
      <c r="G4" s="346" t="s">
        <v>2500</v>
      </c>
    </row>
    <row r="5" spans="1:12" ht="18.75">
      <c r="A5" s="120"/>
      <c r="B5" s="276" t="s">
        <v>3</v>
      </c>
      <c r="C5" s="277"/>
      <c r="D5" s="277"/>
      <c r="E5" s="277"/>
      <c r="F5" s="277"/>
      <c r="G5" s="347"/>
      <c r="H5" s="156">
        <f>H6+H22</f>
        <v>8</v>
      </c>
      <c r="I5" s="156">
        <f>I6+I22</f>
        <v>16</v>
      </c>
    </row>
    <row r="6" spans="1:12" ht="31.5" customHeight="1">
      <c r="A6" s="45" t="s">
        <v>4</v>
      </c>
      <c r="B6" s="218" t="s">
        <v>5</v>
      </c>
      <c r="C6" s="219"/>
      <c r="D6" s="219"/>
      <c r="E6" s="219"/>
      <c r="F6" s="219"/>
      <c r="G6" s="348"/>
      <c r="H6" s="156">
        <f>SUM(D8:D15)</f>
        <v>7</v>
      </c>
      <c r="I6" s="156">
        <f>COUNT(D8:D15)*2</f>
        <v>14</v>
      </c>
    </row>
    <row r="7" spans="1:12" ht="30" hidden="1">
      <c r="A7" s="113" t="s">
        <v>6</v>
      </c>
      <c r="B7" s="13" t="s">
        <v>7</v>
      </c>
      <c r="C7" s="9"/>
      <c r="D7" s="9"/>
      <c r="E7" s="9"/>
      <c r="F7" s="9"/>
      <c r="G7" s="179"/>
      <c r="H7"/>
      <c r="I7"/>
    </row>
    <row r="8" spans="1:12" ht="72.75" customHeight="1">
      <c r="A8" s="3" t="s">
        <v>8</v>
      </c>
      <c r="B8" s="10" t="s">
        <v>9</v>
      </c>
      <c r="C8" s="11" t="s">
        <v>471</v>
      </c>
      <c r="D8" s="121">
        <v>1</v>
      </c>
      <c r="E8" s="121" t="s">
        <v>1269</v>
      </c>
      <c r="F8" s="337" t="s">
        <v>480</v>
      </c>
      <c r="G8" s="349"/>
    </row>
    <row r="9" spans="1:12" ht="48.75" customHeight="1">
      <c r="A9" s="3"/>
      <c r="B9" s="8"/>
      <c r="C9" s="6" t="s">
        <v>472</v>
      </c>
      <c r="D9" s="121">
        <v>1</v>
      </c>
      <c r="E9" s="121" t="s">
        <v>1269</v>
      </c>
      <c r="F9" s="68" t="s">
        <v>2014</v>
      </c>
      <c r="G9" s="350"/>
    </row>
    <row r="10" spans="1:12" ht="135">
      <c r="A10" s="3"/>
      <c r="B10" s="8"/>
      <c r="C10" s="7" t="s">
        <v>473</v>
      </c>
      <c r="D10" s="121">
        <v>1</v>
      </c>
      <c r="E10" s="121" t="s">
        <v>1269</v>
      </c>
      <c r="F10" s="338" t="s">
        <v>2017</v>
      </c>
      <c r="G10" s="351"/>
    </row>
    <row r="11" spans="1:12" ht="30">
      <c r="A11" s="3"/>
      <c r="B11" s="8"/>
      <c r="C11" s="6" t="s">
        <v>1846</v>
      </c>
      <c r="D11" s="121">
        <v>1</v>
      </c>
      <c r="E11" s="130" t="s">
        <v>1269</v>
      </c>
      <c r="F11" s="338"/>
      <c r="G11" s="351"/>
    </row>
    <row r="12" spans="1:12" ht="45">
      <c r="A12" s="3"/>
      <c r="B12" s="8"/>
      <c r="C12" s="5" t="s">
        <v>474</v>
      </c>
      <c r="D12" s="121">
        <v>1</v>
      </c>
      <c r="E12" s="121" t="s">
        <v>1269</v>
      </c>
      <c r="F12" s="37" t="s">
        <v>481</v>
      </c>
      <c r="G12" s="349"/>
    </row>
    <row r="13" spans="1:12" ht="30">
      <c r="A13" s="3"/>
      <c r="B13" s="8"/>
      <c r="C13" s="5" t="s">
        <v>475</v>
      </c>
      <c r="D13" s="121">
        <v>1</v>
      </c>
      <c r="E13" s="121" t="s">
        <v>1269</v>
      </c>
      <c r="F13" s="37" t="s">
        <v>482</v>
      </c>
      <c r="G13" s="349"/>
    </row>
    <row r="14" spans="1:12" hidden="1">
      <c r="A14" s="114" t="s">
        <v>10</v>
      </c>
      <c r="B14" s="8" t="s">
        <v>441</v>
      </c>
      <c r="C14" s="9"/>
      <c r="D14" s="9"/>
      <c r="E14" s="9"/>
      <c r="F14" s="9"/>
      <c r="G14" s="179"/>
      <c r="H14"/>
      <c r="I14"/>
    </row>
    <row r="15" spans="1:12" ht="61.5" customHeight="1">
      <c r="A15" s="3" t="s">
        <v>11</v>
      </c>
      <c r="B15" s="8" t="s">
        <v>12</v>
      </c>
      <c r="C15" s="14" t="s">
        <v>2015</v>
      </c>
      <c r="D15" s="121">
        <v>1</v>
      </c>
      <c r="E15" s="121" t="s">
        <v>1269</v>
      </c>
      <c r="F15" s="37" t="s">
        <v>2016</v>
      </c>
      <c r="G15" s="349"/>
    </row>
    <row r="16" spans="1:12" ht="15.75" hidden="1">
      <c r="A16" s="114" t="s">
        <v>13</v>
      </c>
      <c r="B16" s="245" t="s">
        <v>14</v>
      </c>
      <c r="C16" s="246"/>
      <c r="D16" s="246"/>
      <c r="E16" s="246"/>
      <c r="F16" s="247"/>
      <c r="G16" s="216"/>
      <c r="H16"/>
      <c r="I16"/>
    </row>
    <row r="17" spans="1:9" ht="30" hidden="1">
      <c r="A17" s="114" t="s">
        <v>15</v>
      </c>
      <c r="B17" s="8" t="s">
        <v>16</v>
      </c>
      <c r="C17" s="9"/>
      <c r="D17" s="9"/>
      <c r="E17" s="9"/>
      <c r="F17" s="9"/>
      <c r="G17" s="179"/>
      <c r="H17"/>
      <c r="I17"/>
    </row>
    <row r="18" spans="1:9" ht="30" hidden="1">
      <c r="A18" s="114" t="s">
        <v>17</v>
      </c>
      <c r="B18" s="8" t="s">
        <v>18</v>
      </c>
      <c r="C18" s="9"/>
      <c r="D18" s="9"/>
      <c r="E18" s="9"/>
      <c r="F18" s="9"/>
      <c r="G18" s="179"/>
      <c r="H18"/>
      <c r="I18"/>
    </row>
    <row r="19" spans="1:9" ht="30" hidden="1">
      <c r="A19" s="114" t="s">
        <v>19</v>
      </c>
      <c r="B19" s="15" t="s">
        <v>20</v>
      </c>
      <c r="C19" s="9"/>
      <c r="D19" s="9"/>
      <c r="E19" s="9"/>
      <c r="F19" s="9"/>
      <c r="G19" s="179"/>
      <c r="H19"/>
      <c r="I19"/>
    </row>
    <row r="20" spans="1:9" hidden="1">
      <c r="A20" s="114" t="s">
        <v>21</v>
      </c>
      <c r="B20" s="15" t="s">
        <v>22</v>
      </c>
      <c r="C20" s="9"/>
      <c r="D20" s="9"/>
      <c r="E20" s="9"/>
      <c r="F20" s="9"/>
      <c r="G20" s="179"/>
      <c r="H20"/>
      <c r="I20"/>
    </row>
    <row r="21" spans="1:9" ht="30" hidden="1">
      <c r="A21" s="114" t="s">
        <v>23</v>
      </c>
      <c r="B21" s="15" t="s">
        <v>24</v>
      </c>
      <c r="C21" s="9"/>
      <c r="D21" s="9"/>
      <c r="E21" s="9"/>
      <c r="F21" s="9"/>
      <c r="G21" s="179"/>
      <c r="H21"/>
      <c r="I21"/>
    </row>
    <row r="22" spans="1:9" ht="31.5" customHeight="1">
      <c r="A22" s="3" t="s">
        <v>25</v>
      </c>
      <c r="B22" s="245" t="s">
        <v>26</v>
      </c>
      <c r="C22" s="246"/>
      <c r="D22" s="246"/>
      <c r="E22" s="246"/>
      <c r="F22" s="246"/>
      <c r="G22" s="348"/>
      <c r="H22" s="156">
        <f>SUM(D25)</f>
        <v>1</v>
      </c>
      <c r="I22" s="156">
        <f>COUNT(D25)*2</f>
        <v>2</v>
      </c>
    </row>
    <row r="23" spans="1:9" hidden="1">
      <c r="A23" s="114" t="s">
        <v>27</v>
      </c>
      <c r="B23" s="8" t="s">
        <v>442</v>
      </c>
      <c r="C23" s="9"/>
      <c r="D23" s="9"/>
      <c r="E23" s="9"/>
      <c r="F23" s="9"/>
      <c r="G23" s="179"/>
      <c r="H23"/>
      <c r="I23"/>
    </row>
    <row r="24" spans="1:9" hidden="1">
      <c r="A24" s="114" t="s">
        <v>28</v>
      </c>
      <c r="B24" s="8" t="s">
        <v>29</v>
      </c>
      <c r="C24" s="9"/>
      <c r="D24" s="9"/>
      <c r="E24" s="9"/>
      <c r="F24" s="9"/>
      <c r="G24" s="179"/>
      <c r="H24"/>
      <c r="I24"/>
    </row>
    <row r="25" spans="1:9" ht="63.75" customHeight="1">
      <c r="A25" s="3" t="s">
        <v>30</v>
      </c>
      <c r="B25" s="8" t="s">
        <v>31</v>
      </c>
      <c r="C25" s="5" t="s">
        <v>483</v>
      </c>
      <c r="D25" s="122">
        <v>1</v>
      </c>
      <c r="E25" s="122" t="s">
        <v>1269</v>
      </c>
      <c r="F25" s="37" t="s">
        <v>484</v>
      </c>
      <c r="G25" s="349"/>
    </row>
    <row r="26" spans="1:9" hidden="1">
      <c r="A26" s="114" t="s">
        <v>32</v>
      </c>
      <c r="B26" s="8" t="s">
        <v>33</v>
      </c>
      <c r="C26" s="9"/>
      <c r="D26" s="9"/>
      <c r="E26" s="9"/>
      <c r="F26" s="9"/>
      <c r="G26" s="179"/>
      <c r="H26"/>
      <c r="I26"/>
    </row>
    <row r="27" spans="1:9" ht="47.25" hidden="1" customHeight="1">
      <c r="A27" s="114" t="s">
        <v>34</v>
      </c>
      <c r="B27" s="245" t="s">
        <v>35</v>
      </c>
      <c r="C27" s="246"/>
      <c r="D27" s="246"/>
      <c r="E27" s="246"/>
      <c r="F27" s="247"/>
      <c r="G27" s="216"/>
      <c r="H27"/>
      <c r="I27"/>
    </row>
    <row r="28" spans="1:9" ht="45" hidden="1">
      <c r="A28" s="114" t="s">
        <v>36</v>
      </c>
      <c r="B28" s="8" t="s">
        <v>37</v>
      </c>
      <c r="C28" s="9"/>
      <c r="D28" s="9"/>
      <c r="E28" s="9"/>
      <c r="F28" s="9"/>
      <c r="G28" s="179"/>
      <c r="H28"/>
      <c r="I28"/>
    </row>
    <row r="29" spans="1:9" ht="45" hidden="1">
      <c r="A29" s="114" t="s">
        <v>38</v>
      </c>
      <c r="B29" s="8" t="s">
        <v>39</v>
      </c>
      <c r="C29" s="9"/>
      <c r="D29" s="9"/>
      <c r="E29" s="9"/>
      <c r="F29" s="9"/>
      <c r="G29" s="179"/>
      <c r="H29"/>
      <c r="I29"/>
    </row>
    <row r="30" spans="1:9" ht="45" hidden="1">
      <c r="A30" s="114" t="s">
        <v>40</v>
      </c>
      <c r="B30" s="8" t="s">
        <v>41</v>
      </c>
      <c r="C30" s="9"/>
      <c r="D30" s="9"/>
      <c r="E30" s="9"/>
      <c r="F30" s="9"/>
      <c r="G30" s="179"/>
      <c r="H30"/>
      <c r="I30"/>
    </row>
    <row r="31" spans="1:9" ht="45" hidden="1">
      <c r="A31" s="114" t="s">
        <v>42</v>
      </c>
      <c r="B31" s="8" t="s">
        <v>43</v>
      </c>
      <c r="C31" s="9"/>
      <c r="D31" s="9"/>
      <c r="E31" s="9"/>
      <c r="F31" s="9"/>
      <c r="G31" s="179"/>
      <c r="H31"/>
      <c r="I31"/>
    </row>
    <row r="32" spans="1:9" ht="45" hidden="1">
      <c r="A32" s="114" t="s">
        <v>44</v>
      </c>
      <c r="B32" s="8" t="s">
        <v>45</v>
      </c>
      <c r="C32" s="9"/>
      <c r="D32" s="9"/>
      <c r="E32" s="9"/>
      <c r="F32" s="9"/>
      <c r="G32" s="179"/>
      <c r="H32"/>
      <c r="I32"/>
    </row>
    <row r="33" spans="1:9" ht="45" hidden="1">
      <c r="A33" s="114" t="s">
        <v>46</v>
      </c>
      <c r="B33" s="8" t="s">
        <v>47</v>
      </c>
      <c r="C33" s="9"/>
      <c r="D33" s="9"/>
      <c r="E33" s="9"/>
      <c r="F33" s="9"/>
      <c r="G33" s="179"/>
      <c r="H33"/>
      <c r="I33"/>
    </row>
    <row r="34" spans="1:9" ht="45" hidden="1">
      <c r="A34" s="114" t="s">
        <v>48</v>
      </c>
      <c r="B34" s="8" t="s">
        <v>49</v>
      </c>
      <c r="C34" s="9"/>
      <c r="D34" s="9"/>
      <c r="E34" s="9"/>
      <c r="F34" s="9"/>
      <c r="G34" s="179"/>
      <c r="H34"/>
      <c r="I34"/>
    </row>
    <row r="35" spans="1:9" ht="75" hidden="1">
      <c r="A35" s="114" t="s">
        <v>50</v>
      </c>
      <c r="B35" s="8" t="s">
        <v>51</v>
      </c>
      <c r="C35" s="9"/>
      <c r="D35" s="9"/>
      <c r="E35" s="9"/>
      <c r="F35" s="9"/>
      <c r="G35" s="179"/>
      <c r="H35"/>
      <c r="I35"/>
    </row>
    <row r="36" spans="1:9" ht="45" hidden="1">
      <c r="A36" s="114" t="s">
        <v>52</v>
      </c>
      <c r="B36" s="15" t="s">
        <v>53</v>
      </c>
      <c r="C36" s="9"/>
      <c r="D36" s="9"/>
      <c r="E36" s="9"/>
      <c r="F36" s="9"/>
      <c r="G36" s="179"/>
      <c r="H36"/>
      <c r="I36"/>
    </row>
    <row r="37" spans="1:9" ht="30" hidden="1">
      <c r="A37" s="114" t="s">
        <v>54</v>
      </c>
      <c r="B37" s="8" t="s">
        <v>55</v>
      </c>
      <c r="C37" s="9"/>
      <c r="D37" s="9"/>
      <c r="E37" s="9"/>
      <c r="F37" s="9"/>
      <c r="G37" s="179"/>
      <c r="H37"/>
      <c r="I37"/>
    </row>
    <row r="38" spans="1:9" ht="45" hidden="1">
      <c r="A38" s="114" t="s">
        <v>56</v>
      </c>
      <c r="B38" s="15" t="s">
        <v>57</v>
      </c>
      <c r="C38" s="9"/>
      <c r="D38" s="9"/>
      <c r="E38" s="9"/>
      <c r="F38" s="9"/>
      <c r="G38" s="179"/>
      <c r="H38"/>
      <c r="I38"/>
    </row>
    <row r="39" spans="1:9" ht="45" hidden="1">
      <c r="A39" s="114" t="s">
        <v>58</v>
      </c>
      <c r="B39" s="8" t="s">
        <v>59</v>
      </c>
      <c r="C39" s="9"/>
      <c r="D39" s="9"/>
      <c r="E39" s="9"/>
      <c r="F39" s="9"/>
      <c r="G39" s="179"/>
      <c r="H39"/>
      <c r="I39"/>
    </row>
    <row r="40" spans="1:9" ht="45" hidden="1">
      <c r="A40" s="114" t="s">
        <v>60</v>
      </c>
      <c r="B40" s="8" t="s">
        <v>61</v>
      </c>
      <c r="C40" s="9"/>
      <c r="D40" s="9"/>
      <c r="E40" s="9"/>
      <c r="F40" s="9"/>
      <c r="G40" s="179"/>
      <c r="H40"/>
      <c r="I40"/>
    </row>
    <row r="41" spans="1:9" ht="30" hidden="1">
      <c r="A41" s="114" t="s">
        <v>62</v>
      </c>
      <c r="B41" s="19" t="s">
        <v>662</v>
      </c>
      <c r="C41" s="9"/>
      <c r="D41" s="9"/>
      <c r="E41" s="9"/>
      <c r="F41" s="9"/>
      <c r="G41" s="179"/>
      <c r="H41"/>
      <c r="I41"/>
    </row>
    <row r="42" spans="1:9" ht="31.5" hidden="1" customHeight="1">
      <c r="A42" s="114" t="s">
        <v>63</v>
      </c>
      <c r="B42" s="245" t="s">
        <v>64</v>
      </c>
      <c r="C42" s="246"/>
      <c r="D42" s="246"/>
      <c r="E42" s="246"/>
      <c r="F42" s="247"/>
      <c r="G42" s="216"/>
      <c r="H42"/>
      <c r="I42"/>
    </row>
    <row r="43" spans="1:9" ht="45" hidden="1">
      <c r="A43" s="114" t="s">
        <v>65</v>
      </c>
      <c r="B43" s="8" t="s">
        <v>66</v>
      </c>
      <c r="C43" s="9"/>
      <c r="D43" s="9"/>
      <c r="E43" s="9"/>
      <c r="F43" s="9"/>
      <c r="G43" s="179"/>
      <c r="H43"/>
      <c r="I43"/>
    </row>
    <row r="44" spans="1:9" ht="45" hidden="1">
      <c r="A44" s="114" t="s">
        <v>67</v>
      </c>
      <c r="B44" s="8" t="s">
        <v>68</v>
      </c>
      <c r="C44" s="9"/>
      <c r="D44" s="9"/>
      <c r="E44" s="9"/>
      <c r="F44" s="9"/>
      <c r="G44" s="179"/>
      <c r="H44"/>
      <c r="I44"/>
    </row>
    <row r="45" spans="1:9" ht="18.75">
      <c r="A45" s="3"/>
      <c r="B45" s="278" t="s">
        <v>69</v>
      </c>
      <c r="C45" s="279"/>
      <c r="D45" s="279"/>
      <c r="E45" s="279"/>
      <c r="F45" s="279"/>
      <c r="G45" s="347"/>
      <c r="H45" s="156">
        <f>H46+H56</f>
        <v>4</v>
      </c>
      <c r="I45" s="156">
        <f>I46+I56</f>
        <v>8</v>
      </c>
    </row>
    <row r="46" spans="1:9" ht="30">
      <c r="A46" s="3" t="s">
        <v>70</v>
      </c>
      <c r="B46" s="245" t="s">
        <v>71</v>
      </c>
      <c r="C46" s="246"/>
      <c r="D46" s="246"/>
      <c r="E46" s="246"/>
      <c r="F46" s="246"/>
      <c r="G46" s="348"/>
      <c r="H46" s="156">
        <f>SUM(D53:D55)</f>
        <v>3</v>
      </c>
      <c r="I46" s="156">
        <f>COUNT(D53:D55)*2</f>
        <v>6</v>
      </c>
    </row>
    <row r="47" spans="1:9" ht="30" hidden="1">
      <c r="A47" s="114" t="s">
        <v>72</v>
      </c>
      <c r="B47" s="15" t="s">
        <v>73</v>
      </c>
      <c r="C47" s="9"/>
      <c r="D47" s="9"/>
      <c r="E47" s="9"/>
      <c r="F47" s="9"/>
      <c r="G47" s="179"/>
      <c r="H47"/>
      <c r="I47"/>
    </row>
    <row r="48" spans="1:9" ht="30" hidden="1">
      <c r="A48" s="114" t="s">
        <v>74</v>
      </c>
      <c r="B48" s="15" t="s">
        <v>75</v>
      </c>
      <c r="C48" s="9"/>
      <c r="D48" s="9"/>
      <c r="E48" s="9"/>
      <c r="F48" s="9"/>
      <c r="G48" s="179"/>
      <c r="H48"/>
      <c r="I48"/>
    </row>
    <row r="49" spans="1:9" ht="30" hidden="1">
      <c r="A49" s="114" t="s">
        <v>76</v>
      </c>
      <c r="B49" s="15" t="s">
        <v>77</v>
      </c>
      <c r="C49" s="9"/>
      <c r="D49" s="9"/>
      <c r="E49" s="9"/>
      <c r="F49" s="9"/>
      <c r="G49" s="179"/>
      <c r="H49"/>
      <c r="I49"/>
    </row>
    <row r="50" spans="1:9" ht="45" hidden="1">
      <c r="A50" s="114" t="s">
        <v>78</v>
      </c>
      <c r="B50" s="15" t="s">
        <v>79</v>
      </c>
      <c r="C50" s="9"/>
      <c r="D50" s="9"/>
      <c r="E50" s="9"/>
      <c r="F50" s="9"/>
      <c r="G50" s="179"/>
      <c r="H50"/>
      <c r="I50"/>
    </row>
    <row r="51" spans="1:9" ht="30" hidden="1">
      <c r="A51" s="114" t="s">
        <v>80</v>
      </c>
      <c r="B51" s="15" t="s">
        <v>81</v>
      </c>
      <c r="C51" s="9"/>
      <c r="D51" s="9"/>
      <c r="E51" s="9"/>
      <c r="F51" s="9"/>
      <c r="G51" s="179"/>
      <c r="H51"/>
      <c r="I51"/>
    </row>
    <row r="52" spans="1:9" ht="30" hidden="1">
      <c r="A52" s="114" t="s">
        <v>82</v>
      </c>
      <c r="B52" s="8" t="s">
        <v>83</v>
      </c>
      <c r="C52" s="9"/>
      <c r="D52" s="9"/>
      <c r="E52" s="9"/>
      <c r="F52" s="9"/>
      <c r="G52" s="179"/>
      <c r="H52"/>
      <c r="I52"/>
    </row>
    <row r="53" spans="1:9" ht="82.5" customHeight="1">
      <c r="A53" s="3" t="s">
        <v>84</v>
      </c>
      <c r="B53" s="8" t="s">
        <v>85</v>
      </c>
      <c r="C53" s="6" t="s">
        <v>2018</v>
      </c>
      <c r="D53" s="122">
        <v>1</v>
      </c>
      <c r="E53" s="122" t="s">
        <v>1942</v>
      </c>
      <c r="F53" s="68" t="s">
        <v>487</v>
      </c>
      <c r="G53" s="350"/>
    </row>
    <row r="54" spans="1:9" ht="54.75" customHeight="1">
      <c r="A54" s="3" t="s">
        <v>86</v>
      </c>
      <c r="B54" s="8" t="s">
        <v>87</v>
      </c>
      <c r="C54" s="6" t="s">
        <v>485</v>
      </c>
      <c r="D54" s="122">
        <v>1</v>
      </c>
      <c r="E54" s="122" t="s">
        <v>1943</v>
      </c>
      <c r="F54" s="339"/>
      <c r="G54" s="352"/>
    </row>
    <row r="55" spans="1:9" ht="30">
      <c r="A55" s="3"/>
      <c r="B55" s="8"/>
      <c r="C55" s="6" t="s">
        <v>486</v>
      </c>
      <c r="D55" s="122">
        <v>1</v>
      </c>
      <c r="E55" s="122" t="s">
        <v>1943</v>
      </c>
      <c r="F55" s="339"/>
      <c r="G55" s="352"/>
    </row>
    <row r="56" spans="1:9" ht="57.75" customHeight="1">
      <c r="A56" s="3" t="s">
        <v>88</v>
      </c>
      <c r="B56" s="245" t="s">
        <v>89</v>
      </c>
      <c r="C56" s="246"/>
      <c r="D56" s="246"/>
      <c r="E56" s="246"/>
      <c r="F56" s="246"/>
      <c r="G56" s="348"/>
      <c r="H56" s="156">
        <f>SUM(D58)</f>
        <v>1</v>
      </c>
      <c r="I56" s="156">
        <f>COUNT(D58)*2</f>
        <v>2</v>
      </c>
    </row>
    <row r="57" spans="1:9" ht="30" hidden="1">
      <c r="A57" s="114" t="s">
        <v>90</v>
      </c>
      <c r="B57" s="8" t="s">
        <v>91</v>
      </c>
      <c r="C57" s="9"/>
      <c r="D57" s="9"/>
      <c r="E57" s="9"/>
      <c r="F57" s="9"/>
      <c r="G57" s="179"/>
      <c r="H57"/>
      <c r="I57"/>
    </row>
    <row r="58" spans="1:9" ht="62.25" customHeight="1">
      <c r="A58" s="3" t="s">
        <v>92</v>
      </c>
      <c r="B58" s="8" t="s">
        <v>93</v>
      </c>
      <c r="C58" s="6" t="s">
        <v>488</v>
      </c>
      <c r="D58" s="122">
        <v>1</v>
      </c>
      <c r="E58" s="122" t="s">
        <v>1943</v>
      </c>
      <c r="F58" s="339"/>
      <c r="G58" s="352"/>
    </row>
    <row r="59" spans="1:9" ht="30" hidden="1">
      <c r="A59" s="114" t="s">
        <v>94</v>
      </c>
      <c r="B59" s="8" t="s">
        <v>95</v>
      </c>
      <c r="C59" s="9"/>
      <c r="D59" s="9"/>
      <c r="E59" s="9"/>
      <c r="F59" s="9"/>
      <c r="G59" s="179"/>
      <c r="H59"/>
      <c r="I59"/>
    </row>
    <row r="60" spans="1:9" ht="45" hidden="1">
      <c r="A60" s="114" t="s">
        <v>96</v>
      </c>
      <c r="B60" s="8" t="s">
        <v>97</v>
      </c>
      <c r="C60" s="9"/>
      <c r="D60" s="9"/>
      <c r="E60" s="9"/>
      <c r="F60" s="9"/>
      <c r="G60" s="179"/>
      <c r="H60"/>
      <c r="I60"/>
    </row>
    <row r="61" spans="1:9" ht="45" hidden="1">
      <c r="A61" s="114" t="s">
        <v>98</v>
      </c>
      <c r="B61" s="8" t="s">
        <v>99</v>
      </c>
      <c r="C61" s="9"/>
      <c r="D61" s="9"/>
      <c r="E61" s="9"/>
      <c r="F61" s="9"/>
      <c r="G61" s="179"/>
      <c r="H61"/>
      <c r="I61"/>
    </row>
    <row r="62" spans="1:9" ht="15.75" hidden="1">
      <c r="A62" s="114" t="s">
        <v>100</v>
      </c>
      <c r="B62" s="245" t="s">
        <v>101</v>
      </c>
      <c r="C62" s="246"/>
      <c r="D62" s="246"/>
      <c r="E62" s="246"/>
      <c r="F62" s="247"/>
      <c r="G62" s="216"/>
      <c r="H62"/>
      <c r="I62"/>
    </row>
    <row r="63" spans="1:9" ht="60" hidden="1">
      <c r="A63" s="114" t="s">
        <v>102</v>
      </c>
      <c r="B63" s="8" t="s">
        <v>103</v>
      </c>
      <c r="C63" s="9"/>
      <c r="D63" s="9"/>
      <c r="E63" s="9"/>
      <c r="F63" s="9"/>
      <c r="G63" s="179"/>
      <c r="H63"/>
      <c r="I63"/>
    </row>
    <row r="64" spans="1:9" ht="45" hidden="1">
      <c r="A64" s="114" t="s">
        <v>104</v>
      </c>
      <c r="B64" s="8" t="s">
        <v>105</v>
      </c>
      <c r="C64" s="9"/>
      <c r="D64" s="9"/>
      <c r="E64" s="9"/>
      <c r="F64" s="9"/>
      <c r="G64" s="179"/>
      <c r="H64"/>
      <c r="I64"/>
    </row>
    <row r="65" spans="1:9" ht="30" hidden="1">
      <c r="A65" s="114" t="s">
        <v>106</v>
      </c>
      <c r="B65" s="8" t="s">
        <v>107</v>
      </c>
      <c r="C65" s="9"/>
      <c r="D65" s="9"/>
      <c r="E65" s="9"/>
      <c r="F65" s="9"/>
      <c r="G65" s="179"/>
      <c r="H65"/>
      <c r="I65"/>
    </row>
    <row r="66" spans="1:9" ht="30" hidden="1">
      <c r="A66" s="114" t="s">
        <v>108</v>
      </c>
      <c r="B66" s="8" t="s">
        <v>443</v>
      </c>
      <c r="C66" s="9"/>
      <c r="D66" s="9"/>
      <c r="E66" s="9"/>
      <c r="F66" s="9"/>
      <c r="G66" s="179"/>
      <c r="H66"/>
      <c r="I66"/>
    </row>
    <row r="67" spans="1:9" ht="18.75">
      <c r="A67" s="3"/>
      <c r="B67" s="249" t="s">
        <v>109</v>
      </c>
      <c r="C67" s="250"/>
      <c r="D67" s="250"/>
      <c r="E67" s="250"/>
      <c r="F67" s="250"/>
      <c r="G67" s="353"/>
      <c r="H67" s="156">
        <f>H68+H78+H85+H91</f>
        <v>21</v>
      </c>
      <c r="I67" s="156">
        <f>I68+I78+I85+I91</f>
        <v>42</v>
      </c>
    </row>
    <row r="68" spans="1:9" ht="36" customHeight="1">
      <c r="A68" s="3" t="s">
        <v>110</v>
      </c>
      <c r="B68" s="245" t="s">
        <v>444</v>
      </c>
      <c r="C68" s="246"/>
      <c r="D68" s="246"/>
      <c r="E68" s="246"/>
      <c r="F68" s="246"/>
      <c r="G68" s="348"/>
      <c r="H68" s="156">
        <f>SUM(D69:D76)</f>
        <v>6</v>
      </c>
      <c r="I68" s="156">
        <f>COUNT(D69:D76)*2</f>
        <v>12</v>
      </c>
    </row>
    <row r="69" spans="1:9" ht="67.5" customHeight="1">
      <c r="A69" s="3" t="s">
        <v>111</v>
      </c>
      <c r="B69" s="8" t="s">
        <v>445</v>
      </c>
      <c r="C69" s="5" t="s">
        <v>489</v>
      </c>
      <c r="D69" s="122">
        <v>1</v>
      </c>
      <c r="E69" s="122" t="s">
        <v>1943</v>
      </c>
      <c r="F69" s="68" t="s">
        <v>2019</v>
      </c>
      <c r="G69" s="350"/>
    </row>
    <row r="70" spans="1:9" ht="54" customHeight="1">
      <c r="A70" s="3" t="s">
        <v>112</v>
      </c>
      <c r="B70" s="15" t="s">
        <v>113</v>
      </c>
      <c r="C70" s="5" t="s">
        <v>2020</v>
      </c>
      <c r="D70" s="122">
        <v>1</v>
      </c>
      <c r="E70" s="122" t="s">
        <v>1943</v>
      </c>
      <c r="F70" s="339"/>
      <c r="G70" s="352"/>
    </row>
    <row r="71" spans="1:9" ht="39" customHeight="1">
      <c r="A71" s="3"/>
      <c r="B71" s="15"/>
      <c r="C71" s="5" t="s">
        <v>829</v>
      </c>
      <c r="D71" s="122">
        <v>1</v>
      </c>
      <c r="E71" s="122" t="s">
        <v>1943</v>
      </c>
      <c r="F71" s="68" t="s">
        <v>2021</v>
      </c>
      <c r="G71" s="350"/>
    </row>
    <row r="72" spans="1:9" ht="45">
      <c r="A72" s="3"/>
      <c r="B72" s="15"/>
      <c r="C72" s="5" t="s">
        <v>2022</v>
      </c>
      <c r="D72" s="122">
        <v>1</v>
      </c>
      <c r="E72" s="122" t="s">
        <v>1943</v>
      </c>
      <c r="F72" s="37" t="s">
        <v>2023</v>
      </c>
      <c r="G72" s="349"/>
    </row>
    <row r="73" spans="1:9" ht="30" hidden="1">
      <c r="A73" s="114" t="s">
        <v>114</v>
      </c>
      <c r="B73" s="8" t="s">
        <v>115</v>
      </c>
      <c r="C73" s="9"/>
      <c r="D73" s="9"/>
      <c r="E73" s="9"/>
      <c r="F73" s="9"/>
      <c r="G73" s="179"/>
      <c r="H73"/>
      <c r="I73"/>
    </row>
    <row r="74" spans="1:9" ht="45" hidden="1">
      <c r="A74" s="114" t="s">
        <v>116</v>
      </c>
      <c r="B74" s="8" t="s">
        <v>117</v>
      </c>
      <c r="C74" s="9"/>
      <c r="D74" s="9"/>
      <c r="E74" s="9"/>
      <c r="F74" s="9"/>
      <c r="G74" s="179"/>
      <c r="H74"/>
      <c r="I74"/>
    </row>
    <row r="75" spans="1:9" ht="82.5" customHeight="1">
      <c r="A75" s="3" t="s">
        <v>118</v>
      </c>
      <c r="B75" s="15" t="s">
        <v>119</v>
      </c>
      <c r="C75" s="43" t="s">
        <v>2407</v>
      </c>
      <c r="D75" s="122">
        <v>1</v>
      </c>
      <c r="E75" s="122" t="s">
        <v>1943</v>
      </c>
      <c r="F75" s="37" t="s">
        <v>490</v>
      </c>
      <c r="G75" s="349"/>
    </row>
    <row r="76" spans="1:9" ht="62.25" customHeight="1">
      <c r="A76" s="3" t="s">
        <v>120</v>
      </c>
      <c r="B76" s="15" t="s">
        <v>121</v>
      </c>
      <c r="C76" s="16" t="s">
        <v>491</v>
      </c>
      <c r="D76" s="122">
        <v>1</v>
      </c>
      <c r="E76" s="122" t="s">
        <v>1943</v>
      </c>
      <c r="F76" s="339"/>
      <c r="G76" s="352"/>
    </row>
    <row r="77" spans="1:9" ht="30" hidden="1">
      <c r="A77" s="114" t="s">
        <v>122</v>
      </c>
      <c r="B77" s="15" t="s">
        <v>123</v>
      </c>
      <c r="C77" s="9"/>
      <c r="D77" s="9"/>
      <c r="E77" s="9"/>
      <c r="F77" s="9"/>
      <c r="G77" s="179"/>
      <c r="H77"/>
      <c r="I77"/>
    </row>
    <row r="78" spans="1:9" ht="47.25" customHeight="1">
      <c r="A78" s="3" t="s">
        <v>124</v>
      </c>
      <c r="B78" s="245" t="s">
        <v>125</v>
      </c>
      <c r="C78" s="246"/>
      <c r="D78" s="246"/>
      <c r="E78" s="246"/>
      <c r="F78" s="246"/>
      <c r="G78" s="348"/>
      <c r="H78" s="156">
        <f>SUM(D80:D84)</f>
        <v>4</v>
      </c>
      <c r="I78" s="156">
        <f>COUNT(D80:D84)*2</f>
        <v>8</v>
      </c>
    </row>
    <row r="79" spans="1:9" ht="30" hidden="1">
      <c r="A79" s="114" t="s">
        <v>126</v>
      </c>
      <c r="B79" s="8" t="s">
        <v>127</v>
      </c>
      <c r="C79" s="9"/>
      <c r="D79" s="9"/>
      <c r="E79" s="9"/>
      <c r="F79" s="9"/>
      <c r="G79" s="179"/>
      <c r="H79"/>
      <c r="I79"/>
    </row>
    <row r="80" spans="1:9" ht="94.5" customHeight="1">
      <c r="A80" s="3" t="s">
        <v>128</v>
      </c>
      <c r="B80" s="8" t="s">
        <v>129</v>
      </c>
      <c r="C80" s="6" t="s">
        <v>587</v>
      </c>
      <c r="D80" s="122">
        <v>1</v>
      </c>
      <c r="E80" s="122" t="s">
        <v>1944</v>
      </c>
      <c r="F80" s="68" t="s">
        <v>2024</v>
      </c>
      <c r="G80" s="350"/>
    </row>
    <row r="81" spans="1:9" ht="45" hidden="1">
      <c r="A81" s="114" t="s">
        <v>130</v>
      </c>
      <c r="B81" s="8" t="s">
        <v>131</v>
      </c>
      <c r="C81" s="9"/>
      <c r="D81" s="9"/>
      <c r="E81" s="9"/>
      <c r="F81" s="9"/>
      <c r="G81" s="179"/>
      <c r="H81"/>
      <c r="I81"/>
    </row>
    <row r="82" spans="1:9" ht="93.75" customHeight="1">
      <c r="A82" s="3" t="s">
        <v>132</v>
      </c>
      <c r="B82" s="8" t="s">
        <v>133</v>
      </c>
      <c r="C82" s="6" t="s">
        <v>492</v>
      </c>
      <c r="D82" s="122">
        <v>1</v>
      </c>
      <c r="E82" s="122" t="s">
        <v>1945</v>
      </c>
      <c r="F82" s="68" t="s">
        <v>2025</v>
      </c>
      <c r="G82" s="350"/>
    </row>
    <row r="83" spans="1:9" ht="30">
      <c r="A83" s="3"/>
      <c r="B83" s="8"/>
      <c r="C83" s="6" t="s">
        <v>493</v>
      </c>
      <c r="D83" s="122">
        <v>1</v>
      </c>
      <c r="E83" s="122" t="s">
        <v>1945</v>
      </c>
      <c r="F83" s="68" t="s">
        <v>2026</v>
      </c>
      <c r="G83" s="350"/>
    </row>
    <row r="84" spans="1:9" ht="61.5" customHeight="1">
      <c r="A84" s="3" t="s">
        <v>134</v>
      </c>
      <c r="B84" s="8" t="s">
        <v>446</v>
      </c>
      <c r="C84" s="9" t="s">
        <v>494</v>
      </c>
      <c r="D84" s="122">
        <v>1</v>
      </c>
      <c r="E84" s="122" t="s">
        <v>1321</v>
      </c>
      <c r="F84" s="339"/>
      <c r="G84" s="352"/>
    </row>
    <row r="85" spans="1:9" ht="31.5" customHeight="1">
      <c r="A85" s="3" t="s">
        <v>135</v>
      </c>
      <c r="B85" s="245" t="s">
        <v>136</v>
      </c>
      <c r="C85" s="246"/>
      <c r="D85" s="246"/>
      <c r="E85" s="246"/>
      <c r="F85" s="246"/>
      <c r="G85" s="348"/>
      <c r="H85" s="156">
        <f>SUM(D86:D90)</f>
        <v>5</v>
      </c>
      <c r="I85" s="156">
        <f>COUNT(D86:D90)*2</f>
        <v>10</v>
      </c>
    </row>
    <row r="86" spans="1:9" ht="63.75" customHeight="1">
      <c r="A86" s="3" t="s">
        <v>137</v>
      </c>
      <c r="B86" s="21" t="s">
        <v>447</v>
      </c>
      <c r="C86" s="22" t="s">
        <v>495</v>
      </c>
      <c r="D86" s="122">
        <v>1</v>
      </c>
      <c r="E86" s="122" t="s">
        <v>1944</v>
      </c>
      <c r="F86" s="339"/>
      <c r="G86" s="352"/>
    </row>
    <row r="87" spans="1:9" ht="45" customHeight="1">
      <c r="A87" s="3"/>
      <c r="B87" s="21"/>
      <c r="C87" s="22" t="s">
        <v>510</v>
      </c>
      <c r="D87" s="122">
        <v>1</v>
      </c>
      <c r="E87" s="122" t="s">
        <v>1944</v>
      </c>
      <c r="F87" s="339" t="s">
        <v>2027</v>
      </c>
      <c r="G87" s="352"/>
    </row>
    <row r="88" spans="1:9" ht="165">
      <c r="A88" s="3"/>
      <c r="B88" s="21"/>
      <c r="C88" s="73" t="s">
        <v>498</v>
      </c>
      <c r="D88" s="122">
        <v>1</v>
      </c>
      <c r="E88" s="125" t="s">
        <v>1653</v>
      </c>
      <c r="F88" s="340" t="s">
        <v>499</v>
      </c>
      <c r="G88" s="354"/>
    </row>
    <row r="89" spans="1:9" ht="75">
      <c r="A89" s="3" t="s">
        <v>138</v>
      </c>
      <c r="B89" s="23" t="s">
        <v>139</v>
      </c>
      <c r="C89" s="17" t="s">
        <v>496</v>
      </c>
      <c r="D89" s="122">
        <v>1</v>
      </c>
      <c r="E89" s="125" t="s">
        <v>1653</v>
      </c>
      <c r="F89" s="37" t="s">
        <v>1101</v>
      </c>
      <c r="G89" s="349"/>
    </row>
    <row r="90" spans="1:9" ht="66.75" customHeight="1">
      <c r="A90" s="3"/>
      <c r="B90" s="23"/>
      <c r="C90" s="17" t="s">
        <v>497</v>
      </c>
      <c r="D90" s="122">
        <v>1</v>
      </c>
      <c r="E90" s="125" t="s">
        <v>1653</v>
      </c>
      <c r="F90" s="68" t="s">
        <v>2028</v>
      </c>
      <c r="G90" s="350"/>
    </row>
    <row r="91" spans="1:9" ht="31.5" customHeight="1">
      <c r="A91" s="3" t="s">
        <v>140</v>
      </c>
      <c r="B91" s="245" t="s">
        <v>141</v>
      </c>
      <c r="C91" s="246"/>
      <c r="D91" s="246"/>
      <c r="E91" s="246"/>
      <c r="F91" s="246"/>
      <c r="G91" s="348"/>
      <c r="H91" s="156">
        <f>SUM(D92:D98)</f>
        <v>6</v>
      </c>
      <c r="I91" s="156">
        <f>COUNT(D92:D98)*2</f>
        <v>12</v>
      </c>
    </row>
    <row r="92" spans="1:9" ht="99" customHeight="1">
      <c r="A92" s="3" t="s">
        <v>142</v>
      </c>
      <c r="B92" s="21" t="s">
        <v>143</v>
      </c>
      <c r="C92" s="168" t="s">
        <v>2257</v>
      </c>
      <c r="D92" s="122">
        <v>1</v>
      </c>
      <c r="E92" s="122" t="s">
        <v>1606</v>
      </c>
      <c r="F92" s="68" t="s">
        <v>2029</v>
      </c>
      <c r="G92" s="350"/>
    </row>
    <row r="93" spans="1:9" ht="111" customHeight="1">
      <c r="A93" s="3" t="s">
        <v>144</v>
      </c>
      <c r="B93" s="21" t="s">
        <v>145</v>
      </c>
      <c r="C93" s="22" t="s">
        <v>500</v>
      </c>
      <c r="D93" s="122">
        <v>1</v>
      </c>
      <c r="E93" s="122" t="s">
        <v>1606</v>
      </c>
      <c r="F93" s="68" t="s">
        <v>501</v>
      </c>
      <c r="G93" s="350"/>
    </row>
    <row r="94" spans="1:9" ht="75">
      <c r="A94" s="3"/>
      <c r="B94" s="21"/>
      <c r="C94" s="22" t="s">
        <v>1099</v>
      </c>
      <c r="D94" s="122">
        <v>1</v>
      </c>
      <c r="E94" s="122" t="s">
        <v>1606</v>
      </c>
      <c r="F94" s="338" t="s">
        <v>2030</v>
      </c>
      <c r="G94" s="351"/>
    </row>
    <row r="95" spans="1:9" ht="45" hidden="1">
      <c r="A95" s="114" t="s">
        <v>146</v>
      </c>
      <c r="B95" s="21" t="s">
        <v>147</v>
      </c>
      <c r="C95" s="24"/>
      <c r="D95" s="9"/>
      <c r="E95" s="9"/>
      <c r="F95" s="9"/>
      <c r="G95" s="179"/>
      <c r="H95"/>
      <c r="I95"/>
    </row>
    <row r="96" spans="1:9" ht="67.5" customHeight="1">
      <c r="A96" s="3" t="s">
        <v>148</v>
      </c>
      <c r="B96" s="21" t="s">
        <v>149</v>
      </c>
      <c r="C96" s="20" t="s">
        <v>502</v>
      </c>
      <c r="D96" s="122">
        <v>1</v>
      </c>
      <c r="E96" s="122" t="s">
        <v>1606</v>
      </c>
      <c r="F96" s="68" t="s">
        <v>1946</v>
      </c>
      <c r="G96" s="350"/>
    </row>
    <row r="97" spans="1:9" ht="77.25" customHeight="1">
      <c r="A97" s="3" t="s">
        <v>150</v>
      </c>
      <c r="B97" s="21" t="s">
        <v>151</v>
      </c>
      <c r="C97" s="18" t="s">
        <v>503</v>
      </c>
      <c r="D97" s="122">
        <v>1</v>
      </c>
      <c r="E97" s="122" t="s">
        <v>1606</v>
      </c>
      <c r="F97" s="50" t="s">
        <v>504</v>
      </c>
      <c r="G97" s="355"/>
    </row>
    <row r="98" spans="1:9" ht="30">
      <c r="A98" s="3"/>
      <c r="B98" s="21"/>
      <c r="C98" s="18" t="s">
        <v>505</v>
      </c>
      <c r="D98" s="122">
        <v>1</v>
      </c>
      <c r="E98" s="122" t="s">
        <v>1606</v>
      </c>
      <c r="F98" s="50" t="s">
        <v>506</v>
      </c>
      <c r="G98" s="355"/>
    </row>
    <row r="99" spans="1:9" ht="45" hidden="1">
      <c r="A99" s="114" t="s">
        <v>152</v>
      </c>
      <c r="B99" s="8" t="s">
        <v>153</v>
      </c>
      <c r="C99" s="9"/>
      <c r="D99" s="9"/>
      <c r="E99" s="9"/>
      <c r="F99" s="9"/>
      <c r="G99" s="179"/>
      <c r="H99"/>
      <c r="I99"/>
    </row>
    <row r="100" spans="1:9" ht="18.75">
      <c r="A100" s="3"/>
      <c r="B100" s="278" t="s">
        <v>154</v>
      </c>
      <c r="C100" s="279"/>
      <c r="D100" s="279"/>
      <c r="E100" s="279"/>
      <c r="F100" s="279"/>
      <c r="G100" s="347"/>
      <c r="H100" s="156">
        <f>H101+H113</f>
        <v>6</v>
      </c>
      <c r="I100" s="156">
        <f>I101+I113</f>
        <v>12</v>
      </c>
    </row>
    <row r="101" spans="1:9" ht="63" customHeight="1">
      <c r="A101" s="3" t="s">
        <v>155</v>
      </c>
      <c r="B101" s="245" t="s">
        <v>156</v>
      </c>
      <c r="C101" s="246"/>
      <c r="D101" s="246"/>
      <c r="E101" s="246"/>
      <c r="F101" s="246"/>
      <c r="G101" s="348"/>
      <c r="H101" s="156">
        <f>SUM(D104:D106)</f>
        <v>3</v>
      </c>
      <c r="I101" s="156">
        <f>COUNT(D104:D106)*2</f>
        <v>6</v>
      </c>
    </row>
    <row r="102" spans="1:9" ht="30" hidden="1">
      <c r="A102" s="114" t="s">
        <v>157</v>
      </c>
      <c r="B102" s="15" t="s">
        <v>158</v>
      </c>
      <c r="C102" s="9"/>
      <c r="D102" s="9"/>
      <c r="E102" s="9"/>
      <c r="F102" s="9"/>
      <c r="G102" s="179"/>
      <c r="H102"/>
      <c r="I102"/>
    </row>
    <row r="103" spans="1:9" ht="45" hidden="1">
      <c r="A103" s="114" t="s">
        <v>159</v>
      </c>
      <c r="B103" s="8" t="s">
        <v>160</v>
      </c>
      <c r="C103" s="9"/>
      <c r="D103" s="9"/>
      <c r="E103" s="9"/>
      <c r="F103" s="9"/>
      <c r="G103" s="179"/>
      <c r="H103"/>
      <c r="I103"/>
    </row>
    <row r="104" spans="1:9" ht="45">
      <c r="A104" s="3" t="s">
        <v>161</v>
      </c>
      <c r="B104" s="15" t="s">
        <v>162</v>
      </c>
      <c r="C104" s="14" t="s">
        <v>507</v>
      </c>
      <c r="D104" s="122">
        <v>1</v>
      </c>
      <c r="E104" s="122" t="s">
        <v>1943</v>
      </c>
      <c r="F104" s="341" t="s">
        <v>509</v>
      </c>
      <c r="G104" s="356"/>
    </row>
    <row r="105" spans="1:9" ht="30">
      <c r="A105" s="3"/>
      <c r="B105" s="15"/>
      <c r="C105" s="26" t="s">
        <v>508</v>
      </c>
      <c r="D105" s="122">
        <v>1</v>
      </c>
      <c r="E105" s="122" t="s">
        <v>1943</v>
      </c>
      <c r="F105" s="339"/>
      <c r="G105" s="352"/>
    </row>
    <row r="106" spans="1:9" ht="54" customHeight="1">
      <c r="A106" s="3" t="s">
        <v>163</v>
      </c>
      <c r="B106" s="15" t="s">
        <v>164</v>
      </c>
      <c r="C106" s="27" t="s">
        <v>2031</v>
      </c>
      <c r="D106" s="122">
        <v>1</v>
      </c>
      <c r="E106" s="122" t="s">
        <v>1943</v>
      </c>
      <c r="F106" s="68" t="s">
        <v>1947</v>
      </c>
      <c r="G106" s="350"/>
    </row>
    <row r="107" spans="1:9" ht="30" hidden="1">
      <c r="A107" s="114" t="s">
        <v>165</v>
      </c>
      <c r="B107" s="8" t="s">
        <v>166</v>
      </c>
      <c r="C107" s="9"/>
      <c r="D107" s="9"/>
      <c r="E107" s="9"/>
      <c r="F107" s="9"/>
      <c r="G107" s="179"/>
      <c r="H107"/>
      <c r="I107"/>
    </row>
    <row r="108" spans="1:9" ht="30" hidden="1">
      <c r="A108" s="114" t="s">
        <v>167</v>
      </c>
      <c r="B108" s="8" t="s">
        <v>168</v>
      </c>
      <c r="C108" s="9"/>
      <c r="D108" s="9"/>
      <c r="E108" s="9"/>
      <c r="F108" s="9"/>
      <c r="G108" s="179"/>
      <c r="H108"/>
      <c r="I108"/>
    </row>
    <row r="109" spans="1:9" ht="30" hidden="1">
      <c r="A109" s="114" t="s">
        <v>169</v>
      </c>
      <c r="B109" s="8" t="s">
        <v>170</v>
      </c>
      <c r="C109" s="9"/>
      <c r="D109" s="9"/>
      <c r="E109" s="9"/>
      <c r="F109" s="9"/>
      <c r="G109" s="179"/>
      <c r="H109"/>
      <c r="I109"/>
    </row>
    <row r="110" spans="1:9" ht="30" hidden="1">
      <c r="A110" s="114" t="s">
        <v>171</v>
      </c>
      <c r="B110" s="8" t="s">
        <v>172</v>
      </c>
      <c r="C110" s="9"/>
      <c r="D110" s="9"/>
      <c r="E110" s="9"/>
      <c r="F110" s="9"/>
      <c r="G110" s="179"/>
      <c r="H110"/>
      <c r="I110"/>
    </row>
    <row r="111" spans="1:9" ht="45" hidden="1">
      <c r="A111" s="114" t="s">
        <v>173</v>
      </c>
      <c r="B111" s="8" t="s">
        <v>174</v>
      </c>
      <c r="C111" s="9"/>
      <c r="D111" s="9"/>
      <c r="E111" s="9"/>
      <c r="F111" s="9"/>
      <c r="G111" s="179"/>
      <c r="H111"/>
      <c r="I111"/>
    </row>
    <row r="112" spans="1:9" ht="30" hidden="1">
      <c r="A112" s="114" t="s">
        <v>175</v>
      </c>
      <c r="B112" s="8" t="s">
        <v>176</v>
      </c>
      <c r="C112" s="9"/>
      <c r="D112" s="9"/>
      <c r="E112" s="9"/>
      <c r="F112" s="9"/>
      <c r="G112" s="179"/>
      <c r="H112"/>
      <c r="I112"/>
    </row>
    <row r="113" spans="1:9" ht="31.5" customHeight="1">
      <c r="A113" s="3" t="s">
        <v>177</v>
      </c>
      <c r="B113" s="245" t="s">
        <v>178</v>
      </c>
      <c r="C113" s="246"/>
      <c r="D113" s="246"/>
      <c r="E113" s="246"/>
      <c r="F113" s="246"/>
      <c r="G113" s="348"/>
      <c r="H113" s="156">
        <f>SUM(D115:D117)</f>
        <v>3</v>
      </c>
      <c r="I113" s="156">
        <f>COUNT(D115:D117)*2</f>
        <v>6</v>
      </c>
    </row>
    <row r="114" spans="1:9" ht="45" hidden="1">
      <c r="A114" s="114" t="s">
        <v>179</v>
      </c>
      <c r="B114" s="8" t="s">
        <v>180</v>
      </c>
      <c r="C114" s="9"/>
      <c r="D114" s="9"/>
      <c r="E114" s="9"/>
      <c r="F114" s="9"/>
      <c r="G114" s="179"/>
      <c r="H114"/>
      <c r="I114"/>
    </row>
    <row r="115" spans="1:9" ht="50.25" customHeight="1">
      <c r="A115" s="3" t="s">
        <v>181</v>
      </c>
      <c r="B115" s="8" t="s">
        <v>182</v>
      </c>
      <c r="C115" s="6" t="s">
        <v>2032</v>
      </c>
      <c r="D115" s="122">
        <v>1</v>
      </c>
      <c r="E115" s="122" t="s">
        <v>1943</v>
      </c>
      <c r="F115" s="339"/>
      <c r="G115" s="352"/>
    </row>
    <row r="116" spans="1:9" ht="54.75" customHeight="1">
      <c r="A116" s="3" t="s">
        <v>183</v>
      </c>
      <c r="B116" s="8" t="s">
        <v>184</v>
      </c>
      <c r="C116" s="27" t="s">
        <v>511</v>
      </c>
      <c r="D116" s="122">
        <v>1</v>
      </c>
      <c r="E116" s="122" t="s">
        <v>1944</v>
      </c>
      <c r="F116" s="339"/>
      <c r="G116" s="352"/>
    </row>
    <row r="117" spans="1:9" ht="30">
      <c r="A117" s="3"/>
      <c r="B117" s="8"/>
      <c r="C117" s="27" t="s">
        <v>512</v>
      </c>
      <c r="D117" s="122">
        <v>1</v>
      </c>
      <c r="E117" s="122" t="s">
        <v>1943</v>
      </c>
      <c r="F117" s="339"/>
      <c r="G117" s="352"/>
    </row>
    <row r="118" spans="1:9" ht="30" hidden="1">
      <c r="A118" s="114" t="s">
        <v>185</v>
      </c>
      <c r="B118" s="15" t="s">
        <v>186</v>
      </c>
      <c r="C118" s="9"/>
      <c r="D118" s="9"/>
      <c r="E118" s="9"/>
      <c r="F118" s="9"/>
      <c r="G118" s="179"/>
      <c r="H118"/>
      <c r="I118"/>
    </row>
    <row r="119" spans="1:9" ht="45" hidden="1">
      <c r="A119" s="114" t="s">
        <v>187</v>
      </c>
      <c r="B119" s="8" t="s">
        <v>448</v>
      </c>
      <c r="C119" s="9"/>
      <c r="D119" s="9"/>
      <c r="E119" s="9"/>
      <c r="F119" s="9"/>
      <c r="G119" s="179"/>
      <c r="H119"/>
      <c r="I119"/>
    </row>
    <row r="120" spans="1:9" ht="30" hidden="1">
      <c r="A120" s="114" t="s">
        <v>1187</v>
      </c>
      <c r="B120" s="25" t="s">
        <v>1188</v>
      </c>
      <c r="C120" s="9"/>
      <c r="D120" s="9"/>
      <c r="E120" s="9"/>
      <c r="F120" s="9"/>
      <c r="G120" s="179"/>
      <c r="H120"/>
      <c r="I120"/>
    </row>
    <row r="121" spans="1:9" ht="31.5" hidden="1" customHeight="1">
      <c r="A121" s="114" t="s">
        <v>188</v>
      </c>
      <c r="B121" s="245" t="s">
        <v>189</v>
      </c>
      <c r="C121" s="246"/>
      <c r="D121" s="246"/>
      <c r="E121" s="246"/>
      <c r="F121" s="247"/>
      <c r="G121" s="216"/>
      <c r="H121"/>
      <c r="I121"/>
    </row>
    <row r="122" spans="1:9" ht="45" hidden="1">
      <c r="A122" s="114" t="s">
        <v>190</v>
      </c>
      <c r="B122" s="8" t="s">
        <v>191</v>
      </c>
      <c r="C122" s="9"/>
      <c r="D122" s="9"/>
      <c r="E122" s="9"/>
      <c r="F122" s="9"/>
      <c r="G122" s="179"/>
      <c r="H122"/>
      <c r="I122"/>
    </row>
    <row r="123" spans="1:9" ht="45" hidden="1">
      <c r="A123" s="114" t="s">
        <v>192</v>
      </c>
      <c r="B123" s="8" t="s">
        <v>193</v>
      </c>
      <c r="C123" s="9"/>
      <c r="D123" s="9"/>
      <c r="E123" s="9"/>
      <c r="F123" s="9"/>
      <c r="G123" s="179"/>
      <c r="H123"/>
      <c r="I123"/>
    </row>
    <row r="124" spans="1:9" ht="45" hidden="1">
      <c r="A124" s="114" t="s">
        <v>194</v>
      </c>
      <c r="B124" s="8" t="s">
        <v>195</v>
      </c>
      <c r="C124" s="9"/>
      <c r="D124" s="9"/>
      <c r="E124" s="9"/>
      <c r="F124" s="9"/>
      <c r="G124" s="179"/>
      <c r="H124"/>
      <c r="I124"/>
    </row>
    <row r="125" spans="1:9" ht="45" hidden="1">
      <c r="A125" s="114" t="s">
        <v>196</v>
      </c>
      <c r="B125" s="8" t="s">
        <v>197</v>
      </c>
      <c r="C125" s="9"/>
      <c r="D125" s="9"/>
      <c r="E125" s="9"/>
      <c r="F125" s="9"/>
      <c r="G125" s="179"/>
      <c r="H125"/>
      <c r="I125"/>
    </row>
    <row r="126" spans="1:9" ht="31.5" hidden="1" customHeight="1">
      <c r="A126" s="114" t="s">
        <v>198</v>
      </c>
      <c r="B126" s="245" t="s">
        <v>449</v>
      </c>
      <c r="C126" s="246"/>
      <c r="D126" s="246"/>
      <c r="E126" s="246"/>
      <c r="F126" s="247"/>
      <c r="G126" s="216"/>
      <c r="H126"/>
      <c r="I126"/>
    </row>
    <row r="127" spans="1:9" ht="30" hidden="1">
      <c r="A127" s="114" t="s">
        <v>199</v>
      </c>
      <c r="B127" s="8" t="s">
        <v>200</v>
      </c>
      <c r="C127" s="9"/>
      <c r="D127" s="9"/>
      <c r="E127" s="9"/>
      <c r="F127" s="9"/>
      <c r="G127" s="179"/>
      <c r="H127"/>
      <c r="I127"/>
    </row>
    <row r="128" spans="1:9" ht="30" hidden="1">
      <c r="A128" s="114" t="s">
        <v>201</v>
      </c>
      <c r="B128" s="8" t="s">
        <v>202</v>
      </c>
      <c r="C128" s="9"/>
      <c r="D128" s="9"/>
      <c r="E128" s="9"/>
      <c r="F128" s="9"/>
      <c r="G128" s="179"/>
      <c r="H128"/>
      <c r="I128"/>
    </row>
    <row r="129" spans="1:9" ht="30" hidden="1">
      <c r="A129" s="114" t="s">
        <v>203</v>
      </c>
      <c r="B129" s="8" t="s">
        <v>204</v>
      </c>
      <c r="C129" s="9"/>
      <c r="D129" s="9"/>
      <c r="E129" s="9"/>
      <c r="F129" s="9"/>
      <c r="G129" s="179"/>
      <c r="H129"/>
      <c r="I129"/>
    </row>
    <row r="130" spans="1:9" ht="30" hidden="1">
      <c r="A130" s="114" t="s">
        <v>205</v>
      </c>
      <c r="B130" s="8" t="s">
        <v>206</v>
      </c>
      <c r="C130" s="9"/>
      <c r="D130" s="9"/>
      <c r="E130" s="9"/>
      <c r="F130" s="9"/>
      <c r="G130" s="179"/>
      <c r="H130"/>
      <c r="I130"/>
    </row>
    <row r="131" spans="1:9" ht="45" hidden="1">
      <c r="A131" s="114" t="s">
        <v>207</v>
      </c>
      <c r="B131" s="8" t="s">
        <v>208</v>
      </c>
      <c r="C131" s="9"/>
      <c r="D131" s="9"/>
      <c r="E131" s="9"/>
      <c r="F131" s="9"/>
      <c r="G131" s="179"/>
      <c r="H131"/>
      <c r="I131"/>
    </row>
    <row r="132" spans="1:9" ht="45" hidden="1">
      <c r="A132" s="114" t="s">
        <v>209</v>
      </c>
      <c r="B132" s="8" t="s">
        <v>210</v>
      </c>
      <c r="C132" s="9"/>
      <c r="D132" s="9"/>
      <c r="E132" s="9"/>
      <c r="F132" s="9"/>
      <c r="G132" s="179"/>
      <c r="H132"/>
      <c r="I132"/>
    </row>
    <row r="133" spans="1:9" ht="45" hidden="1">
      <c r="A133" s="114" t="s">
        <v>211</v>
      </c>
      <c r="B133" s="8" t="s">
        <v>212</v>
      </c>
      <c r="C133" s="9"/>
      <c r="D133" s="9"/>
      <c r="E133" s="9"/>
      <c r="F133" s="9"/>
      <c r="G133" s="179"/>
      <c r="H133"/>
      <c r="I133"/>
    </row>
    <row r="134" spans="1:9" ht="30" hidden="1">
      <c r="A134" s="114" t="s">
        <v>213</v>
      </c>
      <c r="B134" s="8" t="s">
        <v>214</v>
      </c>
      <c r="C134" s="9"/>
      <c r="D134" s="9"/>
      <c r="E134" s="9"/>
      <c r="F134" s="9"/>
      <c r="G134" s="179"/>
      <c r="H134"/>
      <c r="I134"/>
    </row>
    <row r="135" spans="1:9" ht="31.5" hidden="1" customHeight="1">
      <c r="A135" s="114" t="s">
        <v>215</v>
      </c>
      <c r="B135" s="245" t="s">
        <v>216</v>
      </c>
      <c r="C135" s="246"/>
      <c r="D135" s="246"/>
      <c r="E135" s="246"/>
      <c r="F135" s="247"/>
      <c r="G135" s="216"/>
      <c r="H135"/>
      <c r="I135"/>
    </row>
    <row r="136" spans="1:9" ht="60" hidden="1">
      <c r="A136" s="114" t="s">
        <v>217</v>
      </c>
      <c r="B136" s="19" t="s">
        <v>218</v>
      </c>
      <c r="C136" s="9"/>
      <c r="D136" s="9"/>
      <c r="E136" s="9"/>
      <c r="F136" s="9"/>
      <c r="G136" s="179"/>
      <c r="H136"/>
      <c r="I136"/>
    </row>
    <row r="137" spans="1:9" ht="60" hidden="1">
      <c r="A137" s="114" t="s">
        <v>219</v>
      </c>
      <c r="B137" s="19" t="s">
        <v>220</v>
      </c>
      <c r="C137" s="9"/>
      <c r="D137" s="9"/>
      <c r="E137" s="9"/>
      <c r="F137" s="9"/>
      <c r="G137" s="179"/>
      <c r="H137"/>
      <c r="I137"/>
    </row>
    <row r="138" spans="1:9" ht="60" hidden="1">
      <c r="A138" s="114" t="s">
        <v>221</v>
      </c>
      <c r="B138" s="19" t="s">
        <v>222</v>
      </c>
      <c r="C138" s="9"/>
      <c r="D138" s="9"/>
      <c r="E138" s="9"/>
      <c r="F138" s="9"/>
      <c r="G138" s="179"/>
      <c r="H138"/>
      <c r="I138"/>
    </row>
    <row r="139" spans="1:9" ht="45" hidden="1">
      <c r="A139" s="114" t="s">
        <v>223</v>
      </c>
      <c r="B139" s="19" t="s">
        <v>224</v>
      </c>
      <c r="C139" s="9"/>
      <c r="D139" s="9"/>
      <c r="E139" s="9"/>
      <c r="F139" s="9"/>
      <c r="G139" s="179"/>
      <c r="H139"/>
      <c r="I139"/>
    </row>
    <row r="140" spans="1:9" ht="60" hidden="1">
      <c r="A140" s="114" t="s">
        <v>225</v>
      </c>
      <c r="B140" s="19" t="s">
        <v>226</v>
      </c>
      <c r="C140" s="9"/>
      <c r="D140" s="9"/>
      <c r="E140" s="9"/>
      <c r="F140" s="9"/>
      <c r="G140" s="179"/>
      <c r="H140"/>
      <c r="I140"/>
    </row>
    <row r="141" spans="1:9" ht="45" hidden="1">
      <c r="A141" s="114" t="s">
        <v>227</v>
      </c>
      <c r="B141" s="19" t="s">
        <v>228</v>
      </c>
      <c r="C141" s="9"/>
      <c r="D141" s="9"/>
      <c r="E141" s="9"/>
      <c r="F141" s="9"/>
      <c r="G141" s="179"/>
      <c r="H141"/>
      <c r="I141"/>
    </row>
    <row r="142" spans="1:9" ht="60" hidden="1">
      <c r="A142" s="114" t="s">
        <v>229</v>
      </c>
      <c r="B142" s="19" t="s">
        <v>230</v>
      </c>
      <c r="C142" s="9"/>
      <c r="D142" s="9"/>
      <c r="E142" s="9"/>
      <c r="F142" s="9"/>
      <c r="G142" s="179"/>
      <c r="H142"/>
      <c r="I142"/>
    </row>
    <row r="143" spans="1:9" ht="75" hidden="1">
      <c r="A143" s="114" t="s">
        <v>231</v>
      </c>
      <c r="B143" s="19" t="s">
        <v>232</v>
      </c>
      <c r="C143" s="9"/>
      <c r="D143" s="9"/>
      <c r="E143" s="9"/>
      <c r="F143" s="9"/>
      <c r="G143" s="179"/>
      <c r="H143"/>
      <c r="I143"/>
    </row>
    <row r="144" spans="1:9" ht="60" hidden="1">
      <c r="A144" s="114" t="s">
        <v>233</v>
      </c>
      <c r="B144" s="19" t="s">
        <v>234</v>
      </c>
      <c r="C144" s="9"/>
      <c r="D144" s="9"/>
      <c r="E144" s="9"/>
      <c r="F144" s="9"/>
      <c r="G144" s="179"/>
      <c r="H144"/>
      <c r="I144"/>
    </row>
    <row r="145" spans="1:9" ht="45" hidden="1">
      <c r="A145" s="114" t="s">
        <v>235</v>
      </c>
      <c r="B145" s="8" t="s">
        <v>236</v>
      </c>
      <c r="C145" s="9"/>
      <c r="D145" s="9"/>
      <c r="E145" s="9"/>
      <c r="F145" s="9"/>
      <c r="G145" s="179"/>
      <c r="H145"/>
      <c r="I145"/>
    </row>
    <row r="146" spans="1:9" ht="60" hidden="1">
      <c r="A146" s="114" t="s">
        <v>237</v>
      </c>
      <c r="B146" s="19" t="s">
        <v>238</v>
      </c>
      <c r="C146" s="9"/>
      <c r="D146" s="9"/>
      <c r="E146" s="9"/>
      <c r="F146" s="9"/>
      <c r="G146" s="179"/>
      <c r="H146"/>
      <c r="I146"/>
    </row>
    <row r="147" spans="1:9" ht="45" hidden="1">
      <c r="A147" s="114" t="s">
        <v>239</v>
      </c>
      <c r="B147" s="19" t="s">
        <v>240</v>
      </c>
      <c r="C147" s="9"/>
      <c r="D147" s="9"/>
      <c r="E147" s="9"/>
      <c r="F147" s="9"/>
      <c r="G147" s="179"/>
      <c r="H147"/>
      <c r="I147"/>
    </row>
    <row r="148" spans="1:9" ht="60" hidden="1">
      <c r="A148" s="114" t="s">
        <v>241</v>
      </c>
      <c r="B148" s="19" t="s">
        <v>242</v>
      </c>
      <c r="C148" s="9"/>
      <c r="D148" s="9"/>
      <c r="E148" s="9"/>
      <c r="F148" s="9"/>
      <c r="G148" s="179"/>
      <c r="H148"/>
      <c r="I148"/>
    </row>
    <row r="149" spans="1:9" ht="30" hidden="1">
      <c r="A149" s="114" t="s">
        <v>243</v>
      </c>
      <c r="B149" s="8" t="s">
        <v>244</v>
      </c>
      <c r="C149" s="9"/>
      <c r="D149" s="9"/>
      <c r="E149" s="9"/>
      <c r="F149" s="9"/>
      <c r="G149" s="179"/>
      <c r="H149"/>
      <c r="I149"/>
    </row>
    <row r="150" spans="1:9" ht="30" hidden="1">
      <c r="A150" s="114" t="s">
        <v>245</v>
      </c>
      <c r="B150" s="8" t="s">
        <v>246</v>
      </c>
      <c r="C150" s="9"/>
      <c r="D150" s="9"/>
      <c r="E150" s="9"/>
      <c r="F150" s="9"/>
      <c r="G150" s="179"/>
      <c r="H150"/>
      <c r="I150"/>
    </row>
    <row r="151" spans="1:9" ht="18.75">
      <c r="A151" s="3"/>
      <c r="B151" s="278" t="s">
        <v>247</v>
      </c>
      <c r="C151" s="279"/>
      <c r="D151" s="279"/>
      <c r="E151" s="279"/>
      <c r="F151" s="279"/>
      <c r="G151" s="347"/>
      <c r="H151" s="156">
        <f>H155+H177</f>
        <v>22</v>
      </c>
      <c r="I151" s="156">
        <f>I155+I177</f>
        <v>44</v>
      </c>
    </row>
    <row r="152" spans="1:9" ht="31.5" hidden="1" customHeight="1">
      <c r="A152" s="114" t="s">
        <v>248</v>
      </c>
      <c r="B152" s="245" t="s">
        <v>249</v>
      </c>
      <c r="C152" s="246"/>
      <c r="D152" s="246"/>
      <c r="E152" s="246"/>
      <c r="F152" s="247"/>
      <c r="G152" s="216"/>
      <c r="H152"/>
      <c r="I152"/>
    </row>
    <row r="153" spans="1:9" ht="30" hidden="1">
      <c r="A153" s="114" t="s">
        <v>250</v>
      </c>
      <c r="B153" s="8" t="s">
        <v>251</v>
      </c>
      <c r="C153" s="9"/>
      <c r="D153" s="9"/>
      <c r="E153" s="9"/>
      <c r="F153" s="9"/>
      <c r="G153" s="179"/>
      <c r="H153"/>
      <c r="I153"/>
    </row>
    <row r="154" spans="1:9" ht="30" hidden="1">
      <c r="A154" s="114" t="s">
        <v>252</v>
      </c>
      <c r="B154" s="8" t="s">
        <v>253</v>
      </c>
      <c r="C154" s="9"/>
      <c r="D154" s="9"/>
      <c r="E154" s="9"/>
      <c r="F154" s="9"/>
      <c r="G154" s="179"/>
      <c r="H154"/>
      <c r="I154"/>
    </row>
    <row r="155" spans="1:9" ht="47.25" customHeight="1">
      <c r="A155" s="3" t="s">
        <v>254</v>
      </c>
      <c r="B155" s="245" t="s">
        <v>255</v>
      </c>
      <c r="C155" s="246"/>
      <c r="D155" s="246"/>
      <c r="E155" s="246"/>
      <c r="F155" s="246"/>
      <c r="G155" s="348"/>
      <c r="H155" s="156">
        <f>SUM(D157:D176)</f>
        <v>20</v>
      </c>
      <c r="I155" s="156">
        <f>COUNT(D157:D176)*2</f>
        <v>40</v>
      </c>
    </row>
    <row r="156" spans="1:9" ht="30" hidden="1">
      <c r="A156" s="114" t="s">
        <v>256</v>
      </c>
      <c r="B156" s="8" t="s">
        <v>257</v>
      </c>
      <c r="C156" s="9"/>
      <c r="D156" s="9"/>
      <c r="E156" s="9"/>
      <c r="F156" s="9"/>
      <c r="G156" s="179"/>
      <c r="H156"/>
      <c r="I156"/>
    </row>
    <row r="157" spans="1:9" ht="99.75" customHeight="1">
      <c r="A157" s="3" t="s">
        <v>258</v>
      </c>
      <c r="B157" s="15" t="s">
        <v>259</v>
      </c>
      <c r="C157" s="43" t="s">
        <v>2033</v>
      </c>
      <c r="D157" s="123">
        <v>1</v>
      </c>
      <c r="E157" s="123" t="s">
        <v>1269</v>
      </c>
      <c r="F157" s="342" t="s">
        <v>2034</v>
      </c>
      <c r="G157" s="357"/>
    </row>
    <row r="158" spans="1:9" ht="30">
      <c r="A158" s="3"/>
      <c r="B158" s="15"/>
      <c r="C158" s="26" t="s">
        <v>610</v>
      </c>
      <c r="D158" s="123">
        <v>1</v>
      </c>
      <c r="E158" s="123" t="s">
        <v>1269</v>
      </c>
      <c r="F158" s="67" t="s">
        <v>2035</v>
      </c>
      <c r="G158" s="358"/>
    </row>
    <row r="159" spans="1:9" ht="30">
      <c r="A159" s="3"/>
      <c r="B159" s="15"/>
      <c r="C159" s="43" t="s">
        <v>611</v>
      </c>
      <c r="D159" s="123">
        <v>1</v>
      </c>
      <c r="E159" s="123" t="s">
        <v>1269</v>
      </c>
      <c r="F159" s="342"/>
      <c r="G159" s="357"/>
    </row>
    <row r="160" spans="1:9" ht="30">
      <c r="A160" s="3"/>
      <c r="B160" s="15"/>
      <c r="C160" s="43" t="s">
        <v>612</v>
      </c>
      <c r="D160" s="123">
        <v>1</v>
      </c>
      <c r="E160" s="123" t="s">
        <v>1269</v>
      </c>
      <c r="F160" s="339"/>
      <c r="G160" s="352"/>
    </row>
    <row r="161" spans="1:7" ht="67.5" customHeight="1">
      <c r="A161" s="3" t="s">
        <v>260</v>
      </c>
      <c r="B161" s="8" t="s">
        <v>261</v>
      </c>
      <c r="C161" s="6" t="s">
        <v>1104</v>
      </c>
      <c r="D161" s="123">
        <v>1</v>
      </c>
      <c r="E161" s="123" t="s">
        <v>1269</v>
      </c>
      <c r="F161" s="339"/>
      <c r="G161" s="352"/>
    </row>
    <row r="162" spans="1:7" ht="60">
      <c r="A162" s="3" t="s">
        <v>262</v>
      </c>
      <c r="B162" s="15" t="s">
        <v>450</v>
      </c>
      <c r="C162" s="26" t="s">
        <v>2036</v>
      </c>
      <c r="D162" s="123">
        <v>1</v>
      </c>
      <c r="E162" s="123" t="s">
        <v>1269</v>
      </c>
      <c r="F162" s="343" t="s">
        <v>513</v>
      </c>
      <c r="G162" s="358"/>
    </row>
    <row r="163" spans="1:7" ht="45">
      <c r="A163" s="3" t="s">
        <v>263</v>
      </c>
      <c r="B163" s="8" t="s">
        <v>264</v>
      </c>
      <c r="C163" s="26" t="s">
        <v>514</v>
      </c>
      <c r="D163" s="123">
        <v>1</v>
      </c>
      <c r="E163" s="123" t="s">
        <v>1269</v>
      </c>
      <c r="F163" s="67" t="s">
        <v>515</v>
      </c>
      <c r="G163" s="358"/>
    </row>
    <row r="164" spans="1:7" ht="30">
      <c r="A164" s="3"/>
      <c r="B164" s="8"/>
      <c r="C164" s="26" t="s">
        <v>516</v>
      </c>
      <c r="D164" s="123">
        <v>1</v>
      </c>
      <c r="E164" s="123" t="s">
        <v>1269</v>
      </c>
      <c r="F164" s="67" t="s">
        <v>517</v>
      </c>
      <c r="G164" s="358"/>
    </row>
    <row r="165" spans="1:7" ht="45">
      <c r="A165" s="3"/>
      <c r="B165" s="8"/>
      <c r="C165" s="26" t="s">
        <v>522</v>
      </c>
      <c r="D165" s="123">
        <v>1</v>
      </c>
      <c r="E165" s="123" t="s">
        <v>1269</v>
      </c>
      <c r="F165" s="67" t="s">
        <v>523</v>
      </c>
      <c r="G165" s="358"/>
    </row>
    <row r="166" spans="1:7" ht="45">
      <c r="A166" s="3"/>
      <c r="B166" s="8"/>
      <c r="C166" s="26" t="s">
        <v>524</v>
      </c>
      <c r="D166" s="123">
        <v>1</v>
      </c>
      <c r="E166" s="123" t="s">
        <v>1269</v>
      </c>
      <c r="F166" s="67" t="s">
        <v>525</v>
      </c>
      <c r="G166" s="358"/>
    </row>
    <row r="167" spans="1:7" ht="90">
      <c r="A167" s="3"/>
      <c r="B167" s="8"/>
      <c r="C167" s="26" t="s">
        <v>526</v>
      </c>
      <c r="D167" s="123">
        <v>1</v>
      </c>
      <c r="E167" s="123" t="s">
        <v>1269</v>
      </c>
      <c r="F167" s="67" t="s">
        <v>527</v>
      </c>
      <c r="G167" s="358"/>
    </row>
    <row r="168" spans="1:7" ht="99" customHeight="1">
      <c r="A168" s="3" t="s">
        <v>265</v>
      </c>
      <c r="B168" s="8" t="s">
        <v>266</v>
      </c>
      <c r="C168" s="26" t="s">
        <v>518</v>
      </c>
      <c r="D168" s="123">
        <v>1</v>
      </c>
      <c r="E168" s="122" t="s">
        <v>1948</v>
      </c>
      <c r="F168" s="339"/>
      <c r="G168" s="352"/>
    </row>
    <row r="169" spans="1:7" ht="60">
      <c r="A169" s="3"/>
      <c r="B169" s="8"/>
      <c r="C169" s="28" t="s">
        <v>519</v>
      </c>
      <c r="D169" s="123">
        <v>1</v>
      </c>
      <c r="E169" s="122" t="s">
        <v>1316</v>
      </c>
      <c r="F169" s="37"/>
      <c r="G169" s="349"/>
    </row>
    <row r="170" spans="1:7" ht="30">
      <c r="A170" s="3"/>
      <c r="B170" s="8"/>
      <c r="C170" s="28" t="s">
        <v>520</v>
      </c>
      <c r="D170" s="123">
        <v>1</v>
      </c>
      <c r="E170" s="122" t="s">
        <v>1321</v>
      </c>
      <c r="F170" s="339"/>
      <c r="G170" s="352"/>
    </row>
    <row r="171" spans="1:7" ht="45">
      <c r="A171" s="3"/>
      <c r="B171" s="8"/>
      <c r="C171" s="28" t="s">
        <v>521</v>
      </c>
      <c r="D171" s="123">
        <v>1</v>
      </c>
      <c r="E171" s="122" t="s">
        <v>1945</v>
      </c>
      <c r="F171" s="339"/>
      <c r="G171" s="352"/>
    </row>
    <row r="172" spans="1:7" ht="30">
      <c r="A172" s="3"/>
      <c r="B172" s="8"/>
      <c r="C172" s="29" t="s">
        <v>2037</v>
      </c>
      <c r="D172" s="123">
        <v>1</v>
      </c>
      <c r="E172" s="122" t="s">
        <v>1949</v>
      </c>
      <c r="F172" s="339"/>
      <c r="G172" s="352"/>
    </row>
    <row r="173" spans="1:7" ht="75" customHeight="1">
      <c r="A173" s="3" t="s">
        <v>267</v>
      </c>
      <c r="B173" s="8" t="s">
        <v>617</v>
      </c>
      <c r="C173" s="29" t="s">
        <v>620</v>
      </c>
      <c r="D173" s="123">
        <v>1</v>
      </c>
      <c r="E173" s="122" t="s">
        <v>1269</v>
      </c>
      <c r="F173" s="339" t="s">
        <v>2038</v>
      </c>
      <c r="G173" s="352"/>
    </row>
    <row r="174" spans="1:7" ht="91.5" customHeight="1">
      <c r="A174" s="3" t="s">
        <v>269</v>
      </c>
      <c r="B174" s="8" t="s">
        <v>268</v>
      </c>
      <c r="C174" s="109" t="s">
        <v>619</v>
      </c>
      <c r="D174" s="123">
        <v>1</v>
      </c>
      <c r="E174" s="122" t="s">
        <v>1949</v>
      </c>
      <c r="F174" s="68" t="s">
        <v>616</v>
      </c>
      <c r="G174" s="350"/>
    </row>
    <row r="175" spans="1:7">
      <c r="A175" s="3"/>
      <c r="B175" s="8"/>
      <c r="C175" s="18" t="s">
        <v>768</v>
      </c>
      <c r="D175" s="123">
        <v>1</v>
      </c>
      <c r="E175" s="122" t="s">
        <v>1949</v>
      </c>
      <c r="F175" s="68"/>
      <c r="G175" s="350"/>
    </row>
    <row r="176" spans="1:7" ht="93.75" customHeight="1">
      <c r="A176" s="3" t="s">
        <v>618</v>
      </c>
      <c r="B176" s="8" t="s">
        <v>270</v>
      </c>
      <c r="C176" s="18" t="s">
        <v>769</v>
      </c>
      <c r="D176" s="123">
        <v>1</v>
      </c>
      <c r="E176" s="122" t="s">
        <v>1943</v>
      </c>
      <c r="F176" s="68"/>
      <c r="G176" s="350"/>
    </row>
    <row r="177" spans="1:9" ht="47.25" customHeight="1">
      <c r="A177" s="3" t="s">
        <v>271</v>
      </c>
      <c r="B177" s="245" t="s">
        <v>451</v>
      </c>
      <c r="C177" s="246"/>
      <c r="D177" s="246"/>
      <c r="E177" s="246"/>
      <c r="F177" s="246"/>
      <c r="G177" s="348"/>
      <c r="H177" s="156">
        <f>SUM(D178:D179)</f>
        <v>2</v>
      </c>
      <c r="I177" s="156">
        <f>COUNT(D178:D179)*2</f>
        <v>4</v>
      </c>
    </row>
    <row r="178" spans="1:9" ht="71.25" customHeight="1">
      <c r="A178" s="3" t="s">
        <v>272</v>
      </c>
      <c r="B178" s="8" t="s">
        <v>273</v>
      </c>
      <c r="C178" s="40" t="s">
        <v>614</v>
      </c>
      <c r="D178" s="122">
        <v>1</v>
      </c>
      <c r="E178" s="122" t="s">
        <v>1945</v>
      </c>
      <c r="F178" s="339" t="s">
        <v>613</v>
      </c>
      <c r="G178" s="352"/>
    </row>
    <row r="179" spans="1:9" ht="45">
      <c r="A179" s="3"/>
      <c r="B179" s="44"/>
      <c r="C179" s="26" t="s">
        <v>2039</v>
      </c>
      <c r="D179" s="122">
        <v>1</v>
      </c>
      <c r="E179" s="122" t="s">
        <v>1945</v>
      </c>
      <c r="F179" s="339"/>
      <c r="G179" s="352"/>
    </row>
    <row r="180" spans="1:9" ht="30" hidden="1">
      <c r="A180" s="113" t="s">
        <v>274</v>
      </c>
      <c r="B180" s="13" t="s">
        <v>452</v>
      </c>
      <c r="D180" s="9"/>
      <c r="E180" s="9"/>
      <c r="F180" s="9"/>
      <c r="G180" s="179"/>
      <c r="H180"/>
      <c r="I180"/>
    </row>
    <row r="181" spans="1:9" ht="30" hidden="1">
      <c r="A181" s="114" t="s">
        <v>275</v>
      </c>
      <c r="B181" s="10" t="s">
        <v>276</v>
      </c>
      <c r="C181" s="9"/>
      <c r="D181" s="9"/>
      <c r="E181" s="9"/>
      <c r="F181" s="9"/>
      <c r="G181" s="179"/>
      <c r="H181"/>
      <c r="I181"/>
    </row>
    <row r="182" spans="1:9" ht="30" hidden="1">
      <c r="A182" s="114" t="s">
        <v>277</v>
      </c>
      <c r="B182" s="8" t="s">
        <v>278</v>
      </c>
      <c r="C182" s="9"/>
      <c r="D182" s="9"/>
      <c r="E182" s="9"/>
      <c r="F182" s="9"/>
      <c r="G182" s="179"/>
      <c r="H182"/>
      <c r="I182"/>
    </row>
    <row r="183" spans="1:9" ht="30" hidden="1">
      <c r="A183" s="114" t="s">
        <v>453</v>
      </c>
      <c r="B183" s="8" t="s">
        <v>279</v>
      </c>
      <c r="C183" s="9"/>
      <c r="D183" s="9"/>
      <c r="E183" s="9"/>
      <c r="F183" s="9"/>
      <c r="G183" s="179"/>
      <c r="H183"/>
      <c r="I183"/>
    </row>
    <row r="184" spans="1:9" ht="30" hidden="1">
      <c r="A184" s="114" t="s">
        <v>280</v>
      </c>
      <c r="B184" s="8" t="s">
        <v>281</v>
      </c>
      <c r="C184" s="9"/>
      <c r="D184" s="9"/>
      <c r="E184" s="9"/>
      <c r="F184" s="9"/>
      <c r="G184" s="179"/>
      <c r="H184"/>
      <c r="I184"/>
    </row>
    <row r="185" spans="1:9" ht="31.5" hidden="1" customHeight="1">
      <c r="A185" s="114" t="s">
        <v>282</v>
      </c>
      <c r="B185" s="245" t="s">
        <v>283</v>
      </c>
      <c r="C185" s="246"/>
      <c r="D185" s="246"/>
      <c r="E185" s="246"/>
      <c r="F185" s="247"/>
      <c r="G185" s="216"/>
      <c r="H185"/>
      <c r="I185"/>
    </row>
    <row r="186" spans="1:9" ht="30" hidden="1">
      <c r="A186" s="114" t="s">
        <v>284</v>
      </c>
      <c r="B186" s="8" t="s">
        <v>285</v>
      </c>
      <c r="C186" s="9"/>
      <c r="D186" s="9"/>
      <c r="E186" s="9"/>
      <c r="F186" s="9"/>
      <c r="G186" s="179"/>
      <c r="H186"/>
      <c r="I186"/>
    </row>
    <row r="187" spans="1:9" ht="30" hidden="1">
      <c r="A187" s="114" t="s">
        <v>286</v>
      </c>
      <c r="B187" s="8" t="s">
        <v>287</v>
      </c>
      <c r="C187" s="9"/>
      <c r="D187" s="9"/>
      <c r="E187" s="9"/>
      <c r="F187" s="9"/>
      <c r="G187" s="179"/>
      <c r="H187"/>
      <c r="I187"/>
    </row>
    <row r="188" spans="1:9" ht="30" hidden="1">
      <c r="A188" s="114" t="s">
        <v>288</v>
      </c>
      <c r="B188" s="8" t="s">
        <v>289</v>
      </c>
      <c r="C188" s="9"/>
      <c r="D188" s="9"/>
      <c r="E188" s="9"/>
      <c r="F188" s="9"/>
      <c r="G188" s="179"/>
      <c r="H188"/>
      <c r="I188"/>
    </row>
    <row r="189" spans="1:9" ht="45" hidden="1">
      <c r="A189" s="114" t="s">
        <v>290</v>
      </c>
      <c r="B189" s="8" t="s">
        <v>291</v>
      </c>
      <c r="C189" s="9"/>
      <c r="D189" s="9"/>
      <c r="E189" s="9"/>
      <c r="F189" s="9"/>
      <c r="G189" s="179"/>
      <c r="H189"/>
      <c r="I189"/>
    </row>
    <row r="190" spans="1:9" ht="45" hidden="1">
      <c r="A190" s="114" t="s">
        <v>292</v>
      </c>
      <c r="B190" s="8" t="s">
        <v>293</v>
      </c>
      <c r="C190" s="9"/>
      <c r="D190" s="9"/>
      <c r="E190" s="9"/>
      <c r="F190" s="9"/>
      <c r="G190" s="179"/>
      <c r="H190"/>
      <c r="I190"/>
    </row>
    <row r="191" spans="1:9" ht="31.5" hidden="1" customHeight="1">
      <c r="A191" s="114" t="s">
        <v>294</v>
      </c>
      <c r="B191" s="245" t="s">
        <v>295</v>
      </c>
      <c r="C191" s="246"/>
      <c r="D191" s="246"/>
      <c r="E191" s="246"/>
      <c r="F191" s="247"/>
      <c r="G191" s="216"/>
      <c r="H191"/>
      <c r="I191"/>
    </row>
    <row r="192" spans="1:9" ht="45" hidden="1">
      <c r="A192" s="114" t="s">
        <v>296</v>
      </c>
      <c r="B192" s="8" t="s">
        <v>297</v>
      </c>
      <c r="C192" s="9"/>
      <c r="D192" s="9"/>
      <c r="E192" s="9"/>
      <c r="F192" s="9"/>
      <c r="G192" s="179"/>
      <c r="H192"/>
      <c r="I192"/>
    </row>
    <row r="193" spans="1:9" ht="60" hidden="1">
      <c r="A193" s="114" t="s">
        <v>298</v>
      </c>
      <c r="B193" s="8" t="s">
        <v>299</v>
      </c>
      <c r="C193" s="9"/>
      <c r="D193" s="9"/>
      <c r="E193" s="9"/>
      <c r="F193" s="9"/>
      <c r="G193" s="179"/>
      <c r="H193"/>
      <c r="I193"/>
    </row>
    <row r="194" spans="1:9" ht="30" hidden="1">
      <c r="A194" s="114" t="s">
        <v>300</v>
      </c>
      <c r="B194" s="8" t="s">
        <v>301</v>
      </c>
      <c r="C194" s="9"/>
      <c r="D194" s="9"/>
      <c r="E194" s="9"/>
      <c r="F194" s="9"/>
      <c r="G194" s="179"/>
      <c r="H194"/>
      <c r="I194"/>
    </row>
    <row r="195" spans="1:9" ht="45" hidden="1">
      <c r="A195" s="114" t="s">
        <v>302</v>
      </c>
      <c r="B195" s="8" t="s">
        <v>303</v>
      </c>
      <c r="C195" s="9"/>
      <c r="D195" s="9"/>
      <c r="E195" s="9"/>
      <c r="F195" s="9"/>
      <c r="G195" s="179"/>
      <c r="H195"/>
      <c r="I195"/>
    </row>
    <row r="196" spans="1:9" ht="45" hidden="1">
      <c r="A196" s="114" t="s">
        <v>304</v>
      </c>
      <c r="B196" s="8" t="s">
        <v>305</v>
      </c>
      <c r="C196" s="9"/>
      <c r="D196" s="9"/>
      <c r="E196" s="9"/>
      <c r="F196" s="9"/>
      <c r="G196" s="179"/>
      <c r="H196"/>
      <c r="I196"/>
    </row>
    <row r="197" spans="1:9" ht="45" hidden="1">
      <c r="A197" s="114" t="s">
        <v>306</v>
      </c>
      <c r="B197" s="8" t="s">
        <v>307</v>
      </c>
      <c r="C197" s="9"/>
      <c r="D197" s="9"/>
      <c r="E197" s="9"/>
      <c r="F197" s="9"/>
      <c r="G197" s="179"/>
      <c r="H197"/>
      <c r="I197"/>
    </row>
    <row r="198" spans="1:9" ht="45" hidden="1">
      <c r="A198" s="114" t="s">
        <v>308</v>
      </c>
      <c r="B198" s="15" t="s">
        <v>309</v>
      </c>
      <c r="C198" s="9"/>
      <c r="D198" s="9"/>
      <c r="E198" s="9"/>
      <c r="F198" s="9"/>
      <c r="G198" s="179"/>
      <c r="H198"/>
      <c r="I198"/>
    </row>
    <row r="199" spans="1:9" ht="31.5" hidden="1" customHeight="1">
      <c r="A199" s="114" t="s">
        <v>310</v>
      </c>
      <c r="B199" s="245" t="s">
        <v>311</v>
      </c>
      <c r="C199" s="246"/>
      <c r="D199" s="246"/>
      <c r="E199" s="246"/>
      <c r="F199" s="247"/>
      <c r="G199" s="216"/>
      <c r="H199"/>
      <c r="I199"/>
    </row>
    <row r="200" spans="1:9" ht="30" hidden="1">
      <c r="A200" s="114" t="s">
        <v>1513</v>
      </c>
      <c r="B200" s="19" t="s">
        <v>1512</v>
      </c>
      <c r="C200" s="9"/>
      <c r="D200" s="9"/>
      <c r="E200" s="9"/>
      <c r="F200" s="9"/>
      <c r="G200" s="179"/>
      <c r="H200"/>
      <c r="I200"/>
    </row>
    <row r="201" spans="1:9" ht="45" hidden="1">
      <c r="A201" s="114" t="s">
        <v>1514</v>
      </c>
      <c r="B201" s="15" t="s">
        <v>314</v>
      </c>
      <c r="C201" s="18"/>
      <c r="D201" s="9"/>
      <c r="E201" s="122"/>
      <c r="F201" s="18"/>
      <c r="G201" s="290"/>
      <c r="H201"/>
      <c r="I201"/>
    </row>
    <row r="202" spans="1:9" ht="45" hidden="1">
      <c r="A202" s="114" t="s">
        <v>315</v>
      </c>
      <c r="B202" s="8" t="s">
        <v>316</v>
      </c>
      <c r="C202" s="9"/>
      <c r="D202" s="9"/>
      <c r="E202" s="9"/>
      <c r="F202" s="9"/>
      <c r="G202" s="179"/>
      <c r="H202"/>
      <c r="I202"/>
    </row>
    <row r="203" spans="1:9" ht="45" hidden="1">
      <c r="A203" s="114" t="s">
        <v>317</v>
      </c>
      <c r="B203" s="8" t="s">
        <v>318</v>
      </c>
      <c r="C203" s="9"/>
      <c r="D203" s="9"/>
      <c r="E203" s="9"/>
      <c r="F203" s="9"/>
      <c r="G203" s="179"/>
      <c r="H203"/>
      <c r="I203"/>
    </row>
    <row r="204" spans="1:9" ht="30" hidden="1">
      <c r="A204" s="114" t="s">
        <v>319</v>
      </c>
      <c r="B204" s="8" t="s">
        <v>320</v>
      </c>
      <c r="C204" s="9"/>
      <c r="D204" s="9"/>
      <c r="E204" s="9"/>
      <c r="F204" s="9"/>
      <c r="G204" s="179"/>
      <c r="H204"/>
      <c r="I204"/>
    </row>
    <row r="205" spans="1:9" ht="45" hidden="1">
      <c r="A205" s="114" t="s">
        <v>1515</v>
      </c>
      <c r="B205" s="8" t="s">
        <v>454</v>
      </c>
      <c r="C205" s="9"/>
      <c r="D205" s="9"/>
      <c r="E205" s="9"/>
      <c r="F205" s="9"/>
      <c r="G205" s="179"/>
      <c r="H205"/>
      <c r="I205"/>
    </row>
    <row r="206" spans="1:9" ht="31.5" hidden="1" customHeight="1">
      <c r="A206" s="114" t="s">
        <v>321</v>
      </c>
      <c r="B206" s="245" t="s">
        <v>322</v>
      </c>
      <c r="C206" s="246"/>
      <c r="D206" s="246"/>
      <c r="E206" s="246"/>
      <c r="F206" s="247"/>
      <c r="G206" s="216"/>
      <c r="H206"/>
      <c r="I206"/>
    </row>
    <row r="207" spans="1:9" ht="30" hidden="1">
      <c r="A207" s="114" t="s">
        <v>323</v>
      </c>
      <c r="B207" s="8" t="s">
        <v>324</v>
      </c>
      <c r="C207" s="9"/>
      <c r="D207" s="9"/>
      <c r="E207" s="9"/>
      <c r="F207" s="9"/>
      <c r="G207" s="179"/>
      <c r="H207"/>
      <c r="I207"/>
    </row>
    <row r="208" spans="1:9" ht="30" hidden="1">
      <c r="A208" s="114" t="s">
        <v>325</v>
      </c>
      <c r="B208" s="8" t="s">
        <v>326</v>
      </c>
      <c r="C208" s="9"/>
      <c r="D208" s="9"/>
      <c r="E208" s="9"/>
      <c r="F208" s="9"/>
      <c r="G208" s="179"/>
      <c r="H208"/>
      <c r="I208"/>
    </row>
    <row r="209" spans="1:9" ht="30" hidden="1">
      <c r="A209" s="114" t="s">
        <v>327</v>
      </c>
      <c r="B209" s="8" t="s">
        <v>328</v>
      </c>
      <c r="C209" s="9"/>
      <c r="D209" s="9"/>
      <c r="E209" s="9"/>
      <c r="F209" s="9"/>
      <c r="G209" s="179"/>
      <c r="H209"/>
      <c r="I209"/>
    </row>
    <row r="210" spans="1:9" ht="45" hidden="1">
      <c r="A210" s="114" t="s">
        <v>329</v>
      </c>
      <c r="B210" s="8" t="s">
        <v>330</v>
      </c>
      <c r="C210" s="9"/>
      <c r="D210" s="9"/>
      <c r="E210" s="9"/>
      <c r="F210" s="9"/>
      <c r="G210" s="179"/>
      <c r="H210"/>
      <c r="I210"/>
    </row>
    <row r="211" spans="1:9" ht="30" hidden="1">
      <c r="A211" s="114" t="s">
        <v>331</v>
      </c>
      <c r="B211" s="8" t="s">
        <v>332</v>
      </c>
      <c r="C211" s="9"/>
      <c r="D211" s="9"/>
      <c r="E211" s="9"/>
      <c r="F211" s="9"/>
      <c r="G211" s="179"/>
      <c r="H211"/>
      <c r="I211"/>
    </row>
    <row r="212" spans="1:9" ht="31.5" hidden="1" customHeight="1">
      <c r="A212" s="114" t="s">
        <v>333</v>
      </c>
      <c r="B212" s="245" t="s">
        <v>334</v>
      </c>
      <c r="C212" s="246"/>
      <c r="D212" s="246"/>
      <c r="E212" s="246"/>
      <c r="F212" s="247"/>
      <c r="G212" s="216"/>
      <c r="H212"/>
      <c r="I212"/>
    </row>
    <row r="213" spans="1:9" ht="30" hidden="1">
      <c r="A213" s="114" t="s">
        <v>335</v>
      </c>
      <c r="B213" s="8" t="s">
        <v>336</v>
      </c>
      <c r="C213" s="9"/>
      <c r="D213" s="9"/>
      <c r="E213" s="9"/>
      <c r="F213" s="9"/>
      <c r="G213" s="179"/>
      <c r="H213"/>
      <c r="I213"/>
    </row>
    <row r="214" spans="1:9" ht="30" hidden="1">
      <c r="A214" s="114" t="s">
        <v>337</v>
      </c>
      <c r="B214" s="8" t="s">
        <v>338</v>
      </c>
      <c r="C214" s="9"/>
      <c r="D214" s="9"/>
      <c r="E214" s="9"/>
      <c r="F214" s="9"/>
      <c r="G214" s="179"/>
      <c r="H214"/>
      <c r="I214"/>
    </row>
    <row r="215" spans="1:9" hidden="1">
      <c r="A215" s="114" t="s">
        <v>339</v>
      </c>
      <c r="B215" s="8" t="s">
        <v>340</v>
      </c>
      <c r="C215" s="9"/>
      <c r="D215" s="9"/>
      <c r="E215" s="9"/>
      <c r="F215" s="9"/>
      <c r="G215" s="179"/>
      <c r="H215"/>
      <c r="I215"/>
    </row>
    <row r="216" spans="1:9" ht="30" hidden="1">
      <c r="A216" s="114" t="s">
        <v>341</v>
      </c>
      <c r="B216" s="8" t="s">
        <v>342</v>
      </c>
      <c r="C216" s="9"/>
      <c r="D216" s="9"/>
      <c r="E216" s="9"/>
      <c r="F216" s="9"/>
      <c r="G216" s="179"/>
      <c r="H216"/>
      <c r="I216"/>
    </row>
    <row r="217" spans="1:9" ht="31.5" hidden="1" customHeight="1">
      <c r="A217" s="114" t="s">
        <v>343</v>
      </c>
      <c r="B217" s="245" t="s">
        <v>344</v>
      </c>
      <c r="C217" s="246"/>
      <c r="D217" s="246"/>
      <c r="E217" s="246"/>
      <c r="F217" s="247"/>
      <c r="G217" s="216"/>
      <c r="H217"/>
      <c r="I217"/>
    </row>
    <row r="218" spans="1:9" ht="45" hidden="1">
      <c r="A218" s="114" t="s">
        <v>345</v>
      </c>
      <c r="B218" s="8" t="s">
        <v>346</v>
      </c>
      <c r="C218" s="9"/>
      <c r="D218" s="9"/>
      <c r="E218" s="9"/>
      <c r="F218" s="9"/>
      <c r="G218" s="179"/>
      <c r="H218"/>
      <c r="I218"/>
    </row>
    <row r="219" spans="1:9" ht="45" hidden="1">
      <c r="A219" s="114" t="s">
        <v>347</v>
      </c>
      <c r="B219" s="8" t="s">
        <v>348</v>
      </c>
      <c r="C219" s="9"/>
      <c r="D219" s="9"/>
      <c r="E219" s="9"/>
      <c r="F219" s="9"/>
      <c r="G219" s="179"/>
      <c r="H219"/>
      <c r="I219"/>
    </row>
    <row r="220" spans="1:9" ht="45" hidden="1">
      <c r="A220" s="114" t="s">
        <v>349</v>
      </c>
      <c r="B220" s="25" t="s">
        <v>350</v>
      </c>
      <c r="C220" s="9"/>
      <c r="D220" s="9"/>
      <c r="E220" s="9"/>
      <c r="F220" s="9"/>
      <c r="G220" s="179"/>
      <c r="H220"/>
      <c r="I220"/>
    </row>
    <row r="221" spans="1:9" ht="30" hidden="1">
      <c r="A221" s="114" t="s">
        <v>351</v>
      </c>
      <c r="B221" s="25" t="s">
        <v>352</v>
      </c>
      <c r="C221" s="9"/>
      <c r="D221" s="9"/>
      <c r="E221" s="9"/>
      <c r="F221" s="9"/>
      <c r="G221" s="179"/>
      <c r="H221"/>
      <c r="I221"/>
    </row>
    <row r="222" spans="1:9" ht="45" hidden="1">
      <c r="A222" s="114" t="s">
        <v>353</v>
      </c>
      <c r="B222" s="8" t="s">
        <v>354</v>
      </c>
      <c r="C222" s="9"/>
      <c r="D222" s="9"/>
      <c r="E222" s="9"/>
      <c r="F222" s="9"/>
      <c r="G222" s="179"/>
      <c r="H222"/>
      <c r="I222"/>
    </row>
    <row r="223" spans="1:9" ht="30" hidden="1">
      <c r="A223" s="114" t="s">
        <v>355</v>
      </c>
      <c r="B223" s="8" t="s">
        <v>356</v>
      </c>
      <c r="C223" s="9"/>
      <c r="D223" s="9"/>
      <c r="E223" s="9"/>
      <c r="F223" s="9"/>
      <c r="G223" s="179"/>
      <c r="H223"/>
      <c r="I223"/>
    </row>
    <row r="224" spans="1:9" ht="45" hidden="1">
      <c r="A224" s="114" t="s">
        <v>357</v>
      </c>
      <c r="B224" s="8" t="s">
        <v>358</v>
      </c>
      <c r="C224" s="9"/>
      <c r="D224" s="9"/>
      <c r="E224" s="9"/>
      <c r="F224" s="9"/>
      <c r="G224" s="179"/>
      <c r="H224"/>
      <c r="I224"/>
    </row>
    <row r="225" spans="1:9" ht="60" hidden="1">
      <c r="A225" s="114" t="s">
        <v>359</v>
      </c>
      <c r="B225" s="8" t="s">
        <v>360</v>
      </c>
      <c r="C225" s="9"/>
      <c r="D225" s="9"/>
      <c r="E225" s="9"/>
      <c r="F225" s="9"/>
      <c r="G225" s="179"/>
      <c r="H225"/>
      <c r="I225"/>
    </row>
    <row r="226" spans="1:9" ht="30" hidden="1">
      <c r="A226" s="114" t="s">
        <v>361</v>
      </c>
      <c r="B226" s="8" t="s">
        <v>362</v>
      </c>
      <c r="C226" s="9"/>
      <c r="D226" s="9"/>
      <c r="E226" s="9"/>
      <c r="F226" s="9"/>
      <c r="G226" s="179"/>
      <c r="H226"/>
      <c r="I226"/>
    </row>
    <row r="227" spans="1:9" ht="45" hidden="1">
      <c r="A227" s="114" t="s">
        <v>363</v>
      </c>
      <c r="B227" s="8" t="s">
        <v>364</v>
      </c>
      <c r="C227" s="9"/>
      <c r="D227" s="9"/>
      <c r="E227" s="9"/>
      <c r="F227" s="9"/>
      <c r="G227" s="179"/>
      <c r="H227"/>
      <c r="I227"/>
    </row>
    <row r="228" spans="1:9" ht="45" hidden="1">
      <c r="A228" s="114" t="s">
        <v>455</v>
      </c>
      <c r="B228" s="8" t="s">
        <v>366</v>
      </c>
      <c r="C228" s="9"/>
      <c r="D228" s="9"/>
      <c r="E228" s="9"/>
      <c r="F228" s="9"/>
      <c r="G228" s="179"/>
      <c r="H228"/>
      <c r="I228"/>
    </row>
    <row r="229" spans="1:9" ht="45" hidden="1">
      <c r="A229" s="114" t="s">
        <v>365</v>
      </c>
      <c r="B229" s="8" t="s">
        <v>59</v>
      </c>
      <c r="C229" s="9"/>
      <c r="D229" s="9"/>
      <c r="E229" s="9"/>
      <c r="F229" s="9"/>
      <c r="G229" s="179"/>
      <c r="H229"/>
      <c r="I229"/>
    </row>
    <row r="230" spans="1:9" ht="45" hidden="1">
      <c r="A230" s="114" t="s">
        <v>367</v>
      </c>
      <c r="B230" s="8" t="s">
        <v>61</v>
      </c>
      <c r="C230" s="9"/>
      <c r="D230" s="9"/>
      <c r="E230" s="9"/>
      <c r="F230" s="9"/>
      <c r="G230" s="179"/>
      <c r="H230"/>
      <c r="I230"/>
    </row>
    <row r="231" spans="1:9" ht="30" hidden="1">
      <c r="A231" s="114" t="s">
        <v>368</v>
      </c>
      <c r="B231" s="8" t="s">
        <v>456</v>
      </c>
      <c r="C231" s="9"/>
      <c r="D231" s="9"/>
      <c r="E231" s="9"/>
      <c r="F231" s="9"/>
      <c r="G231" s="179"/>
      <c r="H231"/>
      <c r="I231"/>
    </row>
    <row r="232" spans="1:9" ht="18.75">
      <c r="A232" s="3"/>
      <c r="B232" s="278" t="s">
        <v>369</v>
      </c>
      <c r="C232" s="279"/>
      <c r="D232" s="279"/>
      <c r="E232" s="279"/>
      <c r="F232" s="279"/>
      <c r="G232" s="347"/>
      <c r="H232" s="156">
        <f>H233+H241+H244+H251</f>
        <v>24</v>
      </c>
      <c r="I232" s="156">
        <f>I233+I241+I244+I251</f>
        <v>48</v>
      </c>
    </row>
    <row r="233" spans="1:9" ht="31.5" customHeight="1">
      <c r="A233" s="3" t="s">
        <v>370</v>
      </c>
      <c r="B233" s="245" t="s">
        <v>457</v>
      </c>
      <c r="C233" s="246"/>
      <c r="D233" s="246"/>
      <c r="E233" s="246"/>
      <c r="F233" s="246"/>
      <c r="G233" s="348"/>
      <c r="H233" s="156">
        <f>SUM(D234:D240)</f>
        <v>7</v>
      </c>
      <c r="I233" s="156">
        <f>COUNT(D234:D240)*2</f>
        <v>14</v>
      </c>
    </row>
    <row r="234" spans="1:9" ht="60" customHeight="1">
      <c r="A234" s="3" t="s">
        <v>371</v>
      </c>
      <c r="B234" s="8" t="s">
        <v>373</v>
      </c>
      <c r="C234" s="26" t="s">
        <v>528</v>
      </c>
      <c r="D234" s="122">
        <v>1</v>
      </c>
      <c r="E234" s="122" t="s">
        <v>1943</v>
      </c>
      <c r="F234" s="37" t="s">
        <v>533</v>
      </c>
      <c r="G234" s="349"/>
    </row>
    <row r="235" spans="1:9" ht="30">
      <c r="A235" s="3"/>
      <c r="B235" s="8"/>
      <c r="C235" s="26" t="s">
        <v>529</v>
      </c>
      <c r="D235" s="122">
        <v>1</v>
      </c>
      <c r="E235" s="122" t="s">
        <v>1943</v>
      </c>
      <c r="F235" s="37" t="s">
        <v>534</v>
      </c>
      <c r="G235" s="349"/>
    </row>
    <row r="236" spans="1:9" ht="45">
      <c r="A236" s="3"/>
      <c r="B236" s="8"/>
      <c r="C236" s="26" t="s">
        <v>530</v>
      </c>
      <c r="D236" s="122">
        <v>1</v>
      </c>
      <c r="E236" s="122" t="s">
        <v>1943</v>
      </c>
      <c r="F236" s="37" t="s">
        <v>535</v>
      </c>
      <c r="G236" s="349"/>
    </row>
    <row r="237" spans="1:9" ht="60">
      <c r="A237" s="3"/>
      <c r="B237" s="8"/>
      <c r="C237" s="26" t="s">
        <v>531</v>
      </c>
      <c r="D237" s="122">
        <v>1</v>
      </c>
      <c r="E237" s="122" t="s">
        <v>1943</v>
      </c>
      <c r="F237" s="37" t="s">
        <v>536</v>
      </c>
      <c r="G237" s="349"/>
    </row>
    <row r="238" spans="1:9" ht="63.75" customHeight="1">
      <c r="A238" s="3" t="s">
        <v>372</v>
      </c>
      <c r="B238" s="8" t="s">
        <v>375</v>
      </c>
      <c r="C238" s="8" t="s">
        <v>2040</v>
      </c>
      <c r="D238" s="122">
        <v>1</v>
      </c>
      <c r="E238" s="122" t="s">
        <v>1948</v>
      </c>
      <c r="F238" s="339"/>
      <c r="G238" s="352"/>
    </row>
    <row r="239" spans="1:9" ht="72.75" customHeight="1">
      <c r="A239" s="3" t="s">
        <v>374</v>
      </c>
      <c r="B239" s="8" t="s">
        <v>608</v>
      </c>
      <c r="C239" s="61" t="s">
        <v>539</v>
      </c>
      <c r="D239" s="122">
        <v>1</v>
      </c>
      <c r="E239" s="122" t="s">
        <v>1606</v>
      </c>
      <c r="F239" s="339"/>
      <c r="G239" s="352"/>
    </row>
    <row r="240" spans="1:9" ht="60">
      <c r="A240" s="3"/>
      <c r="B240" s="8"/>
      <c r="C240" s="18" t="s">
        <v>2041</v>
      </c>
      <c r="D240" s="122">
        <v>1</v>
      </c>
      <c r="E240" s="122" t="s">
        <v>1606</v>
      </c>
      <c r="F240" s="344" t="s">
        <v>538</v>
      </c>
      <c r="G240" s="351"/>
    </row>
    <row r="241" spans="1:9" ht="31.5" customHeight="1">
      <c r="A241" s="3" t="s">
        <v>376</v>
      </c>
      <c r="B241" s="245" t="s">
        <v>458</v>
      </c>
      <c r="C241" s="246"/>
      <c r="D241" s="246"/>
      <c r="E241" s="246"/>
      <c r="F241" s="246"/>
      <c r="G241" s="348"/>
      <c r="H241" s="156">
        <f>SUM(D242:D243)</f>
        <v>2</v>
      </c>
      <c r="I241" s="156">
        <f>COUNT(D242:D243)*2</f>
        <v>4</v>
      </c>
    </row>
    <row r="242" spans="1:9" ht="75" customHeight="1">
      <c r="A242" s="3" t="s">
        <v>377</v>
      </c>
      <c r="B242" s="8" t="s">
        <v>378</v>
      </c>
      <c r="C242" s="16" t="s">
        <v>2042</v>
      </c>
      <c r="D242" s="122">
        <v>1</v>
      </c>
      <c r="E242" s="122" t="s">
        <v>1943</v>
      </c>
      <c r="F242" s="339"/>
      <c r="G242" s="352"/>
    </row>
    <row r="243" spans="1:9" ht="75" customHeight="1">
      <c r="A243" s="3" t="s">
        <v>379</v>
      </c>
      <c r="B243" s="8" t="s">
        <v>380</v>
      </c>
      <c r="C243" s="7" t="s">
        <v>541</v>
      </c>
      <c r="D243" s="122">
        <v>1</v>
      </c>
      <c r="E243" s="122" t="s">
        <v>1606</v>
      </c>
      <c r="F243" s="339"/>
      <c r="G243" s="352"/>
    </row>
    <row r="244" spans="1:9" ht="31.5" customHeight="1">
      <c r="A244" s="3" t="s">
        <v>381</v>
      </c>
      <c r="B244" s="245" t="s">
        <v>382</v>
      </c>
      <c r="C244" s="246"/>
      <c r="D244" s="246"/>
      <c r="E244" s="246"/>
      <c r="F244" s="246"/>
      <c r="G244" s="348"/>
      <c r="H244" s="156">
        <f>SUM(D245:D250)</f>
        <v>6</v>
      </c>
      <c r="I244" s="156">
        <f>COUNT(D245:D250)*2</f>
        <v>12</v>
      </c>
    </row>
    <row r="245" spans="1:9" ht="105">
      <c r="A245" s="3" t="s">
        <v>383</v>
      </c>
      <c r="B245" s="8" t="s">
        <v>384</v>
      </c>
      <c r="C245" s="7" t="s">
        <v>549</v>
      </c>
      <c r="D245" s="30">
        <v>1</v>
      </c>
      <c r="E245" s="30" t="s">
        <v>1321</v>
      </c>
      <c r="F245" s="37" t="s">
        <v>2310</v>
      </c>
      <c r="G245" s="349"/>
    </row>
    <row r="246" spans="1:9" ht="90">
      <c r="A246" s="3"/>
      <c r="B246" s="8"/>
      <c r="C246" s="7" t="s">
        <v>542</v>
      </c>
      <c r="D246" s="30">
        <v>1</v>
      </c>
      <c r="E246" s="30" t="s">
        <v>1321</v>
      </c>
      <c r="F246" s="37" t="s">
        <v>550</v>
      </c>
      <c r="G246" s="349"/>
    </row>
    <row r="247" spans="1:9" ht="30">
      <c r="A247" s="3"/>
      <c r="B247" s="8"/>
      <c r="C247" s="18" t="s">
        <v>543</v>
      </c>
      <c r="D247" s="30">
        <v>1</v>
      </c>
      <c r="E247" s="31" t="s">
        <v>1948</v>
      </c>
      <c r="F247" s="50" t="s">
        <v>544</v>
      </c>
      <c r="G247" s="355"/>
    </row>
    <row r="248" spans="1:9" ht="45">
      <c r="A248" s="3"/>
      <c r="B248" s="8"/>
      <c r="C248" s="18" t="s">
        <v>545</v>
      </c>
      <c r="D248" s="30">
        <v>1</v>
      </c>
      <c r="E248" s="30" t="s">
        <v>1321</v>
      </c>
      <c r="F248" s="338" t="s">
        <v>546</v>
      </c>
      <c r="G248" s="351"/>
    </row>
    <row r="249" spans="1:9" ht="30">
      <c r="A249" s="3"/>
      <c r="B249" s="8"/>
      <c r="C249" s="34" t="s">
        <v>551</v>
      </c>
      <c r="D249" s="30">
        <v>1</v>
      </c>
      <c r="E249" s="33" t="s">
        <v>1948</v>
      </c>
      <c r="F249" s="338"/>
      <c r="G249" s="351"/>
    </row>
    <row r="250" spans="1:9" ht="60">
      <c r="A250" s="3" t="s">
        <v>385</v>
      </c>
      <c r="B250" s="8" t="s">
        <v>386</v>
      </c>
      <c r="C250" s="32" t="s">
        <v>547</v>
      </c>
      <c r="D250" s="30">
        <v>1</v>
      </c>
      <c r="E250" s="33" t="s">
        <v>1316</v>
      </c>
      <c r="F250" s="50" t="s">
        <v>548</v>
      </c>
      <c r="G250" s="355"/>
    </row>
    <row r="251" spans="1:9" ht="47.25" customHeight="1">
      <c r="A251" s="3" t="s">
        <v>387</v>
      </c>
      <c r="B251" s="245" t="s">
        <v>388</v>
      </c>
      <c r="C251" s="246"/>
      <c r="D251" s="246"/>
      <c r="E251" s="246"/>
      <c r="F251" s="246"/>
      <c r="G251" s="348"/>
      <c r="H251" s="156">
        <f>SUM(D252:D260)</f>
        <v>9</v>
      </c>
      <c r="I251" s="156">
        <f>COUNT(D252:D260)*2</f>
        <v>18</v>
      </c>
    </row>
    <row r="252" spans="1:9" ht="78.75" customHeight="1">
      <c r="A252" s="3" t="s">
        <v>389</v>
      </c>
      <c r="B252" s="8" t="s">
        <v>459</v>
      </c>
      <c r="C252" s="5" t="s">
        <v>552</v>
      </c>
      <c r="D252" s="122">
        <v>1</v>
      </c>
      <c r="E252" s="122" t="s">
        <v>1943</v>
      </c>
      <c r="F252" s="339"/>
      <c r="G252" s="352"/>
    </row>
    <row r="253" spans="1:9" ht="30">
      <c r="A253" s="3"/>
      <c r="B253" s="8"/>
      <c r="C253" s="5" t="s">
        <v>2043</v>
      </c>
      <c r="D253" s="122">
        <v>1</v>
      </c>
      <c r="E253" s="122" t="s">
        <v>1943</v>
      </c>
      <c r="F253" s="68" t="s">
        <v>2044</v>
      </c>
      <c r="G253" s="350"/>
    </row>
    <row r="254" spans="1:9" ht="30">
      <c r="A254" s="3"/>
      <c r="B254" s="8"/>
      <c r="C254" s="5" t="s">
        <v>553</v>
      </c>
      <c r="D254" s="122">
        <v>1</v>
      </c>
      <c r="E254" s="122" t="s">
        <v>1943</v>
      </c>
      <c r="F254" s="339"/>
      <c r="G254" s="352"/>
    </row>
    <row r="255" spans="1:9" ht="45">
      <c r="A255" s="3"/>
      <c r="B255" s="8"/>
      <c r="C255" s="5" t="s">
        <v>554</v>
      </c>
      <c r="D255" s="122">
        <v>1</v>
      </c>
      <c r="E255" s="122" t="s">
        <v>1943</v>
      </c>
      <c r="F255" s="339" t="s">
        <v>2045</v>
      </c>
      <c r="G255" s="352"/>
    </row>
    <row r="256" spans="1:9" ht="30">
      <c r="A256" s="3"/>
      <c r="B256" s="8"/>
      <c r="C256" s="26" t="s">
        <v>555</v>
      </c>
      <c r="D256" s="122">
        <v>1</v>
      </c>
      <c r="E256" s="122" t="s">
        <v>1943</v>
      </c>
      <c r="F256" s="339"/>
      <c r="G256" s="352"/>
    </row>
    <row r="257" spans="1:9" ht="62.25" customHeight="1">
      <c r="A257" s="3" t="s">
        <v>390</v>
      </c>
      <c r="B257" s="8" t="s">
        <v>391</v>
      </c>
      <c r="C257" s="26" t="s">
        <v>556</v>
      </c>
      <c r="D257" s="122">
        <v>1</v>
      </c>
      <c r="E257" s="122" t="s">
        <v>1943</v>
      </c>
      <c r="F257" s="37" t="s">
        <v>557</v>
      </c>
      <c r="G257" s="349"/>
    </row>
    <row r="258" spans="1:9" ht="60">
      <c r="A258" s="3"/>
      <c r="B258" s="8"/>
      <c r="C258" s="26" t="s">
        <v>558</v>
      </c>
      <c r="D258" s="122">
        <v>1</v>
      </c>
      <c r="E258" s="122" t="s">
        <v>1943</v>
      </c>
      <c r="F258" s="37" t="s">
        <v>559</v>
      </c>
      <c r="G258" s="349"/>
    </row>
    <row r="259" spans="1:9" ht="30">
      <c r="A259" s="3"/>
      <c r="B259" s="8"/>
      <c r="C259" s="26" t="s">
        <v>560</v>
      </c>
      <c r="D259" s="122">
        <v>1</v>
      </c>
      <c r="E259" s="122" t="s">
        <v>1943</v>
      </c>
      <c r="F259" s="67" t="s">
        <v>561</v>
      </c>
      <c r="G259" s="358"/>
    </row>
    <row r="260" spans="1:9" ht="30">
      <c r="A260" s="3"/>
      <c r="B260" s="8"/>
      <c r="C260" s="16" t="s">
        <v>562</v>
      </c>
      <c r="D260" s="122">
        <v>1</v>
      </c>
      <c r="E260" s="30" t="s">
        <v>1321</v>
      </c>
      <c r="F260" s="67"/>
      <c r="G260" s="358"/>
    </row>
    <row r="261" spans="1:9" ht="30" hidden="1">
      <c r="A261" s="114" t="s">
        <v>392</v>
      </c>
      <c r="B261" s="8" t="s">
        <v>393</v>
      </c>
      <c r="C261" s="9"/>
      <c r="D261" s="9"/>
      <c r="E261" s="9"/>
      <c r="F261" s="9"/>
      <c r="G261" s="179"/>
      <c r="H261"/>
      <c r="I261"/>
    </row>
    <row r="262" spans="1:9" ht="18.75">
      <c r="A262" s="3"/>
      <c r="B262" s="278" t="s">
        <v>394</v>
      </c>
      <c r="C262" s="279"/>
      <c r="D262" s="279"/>
      <c r="E262" s="279"/>
      <c r="F262" s="279"/>
      <c r="G262" s="347"/>
      <c r="H262" s="156">
        <f>H263+H278</f>
        <v>3</v>
      </c>
      <c r="I262" s="156">
        <f>I263+I278</f>
        <v>6</v>
      </c>
    </row>
    <row r="263" spans="1:9" ht="31.5" customHeight="1">
      <c r="A263" s="3" t="s">
        <v>395</v>
      </c>
      <c r="B263" s="245" t="s">
        <v>1838</v>
      </c>
      <c r="C263" s="246"/>
      <c r="D263" s="246"/>
      <c r="E263" s="246"/>
      <c r="F263" s="246"/>
      <c r="G263" s="348"/>
      <c r="H263" s="156">
        <f>SUM(D268)</f>
        <v>1</v>
      </c>
      <c r="I263" s="156">
        <f>COUNT(D268)*2</f>
        <v>2</v>
      </c>
    </row>
    <row r="264" spans="1:9" hidden="1">
      <c r="A264" s="114" t="s">
        <v>396</v>
      </c>
      <c r="B264" s="8" t="s">
        <v>397</v>
      </c>
      <c r="C264" s="9"/>
      <c r="D264" s="9"/>
      <c r="E264" s="9"/>
      <c r="F264" s="9"/>
      <c r="G264" s="179"/>
      <c r="H264"/>
      <c r="I264"/>
    </row>
    <row r="265" spans="1:9" ht="30" hidden="1">
      <c r="A265" s="114" t="s">
        <v>398</v>
      </c>
      <c r="B265" s="8" t="s">
        <v>399</v>
      </c>
      <c r="C265" s="9"/>
      <c r="D265" s="9"/>
      <c r="E265" s="9"/>
      <c r="F265" s="9"/>
      <c r="G265" s="179"/>
      <c r="H265"/>
      <c r="I265"/>
    </row>
    <row r="266" spans="1:9" ht="45" hidden="1">
      <c r="A266" s="114" t="s">
        <v>400</v>
      </c>
      <c r="B266" s="8" t="s">
        <v>401</v>
      </c>
      <c r="C266" s="9"/>
      <c r="D266" s="9"/>
      <c r="E266" s="9"/>
      <c r="F266" s="9"/>
      <c r="G266" s="179"/>
      <c r="H266"/>
      <c r="I266"/>
    </row>
    <row r="267" spans="1:9" ht="30" hidden="1">
      <c r="A267" s="114" t="s">
        <v>402</v>
      </c>
      <c r="B267" s="8" t="s">
        <v>403</v>
      </c>
      <c r="C267" s="9"/>
      <c r="D267" s="9"/>
      <c r="E267" s="9"/>
      <c r="F267" s="9"/>
      <c r="G267" s="179"/>
      <c r="H267"/>
      <c r="I267"/>
    </row>
    <row r="268" spans="1:9" ht="45">
      <c r="A268" s="3" t="s">
        <v>461</v>
      </c>
      <c r="B268" s="8" t="s">
        <v>404</v>
      </c>
      <c r="C268" s="6" t="s">
        <v>565</v>
      </c>
      <c r="D268" s="122">
        <v>1</v>
      </c>
      <c r="E268" s="122" t="s">
        <v>1316</v>
      </c>
      <c r="F268" s="339"/>
      <c r="G268" s="352"/>
    </row>
    <row r="269" spans="1:9" ht="30" hidden="1">
      <c r="A269" s="114" t="s">
        <v>462</v>
      </c>
      <c r="B269" s="8" t="s">
        <v>420</v>
      </c>
      <c r="C269" s="9"/>
      <c r="D269" s="9"/>
      <c r="E269" s="9"/>
      <c r="F269" s="9"/>
      <c r="G269" s="179"/>
      <c r="H269"/>
      <c r="I269"/>
    </row>
    <row r="270" spans="1:9" ht="30" hidden="1">
      <c r="A270" s="114" t="s">
        <v>463</v>
      </c>
      <c r="B270" s="8" t="s">
        <v>424</v>
      </c>
      <c r="C270" s="9"/>
      <c r="D270" s="9"/>
      <c r="E270" s="9"/>
      <c r="F270" s="9"/>
      <c r="G270" s="179"/>
      <c r="H270"/>
      <c r="I270"/>
    </row>
    <row r="271" spans="1:9" ht="45" hidden="1">
      <c r="A271" s="114" t="s">
        <v>464</v>
      </c>
      <c r="B271" s="8" t="s">
        <v>421</v>
      </c>
      <c r="C271" s="9"/>
      <c r="D271" s="9"/>
      <c r="E271" s="9"/>
      <c r="F271" s="9"/>
      <c r="G271" s="179"/>
      <c r="H271"/>
      <c r="I271"/>
    </row>
    <row r="272" spans="1:9" ht="30" hidden="1">
      <c r="A272" s="114" t="s">
        <v>465</v>
      </c>
      <c r="B272" s="8" t="s">
        <v>405</v>
      </c>
      <c r="C272" s="9"/>
      <c r="D272" s="9"/>
      <c r="E272" s="9"/>
      <c r="F272" s="9"/>
      <c r="G272" s="179"/>
      <c r="H272"/>
      <c r="I272"/>
    </row>
    <row r="273" spans="1:9" ht="45" hidden="1">
      <c r="A273" s="114" t="s">
        <v>466</v>
      </c>
      <c r="B273" s="8" t="s">
        <v>422</v>
      </c>
      <c r="C273" s="9"/>
      <c r="D273" s="9"/>
      <c r="E273" s="9"/>
      <c r="F273" s="9"/>
      <c r="G273" s="179"/>
      <c r="H273"/>
      <c r="I273"/>
    </row>
    <row r="274" spans="1:9" ht="31.5" hidden="1" customHeight="1">
      <c r="A274" s="114" t="s">
        <v>406</v>
      </c>
      <c r="B274" s="245" t="s">
        <v>407</v>
      </c>
      <c r="C274" s="246"/>
      <c r="D274" s="246"/>
      <c r="E274" s="246"/>
      <c r="F274" s="247"/>
      <c r="G274" s="216"/>
      <c r="H274"/>
      <c r="I274"/>
    </row>
    <row r="275" spans="1:9" ht="30" hidden="1">
      <c r="A275" s="114" t="s">
        <v>408</v>
      </c>
      <c r="B275" s="8" t="s">
        <v>409</v>
      </c>
      <c r="C275" s="9"/>
      <c r="D275" s="9"/>
      <c r="E275" s="9"/>
      <c r="F275" s="9"/>
      <c r="G275" s="179"/>
      <c r="H275"/>
      <c r="I275"/>
    </row>
    <row r="276" spans="1:9" ht="30" hidden="1">
      <c r="A276" s="114" t="s">
        <v>410</v>
      </c>
      <c r="B276" s="8" t="s">
        <v>467</v>
      </c>
      <c r="C276" s="9"/>
      <c r="D276" s="9"/>
      <c r="E276" s="9"/>
      <c r="F276" s="9"/>
      <c r="G276" s="179"/>
      <c r="H276"/>
      <c r="I276"/>
    </row>
    <row r="277" spans="1:9" ht="30" hidden="1">
      <c r="A277" s="114" t="s">
        <v>411</v>
      </c>
      <c r="B277" s="8" t="s">
        <v>468</v>
      </c>
      <c r="C277" s="9"/>
      <c r="D277" s="9"/>
      <c r="E277" s="9"/>
      <c r="F277" s="9"/>
      <c r="G277" s="179"/>
      <c r="H277"/>
      <c r="I277"/>
    </row>
    <row r="278" spans="1:9" ht="47.25" customHeight="1">
      <c r="A278" s="3" t="s">
        <v>412</v>
      </c>
      <c r="B278" s="245" t="s">
        <v>469</v>
      </c>
      <c r="C278" s="246"/>
      <c r="D278" s="246"/>
      <c r="E278" s="246"/>
      <c r="F278" s="246"/>
      <c r="G278" s="348"/>
      <c r="H278" s="156">
        <f>SUM(D279:D280)</f>
        <v>2</v>
      </c>
      <c r="I278" s="156">
        <f>COUNT(D279:D280)*2</f>
        <v>4</v>
      </c>
    </row>
    <row r="279" spans="1:9" ht="95.25" customHeight="1">
      <c r="A279" s="3" t="s">
        <v>413</v>
      </c>
      <c r="B279" s="8" t="s">
        <v>414</v>
      </c>
      <c r="C279" s="6" t="s">
        <v>1185</v>
      </c>
      <c r="D279" s="122">
        <v>1</v>
      </c>
      <c r="E279" s="122" t="s">
        <v>1945</v>
      </c>
      <c r="F279" s="339"/>
      <c r="G279" s="352"/>
    </row>
    <row r="280" spans="1:9" ht="54" customHeight="1">
      <c r="A280" s="3"/>
      <c r="B280" s="8"/>
      <c r="C280" s="6" t="s">
        <v>1186</v>
      </c>
      <c r="D280" s="122">
        <v>1</v>
      </c>
      <c r="E280" s="122" t="s">
        <v>1945</v>
      </c>
      <c r="F280" s="339"/>
      <c r="G280" s="352"/>
    </row>
    <row r="281" spans="1:9" hidden="1">
      <c r="A281" s="114" t="s">
        <v>415</v>
      </c>
      <c r="B281" s="8" t="s">
        <v>416</v>
      </c>
      <c r="C281" s="9"/>
      <c r="D281" s="9"/>
      <c r="E281" s="9"/>
      <c r="F281" s="9"/>
      <c r="G281" s="179"/>
      <c r="H281"/>
      <c r="I281"/>
    </row>
    <row r="282" spans="1:9" ht="30" hidden="1">
      <c r="A282" s="114" t="s">
        <v>417</v>
      </c>
      <c r="B282" s="8" t="s">
        <v>418</v>
      </c>
      <c r="C282" s="9"/>
      <c r="D282" s="9"/>
      <c r="E282" s="9"/>
      <c r="F282" s="9"/>
      <c r="G282" s="179"/>
      <c r="H282"/>
      <c r="I282"/>
    </row>
    <row r="283" spans="1:9" ht="30" hidden="1">
      <c r="A283" s="114" t="s">
        <v>419</v>
      </c>
      <c r="B283" s="8" t="s">
        <v>423</v>
      </c>
      <c r="C283" s="9"/>
      <c r="D283" s="9"/>
      <c r="E283" s="9"/>
      <c r="F283" s="9"/>
      <c r="G283" s="179"/>
      <c r="H283"/>
      <c r="I283"/>
    </row>
    <row r="284" spans="1:9" ht="18.75">
      <c r="A284" s="3"/>
      <c r="B284" s="278" t="s">
        <v>425</v>
      </c>
      <c r="C284" s="279"/>
      <c r="D284" s="279"/>
      <c r="E284" s="279"/>
      <c r="F284" s="279"/>
      <c r="G284" s="347"/>
      <c r="H284" s="156">
        <f>H285+H294</f>
        <v>8</v>
      </c>
      <c r="I284" s="156">
        <f>I285+I294</f>
        <v>16</v>
      </c>
    </row>
    <row r="285" spans="1:9" ht="31.5" customHeight="1">
      <c r="A285" s="3" t="s">
        <v>426</v>
      </c>
      <c r="B285" s="245" t="s">
        <v>427</v>
      </c>
      <c r="C285" s="246"/>
      <c r="D285" s="246"/>
      <c r="E285" s="246"/>
      <c r="F285" s="246"/>
      <c r="G285" s="348"/>
      <c r="H285" s="156">
        <f>SUM(D286:D293)</f>
        <v>7</v>
      </c>
      <c r="I285" s="156">
        <f>COUNT(D286:D293)*2</f>
        <v>14</v>
      </c>
    </row>
    <row r="286" spans="1:9" ht="66" customHeight="1">
      <c r="A286" s="3" t="s">
        <v>428</v>
      </c>
      <c r="B286" s="8" t="s">
        <v>429</v>
      </c>
      <c r="C286" s="6" t="s">
        <v>2192</v>
      </c>
      <c r="D286" s="122">
        <v>1</v>
      </c>
      <c r="E286" s="122" t="s">
        <v>1945</v>
      </c>
      <c r="F286" s="339"/>
      <c r="G286" s="352"/>
    </row>
    <row r="287" spans="1:9" ht="50.25" customHeight="1">
      <c r="A287" s="3"/>
      <c r="B287" s="8"/>
      <c r="C287" s="6" t="s">
        <v>566</v>
      </c>
      <c r="D287" s="122">
        <v>1</v>
      </c>
      <c r="E287" s="122" t="s">
        <v>1945</v>
      </c>
      <c r="F287" s="339"/>
      <c r="G287" s="352"/>
    </row>
    <row r="288" spans="1:9" ht="48.75" customHeight="1">
      <c r="A288" s="3"/>
      <c r="B288" s="8"/>
      <c r="C288" s="6" t="s">
        <v>2193</v>
      </c>
      <c r="D288" s="122">
        <v>1</v>
      </c>
      <c r="E288" s="122" t="s">
        <v>1945</v>
      </c>
      <c r="F288" s="339"/>
      <c r="G288" s="352"/>
    </row>
    <row r="289" spans="1:9" ht="30" hidden="1">
      <c r="A289" s="114" t="s">
        <v>430</v>
      </c>
      <c r="B289" s="8" t="s">
        <v>431</v>
      </c>
      <c r="C289" s="6"/>
      <c r="D289" s="9"/>
      <c r="E289" s="9"/>
      <c r="F289" s="9"/>
      <c r="G289" s="179"/>
      <c r="H289"/>
      <c r="I289"/>
    </row>
    <row r="290" spans="1:9">
      <c r="A290" s="3"/>
      <c r="B290" s="8"/>
      <c r="C290" s="9"/>
      <c r="D290" s="122">
        <v>1</v>
      </c>
      <c r="E290" s="9"/>
      <c r="F290" s="339"/>
      <c r="G290" s="352"/>
    </row>
    <row r="291" spans="1:9" ht="78.75" customHeight="1">
      <c r="A291" s="3" t="s">
        <v>432</v>
      </c>
      <c r="B291" s="8" t="s">
        <v>433</v>
      </c>
      <c r="C291" s="6" t="s">
        <v>2046</v>
      </c>
      <c r="D291" s="122">
        <v>1</v>
      </c>
      <c r="E291" s="122" t="s">
        <v>1945</v>
      </c>
      <c r="F291" s="339"/>
      <c r="G291" s="352"/>
    </row>
    <row r="292" spans="1:9" ht="30">
      <c r="A292" s="3"/>
      <c r="B292" s="8"/>
      <c r="C292" s="6" t="s">
        <v>567</v>
      </c>
      <c r="D292" s="122">
        <v>1</v>
      </c>
      <c r="E292" s="122" t="s">
        <v>1945</v>
      </c>
      <c r="F292" s="339"/>
      <c r="G292" s="352"/>
    </row>
    <row r="293" spans="1:9" ht="64.5" customHeight="1">
      <c r="A293" s="3" t="s">
        <v>434</v>
      </c>
      <c r="B293" s="8" t="s">
        <v>435</v>
      </c>
      <c r="C293" s="6" t="s">
        <v>2047</v>
      </c>
      <c r="D293" s="122">
        <v>1</v>
      </c>
      <c r="E293" s="122" t="s">
        <v>1945</v>
      </c>
      <c r="F293" s="339"/>
      <c r="G293" s="352"/>
    </row>
    <row r="294" spans="1:9" ht="31.5" customHeight="1">
      <c r="A294" s="3" t="s">
        <v>436</v>
      </c>
      <c r="B294" s="245" t="s">
        <v>470</v>
      </c>
      <c r="C294" s="246"/>
      <c r="D294" s="246"/>
      <c r="E294" s="246"/>
      <c r="F294" s="246"/>
      <c r="G294" s="348"/>
      <c r="H294" s="156">
        <f>SUM(D296)</f>
        <v>1</v>
      </c>
      <c r="I294" s="156">
        <f>COUNT(D296)*2</f>
        <v>2</v>
      </c>
    </row>
    <row r="295" spans="1:9" ht="30" hidden="1">
      <c r="A295" s="114" t="s">
        <v>437</v>
      </c>
      <c r="B295" s="25" t="s">
        <v>440</v>
      </c>
      <c r="C295" s="25"/>
      <c r="D295" s="9"/>
      <c r="E295" s="9"/>
      <c r="F295" s="9"/>
      <c r="G295" s="179"/>
      <c r="H295"/>
      <c r="I295"/>
    </row>
    <row r="296" spans="1:9" ht="69.75" customHeight="1">
      <c r="A296" s="3" t="s">
        <v>438</v>
      </c>
      <c r="B296" s="25" t="s">
        <v>439</v>
      </c>
      <c r="C296" s="6" t="s">
        <v>2188</v>
      </c>
      <c r="D296" s="122">
        <v>1</v>
      </c>
      <c r="E296" s="122" t="s">
        <v>1945</v>
      </c>
      <c r="F296" s="339"/>
      <c r="G296" s="352"/>
    </row>
    <row r="299" spans="1:9" ht="95.25" customHeight="1">
      <c r="A299" s="242" t="s">
        <v>2408</v>
      </c>
      <c r="B299" s="242"/>
      <c r="C299" s="242"/>
    </row>
    <row r="300" spans="1:9" ht="63">
      <c r="A300" s="149"/>
      <c r="B300" s="165" t="s">
        <v>2409</v>
      </c>
      <c r="C300" s="198">
        <f>D320</f>
        <v>50</v>
      </c>
    </row>
    <row r="301" spans="1:9" ht="26.25">
      <c r="A301" s="152"/>
      <c r="B301" s="243" t="s">
        <v>2342</v>
      </c>
      <c r="C301" s="244"/>
    </row>
    <row r="302" spans="1:9" ht="21">
      <c r="A302" s="153" t="s">
        <v>2343</v>
      </c>
      <c r="B302" s="154" t="s">
        <v>2344</v>
      </c>
      <c r="C302" s="197">
        <f>D312</f>
        <v>50</v>
      </c>
    </row>
    <row r="303" spans="1:9" ht="21">
      <c r="A303" s="153" t="s">
        <v>2345</v>
      </c>
      <c r="B303" s="154" t="s">
        <v>2346</v>
      </c>
      <c r="C303" s="197">
        <f t="shared" ref="C303:C308" si="0">D313</f>
        <v>50</v>
      </c>
    </row>
    <row r="304" spans="1:9" ht="21">
      <c r="A304" s="153" t="s">
        <v>2347</v>
      </c>
      <c r="B304" s="154" t="s">
        <v>2348</v>
      </c>
      <c r="C304" s="197">
        <f t="shared" si="0"/>
        <v>50</v>
      </c>
    </row>
    <row r="305" spans="1:4" ht="21">
      <c r="A305" s="153" t="s">
        <v>2349</v>
      </c>
      <c r="B305" s="154" t="s">
        <v>2350</v>
      </c>
      <c r="C305" s="197">
        <f t="shared" si="0"/>
        <v>50</v>
      </c>
    </row>
    <row r="306" spans="1:4" ht="21">
      <c r="A306" s="153" t="s">
        <v>2351</v>
      </c>
      <c r="B306" s="154" t="s">
        <v>2352</v>
      </c>
      <c r="C306" s="197">
        <f t="shared" si="0"/>
        <v>50</v>
      </c>
    </row>
    <row r="307" spans="1:4" ht="21">
      <c r="A307" s="153" t="s">
        <v>2353</v>
      </c>
      <c r="B307" s="154" t="s">
        <v>2354</v>
      </c>
      <c r="C307" s="197">
        <f t="shared" si="0"/>
        <v>50</v>
      </c>
    </row>
    <row r="308" spans="1:4" ht="21">
      <c r="A308" s="153" t="s">
        <v>2355</v>
      </c>
      <c r="B308" s="154" t="s">
        <v>2356</v>
      </c>
      <c r="C308" s="197">
        <f t="shared" si="0"/>
        <v>50</v>
      </c>
    </row>
    <row r="309" spans="1:4" ht="21">
      <c r="A309" s="153" t="s">
        <v>2357</v>
      </c>
      <c r="B309" s="154" t="s">
        <v>2358</v>
      </c>
      <c r="C309" s="197">
        <f>D319</f>
        <v>50</v>
      </c>
    </row>
    <row r="311" spans="1:4">
      <c r="A311" s="205"/>
      <c r="B311" s="205" t="s">
        <v>2378</v>
      </c>
      <c r="C311" s="206" t="s">
        <v>2367</v>
      </c>
      <c r="D311" s="209" t="s">
        <v>2361</v>
      </c>
    </row>
    <row r="312" spans="1:4">
      <c r="A312" s="205" t="s">
        <v>2343</v>
      </c>
      <c r="B312" s="205">
        <f>H5</f>
        <v>8</v>
      </c>
      <c r="C312" s="205">
        <f>I5</f>
        <v>16</v>
      </c>
      <c r="D312" s="209">
        <f>B312*100/C312</f>
        <v>50</v>
      </c>
    </row>
    <row r="313" spans="1:4">
      <c r="A313" s="205" t="s">
        <v>2345</v>
      </c>
      <c r="B313" s="205">
        <f>H45</f>
        <v>4</v>
      </c>
      <c r="C313" s="205">
        <f>I45</f>
        <v>8</v>
      </c>
      <c r="D313" s="209">
        <f t="shared" ref="D313:D320" si="1">B313*100/C313</f>
        <v>50</v>
      </c>
    </row>
    <row r="314" spans="1:4">
      <c r="A314" s="205" t="s">
        <v>2347</v>
      </c>
      <c r="B314" s="205">
        <f>H67</f>
        <v>21</v>
      </c>
      <c r="C314" s="205">
        <f>I67</f>
        <v>42</v>
      </c>
      <c r="D314" s="209">
        <f t="shared" si="1"/>
        <v>50</v>
      </c>
    </row>
    <row r="315" spans="1:4">
      <c r="A315" s="205" t="s">
        <v>2349</v>
      </c>
      <c r="B315" s="205">
        <f>H100</f>
        <v>6</v>
      </c>
      <c r="C315" s="205">
        <f>I100</f>
        <v>12</v>
      </c>
      <c r="D315" s="209">
        <f t="shared" si="1"/>
        <v>50</v>
      </c>
    </row>
    <row r="316" spans="1:4">
      <c r="A316" s="205" t="s">
        <v>2351</v>
      </c>
      <c r="B316" s="205">
        <f>H151</f>
        <v>22</v>
      </c>
      <c r="C316" s="205">
        <f>I151</f>
        <v>44</v>
      </c>
      <c r="D316" s="209">
        <f t="shared" si="1"/>
        <v>50</v>
      </c>
    </row>
    <row r="317" spans="1:4">
      <c r="A317" s="205" t="s">
        <v>2353</v>
      </c>
      <c r="B317" s="205">
        <f>H232</f>
        <v>24</v>
      </c>
      <c r="C317" s="205">
        <f>I232</f>
        <v>48</v>
      </c>
      <c r="D317" s="209">
        <f t="shared" si="1"/>
        <v>50</v>
      </c>
    </row>
    <row r="318" spans="1:4">
      <c r="A318" s="205" t="s">
        <v>2355</v>
      </c>
      <c r="B318" s="205">
        <f>H262</f>
        <v>3</v>
      </c>
      <c r="C318" s="205">
        <f>I262</f>
        <v>6</v>
      </c>
      <c r="D318" s="209">
        <f t="shared" si="1"/>
        <v>50</v>
      </c>
    </row>
    <row r="319" spans="1:4">
      <c r="A319" s="205" t="s">
        <v>2357</v>
      </c>
      <c r="B319" s="205">
        <f>H284</f>
        <v>8</v>
      </c>
      <c r="C319" s="205">
        <f>I284</f>
        <v>16</v>
      </c>
      <c r="D319" s="209">
        <f t="shared" si="1"/>
        <v>50</v>
      </c>
    </row>
    <row r="320" spans="1:4">
      <c r="A320" s="205"/>
      <c r="B320" s="205">
        <f>SUM(B312:B319)</f>
        <v>96</v>
      </c>
      <c r="C320" s="205">
        <f>SUM(C312:C319)</f>
        <v>192</v>
      </c>
      <c r="D320" s="209">
        <f t="shared" si="1"/>
        <v>50</v>
      </c>
    </row>
    <row r="321" spans="1:4">
      <c r="A321" s="186"/>
      <c r="B321" s="186"/>
      <c r="C321" s="187"/>
      <c r="D321" s="188"/>
    </row>
    <row r="322" spans="1:4">
      <c r="A322" s="186"/>
      <c r="B322" s="186"/>
      <c r="C322" s="187"/>
      <c r="D322" s="188"/>
    </row>
    <row r="323" spans="1:4">
      <c r="A323" s="155"/>
      <c r="B323" s="155"/>
      <c r="C323" s="156"/>
    </row>
  </sheetData>
  <sheetProtection password="E1A7" sheet="1" objects="1" scenarios="1"/>
  <protectedRanges>
    <protectedRange sqref="D1:D1048576" name="Range1"/>
  </protectedRanges>
  <autoFilter ref="A4:F296">
    <filterColumn colId="0">
      <colorFilter dxfId="4"/>
    </filterColumn>
  </autoFilter>
  <mergeCells count="48">
    <mergeCell ref="F1:F2"/>
    <mergeCell ref="A1:E2"/>
    <mergeCell ref="B284:F284"/>
    <mergeCell ref="B285:F285"/>
    <mergeCell ref="B294:F294"/>
    <mergeCell ref="B244:F244"/>
    <mergeCell ref="B251:F251"/>
    <mergeCell ref="B262:F262"/>
    <mergeCell ref="B263:F263"/>
    <mergeCell ref="B274:F274"/>
    <mergeCell ref="B278:F278"/>
    <mergeCell ref="B241:F241"/>
    <mergeCell ref="B152:F152"/>
    <mergeCell ref="B155:F155"/>
    <mergeCell ref="B177:F177"/>
    <mergeCell ref="B185:F185"/>
    <mergeCell ref="B233:F233"/>
    <mergeCell ref="B101:F101"/>
    <mergeCell ref="B113:F113"/>
    <mergeCell ref="B121:F121"/>
    <mergeCell ref="B126:F126"/>
    <mergeCell ref="B135:F135"/>
    <mergeCell ref="B191:F191"/>
    <mergeCell ref="B199:F199"/>
    <mergeCell ref="B206:F206"/>
    <mergeCell ref="B212:F212"/>
    <mergeCell ref="B217:F217"/>
    <mergeCell ref="B78:F78"/>
    <mergeCell ref="B85:F85"/>
    <mergeCell ref="B91:F91"/>
    <mergeCell ref="B100:F100"/>
    <mergeCell ref="B232:F232"/>
    <mergeCell ref="A299:C299"/>
    <mergeCell ref="B301:C301"/>
    <mergeCell ref="B62:F62"/>
    <mergeCell ref="A3:F3"/>
    <mergeCell ref="B5:F5"/>
    <mergeCell ref="B6:F6"/>
    <mergeCell ref="B16:F16"/>
    <mergeCell ref="B22:F22"/>
    <mergeCell ref="B27:F27"/>
    <mergeCell ref="B42:F42"/>
    <mergeCell ref="B45:F45"/>
    <mergeCell ref="B46:F46"/>
    <mergeCell ref="B56:F56"/>
    <mergeCell ref="B151:F151"/>
    <mergeCell ref="B67:F67"/>
    <mergeCell ref="B68:F68"/>
  </mergeCells>
  <dataValidations count="1">
    <dataValidation type="list" allowBlank="1" showInputMessage="1" showErrorMessage="1" sqref="D321:D1048576 D3:D310">
      <formula1>$J$1:$L$1</formula1>
    </dataValidation>
  </dataValidations>
  <pageMargins left="0.7" right="0.7" top="0.75" bottom="0.75" header="0.3" footer="0.3"/>
  <pageSetup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Hospital Score Card</vt:lpstr>
      <vt:lpstr>General Clinic</vt:lpstr>
      <vt:lpstr>Maternity Health</vt:lpstr>
      <vt:lpstr>New Born &amp; Child Health</vt:lpstr>
      <vt:lpstr> Immunization</vt:lpstr>
      <vt:lpstr> Family Planning</vt:lpstr>
      <vt:lpstr> Communicable Disease</vt:lpstr>
      <vt:lpstr>NCD </vt:lpstr>
      <vt:lpstr>Dressing Room &amp; Emergency </vt:lpstr>
      <vt:lpstr>Pharmacy  </vt:lpstr>
      <vt:lpstr>Lab </vt:lpstr>
      <vt:lpstr>Outreach </vt:lpstr>
      <vt:lpstr>General Admin </vt:lpstr>
      <vt:lpstr>Sheet1</vt:lpstr>
      <vt:lpstr>' Communicable Disease'!Print_Area</vt:lpstr>
      <vt:lpstr>' Family Planning'!Print_Area</vt:lpstr>
      <vt:lpstr>' Immunization'!Print_Area</vt:lpstr>
      <vt:lpstr>'Dressing Room &amp; Emergency '!Print_Area</vt:lpstr>
      <vt:lpstr>'General Admin '!Print_Area</vt:lpstr>
      <vt:lpstr>'General Clinic'!Print_Area</vt:lpstr>
      <vt:lpstr>'Lab '!Print_Area</vt:lpstr>
      <vt:lpstr>'Maternity Health'!Print_Area</vt:lpstr>
      <vt:lpstr>'NCD '!Print_Area</vt:lpstr>
      <vt:lpstr>'New Born &amp; Child Health'!Print_Area</vt:lpstr>
      <vt:lpstr>'Outreach '!Print_Area</vt:lpstr>
      <vt:lpstr>'Pharmacy  '!Print_Area</vt:lpstr>
    </vt:vector>
  </TitlesOfParts>
  <Company>Sony India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Customer</dc:creator>
  <cp:lastModifiedBy>Vinny Arora</cp:lastModifiedBy>
  <cp:lastPrinted>2015-08-05T04:11:58Z</cp:lastPrinted>
  <dcterms:created xsi:type="dcterms:W3CDTF">2015-07-15T04:50:36Z</dcterms:created>
  <dcterms:modified xsi:type="dcterms:W3CDTF">2018-11-28T12:30:51Z</dcterms:modified>
</cp:coreProperties>
</file>