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sa518906\Documents\Zendesk\Z-15314\"/>
    </mc:Choice>
  </mc:AlternateContent>
  <xr:revisionPtr revIDLastSave="0" documentId="13_ncr:1_{F401ECA1-A01E-443A-8878-E05D55B6B402}" xr6:coauthVersionLast="41" xr6:coauthVersionMax="41" xr10:uidLastSave="{00000000-0000-0000-0000-000000000000}"/>
  <bookViews>
    <workbookView xWindow="28680" yWindow="-120" windowWidth="29040" windowHeight="15840" activeTab="2" xr2:uid="{00000000-000D-0000-FFFF-FFFF00000000}"/>
    <workbookView xWindow="-108" yWindow="-108" windowWidth="23256" windowHeight="12576" activeTab="2" xr2:uid="{638AD66A-A649-41F3-BC1C-14D78FA374D7}"/>
  </bookViews>
  <sheets>
    <sheet name="Configuration 1" sheetId="1" r:id="rId1"/>
    <sheet name="DataKWH" sheetId="2" r:id="rId2"/>
    <sheet name="Data" sheetId="4" r:id="rId3"/>
    <sheet name="DDF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2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2" i="2"/>
  <c r="A11" i="3"/>
  <c r="A10" i="3"/>
  <c r="A7" i="3"/>
  <c r="A6" i="3"/>
  <c r="A3" i="3"/>
  <c r="A2" i="3"/>
  <c r="A1" i="3"/>
  <c r="C22" i="3"/>
  <c r="C3" i="3"/>
  <c r="E9" i="3"/>
  <c r="C20" i="3"/>
  <c r="C11" i="3"/>
  <c r="E1" i="3"/>
  <c r="G12" i="3"/>
  <c r="G6" i="3"/>
  <c r="G2" i="3"/>
  <c r="I1" i="3"/>
  <c r="G1" i="3"/>
  <c r="E3" i="3"/>
  <c r="G11" i="3"/>
  <c r="E6" i="3"/>
  <c r="E11" i="3"/>
  <c r="I3" i="3"/>
  <c r="C1" i="3"/>
  <c r="G5" i="3"/>
  <c r="G8" i="3"/>
</calcChain>
</file>

<file path=xl/sharedStrings.xml><?xml version="1.0" encoding="utf-8"?>
<sst xmlns="http://schemas.openxmlformats.org/spreadsheetml/2006/main" count="1175" uniqueCount="645">
  <si>
    <t>CURRENT (A)</t>
  </si>
  <si>
    <t>PF</t>
  </si>
  <si>
    <t>KW</t>
  </si>
  <si>
    <t>MCB</t>
  </si>
  <si>
    <t>LOAD RATIO %</t>
  </si>
  <si>
    <t>BRANCH ALARM</t>
  </si>
  <si>
    <t>Branch Alarm Status</t>
  </si>
  <si>
    <t>Bit 0: High High Latching Alarm</t>
  </si>
  <si>
    <t>Bit 1: High Latching Alarm</t>
  </si>
  <si>
    <t>Bit 2: Low Latching Alarm</t>
  </si>
  <si>
    <t>Bit 3 : Low Low Latching Alarm</t>
  </si>
  <si>
    <t>Meter_Alm</t>
  </si>
  <si>
    <t>MW80:0</t>
  </si>
  <si>
    <t>MW80:1</t>
  </si>
  <si>
    <t>MW80:2</t>
  </si>
  <si>
    <t>MW80:4</t>
  </si>
  <si>
    <t>MW80:5</t>
  </si>
  <si>
    <t>MW80:6</t>
  </si>
  <si>
    <t>MW80:7</t>
  </si>
  <si>
    <t>MW80:8</t>
  </si>
  <si>
    <t>MW80:9</t>
  </si>
  <si>
    <t>MW80:10</t>
  </si>
  <si>
    <t>MW80:11</t>
  </si>
  <si>
    <t>MW80:12</t>
  </si>
  <si>
    <t>MW80:13</t>
  </si>
  <si>
    <t>MW80:14</t>
  </si>
  <si>
    <t>MW80:15</t>
  </si>
  <si>
    <t>MW81:0</t>
  </si>
  <si>
    <t>MW81:1</t>
  </si>
  <si>
    <t>MW81:2</t>
  </si>
  <si>
    <t>MW81:3</t>
  </si>
  <si>
    <t>IP ADDRESS</t>
  </si>
  <si>
    <t>192.168.100.99</t>
  </si>
  <si>
    <t>40002 -AVG L-N</t>
  </si>
  <si>
    <t>40004 -AVG L-L</t>
  </si>
  <si>
    <t>40006 -V RN</t>
  </si>
  <si>
    <t>40008 - V YN</t>
  </si>
  <si>
    <t>40010 - V BN</t>
  </si>
  <si>
    <t>40012 - V RY</t>
  </si>
  <si>
    <t>40014 -V YB</t>
  </si>
  <si>
    <t>40016 -V BR</t>
  </si>
  <si>
    <t>40020-Ir</t>
  </si>
  <si>
    <t>40022 -Iy</t>
  </si>
  <si>
    <t>40024 - Ib</t>
  </si>
  <si>
    <t>40026 -I Avg</t>
  </si>
  <si>
    <t>210 BCPM Outgoing Register List -Unsigned Dec</t>
  </si>
  <si>
    <t>40060 -kW R</t>
  </si>
  <si>
    <t>40062 -kW Y</t>
  </si>
  <si>
    <t>40064 -KW B</t>
  </si>
  <si>
    <t>40066 - KW Total</t>
  </si>
  <si>
    <t>Over Ir</t>
  </si>
  <si>
    <t>Over Iy</t>
  </si>
  <si>
    <t>Over Ib</t>
  </si>
  <si>
    <t>Over Vry</t>
  </si>
  <si>
    <t>Over Vrn</t>
  </si>
  <si>
    <t>Over Vyn</t>
  </si>
  <si>
    <t>Over Vbn</t>
  </si>
  <si>
    <t>Over Vyb</t>
  </si>
  <si>
    <t>Over Vbr</t>
  </si>
  <si>
    <t>Over kVA -R</t>
  </si>
  <si>
    <t>Over kVA -Y</t>
  </si>
  <si>
    <t>over kVA -B</t>
  </si>
  <si>
    <t>Over kVA Total</t>
  </si>
  <si>
    <t>Under Vrn</t>
  </si>
  <si>
    <t>Under Vyn</t>
  </si>
  <si>
    <t>Under VBn</t>
  </si>
  <si>
    <t>Under Vry</t>
  </si>
  <si>
    <t>Under Vyb</t>
  </si>
  <si>
    <t>Under Vbr</t>
  </si>
  <si>
    <t>40001 -Hz</t>
  </si>
  <si>
    <t>40042 -R</t>
  </si>
  <si>
    <t>40044 -Y</t>
  </si>
  <si>
    <t>40046 -B</t>
  </si>
  <si>
    <t>40048 -AVG</t>
  </si>
  <si>
    <t>KWH(Float)</t>
  </si>
  <si>
    <t>ALARM</t>
  </si>
  <si>
    <t xml:space="preserve">OUTPUT ENERGY METER READINGS_REG VALUE </t>
  </si>
  <si>
    <t>Frequency</t>
  </si>
  <si>
    <t>Voltage</t>
  </si>
  <si>
    <t>Current</t>
  </si>
  <si>
    <t xml:space="preserve">Power </t>
  </si>
  <si>
    <t>Load (FLOAT)</t>
  </si>
  <si>
    <t>40071 -kVA Y</t>
  </si>
  <si>
    <t>40073 -kVA B</t>
  </si>
  <si>
    <t>40075 -kVA R</t>
  </si>
  <si>
    <t>40077 -kVA TOTAL</t>
  </si>
  <si>
    <t>40031 -R %</t>
  </si>
  <si>
    <t>40033 -Y %</t>
  </si>
  <si>
    <t>40035 -B %</t>
  </si>
  <si>
    <t>Energy(float)</t>
  </si>
  <si>
    <t>40050 -KWH</t>
  </si>
  <si>
    <t xml:space="preserve">            &lt;type&gt;state&lt;/type&gt;</t>
  </si>
  <si>
    <t xml:space="preserve">                &lt;function&gt;3&lt;/function&gt;</t>
  </si>
  <si>
    <t xml:space="preserve">            &lt;alarmFlagsTest match="1"&gt;</t>
  </si>
  <si>
    <t xml:space="preserve">            &lt;value&gt;</t>
  </si>
  <si>
    <t xml:space="preserve">                &lt;name&gt;</t>
  </si>
  <si>
    <t xml:space="preserve">                &lt;quantity&gt;2&lt;/quantity&gt;</t>
  </si>
  <si>
    <t xml:space="preserve">                &lt;mapValue mapid="0_1state-vm"&gt;</t>
  </si>
  <si>
    <t xml:space="preserve">                &lt;type&gt;float&lt;/type&gt;</t>
  </si>
  <si>
    <t xml:space="preserve">            &lt;/value&gt;</t>
  </si>
  <si>
    <t xml:space="preserve">                    &lt;!-- Bit 0 --&gt;</t>
  </si>
  <si>
    <t xml:space="preserve">            &lt;/value_ref_id&gt;</t>
  </si>
  <si>
    <t xml:space="preserve">                    &lt;formatNumber printffmt="%1.0f"&gt; </t>
  </si>
  <si>
    <t xml:space="preserve">                &lt;/mapValue&gt;</t>
  </si>
  <si>
    <t xml:space="preserve">                &lt;/name&gt;</t>
  </si>
  <si>
    <t xml:space="preserve">                        &lt;bitwise_and&gt;</t>
  </si>
  <si>
    <t xml:space="preserve">        &lt;/numSensor&gt;</t>
  </si>
  <si>
    <t xml:space="preserve">                        &lt;op&gt;</t>
  </si>
  <si>
    <t xml:space="preserve">                &lt;category&gt;Device&lt;/category&gt;</t>
  </si>
  <si>
    <t xml:space="preserve">                        &lt;right_shift&gt;</t>
  </si>
  <si>
    <t xml:space="preserve">            &lt;enum&gt;open_close-em&lt;/enum&gt;</t>
  </si>
  <si>
    <t xml:space="preserve">                &lt;description&gt;</t>
  </si>
  <si>
    <t xml:space="preserve">                        &lt;op&gt;0&lt;/op&gt;</t>
  </si>
  <si>
    <t xml:space="preserve">        &lt;/stateSensor&gt;</t>
  </si>
  <si>
    <t xml:space="preserve">                        &lt;/right_shift&gt;</t>
  </si>
  <si>
    <t xml:space="preserve">                &lt;/description&gt;</t>
  </si>
  <si>
    <t xml:space="preserve">                        &lt;/op&gt;</t>
  </si>
  <si>
    <t xml:space="preserve">            &lt;/alarmFlagsTest&gt;</t>
  </si>
  <si>
    <t xml:space="preserve">                        &lt;op&gt;1&lt;/op&gt;</t>
  </si>
  <si>
    <t xml:space="preserve">        &lt;/alarmFlags&gt;</t>
  </si>
  <si>
    <t xml:space="preserve">                        &lt;/bitwise_and&gt;</t>
  </si>
  <si>
    <t xml:space="preserve">                    &lt;/formatNumber&gt;</t>
  </si>
  <si>
    <t xml:space="preserve">                &lt;/value&gt;</t>
  </si>
  <si>
    <t xml:space="preserve">                &lt;enum&gt;open_close-em&lt;/enum&gt;</t>
  </si>
  <si>
    <t>sensorSet</t>
  </si>
  <si>
    <t>ruleId</t>
  </si>
  <si>
    <t>sensorId</t>
  </si>
  <si>
    <t>OID</t>
  </si>
  <si>
    <t>Label</t>
  </si>
  <si>
    <t>Register</t>
  </si>
  <si>
    <t>Energy kWh</t>
  </si>
  <si>
    <t>Data Type</t>
  </si>
  <si>
    <t>float</t>
  </si>
  <si>
    <t>Quantity</t>
  </si>
  <si>
    <t>Function</t>
  </si>
  <si>
    <t>start_addr</t>
  </si>
  <si>
    <t>energy_kwh1</t>
  </si>
  <si>
    <t>energy_kwh2</t>
  </si>
  <si>
    <t>energy_kwh3</t>
  </si>
  <si>
    <t>energy_kwh4</t>
  </si>
  <si>
    <t>energy_kwh5</t>
  </si>
  <si>
    <t>energy_kwh6</t>
  </si>
  <si>
    <t>energy_kwh7</t>
  </si>
  <si>
    <t>energy_kwh8</t>
  </si>
  <si>
    <t>energy_kwh9</t>
  </si>
  <si>
    <t>energy_kwh10</t>
  </si>
  <si>
    <t>energy_kwh11</t>
  </si>
  <si>
    <t>energy_kwh12</t>
  </si>
  <si>
    <t>energy_kwh13</t>
  </si>
  <si>
    <t>energy_kwh14</t>
  </si>
  <si>
    <t>energy_kwh15</t>
  </si>
  <si>
    <t>energy_kwh16</t>
  </si>
  <si>
    <t>energy_kwh17</t>
  </si>
  <si>
    <t>energy_kwh18</t>
  </si>
  <si>
    <t>energy_kwh19</t>
  </si>
  <si>
    <t>energy_kwh20</t>
  </si>
  <si>
    <t>energy_kwh21</t>
  </si>
  <si>
    <t>energy_kwh22</t>
  </si>
  <si>
    <t>energy_kwh23</t>
  </si>
  <si>
    <t>energy_kwh24</t>
  </si>
  <si>
    <t>energy_kwh25</t>
  </si>
  <si>
    <t>energy_kwh26</t>
  </si>
  <si>
    <t>energy_kwh27</t>
  </si>
  <si>
    <t>energy_kwh28</t>
  </si>
  <si>
    <t>energy_kwh29</t>
  </si>
  <si>
    <t>energy_kwh30</t>
  </si>
  <si>
    <t>energy_kwh31</t>
  </si>
  <si>
    <t>energy_kwh32</t>
  </si>
  <si>
    <t>energy_kwh33</t>
  </si>
  <si>
    <t>energy_kwh34</t>
  </si>
  <si>
    <t>energy_kwh35</t>
  </si>
  <si>
    <t>energy_kwh36</t>
  </si>
  <si>
    <t>energy_kwh37</t>
  </si>
  <si>
    <t>energy_kwh38</t>
  </si>
  <si>
    <t>energy_kwh39</t>
  </si>
  <si>
    <t>energy_kwh40</t>
  </si>
  <si>
    <t>energy_kwh41</t>
  </si>
  <si>
    <t>energy_kwh42</t>
  </si>
  <si>
    <t>energy_kwh43</t>
  </si>
  <si>
    <t>energy_kwh44</t>
  </si>
  <si>
    <t>energy_kwh45</t>
  </si>
  <si>
    <t>energy_kwh46</t>
  </si>
  <si>
    <t>energy_kwh47</t>
  </si>
  <si>
    <t>energy_kwh48</t>
  </si>
  <si>
    <t>energy_kwh49</t>
  </si>
  <si>
    <t>energy_kwh50</t>
  </si>
  <si>
    <t>energy_kwh51</t>
  </si>
  <si>
    <t>energy_kwh52</t>
  </si>
  <si>
    <t>energy_kwh53</t>
  </si>
  <si>
    <t>energy_kwh54</t>
  </si>
  <si>
    <t>energy_kwh55</t>
  </si>
  <si>
    <t>energy_kwh56</t>
  </si>
  <si>
    <t>energy_kwh57</t>
  </si>
  <si>
    <t>energy_kwh58</t>
  </si>
  <si>
    <t>energy_kwh59</t>
  </si>
  <si>
    <t>energy_kwh60</t>
  </si>
  <si>
    <t>energy_kwh61</t>
  </si>
  <si>
    <t>energy_kwh62</t>
  </si>
  <si>
    <t>energy_kwh63</t>
  </si>
  <si>
    <t>energy_kwh64</t>
  </si>
  <si>
    <t>energy_kwh65</t>
  </si>
  <si>
    <t>energy_kwh66</t>
  </si>
  <si>
    <t>energy_kwh67</t>
  </si>
  <si>
    <t>energy_kwh68</t>
  </si>
  <si>
    <t>energy_kwh69</t>
  </si>
  <si>
    <t>energy_kwh70</t>
  </si>
  <si>
    <t>energy_kwh71</t>
  </si>
  <si>
    <t>energy_kwh72</t>
  </si>
  <si>
    <t>energy_kwh73</t>
  </si>
  <si>
    <t>energy_kwh74</t>
  </si>
  <si>
    <t>energy_kwh75</t>
  </si>
  <si>
    <t>energy_kwh76</t>
  </si>
  <si>
    <t>energy_kwh77</t>
  </si>
  <si>
    <t>energy_kwh78</t>
  </si>
  <si>
    <t>energy_kwh79</t>
  </si>
  <si>
    <t>energy_kwh80</t>
  </si>
  <si>
    <t>energy_kwh81</t>
  </si>
  <si>
    <t>energy_kwh82</t>
  </si>
  <si>
    <t>energy_kwh83</t>
  </si>
  <si>
    <t>energy_kwh84</t>
  </si>
  <si>
    <t>energy_kwh85</t>
  </si>
  <si>
    <t>energy_kwh86</t>
  </si>
  <si>
    <t>energy_kwh87</t>
  </si>
  <si>
    <t>energy_kwh88</t>
  </si>
  <si>
    <t>energy_kwh89</t>
  </si>
  <si>
    <t>energy_kwh90</t>
  </si>
  <si>
    <t>energy_kwh91</t>
  </si>
  <si>
    <t>energy_kwh92</t>
  </si>
  <si>
    <t>energy_kwh93</t>
  </si>
  <si>
    <t>energy_kwh94</t>
  </si>
  <si>
    <t>energy_kwh95</t>
  </si>
  <si>
    <t>energy_kwh96</t>
  </si>
  <si>
    <t>energy_kwh97</t>
  </si>
  <si>
    <t>energy_kwh98</t>
  </si>
  <si>
    <t>energy_kwh99</t>
  </si>
  <si>
    <t>energy_kwh100</t>
  </si>
  <si>
    <t>energy_kwh101</t>
  </si>
  <si>
    <t>energy_kwh102</t>
  </si>
  <si>
    <t>energy_kwh103</t>
  </si>
  <si>
    <t>energy_kwh104</t>
  </si>
  <si>
    <t>energy_kwh105</t>
  </si>
  <si>
    <t>energy_kwh106</t>
  </si>
  <si>
    <t>energy_kwh107</t>
  </si>
  <si>
    <t>energy_kwh108</t>
  </si>
  <si>
    <t>energy_kwh109</t>
  </si>
  <si>
    <t>energy_kwh110</t>
  </si>
  <si>
    <t>energy_kwh111</t>
  </si>
  <si>
    <t>energy_kwh112</t>
  </si>
  <si>
    <t>energy_kwh113</t>
  </si>
  <si>
    <t>energy_kwh114</t>
  </si>
  <si>
    <t>energy_kwh115</t>
  </si>
  <si>
    <t>energy_kwh116</t>
  </si>
  <si>
    <t>energy_kwh117</t>
  </si>
  <si>
    <t>energy_kwh118</t>
  </si>
  <si>
    <t>energy_kwh119</t>
  </si>
  <si>
    <t>energy_kwh120</t>
  </si>
  <si>
    <t>energy_kwh121</t>
  </si>
  <si>
    <t>energy_kwh122</t>
  </si>
  <si>
    <t>energy_kwh123</t>
  </si>
  <si>
    <t>energy_kwh124</t>
  </si>
  <si>
    <t>energy_kwh125</t>
  </si>
  <si>
    <t>energy_kwh126</t>
  </si>
  <si>
    <t>SINGLE_PHASE_KWH_1</t>
  </si>
  <si>
    <t>SINGLE_PHASE_KWH_2</t>
  </si>
  <si>
    <t>SINGLE_PHASE_KWH_3</t>
  </si>
  <si>
    <t>SINGLE_PHASE_KWH_4</t>
  </si>
  <si>
    <t>SINGLE_PHASE_KWH_5</t>
  </si>
  <si>
    <t>SINGLE_PHASE_KWH_6</t>
  </si>
  <si>
    <t>SINGLE_PHASE_KWH_7</t>
  </si>
  <si>
    <t>SINGLE_PHASE_KWH_8</t>
  </si>
  <si>
    <t>SINGLE_PHASE_KWH_9</t>
  </si>
  <si>
    <t>SINGLE_PHASE_KWH_10</t>
  </si>
  <si>
    <t>SINGLE_PHASE_KWH_11</t>
  </si>
  <si>
    <t>SINGLE_PHASE_KWH_12</t>
  </si>
  <si>
    <t>SINGLE_PHASE_KWH_13</t>
  </si>
  <si>
    <t>SINGLE_PHASE_KWH_14</t>
  </si>
  <si>
    <t>SINGLE_PHASE_KWH_15</t>
  </si>
  <si>
    <t>SINGLE_PHASE_KWH_16</t>
  </si>
  <si>
    <t>SINGLE_PHASE_KWH_17</t>
  </si>
  <si>
    <t>SINGLE_PHASE_KWH_18</t>
  </si>
  <si>
    <t>SINGLE_PHASE_KWH_19</t>
  </si>
  <si>
    <t>SINGLE_PHASE_KWH_20</t>
  </si>
  <si>
    <t>SINGLE_PHASE_KWH_21</t>
  </si>
  <si>
    <t>SINGLE_PHASE_KWH_22</t>
  </si>
  <si>
    <t>SINGLE_PHASE_KWH_23</t>
  </si>
  <si>
    <t>SINGLE_PHASE_KWH_24</t>
  </si>
  <si>
    <t>SINGLE_PHASE_KWH_25</t>
  </si>
  <si>
    <t>SINGLE_PHASE_KWH_26</t>
  </si>
  <si>
    <t>SINGLE_PHASE_KWH_27</t>
  </si>
  <si>
    <t>SINGLE_PHASE_KWH_28</t>
  </si>
  <si>
    <t>SINGLE_PHASE_KWH_29</t>
  </si>
  <si>
    <t>SINGLE_PHASE_KWH_30</t>
  </si>
  <si>
    <t>SINGLE_PHASE_KWH_31</t>
  </si>
  <si>
    <t>SINGLE_PHASE_KWH_32</t>
  </si>
  <si>
    <t>SINGLE_PHASE_KWH_33</t>
  </si>
  <si>
    <t>SINGLE_PHASE_KWH_34</t>
  </si>
  <si>
    <t>SINGLE_PHASE_KWH_35</t>
  </si>
  <si>
    <t>SINGLE_PHASE_KWH_36</t>
  </si>
  <si>
    <t>SINGLE_PHASE_KWH_37</t>
  </si>
  <si>
    <t>SINGLE_PHASE_KWH_38</t>
  </si>
  <si>
    <t>SINGLE_PHASE_KWH_39</t>
  </si>
  <si>
    <t>SINGLE_PHASE_KWH_40</t>
  </si>
  <si>
    <t>SINGLE_PHASE_KWH_41</t>
  </si>
  <si>
    <t>SINGLE_PHASE_KWH_42</t>
  </si>
  <si>
    <t>SINGLE_PHASE_KWH_43</t>
  </si>
  <si>
    <t>SINGLE_PHASE_KWH_44</t>
  </si>
  <si>
    <t>SINGLE_PHASE_KWH_45</t>
  </si>
  <si>
    <t>SINGLE_PHASE_KWH_46</t>
  </si>
  <si>
    <t>SINGLE_PHASE_KWH_47</t>
  </si>
  <si>
    <t>SINGLE_PHASE_KWH_48</t>
  </si>
  <si>
    <t>SINGLE_PHASE_KWH_49</t>
  </si>
  <si>
    <t>SINGLE_PHASE_KWH_50</t>
  </si>
  <si>
    <t>SINGLE_PHASE_KWH_51</t>
  </si>
  <si>
    <t>SINGLE_PHASE_KWH_52</t>
  </si>
  <si>
    <t>SINGLE_PHASE_KWH_53</t>
  </si>
  <si>
    <t>SINGLE_PHASE_KWH_54</t>
  </si>
  <si>
    <t>SINGLE_PHASE_KWH_55</t>
  </si>
  <si>
    <t>SINGLE_PHASE_KWH_56</t>
  </si>
  <si>
    <t>SINGLE_PHASE_KWH_57</t>
  </si>
  <si>
    <t>SINGLE_PHASE_KWH_58</t>
  </si>
  <si>
    <t>SINGLE_PHASE_KWH_59</t>
  </si>
  <si>
    <t>SINGLE_PHASE_KWH_60</t>
  </si>
  <si>
    <t>SINGLE_PHASE_KWH_61</t>
  </si>
  <si>
    <t>SINGLE_PHASE_KWH_62</t>
  </si>
  <si>
    <t>SINGLE_PHASE_KWH_63</t>
  </si>
  <si>
    <t>SINGLE_PHASE_KWH_64</t>
  </si>
  <si>
    <t>SINGLE_PHASE_KWH_65</t>
  </si>
  <si>
    <t>SINGLE_PHASE_KWH_66</t>
  </si>
  <si>
    <t>SINGLE_PHASE_KWH_67</t>
  </si>
  <si>
    <t>SINGLE_PHASE_KWH_68</t>
  </si>
  <si>
    <t>SINGLE_PHASE_KWH_69</t>
  </si>
  <si>
    <t>SINGLE_PHASE_KWH_70</t>
  </si>
  <si>
    <t>SINGLE_PHASE_KWH_71</t>
  </si>
  <si>
    <t>SINGLE_PHASE_KWH_72</t>
  </si>
  <si>
    <t>SINGLE_PHASE_KWH_73</t>
  </si>
  <si>
    <t>SINGLE_PHASE_KWH_74</t>
  </si>
  <si>
    <t>SINGLE_PHASE_KWH_75</t>
  </si>
  <si>
    <t>SINGLE_PHASE_KWH_76</t>
  </si>
  <si>
    <t>SINGLE_PHASE_KWH_77</t>
  </si>
  <si>
    <t>SINGLE_PHASE_KWH_78</t>
  </si>
  <si>
    <t>SINGLE_PHASE_KWH_79</t>
  </si>
  <si>
    <t>SINGLE_PHASE_KWH_80</t>
  </si>
  <si>
    <t>SINGLE_PHASE_KWH_81</t>
  </si>
  <si>
    <t>SINGLE_PHASE_KWH_82</t>
  </si>
  <si>
    <t>SINGLE_PHASE_KWH_83</t>
  </si>
  <si>
    <t>SINGLE_PHASE_KWH_84</t>
  </si>
  <si>
    <t>SINGLE_PHASE_KWH_85</t>
  </si>
  <si>
    <t>SINGLE_PHASE_KWH_86</t>
  </si>
  <si>
    <t>SINGLE_PHASE_KWH_87</t>
  </si>
  <si>
    <t>SINGLE_PHASE_KWH_88</t>
  </si>
  <si>
    <t>SINGLE_PHASE_KWH_89</t>
  </si>
  <si>
    <t>SINGLE_PHASE_KWH_90</t>
  </si>
  <si>
    <t>SINGLE_PHASE_KWH_91</t>
  </si>
  <si>
    <t>SINGLE_PHASE_KWH_92</t>
  </si>
  <si>
    <t>SINGLE_PHASE_KWH_93</t>
  </si>
  <si>
    <t>SINGLE_PHASE_KWH_94</t>
  </si>
  <si>
    <t>SINGLE_PHASE_KWH_95</t>
  </si>
  <si>
    <t>SINGLE_PHASE_KWH_96</t>
  </si>
  <si>
    <t>SINGLE_PHASE_KWH_97</t>
  </si>
  <si>
    <t>SINGLE_PHASE_KWH_98</t>
  </si>
  <si>
    <t>SINGLE_PHASE_KWH_99</t>
  </si>
  <si>
    <t>SINGLE_PHASE_KWH_100</t>
  </si>
  <si>
    <t>SINGLE_PHASE_KWH_101</t>
  </si>
  <si>
    <t>SINGLE_PHASE_KWH_102</t>
  </si>
  <si>
    <t>SINGLE_PHASE_KWH_103</t>
  </si>
  <si>
    <t>SINGLE_PHASE_KWH_104</t>
  </si>
  <si>
    <t>SINGLE_PHASE_KWH_105</t>
  </si>
  <si>
    <t>SINGLE_PHASE_KWH_106</t>
  </si>
  <si>
    <t>SINGLE_PHASE_KWH_107</t>
  </si>
  <si>
    <t>SINGLE_PHASE_KWH_108</t>
  </si>
  <si>
    <t>SINGLE_PHASE_KWH_109</t>
  </si>
  <si>
    <t>SINGLE_PHASE_KWH_110</t>
  </si>
  <si>
    <t>SINGLE_PHASE_KWH_111</t>
  </si>
  <si>
    <t>SINGLE_PHASE_KWH_112</t>
  </si>
  <si>
    <t>SINGLE_PHASE_KWH_113</t>
  </si>
  <si>
    <t>SINGLE_PHASE_KWH_114</t>
  </si>
  <si>
    <t>SINGLE_PHASE_KWH_115</t>
  </si>
  <si>
    <t>SINGLE_PHASE_KWH_116</t>
  </si>
  <si>
    <t>SINGLE_PHASE_KWH_117</t>
  </si>
  <si>
    <t>SINGLE_PHASE_KWH_118</t>
  </si>
  <si>
    <t>SINGLE_PHASE_KWH_119</t>
  </si>
  <si>
    <t>SINGLE_PHASE_KWH_120</t>
  </si>
  <si>
    <t>SINGLE_PHASE_KWH_121</t>
  </si>
  <si>
    <t>SINGLE_PHASE_KWH_122</t>
  </si>
  <si>
    <t>SINGLE_PHASE_KWH_123</t>
  </si>
  <si>
    <t>SINGLE_PHASE_KWH_124</t>
  </si>
  <si>
    <t>SINGLE_PHASE_KWH_125</t>
  </si>
  <si>
    <t>SINGLE_PHASE_KWH_126</t>
  </si>
  <si>
    <t>valueInc</t>
  </si>
  <si>
    <t>type</t>
  </si>
  <si>
    <t>num/kwatthr</t>
  </si>
  <si>
    <t>Energy Meter Frequency</t>
  </si>
  <si>
    <t>Energy Meter L-N Average Voltage</t>
  </si>
  <si>
    <t>Energy Meter L-L Average Voltage</t>
  </si>
  <si>
    <t>Energy Meter Voltage L1-N</t>
  </si>
  <si>
    <t>Energy Meter Voltage L2-N</t>
  </si>
  <si>
    <t>Energy Meter Voltage L3-N</t>
  </si>
  <si>
    <t>Energy Meter Voltage L1-L2</t>
  </si>
  <si>
    <t>Energy Meter Voltage L2-L3</t>
  </si>
  <si>
    <t>Energy Meter Voltage L3-L1</t>
  </si>
  <si>
    <t>Energy Meter Current L1</t>
  </si>
  <si>
    <t>Energy Meter Current L2</t>
  </si>
  <si>
    <t>Energy Meter Current L3</t>
  </si>
  <si>
    <t>Energy Meter Average Current</t>
  </si>
  <si>
    <t>Energy Meter Load L1</t>
  </si>
  <si>
    <t>Energy Meter Load L2</t>
  </si>
  <si>
    <t>Energy Meter Load L3</t>
  </si>
  <si>
    <t>Energy Meter Power Factor L1</t>
  </si>
  <si>
    <t>Energy Meter Power Factor L2</t>
  </si>
  <si>
    <t>Energy Meter Power Factor L3</t>
  </si>
  <si>
    <t>Energy Meter Average Power Factor</t>
  </si>
  <si>
    <t>Energy Meter Total Energy kWh</t>
  </si>
  <si>
    <t>Energy Meter kWh 1</t>
  </si>
  <si>
    <t>Energy Meter kWh 2</t>
  </si>
  <si>
    <t>Energy Meter kWh 3</t>
  </si>
  <si>
    <t>Energy Meter kWh 4</t>
  </si>
  <si>
    <t>Energy Meter kWh 5</t>
  </si>
  <si>
    <t>Energy Meter kWh 6</t>
  </si>
  <si>
    <t>Energy Meter kWh 7</t>
  </si>
  <si>
    <t>Energy Meter kWh 8</t>
  </si>
  <si>
    <t>Energy Meter kWh 9</t>
  </si>
  <si>
    <t>Energy Meter kWh 10</t>
  </si>
  <si>
    <t>Energy Meter kWh 11</t>
  </si>
  <si>
    <t>Energy Meter kWh 12</t>
  </si>
  <si>
    <t>Energy Meter kWh 13</t>
  </si>
  <si>
    <t>Energy Meter kWh 14</t>
  </si>
  <si>
    <t>Energy Meter kWh 15</t>
  </si>
  <si>
    <t>Energy Meter kWh 16</t>
  </si>
  <si>
    <t>Energy Meter kWh 17</t>
  </si>
  <si>
    <t>Energy Meter kWh 18</t>
  </si>
  <si>
    <t>Energy Meter kWh 19</t>
  </si>
  <si>
    <t>Energy Meter kWh 20</t>
  </si>
  <si>
    <t>Energy Meter kWh 21</t>
  </si>
  <si>
    <t>Energy Meter kWh 22</t>
  </si>
  <si>
    <t>Energy Meter kWh 23</t>
  </si>
  <si>
    <t>Energy Meter kWh 24</t>
  </si>
  <si>
    <t>Energy Meter kWh 25</t>
  </si>
  <si>
    <t>Energy Meter kWh 26</t>
  </si>
  <si>
    <t>Energy Meter kWh 27</t>
  </si>
  <si>
    <t>Energy Meter kWh 28</t>
  </si>
  <si>
    <t>Energy Meter kWh 29</t>
  </si>
  <si>
    <t>Energy Meter kWh 30</t>
  </si>
  <si>
    <t>Energy Meter kWh 31</t>
  </si>
  <si>
    <t>Energy Meter kWh 32</t>
  </si>
  <si>
    <t>Energy Meter kWh 33</t>
  </si>
  <si>
    <t>Energy Meter kWh 34</t>
  </si>
  <si>
    <t>Energy Meter kWh 35</t>
  </si>
  <si>
    <t>Energy Meter kWh 36</t>
  </si>
  <si>
    <t>Energy Meter kWh 37</t>
  </si>
  <si>
    <t>Energy Meter kWh 38</t>
  </si>
  <si>
    <t>Energy Meter kWh 39</t>
  </si>
  <si>
    <t>Energy Meter kWh 40</t>
  </si>
  <si>
    <t>Energy Meter kWh 41</t>
  </si>
  <si>
    <t>Energy Meter kWh 42</t>
  </si>
  <si>
    <t>Energy Meter kWh 43</t>
  </si>
  <si>
    <t>Energy Meter kWh 44</t>
  </si>
  <si>
    <t>Energy Meter kWh 45</t>
  </si>
  <si>
    <t>Energy Meter kWh 46</t>
  </si>
  <si>
    <t>Energy Meter kWh 47</t>
  </si>
  <si>
    <t>Energy Meter kWh 48</t>
  </si>
  <si>
    <t>Energy Meter kWh 49</t>
  </si>
  <si>
    <t>Energy Meter kWh 50</t>
  </si>
  <si>
    <t>Energy Meter kWh 51</t>
  </si>
  <si>
    <t>Energy Meter kWh 52</t>
  </si>
  <si>
    <t>Energy Meter kWh 53</t>
  </si>
  <si>
    <t>Energy Meter kWh 54</t>
  </si>
  <si>
    <t>Energy Meter kWh 55</t>
  </si>
  <si>
    <t>Energy Meter kWh 56</t>
  </si>
  <si>
    <t>Energy Meter kWh 57</t>
  </si>
  <si>
    <t>Energy Meter kWh 58</t>
  </si>
  <si>
    <t>Energy Meter kWh 59</t>
  </si>
  <si>
    <t>Energy Meter kWh 60</t>
  </si>
  <si>
    <t>Energy Meter kWh 61</t>
  </si>
  <si>
    <t>Energy Meter kWh 62</t>
  </si>
  <si>
    <t>Energy Meter kWh 63</t>
  </si>
  <si>
    <t>Energy Meter kWh 64</t>
  </si>
  <si>
    <t>Energy Meter kWh 65</t>
  </si>
  <si>
    <t>Energy Meter kWh 66</t>
  </si>
  <si>
    <t>Energy Meter kWh 67</t>
  </si>
  <si>
    <t>Energy Meter kWh 68</t>
  </si>
  <si>
    <t>Energy Meter kWh 69</t>
  </si>
  <si>
    <t>Energy Meter kWh 70</t>
  </si>
  <si>
    <t>Energy Meter kWh 71</t>
  </si>
  <si>
    <t>Energy Meter kWh 72</t>
  </si>
  <si>
    <t>Energy Meter kWh 73</t>
  </si>
  <si>
    <t>Energy Meter kWh 74</t>
  </si>
  <si>
    <t>Energy Meter kWh 75</t>
  </si>
  <si>
    <t>Energy Meter kWh 76</t>
  </si>
  <si>
    <t>Energy Meter kWh 77</t>
  </si>
  <si>
    <t>Energy Meter kWh 78</t>
  </si>
  <si>
    <t>Energy Meter kWh 79</t>
  </si>
  <si>
    <t>Energy Meter kWh 80</t>
  </si>
  <si>
    <t>Energy Meter kWh 81</t>
  </si>
  <si>
    <t>Energy Meter kWh 82</t>
  </si>
  <si>
    <t>Energy Meter kWh 83</t>
  </si>
  <si>
    <t>Energy Meter kWh 84</t>
  </si>
  <si>
    <t>Energy Meter kWh 85</t>
  </si>
  <si>
    <t>Energy Meter kWh 86</t>
  </si>
  <si>
    <t>Energy Meter kWh 87</t>
  </si>
  <si>
    <t>Energy Meter kWh 88</t>
  </si>
  <si>
    <t>Energy Meter kWh 89</t>
  </si>
  <si>
    <t>Energy Meter kWh 90</t>
  </si>
  <si>
    <t>Energy Meter kWh 91</t>
  </si>
  <si>
    <t>Energy Meter kWh 92</t>
  </si>
  <si>
    <t>Energy Meter kWh 93</t>
  </si>
  <si>
    <t>Energy Meter kWh 94</t>
  </si>
  <si>
    <t>Energy Meter kWh 95</t>
  </si>
  <si>
    <t>Energy Meter kWh 96</t>
  </si>
  <si>
    <t>Energy Meter kWh 97</t>
  </si>
  <si>
    <t>Energy Meter kWh 98</t>
  </si>
  <si>
    <t>Energy Meter kWh 99</t>
  </si>
  <si>
    <t>Energy Meter kWh 100</t>
  </si>
  <si>
    <t>Energy Meter kWh 101</t>
  </si>
  <si>
    <t>Energy Meter kWh 102</t>
  </si>
  <si>
    <t>Energy Meter kWh 103</t>
  </si>
  <si>
    <t>Energy Meter kWh 104</t>
  </si>
  <si>
    <t>Energy Meter kWh 105</t>
  </si>
  <si>
    <t>Energy Meter kWh 106</t>
  </si>
  <si>
    <t>Energy Meter kWh 107</t>
  </si>
  <si>
    <t>Energy Meter kWh 108</t>
  </si>
  <si>
    <t>Energy Meter kWh 109</t>
  </si>
  <si>
    <t>Energy Meter kWh 110</t>
  </si>
  <si>
    <t>Energy Meter kWh 111</t>
  </si>
  <si>
    <t>Energy Meter kWh 112</t>
  </si>
  <si>
    <t>Energy Meter kWh 113</t>
  </si>
  <si>
    <t>Energy Meter kWh 114</t>
  </si>
  <si>
    <t>Energy Meter kWh 115</t>
  </si>
  <si>
    <t>Energy Meter kWh 116</t>
  </si>
  <si>
    <t>Energy Meter kWh 117</t>
  </si>
  <si>
    <t>Energy Meter kWh 118</t>
  </si>
  <si>
    <t>Energy Meter kWh 119</t>
  </si>
  <si>
    <t>Energy Meter kWh 120</t>
  </si>
  <si>
    <t>Energy Meter kWh 121</t>
  </si>
  <si>
    <t>Energy Meter kWh 122</t>
  </si>
  <si>
    <t>Energy Meter kWh 123</t>
  </si>
  <si>
    <t>Energy Meter kWh 124</t>
  </si>
  <si>
    <t>Energy Meter kWh 125</t>
  </si>
  <si>
    <t>Energy Meter kWh 126</t>
  </si>
  <si>
    <t>Energy Meter Total Apparent Power</t>
  </si>
  <si>
    <t>Energy Meter Power L1</t>
  </si>
  <si>
    <t>Energy Meter Power L2</t>
  </si>
  <si>
    <t>Energy Meter Power L3</t>
  </si>
  <si>
    <t>Energy Meter Total Power</t>
  </si>
  <si>
    <t>Energy Meter Apparent Power L3</t>
  </si>
  <si>
    <t>Energy Meter Apparent Power L2</t>
  </si>
  <si>
    <t>Energy Meter Apparent Power L1</t>
  </si>
  <si>
    <t>frequency</t>
  </si>
  <si>
    <t>voltage</t>
  </si>
  <si>
    <t>amperage</t>
  </si>
  <si>
    <t>pctofcapacity</t>
  </si>
  <si>
    <t>num/powerfactor</t>
  </si>
  <si>
    <t>num/powerKW</t>
  </si>
  <si>
    <t>num/powerKVA</t>
  </si>
  <si>
    <t>uint_16</t>
  </si>
  <si>
    <t>Load</t>
  </si>
  <si>
    <t>Power Factor</t>
  </si>
  <si>
    <t>Energy</t>
  </si>
  <si>
    <t>l-n_average_voltage</t>
  </si>
  <si>
    <t>l-l_average_voltage</t>
  </si>
  <si>
    <t>l1-n_voltage</t>
  </si>
  <si>
    <t>l2-n_voltage</t>
  </si>
  <si>
    <t>l3-n_voltage</t>
  </si>
  <si>
    <t>l1-l2_voltage</t>
  </si>
  <si>
    <t>l2-l3_voltage</t>
  </si>
  <si>
    <t>l3-l1_voltage</t>
  </si>
  <si>
    <t>l1_current</t>
  </si>
  <si>
    <t>l2_current</t>
  </si>
  <si>
    <t>l3_current</t>
  </si>
  <si>
    <t>average_current</t>
  </si>
  <si>
    <t>l1_load</t>
  </si>
  <si>
    <t>l2_load</t>
  </si>
  <si>
    <t>l3_load</t>
  </si>
  <si>
    <t>powerfactor_l1</t>
  </si>
  <si>
    <t>powerfactor_l2</t>
  </si>
  <si>
    <t>powerfactor_l3</t>
  </si>
  <si>
    <t>average_powerfactor</t>
  </si>
  <si>
    <t>total_energy_kwh</t>
  </si>
  <si>
    <t>power_l1</t>
  </si>
  <si>
    <t>power_l2</t>
  </si>
  <si>
    <t>power_l3</t>
  </si>
  <si>
    <t>total_power</t>
  </si>
  <si>
    <t>total_apparent_power</t>
  </si>
  <si>
    <t>apparent_power_l2</t>
  </si>
  <si>
    <t>apparent_power_l3</t>
  </si>
  <si>
    <t>apparent_power_l1</t>
  </si>
  <si>
    <t>FREQUENCY</t>
  </si>
  <si>
    <t>L1_CURRENT</t>
  </si>
  <si>
    <t>L2_CURRENT</t>
  </si>
  <si>
    <t>L3_CURRENT</t>
  </si>
  <si>
    <t>AVERAGE_CURRENT</t>
  </si>
  <si>
    <t>L1_LOAD</t>
  </si>
  <si>
    <t>L2_LOAD</t>
  </si>
  <si>
    <t>L3_LOAD</t>
  </si>
  <si>
    <t>POWERFACTOR_L1</t>
  </si>
  <si>
    <t>POWERFACTOR_L2</t>
  </si>
  <si>
    <t>POWERFACTOR_L3</t>
  </si>
  <si>
    <t>AVERAGE_POWERFACTOR</t>
  </si>
  <si>
    <t>TOTAL_ENERGY_KWH</t>
  </si>
  <si>
    <t>POWER_L1</t>
  </si>
  <si>
    <t>POWER_L2</t>
  </si>
  <si>
    <t>POWER_L3</t>
  </si>
  <si>
    <t>TOTAL_POWER</t>
  </si>
  <si>
    <t>TOTAL_APPARENT_POWER</t>
  </si>
  <si>
    <t>APPARENT_POWER_L2</t>
  </si>
  <si>
    <t>APPARENT_POWER_L3</t>
  </si>
  <si>
    <t>APPARENT_POWER_L1</t>
  </si>
  <si>
    <t>L_N_AVERAGE_VOLTAGE</t>
  </si>
  <si>
    <t>L_L_AVERAGE_VOLTAGE</t>
  </si>
  <si>
    <t>L1_N_VOLTAGE</t>
  </si>
  <si>
    <t>L2_N_VOLTAGE</t>
  </si>
  <si>
    <t>L3_N_VOLTAGE</t>
  </si>
  <si>
    <t>L1_L2_VOLTAGE</t>
  </si>
  <si>
    <t>L2_L3_VOLTAGE</t>
  </si>
  <si>
    <t>L3_L1_VOLTAGE</t>
  </si>
  <si>
    <t xml:space="preserve">                &lt;mult&gt;</t>
  </si>
  <si>
    <t xml:space="preserve">                &lt;/mult&gt;</t>
  </si>
  <si>
    <t>INPUT_VOLTAGE_LN_AVG</t>
  </si>
  <si>
    <t>INPUT_VOLTAGE_LL_AVG</t>
  </si>
  <si>
    <t>INPUT_VOLTAGE_LN_1</t>
  </si>
  <si>
    <t>INPUT_VOLTAGE_LN_2</t>
  </si>
  <si>
    <t>INPUT_VOLTAGE_LN_3</t>
  </si>
  <si>
    <t>INPUT_VOLTAGE_LL_1</t>
  </si>
  <si>
    <t>INPUT_VOLTAGE_LL_2</t>
  </si>
  <si>
    <t>INPUT_VOLTAGE_LL_3</t>
  </si>
  <si>
    <t>AUX_INPUT_KWH</t>
  </si>
  <si>
    <t>AUX_INPUT_KW_TOTAL</t>
  </si>
  <si>
    <t>AUX_INPUT_PF_TOTAL</t>
  </si>
  <si>
    <t>AUX_INPUT_KW_1</t>
  </si>
  <si>
    <t>AUX_INPUT_KW_2</t>
  </si>
  <si>
    <t>AUX_INPUT_KW_3</t>
  </si>
  <si>
    <t>AUX_INPUT_PF_1</t>
  </si>
  <si>
    <t>AUX_INPUT_PF_2</t>
  </si>
  <si>
    <t>AUX_INPUT_PF_3</t>
  </si>
  <si>
    <t>AUX_INPUT_CURRENT_1</t>
  </si>
  <si>
    <t>AUX_INPUT_CURRENT_2</t>
  </si>
  <si>
    <t>AUX_INPUT_CURRENT_3</t>
  </si>
  <si>
    <t>AUX_INPUT_CURRENT_AVG</t>
  </si>
  <si>
    <t>INPUT_FREQ</t>
  </si>
  <si>
    <t>KVA_TOTAL</t>
  </si>
  <si>
    <t>KVA_PHASE_1</t>
  </si>
  <si>
    <t>KVA_PHASE_2</t>
  </si>
  <si>
    <t>KVA_PHASE_3</t>
  </si>
  <si>
    <t>LOAD_1</t>
  </si>
  <si>
    <t>LOAD_2</t>
  </si>
  <si>
    <t>LOAD_3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</si>
</sst>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5" borderId="1" xfId="0" applyFill="1" applyBorder="1" applyAlignment="1">
      <alignment horizontal="center"/>
    </xf>
    <xf numFmtId="0" fontId="0" fillId="0" borderId="5" xfId="0" applyBorder="1"/>
    <xf numFmtId="0" fontId="0" fillId="5" borderId="5" xfId="0" applyFill="1" applyBorder="1" applyAlignment="1">
      <alignment horizontal="center"/>
    </xf>
    <xf numFmtId="0" fontId="0" fillId="0" borderId="0" xfId="0" applyBorder="1"/>
    <xf numFmtId="0" fontId="0" fillId="5" borderId="0" xfId="0" applyFill="1" applyBorder="1" applyAlignment="1">
      <alignment horizontal="center"/>
    </xf>
    <xf numFmtId="0" fontId="0" fillId="0" borderId="6" xfId="0" applyBorder="1"/>
    <xf numFmtId="0" fontId="0" fillId="5" borderId="6" xfId="0" applyFill="1" applyBorder="1" applyAlignment="1">
      <alignment horizontal="center"/>
    </xf>
    <xf numFmtId="0" fontId="0" fillId="3" borderId="0" xfId="0" applyFill="1" applyBorder="1"/>
    <xf numFmtId="0" fontId="0" fillId="0" borderId="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/>
    <xf numFmtId="0" fontId="0" fillId="7" borderId="1" xfId="0" applyFill="1" applyBorder="1"/>
    <xf numFmtId="0" fontId="4" fillId="7" borderId="1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342900</xdr:colOff>
      <xdr:row>24</xdr:row>
      <xdr:rowOff>161925</xdr:rowOff>
    </xdr:from>
    <xdr:to>
      <xdr:col>16</xdr:col>
      <xdr:colOff>237561</xdr:colOff>
      <xdr:row>64</xdr:row>
      <xdr:rowOff>75258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802D3-EB73-4088-9E3D-F37C7900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15575" y="4857750"/>
          <a:ext cx="4514286" cy="7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790575</xdr:colOff>
      <xdr:row>29</xdr:row>
      <xdr:rowOff>66675</xdr:rowOff>
    </xdr:from>
    <xdr:to>
      <xdr:col>19</xdr:col>
      <xdr:colOff>152107</xdr:colOff>
      <xdr:row>36</xdr:row>
      <xdr:rowOff>28413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AEDC34-8C99-46EC-868D-8E22FAA48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875" y="5715000"/>
          <a:ext cx="2342857" cy="1295238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14</xdr:row>
      <xdr:rowOff>47625</xdr:rowOff>
    </xdr:from>
    <xdr:to>
      <xdr:col>23</xdr:col>
      <xdr:colOff>390223</xdr:colOff>
      <xdr:row>25</xdr:row>
      <xdr:rowOff>104506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B37C4F-FE54-46B1-A5B0-C44717964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83200" y="2838450"/>
          <a:ext cx="2419048" cy="21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S216"/>
  <sheetViews>
    <sheetView topLeftCell="G1" workbookViewId="0">
      <selection activeCell="I5" sqref="I5"/>
    </sheetView>
    <sheetView workbookViewId="1">
      <selection sqref="A1:Q1"/>
    </sheetView>
  </sheetViews>
  <sheetFormatPr defaultRowHeight="14.4" x14ac:dyDescent="0.3"/>
  <cols>
    <col min="1" max="1" width="9.109375" style="1"/>
    <col min="2" max="2" width="18.33203125" style="1" customWidth="1"/>
    <col min="3" max="4" width="9.109375" style="1"/>
    <col min="5" max="5" width="13.44140625" customWidth="1"/>
    <col min="6" max="6" width="15.33203125" bestFit="1" customWidth="1"/>
    <col min="7" max="7" width="11.88671875" style="18" customWidth="1"/>
    <col min="9" max="9" width="28.33203125" bestFit="1" customWidth="1"/>
    <col min="11" max="11" width="16.6640625" bestFit="1" customWidth="1"/>
    <col min="12" max="12" width="14.33203125" bestFit="1" customWidth="1"/>
    <col min="13" max="13" width="13.88671875" bestFit="1" customWidth="1"/>
    <col min="14" max="15" width="13.88671875" customWidth="1"/>
    <col min="16" max="16" width="13.44140625" bestFit="1" customWidth="1"/>
    <col min="17" max="17" width="16.88671875" bestFit="1" customWidth="1"/>
    <col min="18" max="18" width="13.5546875" customWidth="1"/>
    <col min="19" max="19" width="14.33203125" bestFit="1" customWidth="1"/>
  </cols>
  <sheetData>
    <row r="1" spans="1:19" ht="21" x14ac:dyDescent="0.4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9" ht="18.75" customHeight="1" x14ac:dyDescent="0.35">
      <c r="A2" s="25" t="s">
        <v>45</v>
      </c>
      <c r="B2" s="26"/>
      <c r="C2" s="26"/>
      <c r="D2" s="26"/>
      <c r="E2" s="26"/>
      <c r="F2" s="26"/>
      <c r="G2" s="27"/>
      <c r="H2" s="1"/>
      <c r="K2" s="22" t="s">
        <v>76</v>
      </c>
      <c r="L2" s="23"/>
      <c r="M2" s="23"/>
      <c r="N2" s="23"/>
      <c r="O2" s="23"/>
      <c r="P2" s="23"/>
      <c r="Q2" s="23"/>
      <c r="R2" s="24"/>
      <c r="S2" s="19" t="s">
        <v>75</v>
      </c>
    </row>
    <row r="3" spans="1:19" x14ac:dyDescent="0.3">
      <c r="A3" s="4" t="s">
        <v>3</v>
      </c>
      <c r="B3" s="4" t="s">
        <v>0</v>
      </c>
      <c r="C3" s="4" t="s">
        <v>1</v>
      </c>
      <c r="D3" s="4" t="s">
        <v>2</v>
      </c>
      <c r="E3" s="4" t="s">
        <v>4</v>
      </c>
      <c r="F3" s="4" t="s">
        <v>5</v>
      </c>
      <c r="G3" s="19" t="s">
        <v>74</v>
      </c>
      <c r="H3" s="16"/>
      <c r="K3" s="6" t="s">
        <v>77</v>
      </c>
      <c r="L3" s="6" t="s">
        <v>78</v>
      </c>
      <c r="M3" s="6" t="s">
        <v>79</v>
      </c>
      <c r="N3" s="6" t="s">
        <v>81</v>
      </c>
      <c r="O3" s="6" t="s">
        <v>1</v>
      </c>
      <c r="P3" s="6" t="s">
        <v>89</v>
      </c>
      <c r="Q3" s="6" t="s">
        <v>80</v>
      </c>
      <c r="R3" s="6" t="s">
        <v>11</v>
      </c>
      <c r="S3" s="3"/>
    </row>
    <row r="4" spans="1:19" x14ac:dyDescent="0.3">
      <c r="A4" s="2">
        <v>1</v>
      </c>
      <c r="B4" s="2">
        <v>40201</v>
      </c>
      <c r="C4" s="2">
        <v>41101</v>
      </c>
      <c r="D4" s="2">
        <v>40801</v>
      </c>
      <c r="E4" s="2">
        <v>40501</v>
      </c>
      <c r="F4" s="2">
        <v>41701</v>
      </c>
      <c r="G4" s="17">
        <v>42002</v>
      </c>
      <c r="H4" s="16"/>
      <c r="K4" s="2" t="s">
        <v>69</v>
      </c>
      <c r="L4" s="6" t="s">
        <v>33</v>
      </c>
      <c r="M4" s="2" t="s">
        <v>41</v>
      </c>
      <c r="N4" s="2" t="s">
        <v>86</v>
      </c>
      <c r="O4" s="2" t="s">
        <v>70</v>
      </c>
      <c r="P4" s="4" t="s">
        <v>90</v>
      </c>
      <c r="Q4" s="2" t="s">
        <v>46</v>
      </c>
      <c r="R4" s="6" t="s">
        <v>12</v>
      </c>
      <c r="S4" s="14" t="s">
        <v>50</v>
      </c>
    </row>
    <row r="5" spans="1:19" x14ac:dyDescent="0.3">
      <c r="A5" s="2">
        <v>2</v>
      </c>
      <c r="B5" s="2">
        <v>40202</v>
      </c>
      <c r="C5" s="2">
        <v>41102</v>
      </c>
      <c r="D5" s="2">
        <v>40802</v>
      </c>
      <c r="E5" s="2">
        <v>40502</v>
      </c>
      <c r="F5" s="2">
        <v>41702</v>
      </c>
      <c r="G5" s="17">
        <v>42004</v>
      </c>
      <c r="H5" s="15"/>
      <c r="I5" s="5" t="s">
        <v>6</v>
      </c>
      <c r="K5" s="3"/>
      <c r="L5" s="6" t="s">
        <v>34</v>
      </c>
      <c r="M5" s="2" t="s">
        <v>42</v>
      </c>
      <c r="N5" s="2" t="s">
        <v>87</v>
      </c>
      <c r="O5" s="2" t="s">
        <v>71</v>
      </c>
      <c r="P5" s="6"/>
      <c r="Q5" s="2" t="s">
        <v>47</v>
      </c>
      <c r="R5" s="6" t="s">
        <v>13</v>
      </c>
      <c r="S5" s="14" t="s">
        <v>51</v>
      </c>
    </row>
    <row r="6" spans="1:19" x14ac:dyDescent="0.3">
      <c r="A6" s="2">
        <v>3</v>
      </c>
      <c r="B6" s="2">
        <v>40203</v>
      </c>
      <c r="C6" s="2">
        <v>41103</v>
      </c>
      <c r="D6" s="2">
        <v>40803</v>
      </c>
      <c r="E6" s="2">
        <v>40503</v>
      </c>
      <c r="F6" s="2">
        <v>41703</v>
      </c>
      <c r="G6" s="17">
        <v>42006</v>
      </c>
      <c r="H6" s="15"/>
      <c r="I6" s="5" t="s">
        <v>7</v>
      </c>
      <c r="K6" s="3"/>
      <c r="L6" s="6" t="s">
        <v>35</v>
      </c>
      <c r="M6" s="2" t="s">
        <v>43</v>
      </c>
      <c r="N6" s="2" t="s">
        <v>88</v>
      </c>
      <c r="O6" s="2" t="s">
        <v>72</v>
      </c>
      <c r="P6" s="6"/>
      <c r="Q6" s="2" t="s">
        <v>48</v>
      </c>
      <c r="R6" s="6" t="s">
        <v>14</v>
      </c>
      <c r="S6" s="14" t="s">
        <v>52</v>
      </c>
    </row>
    <row r="7" spans="1:19" x14ac:dyDescent="0.3">
      <c r="A7" s="2">
        <v>4</v>
      </c>
      <c r="B7" s="2">
        <v>40204</v>
      </c>
      <c r="C7" s="2">
        <v>41104</v>
      </c>
      <c r="D7" s="2">
        <v>40804</v>
      </c>
      <c r="E7" s="2">
        <v>40504</v>
      </c>
      <c r="F7" s="2">
        <v>41704</v>
      </c>
      <c r="G7" s="17">
        <v>42008</v>
      </c>
      <c r="H7" s="15"/>
      <c r="I7" s="5" t="s">
        <v>8</v>
      </c>
      <c r="K7" s="3"/>
      <c r="L7" s="6" t="s">
        <v>36</v>
      </c>
      <c r="M7" s="2" t="s">
        <v>44</v>
      </c>
      <c r="N7" s="2"/>
      <c r="O7" s="6" t="s">
        <v>73</v>
      </c>
      <c r="P7" s="6"/>
      <c r="Q7" s="2" t="s">
        <v>49</v>
      </c>
      <c r="R7" s="6"/>
      <c r="S7" s="3"/>
    </row>
    <row r="8" spans="1:19" x14ac:dyDescent="0.3">
      <c r="A8" s="2">
        <v>5</v>
      </c>
      <c r="B8" s="2">
        <v>40205</v>
      </c>
      <c r="C8" s="2">
        <v>41105</v>
      </c>
      <c r="D8" s="2">
        <v>40805</v>
      </c>
      <c r="E8" s="2">
        <v>40505</v>
      </c>
      <c r="F8" s="2">
        <v>41705</v>
      </c>
      <c r="G8" s="17">
        <v>42010</v>
      </c>
      <c r="H8" s="15"/>
      <c r="I8" s="5" t="s">
        <v>9</v>
      </c>
      <c r="K8" s="3"/>
      <c r="L8" s="6" t="s">
        <v>37</v>
      </c>
      <c r="M8" s="6"/>
      <c r="N8" s="6"/>
      <c r="P8" s="6"/>
      <c r="Q8" s="2" t="s">
        <v>85</v>
      </c>
      <c r="R8" s="6" t="s">
        <v>15</v>
      </c>
      <c r="S8" s="14" t="s">
        <v>54</v>
      </c>
    </row>
    <row r="9" spans="1:19" x14ac:dyDescent="0.3">
      <c r="A9" s="2">
        <v>6</v>
      </c>
      <c r="B9" s="2">
        <v>40206</v>
      </c>
      <c r="C9" s="2">
        <v>41106</v>
      </c>
      <c r="D9" s="2">
        <v>40806</v>
      </c>
      <c r="E9" s="2">
        <v>40506</v>
      </c>
      <c r="F9" s="2">
        <v>41706</v>
      </c>
      <c r="G9" s="17">
        <v>42012</v>
      </c>
      <c r="H9" s="15"/>
      <c r="I9" s="5" t="s">
        <v>10</v>
      </c>
      <c r="K9" s="3"/>
      <c r="L9" s="6" t="s">
        <v>38</v>
      </c>
      <c r="M9" s="6"/>
      <c r="N9" s="6"/>
      <c r="O9" s="6"/>
      <c r="P9" s="6"/>
      <c r="Q9" s="2" t="s">
        <v>82</v>
      </c>
      <c r="R9" s="6" t="s">
        <v>16</v>
      </c>
      <c r="S9" s="14" t="s">
        <v>55</v>
      </c>
    </row>
    <row r="10" spans="1:19" x14ac:dyDescent="0.3">
      <c r="A10" s="2">
        <v>7</v>
      </c>
      <c r="B10" s="2">
        <v>40207</v>
      </c>
      <c r="C10" s="2">
        <v>41107</v>
      </c>
      <c r="D10" s="2">
        <v>40807</v>
      </c>
      <c r="E10" s="2">
        <v>40507</v>
      </c>
      <c r="F10" s="2">
        <v>41707</v>
      </c>
      <c r="G10" s="17">
        <v>42014</v>
      </c>
      <c r="H10" s="16"/>
      <c r="K10" s="3"/>
      <c r="L10" s="6" t="s">
        <v>39</v>
      </c>
      <c r="M10" s="6"/>
      <c r="N10" s="6"/>
      <c r="O10" s="6"/>
      <c r="P10" s="6"/>
      <c r="Q10" s="2" t="s">
        <v>83</v>
      </c>
      <c r="R10" s="6" t="s">
        <v>17</v>
      </c>
      <c r="S10" s="14" t="s">
        <v>56</v>
      </c>
    </row>
    <row r="11" spans="1:19" x14ac:dyDescent="0.3">
      <c r="A11" s="2">
        <v>8</v>
      </c>
      <c r="B11" s="2">
        <v>40208</v>
      </c>
      <c r="C11" s="2">
        <v>41108</v>
      </c>
      <c r="D11" s="2">
        <v>40808</v>
      </c>
      <c r="E11" s="2">
        <v>40508</v>
      </c>
      <c r="F11" s="2">
        <v>41708</v>
      </c>
      <c r="G11" s="17">
        <v>42016</v>
      </c>
      <c r="H11" s="16"/>
      <c r="I11" s="13" t="s">
        <v>31</v>
      </c>
      <c r="K11" s="3"/>
      <c r="L11" s="6" t="s">
        <v>40</v>
      </c>
      <c r="M11" s="6"/>
      <c r="N11" s="6"/>
      <c r="O11" s="6"/>
      <c r="P11" s="6"/>
      <c r="Q11" s="2" t="s">
        <v>84</v>
      </c>
      <c r="R11" s="6" t="s">
        <v>18</v>
      </c>
      <c r="S11" s="14" t="s">
        <v>53</v>
      </c>
    </row>
    <row r="12" spans="1:19" x14ac:dyDescent="0.3">
      <c r="A12" s="2">
        <v>9</v>
      </c>
      <c r="B12" s="2">
        <v>40209</v>
      </c>
      <c r="C12" s="2">
        <v>41109</v>
      </c>
      <c r="D12" s="2">
        <v>40809</v>
      </c>
      <c r="E12" s="2">
        <v>40509</v>
      </c>
      <c r="F12" s="2">
        <v>41709</v>
      </c>
      <c r="G12" s="17">
        <v>42018</v>
      </c>
      <c r="H12" s="16"/>
      <c r="I12" s="13" t="s">
        <v>32</v>
      </c>
      <c r="K12" s="3"/>
      <c r="L12" s="6"/>
      <c r="M12" s="6"/>
      <c r="N12" s="6"/>
      <c r="O12" s="6"/>
      <c r="P12" s="6"/>
      <c r="Q12" s="6"/>
      <c r="R12" s="6" t="s">
        <v>19</v>
      </c>
      <c r="S12" s="14" t="s">
        <v>57</v>
      </c>
    </row>
    <row r="13" spans="1:19" x14ac:dyDescent="0.3">
      <c r="A13" s="2">
        <v>10</v>
      </c>
      <c r="B13" s="2">
        <v>40210</v>
      </c>
      <c r="C13" s="2">
        <v>41110</v>
      </c>
      <c r="D13" s="2">
        <v>40810</v>
      </c>
      <c r="E13" s="2">
        <v>40510</v>
      </c>
      <c r="F13" s="2">
        <v>41710</v>
      </c>
      <c r="G13" s="17">
        <v>42020</v>
      </c>
      <c r="H13" s="16"/>
      <c r="K13" s="3"/>
      <c r="L13" s="6"/>
      <c r="M13" s="6"/>
      <c r="N13" s="6"/>
      <c r="O13" s="6"/>
      <c r="P13" s="6"/>
      <c r="Q13" s="6"/>
      <c r="R13" s="6" t="s">
        <v>20</v>
      </c>
      <c r="S13" s="14" t="s">
        <v>58</v>
      </c>
    </row>
    <row r="14" spans="1:19" x14ac:dyDescent="0.3">
      <c r="A14" s="2">
        <v>11</v>
      </c>
      <c r="B14" s="2">
        <v>40211</v>
      </c>
      <c r="C14" s="2">
        <v>41111</v>
      </c>
      <c r="D14" s="2">
        <v>40811</v>
      </c>
      <c r="E14" s="2">
        <v>40511</v>
      </c>
      <c r="F14" s="2">
        <v>41711</v>
      </c>
      <c r="G14" s="17">
        <v>42022</v>
      </c>
      <c r="H14" s="16"/>
      <c r="K14" s="3"/>
      <c r="L14" s="6"/>
      <c r="M14" s="6"/>
      <c r="N14" s="6"/>
      <c r="O14" s="6"/>
      <c r="P14" s="6"/>
      <c r="Q14" s="6"/>
      <c r="R14" s="6" t="s">
        <v>21</v>
      </c>
      <c r="S14" s="14" t="s">
        <v>59</v>
      </c>
    </row>
    <row r="15" spans="1:19" x14ac:dyDescent="0.3">
      <c r="A15" s="2">
        <v>12</v>
      </c>
      <c r="B15" s="2">
        <v>40212</v>
      </c>
      <c r="C15" s="2">
        <v>41112</v>
      </c>
      <c r="D15" s="2">
        <v>40812</v>
      </c>
      <c r="E15" s="2">
        <v>40512</v>
      </c>
      <c r="F15" s="2">
        <v>41712</v>
      </c>
      <c r="G15" s="17">
        <v>42024</v>
      </c>
      <c r="H15" s="16"/>
      <c r="K15" s="3"/>
      <c r="L15" s="6"/>
      <c r="M15" s="6"/>
      <c r="N15" s="6"/>
      <c r="O15" s="6"/>
      <c r="P15" s="6"/>
      <c r="Q15" s="6"/>
      <c r="R15" s="6" t="s">
        <v>22</v>
      </c>
      <c r="S15" s="14" t="s">
        <v>60</v>
      </c>
    </row>
    <row r="16" spans="1:19" x14ac:dyDescent="0.3">
      <c r="A16" s="2">
        <v>13</v>
      </c>
      <c r="B16" s="2">
        <v>40213</v>
      </c>
      <c r="C16" s="2">
        <v>41113</v>
      </c>
      <c r="D16" s="2">
        <v>40813</v>
      </c>
      <c r="E16" s="2">
        <v>40513</v>
      </c>
      <c r="F16" s="2">
        <v>41713</v>
      </c>
      <c r="G16" s="17">
        <v>42026</v>
      </c>
      <c r="H16" s="16"/>
      <c r="K16" s="3"/>
      <c r="L16" s="6"/>
      <c r="M16" s="6"/>
      <c r="N16" s="6"/>
      <c r="O16" s="6"/>
      <c r="P16" s="6"/>
      <c r="Q16" s="3"/>
      <c r="R16" s="6" t="s">
        <v>23</v>
      </c>
      <c r="S16" s="14" t="s">
        <v>61</v>
      </c>
    </row>
    <row r="17" spans="1:19" x14ac:dyDescent="0.3">
      <c r="A17" s="2">
        <v>14</v>
      </c>
      <c r="B17" s="2">
        <v>40214</v>
      </c>
      <c r="C17" s="2">
        <v>41114</v>
      </c>
      <c r="D17" s="2">
        <v>40814</v>
      </c>
      <c r="E17" s="2">
        <v>40514</v>
      </c>
      <c r="F17" s="2">
        <v>41714</v>
      </c>
      <c r="G17" s="17">
        <v>42028</v>
      </c>
      <c r="H17" s="16"/>
      <c r="K17" s="3"/>
      <c r="L17" s="6"/>
      <c r="M17" s="6"/>
      <c r="N17" s="6"/>
      <c r="O17" s="6"/>
      <c r="P17" s="6"/>
      <c r="Q17" s="3"/>
      <c r="R17" s="6" t="s">
        <v>24</v>
      </c>
      <c r="S17" s="14" t="s">
        <v>62</v>
      </c>
    </row>
    <row r="18" spans="1:19" x14ac:dyDescent="0.3">
      <c r="A18" s="2">
        <v>15</v>
      </c>
      <c r="B18" s="2">
        <v>40215</v>
      </c>
      <c r="C18" s="2">
        <v>41115</v>
      </c>
      <c r="D18" s="2">
        <v>40815</v>
      </c>
      <c r="E18" s="2">
        <v>40515</v>
      </c>
      <c r="F18" s="2">
        <v>41715</v>
      </c>
      <c r="G18" s="17">
        <v>42030</v>
      </c>
      <c r="H18" s="16"/>
      <c r="K18" s="3"/>
      <c r="L18" s="6"/>
      <c r="M18" s="6"/>
      <c r="N18" s="6"/>
      <c r="O18" s="6"/>
      <c r="P18" s="6"/>
      <c r="Q18" s="3"/>
      <c r="R18" s="6" t="s">
        <v>25</v>
      </c>
      <c r="S18" s="20" t="s">
        <v>63</v>
      </c>
    </row>
    <row r="19" spans="1:19" x14ac:dyDescent="0.3">
      <c r="A19" s="2">
        <v>16</v>
      </c>
      <c r="B19" s="2">
        <v>40216</v>
      </c>
      <c r="C19" s="2">
        <v>41116</v>
      </c>
      <c r="D19" s="2">
        <v>40816</v>
      </c>
      <c r="E19" s="2">
        <v>40516</v>
      </c>
      <c r="F19" s="2">
        <v>41716</v>
      </c>
      <c r="G19" s="17">
        <v>42032</v>
      </c>
      <c r="H19" s="16"/>
      <c r="K19" s="3"/>
      <c r="L19" s="6"/>
      <c r="M19" s="6"/>
      <c r="N19" s="6"/>
      <c r="O19" s="6"/>
      <c r="P19" s="6"/>
      <c r="Q19" s="3"/>
      <c r="R19" s="6" t="s">
        <v>26</v>
      </c>
      <c r="S19" s="14" t="s">
        <v>64</v>
      </c>
    </row>
    <row r="20" spans="1:19" x14ac:dyDescent="0.3">
      <c r="A20" s="2">
        <v>17</v>
      </c>
      <c r="B20" s="2">
        <v>40217</v>
      </c>
      <c r="C20" s="2">
        <v>41117</v>
      </c>
      <c r="D20" s="2">
        <v>40817</v>
      </c>
      <c r="E20" s="2">
        <v>40517</v>
      </c>
      <c r="F20" s="2">
        <v>41717</v>
      </c>
      <c r="G20" s="17">
        <v>42034</v>
      </c>
      <c r="H20" s="16"/>
      <c r="K20" s="3"/>
      <c r="L20" s="6"/>
      <c r="M20" s="6"/>
      <c r="N20" s="6"/>
      <c r="O20" s="6"/>
      <c r="P20" s="6"/>
      <c r="Q20" s="3"/>
      <c r="R20" s="6" t="s">
        <v>27</v>
      </c>
      <c r="S20" s="14" t="s">
        <v>65</v>
      </c>
    </row>
    <row r="21" spans="1:19" x14ac:dyDescent="0.3">
      <c r="A21" s="2">
        <v>18</v>
      </c>
      <c r="B21" s="2">
        <v>40218</v>
      </c>
      <c r="C21" s="2">
        <v>41118</v>
      </c>
      <c r="D21" s="2">
        <v>40818</v>
      </c>
      <c r="E21" s="2">
        <v>40518</v>
      </c>
      <c r="F21" s="2">
        <v>41718</v>
      </c>
      <c r="G21" s="17">
        <v>42036</v>
      </c>
      <c r="H21" s="16"/>
      <c r="I21" s="16"/>
      <c r="K21" s="3"/>
      <c r="L21" s="3"/>
      <c r="M21" s="6"/>
      <c r="N21" s="6"/>
      <c r="O21" s="6"/>
      <c r="P21" s="6"/>
      <c r="Q21" s="3"/>
      <c r="R21" s="6" t="s">
        <v>28</v>
      </c>
      <c r="S21" s="14" t="s">
        <v>66</v>
      </c>
    </row>
    <row r="22" spans="1:19" x14ac:dyDescent="0.3">
      <c r="A22" s="2">
        <v>19</v>
      </c>
      <c r="B22" s="2">
        <v>40219</v>
      </c>
      <c r="C22" s="2">
        <v>41119</v>
      </c>
      <c r="D22" s="2">
        <v>40819</v>
      </c>
      <c r="E22" s="2">
        <v>40519</v>
      </c>
      <c r="F22" s="2">
        <v>41719</v>
      </c>
      <c r="G22" s="17">
        <v>42038</v>
      </c>
      <c r="H22" s="16"/>
      <c r="I22" s="16"/>
      <c r="K22" s="3"/>
      <c r="L22" s="3"/>
      <c r="M22" s="6"/>
      <c r="N22" s="6"/>
      <c r="O22" s="6"/>
      <c r="P22" s="6"/>
      <c r="Q22" s="3"/>
      <c r="R22" s="6" t="s">
        <v>29</v>
      </c>
      <c r="S22" s="14" t="s">
        <v>67</v>
      </c>
    </row>
    <row r="23" spans="1:19" x14ac:dyDescent="0.3">
      <c r="A23" s="2">
        <v>20</v>
      </c>
      <c r="B23" s="2">
        <v>40220</v>
      </c>
      <c r="C23" s="2">
        <v>41120</v>
      </c>
      <c r="D23" s="2">
        <v>40820</v>
      </c>
      <c r="E23" s="2">
        <v>40520</v>
      </c>
      <c r="F23" s="2">
        <v>41720</v>
      </c>
      <c r="G23" s="17">
        <v>42040</v>
      </c>
      <c r="H23" s="16"/>
      <c r="I23" s="16"/>
      <c r="K23" s="7"/>
      <c r="L23" s="7"/>
      <c r="M23" s="8"/>
      <c r="N23" s="8"/>
      <c r="O23" s="8"/>
      <c r="P23" s="8"/>
      <c r="Q23" s="7"/>
      <c r="R23" s="8" t="s">
        <v>30</v>
      </c>
      <c r="S23" s="14" t="s">
        <v>68</v>
      </c>
    </row>
    <row r="24" spans="1:19" x14ac:dyDescent="0.3">
      <c r="A24" s="2">
        <v>21</v>
      </c>
      <c r="B24" s="2">
        <v>40221</v>
      </c>
      <c r="C24" s="2">
        <v>41121</v>
      </c>
      <c r="D24" s="2">
        <v>40821</v>
      </c>
      <c r="E24" s="2">
        <v>40521</v>
      </c>
      <c r="F24" s="2">
        <v>41721</v>
      </c>
      <c r="G24" s="17">
        <v>42042</v>
      </c>
      <c r="H24" s="16"/>
      <c r="I24" s="16"/>
      <c r="K24" s="11"/>
      <c r="L24" s="11"/>
      <c r="M24" s="12"/>
      <c r="N24" s="12"/>
      <c r="O24" s="12"/>
      <c r="P24" s="12"/>
      <c r="Q24" s="11"/>
      <c r="R24" s="11"/>
      <c r="S24" s="9"/>
    </row>
    <row r="25" spans="1:19" x14ac:dyDescent="0.3">
      <c r="A25" s="2">
        <v>22</v>
      </c>
      <c r="B25" s="2">
        <v>40222</v>
      </c>
      <c r="C25" s="2">
        <v>41122</v>
      </c>
      <c r="D25" s="2">
        <v>40822</v>
      </c>
      <c r="E25" s="2">
        <v>40522</v>
      </c>
      <c r="F25" s="2">
        <v>41722</v>
      </c>
      <c r="G25" s="17">
        <v>42044</v>
      </c>
      <c r="H25" s="16"/>
      <c r="I25" s="16"/>
      <c r="K25" s="9"/>
      <c r="L25" s="9"/>
      <c r="M25" s="10"/>
      <c r="N25" s="10"/>
      <c r="O25" s="10"/>
      <c r="P25" s="10"/>
      <c r="Q25" s="9"/>
      <c r="R25" s="9"/>
    </row>
    <row r="26" spans="1:19" x14ac:dyDescent="0.3">
      <c r="A26" s="2">
        <v>23</v>
      </c>
      <c r="B26" s="2">
        <v>40223</v>
      </c>
      <c r="C26" s="2">
        <v>41123</v>
      </c>
      <c r="D26" s="2">
        <v>40823</v>
      </c>
      <c r="E26" s="2">
        <v>40523</v>
      </c>
      <c r="F26" s="2">
        <v>41723</v>
      </c>
      <c r="G26" s="17">
        <v>42046</v>
      </c>
      <c r="H26" s="16"/>
      <c r="I26" s="16"/>
      <c r="K26" s="9"/>
      <c r="L26" s="9"/>
      <c r="M26" s="10"/>
      <c r="N26" s="10"/>
      <c r="O26" s="10"/>
      <c r="P26" s="10"/>
      <c r="Q26" s="9"/>
      <c r="R26" s="9"/>
    </row>
    <row r="27" spans="1:19" x14ac:dyDescent="0.3">
      <c r="A27" s="2">
        <v>24</v>
      </c>
      <c r="B27" s="2">
        <v>40224</v>
      </c>
      <c r="C27" s="2">
        <v>41124</v>
      </c>
      <c r="D27" s="2">
        <v>40824</v>
      </c>
      <c r="E27" s="2">
        <v>40524</v>
      </c>
      <c r="F27" s="2">
        <v>41724</v>
      </c>
      <c r="G27" s="17">
        <v>42048</v>
      </c>
      <c r="H27" s="16"/>
      <c r="I27" s="16"/>
      <c r="L27" s="9"/>
      <c r="M27" s="9"/>
      <c r="N27" s="9"/>
      <c r="O27" s="9"/>
      <c r="P27" s="10"/>
      <c r="Q27" s="9"/>
      <c r="R27" s="9"/>
    </row>
    <row r="28" spans="1:19" x14ac:dyDescent="0.3">
      <c r="A28" s="2">
        <v>25</v>
      </c>
      <c r="B28" s="2">
        <v>40225</v>
      </c>
      <c r="C28" s="2">
        <v>41125</v>
      </c>
      <c r="D28" s="2">
        <v>40825</v>
      </c>
      <c r="E28" s="2">
        <v>40525</v>
      </c>
      <c r="F28" s="2">
        <v>41725</v>
      </c>
      <c r="G28" s="17">
        <v>42050</v>
      </c>
      <c r="H28" s="16"/>
      <c r="I28" s="16"/>
      <c r="K28" s="9"/>
      <c r="L28" s="9"/>
      <c r="M28" s="9"/>
      <c r="N28" s="9"/>
      <c r="O28" s="9"/>
      <c r="P28" s="10"/>
      <c r="Q28" s="9"/>
      <c r="R28" s="9"/>
    </row>
    <row r="29" spans="1:19" x14ac:dyDescent="0.3">
      <c r="A29" s="2">
        <v>26</v>
      </c>
      <c r="B29" s="2">
        <v>40226</v>
      </c>
      <c r="C29" s="2">
        <v>41126</v>
      </c>
      <c r="D29" s="2">
        <v>40826</v>
      </c>
      <c r="E29" s="2">
        <v>40526</v>
      </c>
      <c r="F29" s="2">
        <v>41726</v>
      </c>
      <c r="G29" s="17">
        <v>42052</v>
      </c>
      <c r="H29" s="16"/>
      <c r="I29" s="16"/>
      <c r="K29" s="9"/>
      <c r="L29" s="9"/>
      <c r="M29" s="9"/>
      <c r="N29" s="9"/>
      <c r="O29" s="9"/>
      <c r="P29" s="10"/>
      <c r="Q29" s="9"/>
      <c r="R29" s="9"/>
    </row>
    <row r="30" spans="1:19" x14ac:dyDescent="0.3">
      <c r="A30" s="2">
        <v>27</v>
      </c>
      <c r="B30" s="2">
        <v>40227</v>
      </c>
      <c r="C30" s="2">
        <v>41127</v>
      </c>
      <c r="D30" s="2">
        <v>40827</v>
      </c>
      <c r="E30" s="2">
        <v>40527</v>
      </c>
      <c r="F30" s="2">
        <v>41727</v>
      </c>
      <c r="G30" s="17">
        <v>42054</v>
      </c>
      <c r="H30" s="16"/>
      <c r="I30" s="16"/>
      <c r="K30" s="9"/>
      <c r="L30" s="9"/>
      <c r="M30" s="9"/>
      <c r="N30" s="9"/>
      <c r="P30" s="10"/>
      <c r="Q30" s="9"/>
      <c r="R30" s="9"/>
    </row>
    <row r="31" spans="1:19" x14ac:dyDescent="0.3">
      <c r="A31" s="2">
        <v>28</v>
      </c>
      <c r="B31" s="2">
        <v>40228</v>
      </c>
      <c r="C31" s="2">
        <v>41128</v>
      </c>
      <c r="D31" s="2">
        <v>40828</v>
      </c>
      <c r="E31" s="2">
        <v>40528</v>
      </c>
      <c r="F31" s="2">
        <v>41728</v>
      </c>
      <c r="G31" s="17">
        <v>42056</v>
      </c>
      <c r="H31" s="16"/>
      <c r="I31" s="16"/>
      <c r="K31" s="9"/>
      <c r="L31" s="9"/>
      <c r="M31" s="9"/>
      <c r="N31" s="9"/>
      <c r="O31" s="9"/>
      <c r="P31" s="10"/>
      <c r="Q31" s="9"/>
      <c r="R31" s="9"/>
    </row>
    <row r="32" spans="1:19" x14ac:dyDescent="0.3">
      <c r="A32" s="2">
        <v>29</v>
      </c>
      <c r="B32" s="2">
        <v>40229</v>
      </c>
      <c r="C32" s="2">
        <v>41129</v>
      </c>
      <c r="D32" s="2">
        <v>40829</v>
      </c>
      <c r="E32" s="2">
        <v>40529</v>
      </c>
      <c r="F32" s="2">
        <v>41729</v>
      </c>
      <c r="G32" s="17">
        <v>42058</v>
      </c>
      <c r="H32" s="16"/>
      <c r="I32" s="16"/>
      <c r="K32" s="9"/>
      <c r="L32" s="9"/>
      <c r="M32" s="9"/>
      <c r="N32" s="9"/>
      <c r="O32" s="9"/>
      <c r="P32" s="9"/>
      <c r="Q32" s="9"/>
      <c r="R32" s="9"/>
    </row>
    <row r="33" spans="1:18" x14ac:dyDescent="0.3">
      <c r="A33" s="2">
        <v>30</v>
      </c>
      <c r="B33" s="2">
        <v>40230</v>
      </c>
      <c r="C33" s="2">
        <v>41130</v>
      </c>
      <c r="D33" s="2">
        <v>40830</v>
      </c>
      <c r="E33" s="2">
        <v>40530</v>
      </c>
      <c r="F33" s="2">
        <v>41730</v>
      </c>
      <c r="G33" s="17">
        <v>42060</v>
      </c>
      <c r="H33" s="16"/>
      <c r="I33" s="16"/>
      <c r="K33" s="9"/>
      <c r="L33" s="9"/>
      <c r="M33" s="9"/>
      <c r="N33" s="9"/>
      <c r="O33" s="9"/>
      <c r="P33" s="9"/>
      <c r="Q33" s="9"/>
      <c r="R33" s="9"/>
    </row>
    <row r="34" spans="1:18" x14ac:dyDescent="0.3">
      <c r="A34" s="2">
        <v>31</v>
      </c>
      <c r="B34" s="2">
        <v>40231</v>
      </c>
      <c r="C34" s="2">
        <v>41131</v>
      </c>
      <c r="D34" s="2">
        <v>40831</v>
      </c>
      <c r="E34" s="2">
        <v>40531</v>
      </c>
      <c r="F34" s="2">
        <v>41731</v>
      </c>
      <c r="G34" s="17">
        <v>42062</v>
      </c>
      <c r="H34" s="16"/>
      <c r="I34" s="16"/>
      <c r="K34" s="9"/>
      <c r="L34" s="9"/>
      <c r="M34" s="9"/>
      <c r="N34" s="9"/>
      <c r="O34" s="9"/>
      <c r="P34" s="9"/>
      <c r="Q34" s="9"/>
      <c r="R34" s="9"/>
    </row>
    <row r="35" spans="1:18" x14ac:dyDescent="0.3">
      <c r="A35" s="2">
        <v>32</v>
      </c>
      <c r="B35" s="2">
        <v>40232</v>
      </c>
      <c r="C35" s="2">
        <v>41132</v>
      </c>
      <c r="D35" s="2">
        <v>40832</v>
      </c>
      <c r="E35" s="2">
        <v>40532</v>
      </c>
      <c r="F35" s="2">
        <v>41732</v>
      </c>
      <c r="G35" s="17">
        <v>42064</v>
      </c>
      <c r="H35" s="16"/>
      <c r="I35" s="16"/>
      <c r="K35" s="9"/>
      <c r="L35" s="9"/>
      <c r="M35" s="9"/>
      <c r="N35" s="9"/>
      <c r="O35" s="9"/>
      <c r="P35" s="9"/>
      <c r="Q35" s="9"/>
      <c r="R35" s="9"/>
    </row>
    <row r="36" spans="1:18" x14ac:dyDescent="0.3">
      <c r="A36" s="2">
        <v>33</v>
      </c>
      <c r="B36" s="2">
        <v>40233</v>
      </c>
      <c r="C36" s="2">
        <v>41133</v>
      </c>
      <c r="D36" s="2">
        <v>40833</v>
      </c>
      <c r="E36" s="2">
        <v>40533</v>
      </c>
      <c r="F36" s="2">
        <v>41733</v>
      </c>
      <c r="G36" s="17">
        <v>42066</v>
      </c>
      <c r="H36" s="16"/>
      <c r="I36" s="16"/>
      <c r="K36" s="9"/>
      <c r="L36" s="9"/>
      <c r="M36" s="9"/>
      <c r="N36" s="9"/>
      <c r="O36" s="9"/>
      <c r="P36" s="9"/>
      <c r="Q36" s="9"/>
      <c r="R36" s="9"/>
    </row>
    <row r="37" spans="1:18" x14ac:dyDescent="0.3">
      <c r="A37" s="2">
        <v>34</v>
      </c>
      <c r="B37" s="2">
        <v>40234</v>
      </c>
      <c r="C37" s="2">
        <v>41134</v>
      </c>
      <c r="D37" s="2">
        <v>40834</v>
      </c>
      <c r="E37" s="2">
        <v>40534</v>
      </c>
      <c r="F37" s="2">
        <v>41734</v>
      </c>
      <c r="G37" s="17">
        <v>42068</v>
      </c>
      <c r="H37" s="16"/>
      <c r="I37" s="16"/>
      <c r="K37" s="9"/>
      <c r="L37" s="9"/>
      <c r="M37" s="9"/>
      <c r="N37" s="9"/>
      <c r="O37" s="9"/>
      <c r="P37" s="9"/>
      <c r="Q37" s="9"/>
      <c r="R37" s="9"/>
    </row>
    <row r="38" spans="1:18" x14ac:dyDescent="0.3">
      <c r="A38" s="2">
        <v>35</v>
      </c>
      <c r="B38" s="2">
        <v>40235</v>
      </c>
      <c r="C38" s="2">
        <v>41135</v>
      </c>
      <c r="D38" s="2">
        <v>40835</v>
      </c>
      <c r="E38" s="2">
        <v>40535</v>
      </c>
      <c r="F38" s="2">
        <v>41735</v>
      </c>
      <c r="G38" s="17">
        <v>42070</v>
      </c>
      <c r="H38" s="16"/>
      <c r="K38" s="9"/>
      <c r="L38" s="9"/>
      <c r="M38" s="9"/>
      <c r="N38" s="9"/>
      <c r="O38" s="9"/>
      <c r="P38" s="9"/>
      <c r="Q38" s="9"/>
      <c r="R38" s="9"/>
    </row>
    <row r="39" spans="1:18" x14ac:dyDescent="0.3">
      <c r="A39" s="2">
        <v>36</v>
      </c>
      <c r="B39" s="2">
        <v>40236</v>
      </c>
      <c r="C39" s="2">
        <v>41136</v>
      </c>
      <c r="D39" s="2">
        <v>40836</v>
      </c>
      <c r="E39" s="2">
        <v>40536</v>
      </c>
      <c r="F39" s="2">
        <v>41736</v>
      </c>
      <c r="G39" s="17">
        <v>42072</v>
      </c>
      <c r="H39" s="16"/>
      <c r="K39" s="9"/>
      <c r="L39" s="9"/>
      <c r="M39" s="9"/>
      <c r="N39" s="9"/>
      <c r="O39" s="9"/>
      <c r="P39" s="9"/>
      <c r="Q39" s="9"/>
      <c r="R39" s="9"/>
    </row>
    <row r="40" spans="1:18" x14ac:dyDescent="0.3">
      <c r="A40" s="2">
        <v>37</v>
      </c>
      <c r="B40" s="2">
        <v>40237</v>
      </c>
      <c r="C40" s="2">
        <v>41137</v>
      </c>
      <c r="D40" s="2">
        <v>40837</v>
      </c>
      <c r="E40" s="2">
        <v>40537</v>
      </c>
      <c r="F40" s="2">
        <v>41737</v>
      </c>
      <c r="G40" s="17">
        <v>42074</v>
      </c>
      <c r="H40" s="16"/>
      <c r="K40" s="9"/>
      <c r="L40" s="9"/>
      <c r="M40" s="9"/>
      <c r="N40" s="9"/>
      <c r="O40" s="9"/>
      <c r="P40" s="9"/>
      <c r="Q40" s="9"/>
      <c r="R40" s="9"/>
    </row>
    <row r="41" spans="1:18" x14ac:dyDescent="0.3">
      <c r="A41" s="2">
        <v>38</v>
      </c>
      <c r="B41" s="2">
        <v>40238</v>
      </c>
      <c r="C41" s="2">
        <v>41138</v>
      </c>
      <c r="D41" s="2">
        <v>40838</v>
      </c>
      <c r="E41" s="2">
        <v>40538</v>
      </c>
      <c r="F41" s="2">
        <v>41738</v>
      </c>
      <c r="G41" s="17">
        <v>42076</v>
      </c>
      <c r="H41" s="16"/>
      <c r="K41" s="9"/>
      <c r="L41" s="9"/>
      <c r="M41" s="9"/>
      <c r="N41" s="9"/>
      <c r="O41" s="9"/>
      <c r="P41" s="9"/>
      <c r="Q41" s="9"/>
      <c r="R41" s="9"/>
    </row>
    <row r="42" spans="1:18" x14ac:dyDescent="0.3">
      <c r="A42" s="2">
        <v>39</v>
      </c>
      <c r="B42" s="2">
        <v>40239</v>
      </c>
      <c r="C42" s="2">
        <v>41139</v>
      </c>
      <c r="D42" s="2">
        <v>40839</v>
      </c>
      <c r="E42" s="2">
        <v>40539</v>
      </c>
      <c r="F42" s="2">
        <v>41739</v>
      </c>
      <c r="G42" s="17">
        <v>42078</v>
      </c>
      <c r="H42" s="16"/>
      <c r="K42" s="9"/>
      <c r="L42" s="9"/>
      <c r="M42" s="9"/>
      <c r="N42" s="9"/>
      <c r="O42" s="9"/>
      <c r="P42" s="9"/>
      <c r="Q42" s="9"/>
      <c r="R42" s="9"/>
    </row>
    <row r="43" spans="1:18" x14ac:dyDescent="0.3">
      <c r="A43" s="2">
        <v>40</v>
      </c>
      <c r="B43" s="2">
        <v>40240</v>
      </c>
      <c r="C43" s="2">
        <v>41140</v>
      </c>
      <c r="D43" s="2">
        <v>40840</v>
      </c>
      <c r="E43" s="2">
        <v>40540</v>
      </c>
      <c r="F43" s="2">
        <v>41740</v>
      </c>
      <c r="G43" s="17">
        <v>42080</v>
      </c>
      <c r="H43" s="16"/>
      <c r="K43" s="9"/>
      <c r="L43" s="9"/>
      <c r="M43" s="9"/>
      <c r="N43" s="9"/>
      <c r="O43" s="9"/>
      <c r="P43" s="9"/>
      <c r="Q43" s="9"/>
      <c r="R43" s="9"/>
    </row>
    <row r="44" spans="1:18" x14ac:dyDescent="0.3">
      <c r="A44" s="2">
        <v>41</v>
      </c>
      <c r="B44" s="2">
        <v>40241</v>
      </c>
      <c r="C44" s="2">
        <v>41141</v>
      </c>
      <c r="D44" s="2">
        <v>40841</v>
      </c>
      <c r="E44" s="2">
        <v>40541</v>
      </c>
      <c r="F44" s="2">
        <v>41741</v>
      </c>
      <c r="G44" s="17">
        <v>42082</v>
      </c>
      <c r="H44" s="16"/>
      <c r="K44" s="9"/>
      <c r="L44" s="9"/>
      <c r="M44" s="9"/>
      <c r="N44" s="9"/>
      <c r="O44" s="9"/>
      <c r="P44" s="9"/>
      <c r="Q44" s="9"/>
      <c r="R44" s="9"/>
    </row>
    <row r="45" spans="1:18" x14ac:dyDescent="0.3">
      <c r="A45" s="2">
        <v>42</v>
      </c>
      <c r="B45" s="2">
        <v>40242</v>
      </c>
      <c r="C45" s="2">
        <v>41142</v>
      </c>
      <c r="D45" s="2">
        <v>40842</v>
      </c>
      <c r="E45" s="2">
        <v>40542</v>
      </c>
      <c r="F45" s="2">
        <v>41742</v>
      </c>
      <c r="G45" s="17">
        <v>42084</v>
      </c>
      <c r="H45" s="16"/>
      <c r="K45" s="9"/>
      <c r="L45" s="9"/>
      <c r="M45" s="9"/>
      <c r="N45" s="9"/>
      <c r="O45" s="9"/>
      <c r="P45" s="9"/>
      <c r="Q45" s="9"/>
      <c r="R45" s="9"/>
    </row>
    <row r="46" spans="1:18" x14ac:dyDescent="0.3">
      <c r="A46" s="2">
        <v>43</v>
      </c>
      <c r="B46" s="2">
        <v>40243</v>
      </c>
      <c r="C46" s="2">
        <v>41143</v>
      </c>
      <c r="D46" s="2">
        <v>40843</v>
      </c>
      <c r="E46" s="2">
        <v>40543</v>
      </c>
      <c r="F46" s="2">
        <v>41743</v>
      </c>
      <c r="G46" s="17">
        <v>42086</v>
      </c>
      <c r="H46" s="16"/>
      <c r="K46" s="9"/>
      <c r="L46" s="9"/>
      <c r="M46" s="9"/>
      <c r="N46" s="9"/>
      <c r="O46" s="9"/>
      <c r="P46" s="9"/>
      <c r="Q46" s="9"/>
      <c r="R46" s="9"/>
    </row>
    <row r="47" spans="1:18" x14ac:dyDescent="0.3">
      <c r="A47" s="2">
        <v>44</v>
      </c>
      <c r="B47" s="2">
        <v>40244</v>
      </c>
      <c r="C47" s="2">
        <v>41144</v>
      </c>
      <c r="D47" s="2">
        <v>40844</v>
      </c>
      <c r="E47" s="2">
        <v>40544</v>
      </c>
      <c r="F47" s="2">
        <v>41744</v>
      </c>
      <c r="G47" s="17">
        <v>42088</v>
      </c>
      <c r="H47" s="16"/>
      <c r="K47" s="9"/>
      <c r="L47" s="9"/>
      <c r="M47" s="9"/>
      <c r="N47" s="9"/>
      <c r="O47" s="9"/>
      <c r="P47" s="9"/>
      <c r="Q47" s="9"/>
      <c r="R47" s="9"/>
    </row>
    <row r="48" spans="1:18" x14ac:dyDescent="0.3">
      <c r="A48" s="2">
        <v>45</v>
      </c>
      <c r="B48" s="2">
        <v>40245</v>
      </c>
      <c r="C48" s="2">
        <v>41145</v>
      </c>
      <c r="D48" s="2">
        <v>40845</v>
      </c>
      <c r="E48" s="2">
        <v>40545</v>
      </c>
      <c r="F48" s="2">
        <v>41745</v>
      </c>
      <c r="G48" s="17">
        <v>42090</v>
      </c>
      <c r="H48" s="16"/>
      <c r="K48" s="9"/>
      <c r="L48" s="9"/>
      <c r="M48" s="9"/>
      <c r="N48" s="9"/>
      <c r="O48" s="9"/>
      <c r="P48" s="9"/>
      <c r="Q48" s="9"/>
      <c r="R48" s="9"/>
    </row>
    <row r="49" spans="1:18" x14ac:dyDescent="0.3">
      <c r="A49" s="2">
        <v>46</v>
      </c>
      <c r="B49" s="2">
        <v>40246</v>
      </c>
      <c r="C49" s="2">
        <v>41146</v>
      </c>
      <c r="D49" s="2">
        <v>40846</v>
      </c>
      <c r="E49" s="2">
        <v>40546</v>
      </c>
      <c r="F49" s="2">
        <v>41746</v>
      </c>
      <c r="G49" s="17">
        <v>42092</v>
      </c>
      <c r="H49" s="16"/>
      <c r="K49" s="9"/>
      <c r="L49" s="9"/>
      <c r="M49" s="9"/>
      <c r="N49" s="9"/>
      <c r="O49" s="9"/>
      <c r="P49" s="9"/>
      <c r="Q49" s="9"/>
      <c r="R49" s="9"/>
    </row>
    <row r="50" spans="1:18" x14ac:dyDescent="0.3">
      <c r="A50" s="2">
        <v>47</v>
      </c>
      <c r="B50" s="2">
        <v>40247</v>
      </c>
      <c r="C50" s="2">
        <v>41147</v>
      </c>
      <c r="D50" s="2">
        <v>40847</v>
      </c>
      <c r="E50" s="2">
        <v>40547</v>
      </c>
      <c r="F50" s="2">
        <v>41747</v>
      </c>
      <c r="G50" s="17">
        <v>42094</v>
      </c>
      <c r="H50" s="16"/>
      <c r="K50" s="9"/>
      <c r="L50" s="9"/>
      <c r="M50" s="9"/>
      <c r="N50" s="9"/>
      <c r="O50" s="9"/>
      <c r="P50" s="9"/>
      <c r="Q50" s="9"/>
      <c r="R50" s="9"/>
    </row>
    <row r="51" spans="1:18" x14ac:dyDescent="0.3">
      <c r="A51" s="2">
        <v>48</v>
      </c>
      <c r="B51" s="2">
        <v>40248</v>
      </c>
      <c r="C51" s="2">
        <v>41148</v>
      </c>
      <c r="D51" s="2">
        <v>40848</v>
      </c>
      <c r="E51" s="2">
        <v>40548</v>
      </c>
      <c r="F51" s="2">
        <v>41748</v>
      </c>
      <c r="G51" s="17">
        <v>42096</v>
      </c>
      <c r="H51" s="16"/>
      <c r="K51" s="9"/>
      <c r="L51" s="9"/>
      <c r="M51" s="9"/>
      <c r="N51" s="9"/>
      <c r="O51" s="9"/>
      <c r="P51" s="9"/>
      <c r="Q51" s="9"/>
      <c r="R51" s="9"/>
    </row>
    <row r="52" spans="1:18" x14ac:dyDescent="0.3">
      <c r="A52" s="2">
        <v>49</v>
      </c>
      <c r="B52" s="2">
        <v>40249</v>
      </c>
      <c r="C52" s="2">
        <v>41149</v>
      </c>
      <c r="D52" s="2">
        <v>40849</v>
      </c>
      <c r="E52" s="2">
        <v>40549</v>
      </c>
      <c r="F52" s="2">
        <v>41749</v>
      </c>
      <c r="G52" s="17">
        <v>42098</v>
      </c>
      <c r="H52" s="16"/>
      <c r="K52" s="9"/>
      <c r="L52" s="9"/>
      <c r="M52" s="9"/>
      <c r="N52" s="9"/>
      <c r="O52" s="9"/>
      <c r="P52" s="9"/>
      <c r="Q52" s="9"/>
      <c r="R52" s="9"/>
    </row>
    <row r="53" spans="1:18" x14ac:dyDescent="0.3">
      <c r="A53" s="2">
        <v>50</v>
      </c>
      <c r="B53" s="2">
        <v>40250</v>
      </c>
      <c r="C53" s="2">
        <v>41150</v>
      </c>
      <c r="D53" s="2">
        <v>40850</v>
      </c>
      <c r="E53" s="2">
        <v>40550</v>
      </c>
      <c r="F53" s="2">
        <v>41750</v>
      </c>
      <c r="G53" s="17">
        <v>42100</v>
      </c>
      <c r="H53" s="16"/>
      <c r="K53" s="9"/>
      <c r="L53" s="9"/>
      <c r="M53" s="9"/>
      <c r="N53" s="9"/>
      <c r="O53" s="9"/>
      <c r="P53" s="9"/>
      <c r="Q53" s="9"/>
      <c r="R53" s="9"/>
    </row>
    <row r="54" spans="1:18" x14ac:dyDescent="0.3">
      <c r="A54" s="2">
        <v>51</v>
      </c>
      <c r="B54" s="2">
        <v>40251</v>
      </c>
      <c r="C54" s="2">
        <v>41151</v>
      </c>
      <c r="D54" s="2">
        <v>40851</v>
      </c>
      <c r="E54" s="2">
        <v>40551</v>
      </c>
      <c r="F54" s="2">
        <v>41751</v>
      </c>
      <c r="G54" s="17">
        <v>42102</v>
      </c>
      <c r="H54" s="16"/>
      <c r="K54" s="9"/>
      <c r="L54" s="9"/>
      <c r="M54" s="9"/>
      <c r="N54" s="9"/>
      <c r="O54" s="9"/>
      <c r="P54" s="9"/>
      <c r="Q54" s="9"/>
    </row>
    <row r="55" spans="1:18" x14ac:dyDescent="0.3">
      <c r="A55" s="2">
        <v>52</v>
      </c>
      <c r="B55" s="2">
        <v>40252</v>
      </c>
      <c r="C55" s="2">
        <v>41152</v>
      </c>
      <c r="D55" s="2">
        <v>40852</v>
      </c>
      <c r="E55" s="2">
        <v>40552</v>
      </c>
      <c r="F55" s="2">
        <v>41752</v>
      </c>
      <c r="G55" s="17">
        <v>42104</v>
      </c>
      <c r="H55" s="16"/>
      <c r="K55" s="9"/>
      <c r="L55" s="9"/>
      <c r="M55" s="9"/>
      <c r="N55" s="9"/>
      <c r="O55" s="9"/>
      <c r="P55" s="9"/>
      <c r="Q55" s="9"/>
    </row>
    <row r="56" spans="1:18" x14ac:dyDescent="0.3">
      <c r="A56" s="2">
        <v>53</v>
      </c>
      <c r="B56" s="2">
        <v>40253</v>
      </c>
      <c r="C56" s="2">
        <v>41153</v>
      </c>
      <c r="D56" s="2">
        <v>40853</v>
      </c>
      <c r="E56" s="2">
        <v>40553</v>
      </c>
      <c r="F56" s="2">
        <v>41753</v>
      </c>
      <c r="G56" s="17">
        <v>42106</v>
      </c>
      <c r="H56" s="16"/>
      <c r="K56" s="9"/>
      <c r="L56" s="9"/>
      <c r="M56" s="9"/>
      <c r="N56" s="9"/>
      <c r="O56" s="9"/>
      <c r="P56" s="9"/>
      <c r="Q56" s="9"/>
    </row>
    <row r="57" spans="1:18" x14ac:dyDescent="0.3">
      <c r="A57" s="2">
        <v>54</v>
      </c>
      <c r="B57" s="2">
        <v>40254</v>
      </c>
      <c r="C57" s="2">
        <v>41154</v>
      </c>
      <c r="D57" s="2">
        <v>40854</v>
      </c>
      <c r="E57" s="2">
        <v>40554</v>
      </c>
      <c r="F57" s="2">
        <v>41754</v>
      </c>
      <c r="G57" s="17">
        <v>42108</v>
      </c>
      <c r="H57" s="16"/>
      <c r="K57" s="9"/>
      <c r="L57" s="9"/>
      <c r="M57" s="9"/>
      <c r="N57" s="9"/>
      <c r="O57" s="9"/>
      <c r="P57" s="9"/>
      <c r="Q57" s="9"/>
    </row>
    <row r="58" spans="1:18" x14ac:dyDescent="0.3">
      <c r="A58" s="2">
        <v>55</v>
      </c>
      <c r="B58" s="2">
        <v>40255</v>
      </c>
      <c r="C58" s="2">
        <v>41155</v>
      </c>
      <c r="D58" s="2">
        <v>40855</v>
      </c>
      <c r="E58" s="2">
        <v>40555</v>
      </c>
      <c r="F58" s="2">
        <v>41755</v>
      </c>
      <c r="G58" s="17">
        <v>42110</v>
      </c>
      <c r="H58" s="16"/>
      <c r="K58" s="9"/>
      <c r="L58" s="9"/>
      <c r="M58" s="9"/>
      <c r="N58" s="9"/>
      <c r="O58" s="9"/>
      <c r="P58" s="9"/>
      <c r="Q58" s="9"/>
    </row>
    <row r="59" spans="1:18" x14ac:dyDescent="0.3">
      <c r="A59" s="2">
        <v>56</v>
      </c>
      <c r="B59" s="2">
        <v>40256</v>
      </c>
      <c r="C59" s="2">
        <v>41156</v>
      </c>
      <c r="D59" s="2">
        <v>40856</v>
      </c>
      <c r="E59" s="2">
        <v>40556</v>
      </c>
      <c r="F59" s="2">
        <v>41756</v>
      </c>
      <c r="G59" s="17">
        <v>42112</v>
      </c>
      <c r="H59" s="16"/>
      <c r="K59" s="9"/>
      <c r="L59" s="9"/>
      <c r="M59" s="9"/>
      <c r="N59" s="9"/>
      <c r="O59" s="9"/>
      <c r="P59" s="9"/>
      <c r="Q59" s="9"/>
    </row>
    <row r="60" spans="1:18" x14ac:dyDescent="0.3">
      <c r="A60" s="2">
        <v>57</v>
      </c>
      <c r="B60" s="2">
        <v>40257</v>
      </c>
      <c r="C60" s="2">
        <v>41157</v>
      </c>
      <c r="D60" s="2">
        <v>40857</v>
      </c>
      <c r="E60" s="2">
        <v>40557</v>
      </c>
      <c r="F60" s="2">
        <v>41757</v>
      </c>
      <c r="G60" s="17">
        <v>42114</v>
      </c>
      <c r="H60" s="16"/>
      <c r="K60" s="9"/>
      <c r="L60" s="9"/>
      <c r="M60" s="9"/>
      <c r="N60" s="9"/>
      <c r="O60" s="9"/>
      <c r="P60" s="9"/>
      <c r="Q60" s="9"/>
    </row>
    <row r="61" spans="1:18" x14ac:dyDescent="0.3">
      <c r="A61" s="2">
        <v>58</v>
      </c>
      <c r="B61" s="2">
        <v>40258</v>
      </c>
      <c r="C61" s="2">
        <v>41158</v>
      </c>
      <c r="D61" s="2">
        <v>40858</v>
      </c>
      <c r="E61" s="2">
        <v>40558</v>
      </c>
      <c r="F61" s="2">
        <v>41758</v>
      </c>
      <c r="G61" s="17">
        <v>42116</v>
      </c>
      <c r="H61" s="16"/>
      <c r="K61" s="9"/>
      <c r="L61" s="9"/>
      <c r="M61" s="9"/>
      <c r="N61" s="9"/>
      <c r="O61" s="9"/>
      <c r="P61" s="9"/>
      <c r="Q61" s="9"/>
    </row>
    <row r="62" spans="1:18" x14ac:dyDescent="0.3">
      <c r="A62" s="2">
        <v>59</v>
      </c>
      <c r="B62" s="2">
        <v>40259</v>
      </c>
      <c r="C62" s="2">
        <v>41159</v>
      </c>
      <c r="D62" s="2">
        <v>40859</v>
      </c>
      <c r="E62" s="2">
        <v>40559</v>
      </c>
      <c r="F62" s="2">
        <v>41759</v>
      </c>
      <c r="G62" s="17">
        <v>42118</v>
      </c>
      <c r="H62" s="16"/>
      <c r="K62" s="9"/>
      <c r="L62" s="9"/>
      <c r="M62" s="9"/>
      <c r="N62" s="9"/>
      <c r="O62" s="9"/>
      <c r="P62" s="9"/>
      <c r="Q62" s="9"/>
    </row>
    <row r="63" spans="1:18" x14ac:dyDescent="0.3">
      <c r="A63" s="2">
        <v>60</v>
      </c>
      <c r="B63" s="2">
        <v>40260</v>
      </c>
      <c r="C63" s="2">
        <v>41160</v>
      </c>
      <c r="D63" s="2">
        <v>40860</v>
      </c>
      <c r="E63" s="2">
        <v>40560</v>
      </c>
      <c r="F63" s="2">
        <v>41760</v>
      </c>
      <c r="G63" s="17">
        <v>42120</v>
      </c>
      <c r="H63" s="16"/>
      <c r="K63" s="9"/>
      <c r="L63" s="9"/>
      <c r="M63" s="9"/>
      <c r="N63" s="9"/>
      <c r="O63" s="9"/>
      <c r="P63" s="9"/>
      <c r="Q63" s="9"/>
    </row>
    <row r="64" spans="1:18" x14ac:dyDescent="0.3">
      <c r="A64" s="2">
        <v>61</v>
      </c>
      <c r="B64" s="2">
        <v>40261</v>
      </c>
      <c r="C64" s="2">
        <v>41161</v>
      </c>
      <c r="D64" s="2">
        <v>40861</v>
      </c>
      <c r="E64" s="2">
        <v>40561</v>
      </c>
      <c r="F64" s="2">
        <v>41761</v>
      </c>
      <c r="G64" s="17">
        <v>42122</v>
      </c>
      <c r="H64" s="16"/>
      <c r="K64" s="9"/>
      <c r="L64" s="9"/>
      <c r="M64" s="9"/>
      <c r="N64" s="9"/>
      <c r="O64" s="9"/>
      <c r="P64" s="9"/>
      <c r="Q64" s="9"/>
    </row>
    <row r="65" spans="1:17" x14ac:dyDescent="0.3">
      <c r="A65" s="2">
        <v>62</v>
      </c>
      <c r="B65" s="2">
        <v>40262</v>
      </c>
      <c r="C65" s="2">
        <v>41162</v>
      </c>
      <c r="D65" s="2">
        <v>40862</v>
      </c>
      <c r="E65" s="2">
        <v>40562</v>
      </c>
      <c r="F65" s="2">
        <v>41762</v>
      </c>
      <c r="G65" s="17">
        <v>42124</v>
      </c>
      <c r="H65" s="16"/>
      <c r="K65" s="9"/>
      <c r="L65" s="9"/>
      <c r="M65" s="9"/>
      <c r="N65" s="9"/>
      <c r="O65" s="9"/>
      <c r="P65" s="9"/>
      <c r="Q65" s="9"/>
    </row>
    <row r="66" spans="1:17" x14ac:dyDescent="0.3">
      <c r="A66" s="2">
        <v>63</v>
      </c>
      <c r="B66" s="2">
        <v>40263</v>
      </c>
      <c r="C66" s="2">
        <v>41163</v>
      </c>
      <c r="D66" s="2">
        <v>40863</v>
      </c>
      <c r="E66" s="2">
        <v>40563</v>
      </c>
      <c r="F66" s="2">
        <v>41763</v>
      </c>
      <c r="G66" s="17">
        <v>42126</v>
      </c>
      <c r="H66" s="16"/>
      <c r="K66" s="9"/>
      <c r="L66" s="9"/>
      <c r="M66" s="9"/>
      <c r="N66" s="9"/>
      <c r="O66" s="9"/>
      <c r="P66" s="9"/>
      <c r="Q66" s="9"/>
    </row>
    <row r="67" spans="1:17" x14ac:dyDescent="0.3">
      <c r="A67" s="2">
        <v>64</v>
      </c>
      <c r="B67" s="2">
        <v>40264</v>
      </c>
      <c r="C67" s="2">
        <v>41164</v>
      </c>
      <c r="D67" s="2">
        <v>40864</v>
      </c>
      <c r="E67" s="2">
        <v>40564</v>
      </c>
      <c r="F67" s="2">
        <v>41764</v>
      </c>
      <c r="G67" s="17">
        <v>42128</v>
      </c>
      <c r="H67" s="16"/>
      <c r="K67" s="9"/>
      <c r="L67" s="9"/>
      <c r="M67" s="9"/>
      <c r="N67" s="9"/>
      <c r="O67" s="9"/>
      <c r="P67" s="9"/>
      <c r="Q67" s="9"/>
    </row>
    <row r="68" spans="1:17" x14ac:dyDescent="0.3">
      <c r="A68" s="2">
        <v>65</v>
      </c>
      <c r="B68" s="2">
        <v>40265</v>
      </c>
      <c r="C68" s="2">
        <v>41165</v>
      </c>
      <c r="D68" s="2">
        <v>40865</v>
      </c>
      <c r="E68" s="2">
        <v>40565</v>
      </c>
      <c r="F68" s="2">
        <v>41765</v>
      </c>
      <c r="G68" s="17">
        <v>42130</v>
      </c>
      <c r="H68" s="16"/>
      <c r="K68" s="9"/>
      <c r="L68" s="9"/>
      <c r="M68" s="9"/>
      <c r="N68" s="9"/>
      <c r="O68" s="9"/>
      <c r="P68" s="9"/>
      <c r="Q68" s="9"/>
    </row>
    <row r="69" spans="1:17" x14ac:dyDescent="0.3">
      <c r="A69" s="2">
        <v>66</v>
      </c>
      <c r="B69" s="2">
        <v>40266</v>
      </c>
      <c r="C69" s="2">
        <v>41166</v>
      </c>
      <c r="D69" s="2">
        <v>40866</v>
      </c>
      <c r="E69" s="2">
        <v>40566</v>
      </c>
      <c r="F69" s="2">
        <v>41766</v>
      </c>
      <c r="G69" s="17">
        <v>42132</v>
      </c>
      <c r="H69" s="16"/>
      <c r="K69" s="9"/>
      <c r="L69" s="9"/>
      <c r="M69" s="9"/>
      <c r="N69" s="9"/>
      <c r="O69" s="9"/>
      <c r="P69" s="9"/>
      <c r="Q69" s="9"/>
    </row>
    <row r="70" spans="1:17" x14ac:dyDescent="0.3">
      <c r="A70" s="2">
        <v>67</v>
      </c>
      <c r="B70" s="2">
        <v>40267</v>
      </c>
      <c r="C70" s="2">
        <v>41167</v>
      </c>
      <c r="D70" s="2">
        <v>40867</v>
      </c>
      <c r="E70" s="2">
        <v>40567</v>
      </c>
      <c r="F70" s="2">
        <v>41767</v>
      </c>
      <c r="G70" s="17">
        <v>42134</v>
      </c>
      <c r="H70" s="16"/>
      <c r="K70" s="9"/>
      <c r="L70" s="9"/>
      <c r="M70" s="9"/>
      <c r="N70" s="9"/>
      <c r="O70" s="9"/>
      <c r="P70" s="9"/>
      <c r="Q70" s="9"/>
    </row>
    <row r="71" spans="1:17" x14ac:dyDescent="0.3">
      <c r="A71" s="2">
        <v>68</v>
      </c>
      <c r="B71" s="2">
        <v>40268</v>
      </c>
      <c r="C71" s="2">
        <v>41168</v>
      </c>
      <c r="D71" s="2">
        <v>40868</v>
      </c>
      <c r="E71" s="2">
        <v>40568</v>
      </c>
      <c r="F71" s="2">
        <v>41768</v>
      </c>
      <c r="G71" s="17">
        <v>42136</v>
      </c>
      <c r="H71" s="16"/>
      <c r="K71" s="9"/>
      <c r="L71" s="9"/>
      <c r="M71" s="9"/>
      <c r="N71" s="9"/>
      <c r="O71" s="9"/>
      <c r="P71" s="9"/>
      <c r="Q71" s="9"/>
    </row>
    <row r="72" spans="1:17" x14ac:dyDescent="0.3">
      <c r="A72" s="2">
        <v>69</v>
      </c>
      <c r="B72" s="2">
        <v>40269</v>
      </c>
      <c r="C72" s="2">
        <v>41169</v>
      </c>
      <c r="D72" s="2">
        <v>40869</v>
      </c>
      <c r="E72" s="2">
        <v>40569</v>
      </c>
      <c r="F72" s="2">
        <v>41769</v>
      </c>
      <c r="G72" s="17">
        <v>42138</v>
      </c>
      <c r="H72" s="16"/>
    </row>
    <row r="73" spans="1:17" x14ac:dyDescent="0.3">
      <c r="A73" s="2">
        <v>70</v>
      </c>
      <c r="B73" s="2">
        <v>40270</v>
      </c>
      <c r="C73" s="2">
        <v>41170</v>
      </c>
      <c r="D73" s="2">
        <v>40870</v>
      </c>
      <c r="E73" s="2">
        <v>40570</v>
      </c>
      <c r="F73" s="2">
        <v>41770</v>
      </c>
      <c r="G73" s="17">
        <v>42140</v>
      </c>
      <c r="H73" s="16"/>
    </row>
    <row r="74" spans="1:17" x14ac:dyDescent="0.3">
      <c r="A74" s="2">
        <v>71</v>
      </c>
      <c r="B74" s="2">
        <v>40271</v>
      </c>
      <c r="C74" s="2">
        <v>41171</v>
      </c>
      <c r="D74" s="2">
        <v>40871</v>
      </c>
      <c r="E74" s="2">
        <v>40571</v>
      </c>
      <c r="F74" s="2">
        <v>41771</v>
      </c>
      <c r="G74" s="17">
        <v>42142</v>
      </c>
      <c r="H74" s="16"/>
    </row>
    <row r="75" spans="1:17" x14ac:dyDescent="0.3">
      <c r="A75" s="2">
        <v>72</v>
      </c>
      <c r="B75" s="2">
        <v>40272</v>
      </c>
      <c r="C75" s="2">
        <v>41172</v>
      </c>
      <c r="D75" s="2">
        <v>40872</v>
      </c>
      <c r="E75" s="2">
        <v>40572</v>
      </c>
      <c r="F75" s="2">
        <v>41772</v>
      </c>
      <c r="G75" s="17">
        <v>42144</v>
      </c>
      <c r="H75" s="16"/>
    </row>
    <row r="76" spans="1:17" x14ac:dyDescent="0.3">
      <c r="A76" s="2">
        <v>73</v>
      </c>
      <c r="B76" s="2">
        <v>40273</v>
      </c>
      <c r="C76" s="2">
        <v>41173</v>
      </c>
      <c r="D76" s="2">
        <v>40873</v>
      </c>
      <c r="E76" s="2">
        <v>40573</v>
      </c>
      <c r="F76" s="2">
        <v>41773</v>
      </c>
      <c r="G76" s="17">
        <v>42146</v>
      </c>
      <c r="H76" s="16"/>
    </row>
    <row r="77" spans="1:17" x14ac:dyDescent="0.3">
      <c r="A77" s="2">
        <v>74</v>
      </c>
      <c r="B77" s="2">
        <v>40274</v>
      </c>
      <c r="C77" s="2">
        <v>41174</v>
      </c>
      <c r="D77" s="2">
        <v>40874</v>
      </c>
      <c r="E77" s="2">
        <v>40574</v>
      </c>
      <c r="F77" s="2">
        <v>41774</v>
      </c>
      <c r="G77" s="17">
        <v>42148</v>
      </c>
      <c r="H77" s="16"/>
    </row>
    <row r="78" spans="1:17" x14ac:dyDescent="0.3">
      <c r="A78" s="2">
        <v>75</v>
      </c>
      <c r="B78" s="2">
        <v>40275</v>
      </c>
      <c r="C78" s="2">
        <v>41175</v>
      </c>
      <c r="D78" s="2">
        <v>40875</v>
      </c>
      <c r="E78" s="2">
        <v>40575</v>
      </c>
      <c r="F78" s="2">
        <v>41775</v>
      </c>
      <c r="G78" s="17">
        <v>42150</v>
      </c>
      <c r="H78" s="16"/>
    </row>
    <row r="79" spans="1:17" x14ac:dyDescent="0.3">
      <c r="A79" s="2">
        <v>76</v>
      </c>
      <c r="B79" s="2">
        <v>40276</v>
      </c>
      <c r="C79" s="2">
        <v>41176</v>
      </c>
      <c r="D79" s="2">
        <v>40876</v>
      </c>
      <c r="E79" s="2">
        <v>40576</v>
      </c>
      <c r="F79" s="2">
        <v>41776</v>
      </c>
      <c r="G79" s="17">
        <v>42152</v>
      </c>
      <c r="H79" s="16"/>
    </row>
    <row r="80" spans="1:17" x14ac:dyDescent="0.3">
      <c r="A80" s="2">
        <v>77</v>
      </c>
      <c r="B80" s="2">
        <v>40277</v>
      </c>
      <c r="C80" s="2">
        <v>41177</v>
      </c>
      <c r="D80" s="2">
        <v>40877</v>
      </c>
      <c r="E80" s="2">
        <v>40577</v>
      </c>
      <c r="F80" s="2">
        <v>41777</v>
      </c>
      <c r="G80" s="17">
        <v>42154</v>
      </c>
      <c r="H80" s="16"/>
    </row>
    <row r="81" spans="1:8" x14ac:dyDescent="0.3">
      <c r="A81" s="2">
        <v>78</v>
      </c>
      <c r="B81" s="2">
        <v>40278</v>
      </c>
      <c r="C81" s="2">
        <v>41178</v>
      </c>
      <c r="D81" s="2">
        <v>40878</v>
      </c>
      <c r="E81" s="2">
        <v>40578</v>
      </c>
      <c r="F81" s="2">
        <v>41778</v>
      </c>
      <c r="G81" s="17">
        <v>42156</v>
      </c>
      <c r="H81" s="16"/>
    </row>
    <row r="82" spans="1:8" x14ac:dyDescent="0.3">
      <c r="A82" s="2">
        <v>79</v>
      </c>
      <c r="B82" s="2">
        <v>40279</v>
      </c>
      <c r="C82" s="2">
        <v>41179</v>
      </c>
      <c r="D82" s="2">
        <v>40879</v>
      </c>
      <c r="E82" s="2">
        <v>40579</v>
      </c>
      <c r="F82" s="2">
        <v>41779</v>
      </c>
      <c r="G82" s="17">
        <v>42158</v>
      </c>
      <c r="H82" s="16"/>
    </row>
    <row r="83" spans="1:8" x14ac:dyDescent="0.3">
      <c r="A83" s="2">
        <v>80</v>
      </c>
      <c r="B83" s="2">
        <v>40280</v>
      </c>
      <c r="C83" s="2">
        <v>41180</v>
      </c>
      <c r="D83" s="2">
        <v>40880</v>
      </c>
      <c r="E83" s="2">
        <v>40580</v>
      </c>
      <c r="F83" s="2">
        <v>41780</v>
      </c>
      <c r="G83" s="17">
        <v>42160</v>
      </c>
      <c r="H83" s="16"/>
    </row>
    <row r="84" spans="1:8" x14ac:dyDescent="0.3">
      <c r="A84" s="2">
        <v>81</v>
      </c>
      <c r="B84" s="2">
        <v>40281</v>
      </c>
      <c r="C84" s="2">
        <v>41181</v>
      </c>
      <c r="D84" s="2">
        <v>40881</v>
      </c>
      <c r="E84" s="2">
        <v>40581</v>
      </c>
      <c r="F84" s="2">
        <v>41781</v>
      </c>
      <c r="G84" s="17">
        <v>42162</v>
      </c>
      <c r="H84" s="16"/>
    </row>
    <row r="85" spans="1:8" x14ac:dyDescent="0.3">
      <c r="A85" s="2">
        <v>82</v>
      </c>
      <c r="B85" s="2">
        <v>40282</v>
      </c>
      <c r="C85" s="2">
        <v>41182</v>
      </c>
      <c r="D85" s="2">
        <v>40882</v>
      </c>
      <c r="E85" s="2">
        <v>40582</v>
      </c>
      <c r="F85" s="2">
        <v>41782</v>
      </c>
      <c r="G85" s="17">
        <v>42164</v>
      </c>
      <c r="H85" s="16"/>
    </row>
    <row r="86" spans="1:8" x14ac:dyDescent="0.3">
      <c r="A86" s="2">
        <v>83</v>
      </c>
      <c r="B86" s="2">
        <v>40283</v>
      </c>
      <c r="C86" s="2">
        <v>41183</v>
      </c>
      <c r="D86" s="2">
        <v>40883</v>
      </c>
      <c r="E86" s="2">
        <v>40583</v>
      </c>
      <c r="F86" s="2">
        <v>41783</v>
      </c>
      <c r="G86" s="17">
        <v>42166</v>
      </c>
      <c r="H86" s="16"/>
    </row>
    <row r="87" spans="1:8" x14ac:dyDescent="0.3">
      <c r="A87" s="2">
        <v>84</v>
      </c>
      <c r="B87" s="2">
        <v>40284</v>
      </c>
      <c r="C87" s="2">
        <v>41184</v>
      </c>
      <c r="D87" s="2">
        <v>40884</v>
      </c>
      <c r="E87" s="2">
        <v>40584</v>
      </c>
      <c r="F87" s="2">
        <v>41784</v>
      </c>
      <c r="G87" s="17">
        <v>42168</v>
      </c>
      <c r="H87" s="16"/>
    </row>
    <row r="88" spans="1:8" x14ac:dyDescent="0.3">
      <c r="A88" s="2">
        <v>85</v>
      </c>
      <c r="B88" s="2">
        <v>40285</v>
      </c>
      <c r="C88" s="2">
        <v>41185</v>
      </c>
      <c r="D88" s="2">
        <v>40885</v>
      </c>
      <c r="E88" s="2">
        <v>40585</v>
      </c>
      <c r="F88" s="2">
        <v>41785</v>
      </c>
      <c r="G88" s="17">
        <v>42170</v>
      </c>
      <c r="H88" s="16"/>
    </row>
    <row r="89" spans="1:8" x14ac:dyDescent="0.3">
      <c r="A89" s="2">
        <v>86</v>
      </c>
      <c r="B89" s="2">
        <v>40286</v>
      </c>
      <c r="C89" s="2">
        <v>41186</v>
      </c>
      <c r="D89" s="2">
        <v>40886</v>
      </c>
      <c r="E89" s="2">
        <v>40586</v>
      </c>
      <c r="F89" s="2">
        <v>41786</v>
      </c>
      <c r="G89" s="17">
        <v>42172</v>
      </c>
      <c r="H89" s="16"/>
    </row>
    <row r="90" spans="1:8" x14ac:dyDescent="0.3">
      <c r="A90" s="2">
        <v>87</v>
      </c>
      <c r="B90" s="2">
        <v>40287</v>
      </c>
      <c r="C90" s="2">
        <v>41187</v>
      </c>
      <c r="D90" s="2">
        <v>40887</v>
      </c>
      <c r="E90" s="2">
        <v>40587</v>
      </c>
      <c r="F90" s="2">
        <v>41787</v>
      </c>
      <c r="G90" s="17">
        <v>42174</v>
      </c>
      <c r="H90" s="16"/>
    </row>
    <row r="91" spans="1:8" x14ac:dyDescent="0.3">
      <c r="A91" s="2">
        <v>88</v>
      </c>
      <c r="B91" s="2">
        <v>40288</v>
      </c>
      <c r="C91" s="2">
        <v>41188</v>
      </c>
      <c r="D91" s="2">
        <v>40888</v>
      </c>
      <c r="E91" s="2">
        <v>40588</v>
      </c>
      <c r="F91" s="2">
        <v>41788</v>
      </c>
      <c r="G91" s="17">
        <v>42176</v>
      </c>
      <c r="H91" s="16"/>
    </row>
    <row r="92" spans="1:8" x14ac:dyDescent="0.3">
      <c r="A92" s="2">
        <v>89</v>
      </c>
      <c r="B92" s="2">
        <v>40289</v>
      </c>
      <c r="C92" s="2">
        <v>41189</v>
      </c>
      <c r="D92" s="2">
        <v>40889</v>
      </c>
      <c r="E92" s="2">
        <v>40589</v>
      </c>
      <c r="F92" s="2">
        <v>41789</v>
      </c>
      <c r="G92" s="17">
        <v>42178</v>
      </c>
      <c r="H92" s="16"/>
    </row>
    <row r="93" spans="1:8" x14ac:dyDescent="0.3">
      <c r="A93" s="2">
        <v>90</v>
      </c>
      <c r="B93" s="2">
        <v>40290</v>
      </c>
      <c r="C93" s="2">
        <v>41190</v>
      </c>
      <c r="D93" s="2">
        <v>40890</v>
      </c>
      <c r="E93" s="2">
        <v>40590</v>
      </c>
      <c r="F93" s="2">
        <v>41790</v>
      </c>
      <c r="G93" s="17">
        <v>42180</v>
      </c>
      <c r="H93" s="16"/>
    </row>
    <row r="94" spans="1:8" x14ac:dyDescent="0.3">
      <c r="A94" s="2">
        <v>91</v>
      </c>
      <c r="B94" s="2">
        <v>40291</v>
      </c>
      <c r="C94" s="2">
        <v>41191</v>
      </c>
      <c r="D94" s="2">
        <v>40891</v>
      </c>
      <c r="E94" s="2">
        <v>40591</v>
      </c>
      <c r="F94" s="2">
        <v>41791</v>
      </c>
      <c r="G94" s="17">
        <v>42182</v>
      </c>
      <c r="H94" s="16"/>
    </row>
    <row r="95" spans="1:8" x14ac:dyDescent="0.3">
      <c r="A95" s="2">
        <v>92</v>
      </c>
      <c r="B95" s="2">
        <v>40292</v>
      </c>
      <c r="C95" s="2">
        <v>41192</v>
      </c>
      <c r="D95" s="2">
        <v>40892</v>
      </c>
      <c r="E95" s="2">
        <v>40592</v>
      </c>
      <c r="F95" s="2">
        <v>41792</v>
      </c>
      <c r="G95" s="17">
        <v>42184</v>
      </c>
      <c r="H95" s="16"/>
    </row>
    <row r="96" spans="1:8" x14ac:dyDescent="0.3">
      <c r="A96" s="2">
        <v>93</v>
      </c>
      <c r="B96" s="2">
        <v>40293</v>
      </c>
      <c r="C96" s="2">
        <v>41193</v>
      </c>
      <c r="D96" s="2">
        <v>40893</v>
      </c>
      <c r="E96" s="2">
        <v>40593</v>
      </c>
      <c r="F96" s="2">
        <v>41793</v>
      </c>
      <c r="G96" s="17">
        <v>42186</v>
      </c>
      <c r="H96" s="16"/>
    </row>
    <row r="97" spans="1:8" x14ac:dyDescent="0.3">
      <c r="A97" s="2">
        <v>94</v>
      </c>
      <c r="B97" s="2">
        <v>40294</v>
      </c>
      <c r="C97" s="2">
        <v>41194</v>
      </c>
      <c r="D97" s="2">
        <v>40894</v>
      </c>
      <c r="E97" s="2">
        <v>40594</v>
      </c>
      <c r="F97" s="2">
        <v>41794</v>
      </c>
      <c r="G97" s="17">
        <v>42188</v>
      </c>
      <c r="H97" s="16"/>
    </row>
    <row r="98" spans="1:8" x14ac:dyDescent="0.3">
      <c r="A98" s="2">
        <v>95</v>
      </c>
      <c r="B98" s="2">
        <v>40295</v>
      </c>
      <c r="C98" s="2">
        <v>41195</v>
      </c>
      <c r="D98" s="2">
        <v>40895</v>
      </c>
      <c r="E98" s="2">
        <v>40595</v>
      </c>
      <c r="F98" s="2">
        <v>41795</v>
      </c>
      <c r="G98" s="17">
        <v>42190</v>
      </c>
      <c r="H98" s="16"/>
    </row>
    <row r="99" spans="1:8" x14ac:dyDescent="0.3">
      <c r="A99" s="2">
        <v>96</v>
      </c>
      <c r="B99" s="2">
        <v>40296</v>
      </c>
      <c r="C99" s="2">
        <v>41196</v>
      </c>
      <c r="D99" s="2">
        <v>40896</v>
      </c>
      <c r="E99" s="2">
        <v>40596</v>
      </c>
      <c r="F99" s="2">
        <v>41796</v>
      </c>
      <c r="G99" s="17">
        <v>42192</v>
      </c>
      <c r="H99" s="16"/>
    </row>
    <row r="100" spans="1:8" x14ac:dyDescent="0.3">
      <c r="A100" s="2">
        <v>97</v>
      </c>
      <c r="B100" s="2">
        <v>40297</v>
      </c>
      <c r="C100" s="2">
        <v>41197</v>
      </c>
      <c r="D100" s="2">
        <v>40897</v>
      </c>
      <c r="E100" s="2">
        <v>40597</v>
      </c>
      <c r="F100" s="2">
        <v>41797</v>
      </c>
      <c r="G100" s="17">
        <v>42194</v>
      </c>
      <c r="H100" s="16"/>
    </row>
    <row r="101" spans="1:8" x14ac:dyDescent="0.3">
      <c r="A101" s="2">
        <v>98</v>
      </c>
      <c r="B101" s="2">
        <v>40298</v>
      </c>
      <c r="C101" s="2">
        <v>41198</v>
      </c>
      <c r="D101" s="2">
        <v>40898</v>
      </c>
      <c r="E101" s="2">
        <v>40598</v>
      </c>
      <c r="F101" s="2">
        <v>41798</v>
      </c>
      <c r="G101" s="17">
        <v>42196</v>
      </c>
      <c r="H101" s="16"/>
    </row>
    <row r="102" spans="1:8" x14ac:dyDescent="0.3">
      <c r="A102" s="2">
        <v>99</v>
      </c>
      <c r="B102" s="2">
        <v>40299</v>
      </c>
      <c r="C102" s="2">
        <v>41199</v>
      </c>
      <c r="D102" s="2">
        <v>40899</v>
      </c>
      <c r="E102" s="2">
        <v>40599</v>
      </c>
      <c r="F102" s="2">
        <v>41799</v>
      </c>
      <c r="G102" s="17">
        <v>42198</v>
      </c>
      <c r="H102" s="16"/>
    </row>
    <row r="103" spans="1:8" x14ac:dyDescent="0.3">
      <c r="A103" s="2">
        <v>100</v>
      </c>
      <c r="B103" s="2">
        <v>40300</v>
      </c>
      <c r="C103" s="2">
        <v>41200</v>
      </c>
      <c r="D103" s="2">
        <v>40900</v>
      </c>
      <c r="E103" s="2">
        <v>40600</v>
      </c>
      <c r="F103" s="2">
        <v>41800</v>
      </c>
      <c r="G103" s="17">
        <v>42200</v>
      </c>
      <c r="H103" s="16"/>
    </row>
    <row r="104" spans="1:8" x14ac:dyDescent="0.3">
      <c r="A104" s="2">
        <v>101</v>
      </c>
      <c r="B104" s="2">
        <v>40301</v>
      </c>
      <c r="C104" s="2">
        <v>41201</v>
      </c>
      <c r="D104" s="2">
        <v>40901</v>
      </c>
      <c r="E104" s="2">
        <v>40601</v>
      </c>
      <c r="F104" s="2">
        <v>41801</v>
      </c>
      <c r="G104" s="17">
        <v>42202</v>
      </c>
      <c r="H104" s="16"/>
    </row>
    <row r="105" spans="1:8" x14ac:dyDescent="0.3">
      <c r="A105" s="2">
        <v>102</v>
      </c>
      <c r="B105" s="2">
        <v>40302</v>
      </c>
      <c r="C105" s="2">
        <v>41202</v>
      </c>
      <c r="D105" s="2">
        <v>40902</v>
      </c>
      <c r="E105" s="2">
        <v>40602</v>
      </c>
      <c r="F105" s="2">
        <v>41802</v>
      </c>
      <c r="G105" s="17">
        <v>42204</v>
      </c>
      <c r="H105" s="16"/>
    </row>
    <row r="106" spans="1:8" x14ac:dyDescent="0.3">
      <c r="A106" s="2">
        <v>103</v>
      </c>
      <c r="B106" s="2">
        <v>40303</v>
      </c>
      <c r="C106" s="2">
        <v>41203</v>
      </c>
      <c r="D106" s="2">
        <v>40903</v>
      </c>
      <c r="E106" s="2">
        <v>40603</v>
      </c>
      <c r="F106" s="2">
        <v>41803</v>
      </c>
      <c r="G106" s="17">
        <v>42206</v>
      </c>
      <c r="H106" s="16"/>
    </row>
    <row r="107" spans="1:8" x14ac:dyDescent="0.3">
      <c r="A107" s="2">
        <v>104</v>
      </c>
      <c r="B107" s="2">
        <v>40304</v>
      </c>
      <c r="C107" s="2">
        <v>41204</v>
      </c>
      <c r="D107" s="2">
        <v>40904</v>
      </c>
      <c r="E107" s="2">
        <v>40604</v>
      </c>
      <c r="F107" s="2">
        <v>41804</v>
      </c>
      <c r="G107" s="17">
        <v>42208</v>
      </c>
      <c r="H107" s="16"/>
    </row>
    <row r="108" spans="1:8" x14ac:dyDescent="0.3">
      <c r="A108" s="2">
        <v>105</v>
      </c>
      <c r="B108" s="2">
        <v>40305</v>
      </c>
      <c r="C108" s="2">
        <v>41205</v>
      </c>
      <c r="D108" s="2">
        <v>40905</v>
      </c>
      <c r="E108" s="2">
        <v>40605</v>
      </c>
      <c r="F108" s="2">
        <v>41805</v>
      </c>
      <c r="G108" s="17">
        <v>42210</v>
      </c>
      <c r="H108" s="16"/>
    </row>
    <row r="109" spans="1:8" x14ac:dyDescent="0.3">
      <c r="A109" s="2">
        <v>106</v>
      </c>
      <c r="B109" s="2">
        <v>40306</v>
      </c>
      <c r="C109" s="2">
        <v>41206</v>
      </c>
      <c r="D109" s="2">
        <v>40906</v>
      </c>
      <c r="E109" s="2">
        <v>40606</v>
      </c>
      <c r="F109" s="2">
        <v>41806</v>
      </c>
      <c r="G109" s="17">
        <v>42212</v>
      </c>
      <c r="H109" s="16"/>
    </row>
    <row r="110" spans="1:8" x14ac:dyDescent="0.3">
      <c r="A110" s="2">
        <v>107</v>
      </c>
      <c r="B110" s="2">
        <v>40307</v>
      </c>
      <c r="C110" s="2">
        <v>41207</v>
      </c>
      <c r="D110" s="2">
        <v>40907</v>
      </c>
      <c r="E110" s="2">
        <v>40607</v>
      </c>
      <c r="F110" s="2">
        <v>41807</v>
      </c>
      <c r="G110" s="17">
        <v>42214</v>
      </c>
      <c r="H110" s="16"/>
    </row>
    <row r="111" spans="1:8" x14ac:dyDescent="0.3">
      <c r="A111" s="2">
        <v>108</v>
      </c>
      <c r="B111" s="2">
        <v>40308</v>
      </c>
      <c r="C111" s="2">
        <v>41208</v>
      </c>
      <c r="D111" s="2">
        <v>40908</v>
      </c>
      <c r="E111" s="2">
        <v>40608</v>
      </c>
      <c r="F111" s="2">
        <v>41808</v>
      </c>
      <c r="G111" s="17">
        <v>42216</v>
      </c>
      <c r="H111" s="16"/>
    </row>
    <row r="112" spans="1:8" x14ac:dyDescent="0.3">
      <c r="A112" s="2">
        <v>109</v>
      </c>
      <c r="B112" s="2">
        <v>40309</v>
      </c>
      <c r="C112" s="2">
        <v>41209</v>
      </c>
      <c r="D112" s="2">
        <v>40909</v>
      </c>
      <c r="E112" s="2">
        <v>40609</v>
      </c>
      <c r="F112" s="2">
        <v>41809</v>
      </c>
      <c r="G112" s="17">
        <v>42218</v>
      </c>
      <c r="H112" s="16"/>
    </row>
    <row r="113" spans="1:8" x14ac:dyDescent="0.3">
      <c r="A113" s="2">
        <v>110</v>
      </c>
      <c r="B113" s="2">
        <v>40310</v>
      </c>
      <c r="C113" s="2">
        <v>41210</v>
      </c>
      <c r="D113" s="2">
        <v>40910</v>
      </c>
      <c r="E113" s="2">
        <v>40610</v>
      </c>
      <c r="F113" s="2">
        <v>41810</v>
      </c>
      <c r="G113" s="17">
        <v>42220</v>
      </c>
      <c r="H113" s="16"/>
    </row>
    <row r="114" spans="1:8" x14ac:dyDescent="0.3">
      <c r="A114" s="2">
        <v>111</v>
      </c>
      <c r="B114" s="2">
        <v>40311</v>
      </c>
      <c r="C114" s="2">
        <v>41211</v>
      </c>
      <c r="D114" s="2">
        <v>40911</v>
      </c>
      <c r="E114" s="2">
        <v>40611</v>
      </c>
      <c r="F114" s="2">
        <v>41811</v>
      </c>
      <c r="G114" s="17">
        <v>42222</v>
      </c>
      <c r="H114" s="16"/>
    </row>
    <row r="115" spans="1:8" x14ac:dyDescent="0.3">
      <c r="A115" s="2">
        <v>112</v>
      </c>
      <c r="B115" s="2">
        <v>40312</v>
      </c>
      <c r="C115" s="2">
        <v>41212</v>
      </c>
      <c r="D115" s="2">
        <v>40912</v>
      </c>
      <c r="E115" s="2">
        <v>40612</v>
      </c>
      <c r="F115" s="2">
        <v>41812</v>
      </c>
      <c r="G115" s="17">
        <v>42224</v>
      </c>
      <c r="H115" s="16"/>
    </row>
    <row r="116" spans="1:8" x14ac:dyDescent="0.3">
      <c r="A116" s="2">
        <v>113</v>
      </c>
      <c r="B116" s="2">
        <v>40313</v>
      </c>
      <c r="C116" s="2">
        <v>41213</v>
      </c>
      <c r="D116" s="2">
        <v>40913</v>
      </c>
      <c r="E116" s="2">
        <v>40613</v>
      </c>
      <c r="F116" s="2">
        <v>41813</v>
      </c>
      <c r="G116" s="17">
        <v>42226</v>
      </c>
      <c r="H116" s="16"/>
    </row>
    <row r="117" spans="1:8" x14ac:dyDescent="0.3">
      <c r="A117" s="2">
        <v>114</v>
      </c>
      <c r="B117" s="2">
        <v>40314</v>
      </c>
      <c r="C117" s="2">
        <v>41214</v>
      </c>
      <c r="D117" s="2">
        <v>40914</v>
      </c>
      <c r="E117" s="2">
        <v>40614</v>
      </c>
      <c r="F117" s="2">
        <v>41814</v>
      </c>
      <c r="G117" s="17">
        <v>42228</v>
      </c>
      <c r="H117" s="16"/>
    </row>
    <row r="118" spans="1:8" x14ac:dyDescent="0.3">
      <c r="A118" s="2">
        <v>115</v>
      </c>
      <c r="B118" s="2">
        <v>40315</v>
      </c>
      <c r="C118" s="2">
        <v>41215</v>
      </c>
      <c r="D118" s="2">
        <v>40915</v>
      </c>
      <c r="E118" s="2">
        <v>40615</v>
      </c>
      <c r="F118" s="2">
        <v>41815</v>
      </c>
      <c r="G118" s="17">
        <v>42230</v>
      </c>
      <c r="H118" s="16"/>
    </row>
    <row r="119" spans="1:8" x14ac:dyDescent="0.3">
      <c r="A119" s="2">
        <v>116</v>
      </c>
      <c r="B119" s="2">
        <v>40316</v>
      </c>
      <c r="C119" s="2">
        <v>41216</v>
      </c>
      <c r="D119" s="2">
        <v>40916</v>
      </c>
      <c r="E119" s="2">
        <v>40616</v>
      </c>
      <c r="F119" s="2">
        <v>41816</v>
      </c>
      <c r="G119" s="17">
        <v>42232</v>
      </c>
      <c r="H119" s="16"/>
    </row>
    <row r="120" spans="1:8" x14ac:dyDescent="0.3">
      <c r="A120" s="2">
        <v>117</v>
      </c>
      <c r="B120" s="2">
        <v>40317</v>
      </c>
      <c r="C120" s="2">
        <v>41217</v>
      </c>
      <c r="D120" s="2">
        <v>40917</v>
      </c>
      <c r="E120" s="2">
        <v>40617</v>
      </c>
      <c r="F120" s="2">
        <v>41817</v>
      </c>
      <c r="G120" s="17">
        <v>42234</v>
      </c>
      <c r="H120" s="16"/>
    </row>
    <row r="121" spans="1:8" x14ac:dyDescent="0.3">
      <c r="A121" s="2">
        <v>118</v>
      </c>
      <c r="B121" s="2">
        <v>40318</v>
      </c>
      <c r="C121" s="2">
        <v>41218</v>
      </c>
      <c r="D121" s="2">
        <v>40918</v>
      </c>
      <c r="E121" s="2">
        <v>40618</v>
      </c>
      <c r="F121" s="2">
        <v>41818</v>
      </c>
      <c r="G121" s="17">
        <v>42236</v>
      </c>
      <c r="H121" s="16"/>
    </row>
    <row r="122" spans="1:8" x14ac:dyDescent="0.3">
      <c r="A122" s="2">
        <v>119</v>
      </c>
      <c r="B122" s="2">
        <v>40319</v>
      </c>
      <c r="C122" s="2">
        <v>41219</v>
      </c>
      <c r="D122" s="2">
        <v>40919</v>
      </c>
      <c r="E122" s="2">
        <v>40619</v>
      </c>
      <c r="F122" s="2">
        <v>41819</v>
      </c>
      <c r="G122" s="17">
        <v>42238</v>
      </c>
      <c r="H122" s="16"/>
    </row>
    <row r="123" spans="1:8" x14ac:dyDescent="0.3">
      <c r="A123" s="2">
        <v>120</v>
      </c>
      <c r="B123" s="2">
        <v>40320</v>
      </c>
      <c r="C123" s="2">
        <v>41220</v>
      </c>
      <c r="D123" s="2">
        <v>40920</v>
      </c>
      <c r="E123" s="2">
        <v>40620</v>
      </c>
      <c r="F123" s="2">
        <v>41820</v>
      </c>
      <c r="G123" s="17">
        <v>42240</v>
      </c>
      <c r="H123" s="16"/>
    </row>
    <row r="124" spans="1:8" x14ac:dyDescent="0.3">
      <c r="A124" s="2">
        <v>121</v>
      </c>
      <c r="B124" s="2">
        <v>40321</v>
      </c>
      <c r="C124" s="2">
        <v>41221</v>
      </c>
      <c r="D124" s="2">
        <v>40921</v>
      </c>
      <c r="E124" s="2">
        <v>40621</v>
      </c>
      <c r="F124" s="2">
        <v>41821</v>
      </c>
      <c r="G124" s="17">
        <v>42242</v>
      </c>
      <c r="H124" s="16"/>
    </row>
    <row r="125" spans="1:8" x14ac:dyDescent="0.3">
      <c r="A125" s="2">
        <v>122</v>
      </c>
      <c r="B125" s="2">
        <v>40322</v>
      </c>
      <c r="C125" s="2">
        <v>41222</v>
      </c>
      <c r="D125" s="2">
        <v>40922</v>
      </c>
      <c r="E125" s="2">
        <v>40622</v>
      </c>
      <c r="F125" s="2">
        <v>41822</v>
      </c>
      <c r="G125" s="17">
        <v>42244</v>
      </c>
      <c r="H125" s="16"/>
    </row>
    <row r="126" spans="1:8" x14ac:dyDescent="0.3">
      <c r="A126" s="2">
        <v>123</v>
      </c>
      <c r="B126" s="2">
        <v>40323</v>
      </c>
      <c r="C126" s="2">
        <v>41223</v>
      </c>
      <c r="D126" s="2">
        <v>40923</v>
      </c>
      <c r="E126" s="2">
        <v>40623</v>
      </c>
      <c r="F126" s="2">
        <v>41823</v>
      </c>
      <c r="G126" s="17">
        <v>42246</v>
      </c>
      <c r="H126" s="16"/>
    </row>
    <row r="127" spans="1:8" x14ac:dyDescent="0.3">
      <c r="A127" s="2">
        <v>124</v>
      </c>
      <c r="B127" s="2">
        <v>40324</v>
      </c>
      <c r="C127" s="2">
        <v>41224</v>
      </c>
      <c r="D127" s="2">
        <v>40924</v>
      </c>
      <c r="E127" s="2">
        <v>40624</v>
      </c>
      <c r="F127" s="2">
        <v>41824</v>
      </c>
      <c r="G127" s="17">
        <v>42248</v>
      </c>
      <c r="H127" s="16"/>
    </row>
    <row r="128" spans="1:8" x14ac:dyDescent="0.3">
      <c r="A128" s="2">
        <v>125</v>
      </c>
      <c r="B128" s="2">
        <v>40325</v>
      </c>
      <c r="C128" s="2">
        <v>41225</v>
      </c>
      <c r="D128" s="2">
        <v>40925</v>
      </c>
      <c r="E128" s="2">
        <v>40625</v>
      </c>
      <c r="F128" s="2">
        <v>41825</v>
      </c>
      <c r="G128" s="17">
        <v>42250</v>
      </c>
      <c r="H128" s="16"/>
    </row>
    <row r="129" spans="1:8" x14ac:dyDescent="0.3">
      <c r="A129" s="2">
        <v>126</v>
      </c>
      <c r="B129" s="2">
        <v>40326</v>
      </c>
      <c r="C129" s="2">
        <v>41226</v>
      </c>
      <c r="D129" s="2">
        <v>40926</v>
      </c>
      <c r="E129" s="2">
        <v>40626</v>
      </c>
      <c r="F129" s="2">
        <v>41826</v>
      </c>
      <c r="G129" s="17">
        <v>42252</v>
      </c>
      <c r="H129" s="16"/>
    </row>
    <row r="130" spans="1:8" hidden="1" x14ac:dyDescent="0.3">
      <c r="A130" s="2">
        <v>127</v>
      </c>
      <c r="B130" s="2">
        <v>40327</v>
      </c>
      <c r="C130" s="2">
        <v>41227</v>
      </c>
      <c r="D130" s="2">
        <v>40927</v>
      </c>
      <c r="E130" s="2">
        <v>40627</v>
      </c>
      <c r="F130" s="2">
        <v>41827</v>
      </c>
      <c r="G130" s="17">
        <v>42254</v>
      </c>
      <c r="H130" s="16"/>
    </row>
    <row r="131" spans="1:8" hidden="1" x14ac:dyDescent="0.3">
      <c r="A131" s="2">
        <v>128</v>
      </c>
      <c r="B131" s="2">
        <v>40328</v>
      </c>
      <c r="C131" s="2">
        <v>41228</v>
      </c>
      <c r="D131" s="2">
        <v>40928</v>
      </c>
      <c r="E131" s="2">
        <v>40628</v>
      </c>
      <c r="F131" s="2">
        <v>41828</v>
      </c>
      <c r="G131" s="17">
        <v>42256</v>
      </c>
      <c r="H131" s="16"/>
    </row>
    <row r="132" spans="1:8" hidden="1" x14ac:dyDescent="0.3">
      <c r="A132" s="2">
        <v>129</v>
      </c>
      <c r="B132" s="2">
        <v>40329</v>
      </c>
      <c r="C132" s="2">
        <v>41229</v>
      </c>
      <c r="D132" s="2">
        <v>40929</v>
      </c>
      <c r="E132" s="2">
        <v>40629</v>
      </c>
      <c r="F132" s="2">
        <v>41829</v>
      </c>
      <c r="G132" s="17">
        <v>42258</v>
      </c>
      <c r="H132" s="16"/>
    </row>
    <row r="133" spans="1:8" hidden="1" x14ac:dyDescent="0.3">
      <c r="A133" s="2">
        <v>130</v>
      </c>
      <c r="B133" s="2">
        <v>40330</v>
      </c>
      <c r="C133" s="2">
        <v>41230</v>
      </c>
      <c r="D133" s="2">
        <v>40930</v>
      </c>
      <c r="E133" s="2">
        <v>40630</v>
      </c>
      <c r="F133" s="2">
        <v>41830</v>
      </c>
      <c r="G133" s="17">
        <v>42260</v>
      </c>
      <c r="H133" s="16"/>
    </row>
    <row r="134" spans="1:8" hidden="1" x14ac:dyDescent="0.3">
      <c r="A134" s="2">
        <v>131</v>
      </c>
      <c r="B134" s="2">
        <v>40331</v>
      </c>
      <c r="C134" s="2">
        <v>41231</v>
      </c>
      <c r="D134" s="2">
        <v>40931</v>
      </c>
      <c r="E134" s="2">
        <v>40631</v>
      </c>
      <c r="F134" s="2">
        <v>41831</v>
      </c>
      <c r="G134" s="17">
        <v>42262</v>
      </c>
      <c r="H134" s="16"/>
    </row>
    <row r="135" spans="1:8" hidden="1" x14ac:dyDescent="0.3">
      <c r="A135" s="2">
        <v>132</v>
      </c>
      <c r="B135" s="2">
        <v>40332</v>
      </c>
      <c r="C135" s="2">
        <v>41232</v>
      </c>
      <c r="D135" s="2">
        <v>40932</v>
      </c>
      <c r="E135" s="2">
        <v>40632</v>
      </c>
      <c r="F135" s="2">
        <v>41832</v>
      </c>
      <c r="G135" s="17">
        <v>42264</v>
      </c>
      <c r="H135" s="16"/>
    </row>
    <row r="136" spans="1:8" hidden="1" x14ac:dyDescent="0.3">
      <c r="A136" s="2">
        <v>133</v>
      </c>
      <c r="B136" s="2">
        <v>40333</v>
      </c>
      <c r="C136" s="2">
        <v>41233</v>
      </c>
      <c r="D136" s="2">
        <v>40933</v>
      </c>
      <c r="E136" s="2">
        <v>40633</v>
      </c>
      <c r="F136" s="2">
        <v>41833</v>
      </c>
      <c r="G136" s="17">
        <v>42266</v>
      </c>
      <c r="H136" s="16"/>
    </row>
    <row r="137" spans="1:8" hidden="1" x14ac:dyDescent="0.3">
      <c r="A137" s="2">
        <v>134</v>
      </c>
      <c r="B137" s="2">
        <v>40334</v>
      </c>
      <c r="C137" s="2">
        <v>41234</v>
      </c>
      <c r="D137" s="2">
        <v>40934</v>
      </c>
      <c r="E137" s="2">
        <v>40634</v>
      </c>
      <c r="F137" s="2">
        <v>41834</v>
      </c>
      <c r="G137" s="17">
        <v>42268</v>
      </c>
      <c r="H137" s="16"/>
    </row>
    <row r="138" spans="1:8" hidden="1" x14ac:dyDescent="0.3">
      <c r="A138" s="2">
        <v>135</v>
      </c>
      <c r="B138" s="2">
        <v>40335</v>
      </c>
      <c r="C138" s="2">
        <v>41235</v>
      </c>
      <c r="D138" s="2">
        <v>40935</v>
      </c>
      <c r="E138" s="2">
        <v>40635</v>
      </c>
      <c r="F138" s="2">
        <v>41835</v>
      </c>
      <c r="G138" s="17">
        <v>42270</v>
      </c>
      <c r="H138" s="16"/>
    </row>
    <row r="139" spans="1:8" hidden="1" x14ac:dyDescent="0.3">
      <c r="A139" s="2">
        <v>136</v>
      </c>
      <c r="B139" s="2">
        <v>40336</v>
      </c>
      <c r="C139" s="2">
        <v>41236</v>
      </c>
      <c r="D139" s="2">
        <v>40936</v>
      </c>
      <c r="E139" s="2">
        <v>40636</v>
      </c>
      <c r="F139" s="2">
        <v>41836</v>
      </c>
      <c r="G139" s="17">
        <v>42272</v>
      </c>
      <c r="H139" s="16"/>
    </row>
    <row r="140" spans="1:8" hidden="1" x14ac:dyDescent="0.3">
      <c r="A140" s="2">
        <v>137</v>
      </c>
      <c r="B140" s="2">
        <v>40337</v>
      </c>
      <c r="C140" s="2">
        <v>41237</v>
      </c>
      <c r="D140" s="2">
        <v>40937</v>
      </c>
      <c r="E140" s="2">
        <v>40637</v>
      </c>
      <c r="F140" s="2">
        <v>41837</v>
      </c>
      <c r="G140" s="17">
        <v>42274</v>
      </c>
      <c r="H140" s="16"/>
    </row>
    <row r="141" spans="1:8" hidden="1" x14ac:dyDescent="0.3">
      <c r="A141" s="2">
        <v>138</v>
      </c>
      <c r="B141" s="2">
        <v>40338</v>
      </c>
      <c r="C141" s="2">
        <v>41238</v>
      </c>
      <c r="D141" s="2">
        <v>40938</v>
      </c>
      <c r="E141" s="2">
        <v>40638</v>
      </c>
      <c r="F141" s="2">
        <v>41838</v>
      </c>
      <c r="G141" s="17">
        <v>42276</v>
      </c>
      <c r="H141" s="16"/>
    </row>
    <row r="142" spans="1:8" hidden="1" x14ac:dyDescent="0.3">
      <c r="A142" s="2">
        <v>139</v>
      </c>
      <c r="B142" s="2">
        <v>40339</v>
      </c>
      <c r="C142" s="2">
        <v>41239</v>
      </c>
      <c r="D142" s="2">
        <v>40939</v>
      </c>
      <c r="E142" s="2">
        <v>40639</v>
      </c>
      <c r="F142" s="2">
        <v>41839</v>
      </c>
      <c r="G142" s="17">
        <v>42278</v>
      </c>
      <c r="H142" s="16"/>
    </row>
    <row r="143" spans="1:8" hidden="1" x14ac:dyDescent="0.3">
      <c r="A143" s="2">
        <v>140</v>
      </c>
      <c r="B143" s="2">
        <v>40340</v>
      </c>
      <c r="C143" s="2">
        <v>41240</v>
      </c>
      <c r="D143" s="2">
        <v>40940</v>
      </c>
      <c r="E143" s="2">
        <v>40640</v>
      </c>
      <c r="F143" s="2">
        <v>41840</v>
      </c>
      <c r="G143" s="17">
        <v>42280</v>
      </c>
      <c r="H143" s="16"/>
    </row>
    <row r="144" spans="1:8" hidden="1" x14ac:dyDescent="0.3">
      <c r="A144" s="2">
        <v>141</v>
      </c>
      <c r="B144" s="2">
        <v>40341</v>
      </c>
      <c r="C144" s="2">
        <v>41241</v>
      </c>
      <c r="D144" s="2">
        <v>40941</v>
      </c>
      <c r="E144" s="2">
        <v>40641</v>
      </c>
      <c r="F144" s="2">
        <v>41841</v>
      </c>
      <c r="G144" s="17">
        <v>42282</v>
      </c>
      <c r="H144" s="16"/>
    </row>
    <row r="145" spans="1:8" hidden="1" x14ac:dyDescent="0.3">
      <c r="A145" s="2">
        <v>142</v>
      </c>
      <c r="B145" s="2">
        <v>40342</v>
      </c>
      <c r="C145" s="2">
        <v>41242</v>
      </c>
      <c r="D145" s="2">
        <v>40942</v>
      </c>
      <c r="E145" s="2">
        <v>40642</v>
      </c>
      <c r="F145" s="2">
        <v>41842</v>
      </c>
      <c r="G145" s="17">
        <v>42284</v>
      </c>
      <c r="H145" s="16"/>
    </row>
    <row r="146" spans="1:8" hidden="1" x14ac:dyDescent="0.3">
      <c r="A146" s="2">
        <v>143</v>
      </c>
      <c r="B146" s="2">
        <v>40343</v>
      </c>
      <c r="C146" s="2">
        <v>41243</v>
      </c>
      <c r="D146" s="2">
        <v>40943</v>
      </c>
      <c r="E146" s="2">
        <v>40643</v>
      </c>
      <c r="F146" s="2">
        <v>41843</v>
      </c>
      <c r="G146" s="17">
        <v>42286</v>
      </c>
      <c r="H146" s="16"/>
    </row>
    <row r="147" spans="1:8" hidden="1" x14ac:dyDescent="0.3">
      <c r="A147" s="2">
        <v>144</v>
      </c>
      <c r="B147" s="2">
        <v>40344</v>
      </c>
      <c r="C147" s="2">
        <v>41244</v>
      </c>
      <c r="D147" s="2">
        <v>40944</v>
      </c>
      <c r="E147" s="2">
        <v>40644</v>
      </c>
      <c r="F147" s="2">
        <v>41844</v>
      </c>
      <c r="G147" s="17">
        <v>42288</v>
      </c>
      <c r="H147" s="16"/>
    </row>
    <row r="148" spans="1:8" hidden="1" x14ac:dyDescent="0.3">
      <c r="A148" s="2">
        <v>145</v>
      </c>
      <c r="B148" s="2">
        <v>40345</v>
      </c>
      <c r="C148" s="2">
        <v>41245</v>
      </c>
      <c r="D148" s="2">
        <v>40945</v>
      </c>
      <c r="E148" s="2">
        <v>40645</v>
      </c>
      <c r="F148" s="2">
        <v>41845</v>
      </c>
      <c r="G148" s="17">
        <v>42290</v>
      </c>
      <c r="H148" s="16"/>
    </row>
    <row r="149" spans="1:8" hidden="1" x14ac:dyDescent="0.3">
      <c r="A149" s="2">
        <v>146</v>
      </c>
      <c r="B149" s="2">
        <v>40346</v>
      </c>
      <c r="C149" s="2">
        <v>41246</v>
      </c>
      <c r="D149" s="2">
        <v>40946</v>
      </c>
      <c r="E149" s="2">
        <v>40646</v>
      </c>
      <c r="F149" s="2">
        <v>41846</v>
      </c>
      <c r="G149" s="17">
        <v>42292</v>
      </c>
      <c r="H149" s="16"/>
    </row>
    <row r="150" spans="1:8" hidden="1" x14ac:dyDescent="0.3">
      <c r="A150" s="2">
        <v>147</v>
      </c>
      <c r="B150" s="2">
        <v>40347</v>
      </c>
      <c r="C150" s="2">
        <v>41247</v>
      </c>
      <c r="D150" s="2">
        <v>40947</v>
      </c>
      <c r="E150" s="2">
        <v>40647</v>
      </c>
      <c r="F150" s="2">
        <v>41847</v>
      </c>
      <c r="G150" s="17">
        <v>42294</v>
      </c>
      <c r="H150" s="16"/>
    </row>
    <row r="151" spans="1:8" hidden="1" x14ac:dyDescent="0.3">
      <c r="A151" s="2">
        <v>148</v>
      </c>
      <c r="B151" s="2">
        <v>40348</v>
      </c>
      <c r="C151" s="2">
        <v>41248</v>
      </c>
      <c r="D151" s="2">
        <v>40948</v>
      </c>
      <c r="E151" s="2">
        <v>40648</v>
      </c>
      <c r="F151" s="2">
        <v>41848</v>
      </c>
      <c r="G151" s="17">
        <v>42296</v>
      </c>
      <c r="H151" s="16"/>
    </row>
    <row r="152" spans="1:8" hidden="1" x14ac:dyDescent="0.3">
      <c r="A152" s="2">
        <v>149</v>
      </c>
      <c r="B152" s="2">
        <v>40349</v>
      </c>
      <c r="C152" s="2">
        <v>41249</v>
      </c>
      <c r="D152" s="2">
        <v>40949</v>
      </c>
      <c r="E152" s="2">
        <v>40649</v>
      </c>
      <c r="F152" s="2">
        <v>41849</v>
      </c>
      <c r="G152" s="17">
        <v>42298</v>
      </c>
      <c r="H152" s="16"/>
    </row>
    <row r="153" spans="1:8" hidden="1" x14ac:dyDescent="0.3">
      <c r="A153" s="2">
        <v>150</v>
      </c>
      <c r="B153" s="2">
        <v>40350</v>
      </c>
      <c r="C153" s="2">
        <v>41250</v>
      </c>
      <c r="D153" s="2">
        <v>40950</v>
      </c>
      <c r="E153" s="2">
        <v>40650</v>
      </c>
      <c r="F153" s="2">
        <v>41850</v>
      </c>
      <c r="G153" s="17">
        <v>42300</v>
      </c>
      <c r="H153" s="16"/>
    </row>
    <row r="154" spans="1:8" hidden="1" x14ac:dyDescent="0.3">
      <c r="A154" s="2">
        <v>151</v>
      </c>
      <c r="B154" s="2">
        <v>40351</v>
      </c>
      <c r="C154" s="2">
        <v>41251</v>
      </c>
      <c r="D154" s="2">
        <v>40951</v>
      </c>
      <c r="E154" s="2">
        <v>40651</v>
      </c>
      <c r="F154" s="2">
        <v>41851</v>
      </c>
      <c r="G154" s="17">
        <v>42302</v>
      </c>
      <c r="H154" s="16"/>
    </row>
    <row r="155" spans="1:8" hidden="1" x14ac:dyDescent="0.3">
      <c r="A155" s="2">
        <v>152</v>
      </c>
      <c r="B155" s="2">
        <v>40352</v>
      </c>
      <c r="C155" s="2">
        <v>41252</v>
      </c>
      <c r="D155" s="2">
        <v>40952</v>
      </c>
      <c r="E155" s="2">
        <v>40652</v>
      </c>
      <c r="F155" s="2">
        <v>41852</v>
      </c>
      <c r="G155" s="17">
        <v>42304</v>
      </c>
      <c r="H155" s="16"/>
    </row>
    <row r="156" spans="1:8" hidden="1" x14ac:dyDescent="0.3">
      <c r="A156" s="2">
        <v>153</v>
      </c>
      <c r="B156" s="2">
        <v>40353</v>
      </c>
      <c r="C156" s="2">
        <v>41253</v>
      </c>
      <c r="D156" s="2">
        <v>40953</v>
      </c>
      <c r="E156" s="2">
        <v>40653</v>
      </c>
      <c r="F156" s="2">
        <v>41853</v>
      </c>
      <c r="G156" s="17">
        <v>42306</v>
      </c>
      <c r="H156" s="16"/>
    </row>
    <row r="157" spans="1:8" hidden="1" x14ac:dyDescent="0.3">
      <c r="A157" s="2">
        <v>154</v>
      </c>
      <c r="B157" s="2">
        <v>40354</v>
      </c>
      <c r="C157" s="2">
        <v>41254</v>
      </c>
      <c r="D157" s="2">
        <v>40954</v>
      </c>
      <c r="E157" s="2">
        <v>40654</v>
      </c>
      <c r="F157" s="2">
        <v>41854</v>
      </c>
      <c r="G157" s="17">
        <v>42308</v>
      </c>
      <c r="H157" s="16"/>
    </row>
    <row r="158" spans="1:8" hidden="1" x14ac:dyDescent="0.3">
      <c r="A158" s="2">
        <v>155</v>
      </c>
      <c r="B158" s="2">
        <v>40355</v>
      </c>
      <c r="C158" s="2">
        <v>41255</v>
      </c>
      <c r="D158" s="2">
        <v>40955</v>
      </c>
      <c r="E158" s="2">
        <v>40655</v>
      </c>
      <c r="F158" s="2">
        <v>41855</v>
      </c>
      <c r="G158" s="17">
        <v>42310</v>
      </c>
      <c r="H158" s="16"/>
    </row>
    <row r="159" spans="1:8" hidden="1" x14ac:dyDescent="0.3">
      <c r="A159" s="2">
        <v>156</v>
      </c>
      <c r="B159" s="2">
        <v>40356</v>
      </c>
      <c r="C159" s="2">
        <v>41256</v>
      </c>
      <c r="D159" s="2">
        <v>40956</v>
      </c>
      <c r="E159" s="2">
        <v>40656</v>
      </c>
      <c r="F159" s="2">
        <v>41856</v>
      </c>
      <c r="G159" s="17">
        <v>42312</v>
      </c>
      <c r="H159" s="16"/>
    </row>
    <row r="160" spans="1:8" hidden="1" x14ac:dyDescent="0.3">
      <c r="A160" s="2">
        <v>157</v>
      </c>
      <c r="B160" s="2">
        <v>40357</v>
      </c>
      <c r="C160" s="2">
        <v>41257</v>
      </c>
      <c r="D160" s="2">
        <v>40957</v>
      </c>
      <c r="E160" s="2">
        <v>40657</v>
      </c>
      <c r="F160" s="2">
        <v>41857</v>
      </c>
      <c r="G160" s="17">
        <v>42314</v>
      </c>
      <c r="H160" s="16"/>
    </row>
    <row r="161" spans="1:8" hidden="1" x14ac:dyDescent="0.3">
      <c r="A161" s="2">
        <v>158</v>
      </c>
      <c r="B161" s="2">
        <v>40358</v>
      </c>
      <c r="C161" s="2">
        <v>41258</v>
      </c>
      <c r="D161" s="2">
        <v>40958</v>
      </c>
      <c r="E161" s="2">
        <v>40658</v>
      </c>
      <c r="F161" s="2">
        <v>41858</v>
      </c>
      <c r="G161" s="17">
        <v>42316</v>
      </c>
      <c r="H161" s="16"/>
    </row>
    <row r="162" spans="1:8" hidden="1" x14ac:dyDescent="0.3">
      <c r="A162" s="2">
        <v>159</v>
      </c>
      <c r="B162" s="2">
        <v>40359</v>
      </c>
      <c r="C162" s="2">
        <v>41259</v>
      </c>
      <c r="D162" s="2">
        <v>40959</v>
      </c>
      <c r="E162" s="2">
        <v>40659</v>
      </c>
      <c r="F162" s="2">
        <v>41859</v>
      </c>
      <c r="G162" s="17">
        <v>42318</v>
      </c>
      <c r="H162" s="16"/>
    </row>
    <row r="163" spans="1:8" hidden="1" x14ac:dyDescent="0.3">
      <c r="A163" s="2">
        <v>160</v>
      </c>
      <c r="B163" s="2">
        <v>40360</v>
      </c>
      <c r="C163" s="2">
        <v>41260</v>
      </c>
      <c r="D163" s="2">
        <v>40960</v>
      </c>
      <c r="E163" s="2">
        <v>40660</v>
      </c>
      <c r="F163" s="2">
        <v>41860</v>
      </c>
      <c r="G163" s="17">
        <v>42320</v>
      </c>
      <c r="H163" s="16"/>
    </row>
    <row r="164" spans="1:8" hidden="1" x14ac:dyDescent="0.3">
      <c r="A164" s="2">
        <v>161</v>
      </c>
      <c r="B164" s="2">
        <v>40361</v>
      </c>
      <c r="C164" s="2">
        <v>41261</v>
      </c>
      <c r="D164" s="2">
        <v>40961</v>
      </c>
      <c r="E164" s="2">
        <v>40661</v>
      </c>
      <c r="F164" s="2">
        <v>41861</v>
      </c>
      <c r="G164" s="17">
        <v>42322</v>
      </c>
      <c r="H164" s="16"/>
    </row>
    <row r="165" spans="1:8" hidden="1" x14ac:dyDescent="0.3">
      <c r="A165" s="2">
        <v>162</v>
      </c>
      <c r="B165" s="2">
        <v>40362</v>
      </c>
      <c r="C165" s="2">
        <v>41262</v>
      </c>
      <c r="D165" s="2">
        <v>40962</v>
      </c>
      <c r="E165" s="2">
        <v>40662</v>
      </c>
      <c r="F165" s="2">
        <v>41862</v>
      </c>
      <c r="G165" s="17">
        <v>42324</v>
      </c>
      <c r="H165" s="16"/>
    </row>
    <row r="166" spans="1:8" hidden="1" x14ac:dyDescent="0.3">
      <c r="A166" s="2">
        <v>163</v>
      </c>
      <c r="B166" s="2">
        <v>40363</v>
      </c>
      <c r="C166" s="2">
        <v>41263</v>
      </c>
      <c r="D166" s="2">
        <v>40963</v>
      </c>
      <c r="E166" s="2">
        <v>40663</v>
      </c>
      <c r="F166" s="2">
        <v>41863</v>
      </c>
      <c r="G166" s="17">
        <v>42326</v>
      </c>
      <c r="H166" s="16"/>
    </row>
    <row r="167" spans="1:8" hidden="1" x14ac:dyDescent="0.3">
      <c r="A167" s="2">
        <v>164</v>
      </c>
      <c r="B167" s="2">
        <v>40364</v>
      </c>
      <c r="C167" s="2">
        <v>41264</v>
      </c>
      <c r="D167" s="2">
        <v>40964</v>
      </c>
      <c r="E167" s="2">
        <v>40664</v>
      </c>
      <c r="F167" s="2">
        <v>41864</v>
      </c>
      <c r="G167" s="17">
        <v>42328</v>
      </c>
      <c r="H167" s="16"/>
    </row>
    <row r="168" spans="1:8" hidden="1" x14ac:dyDescent="0.3">
      <c r="A168" s="2">
        <v>165</v>
      </c>
      <c r="B168" s="2">
        <v>40365</v>
      </c>
      <c r="C168" s="2">
        <v>41265</v>
      </c>
      <c r="D168" s="2">
        <v>40965</v>
      </c>
      <c r="E168" s="2">
        <v>40665</v>
      </c>
      <c r="F168" s="2">
        <v>41865</v>
      </c>
      <c r="G168" s="17">
        <v>42330</v>
      </c>
      <c r="H168" s="16"/>
    </row>
    <row r="169" spans="1:8" hidden="1" x14ac:dyDescent="0.3">
      <c r="A169" s="2">
        <v>166</v>
      </c>
      <c r="B169" s="2">
        <v>40366</v>
      </c>
      <c r="C169" s="2">
        <v>41266</v>
      </c>
      <c r="D169" s="2">
        <v>40966</v>
      </c>
      <c r="E169" s="2">
        <v>40666</v>
      </c>
      <c r="F169" s="2">
        <v>41866</v>
      </c>
      <c r="G169" s="17">
        <v>42332</v>
      </c>
      <c r="H169" s="16"/>
    </row>
    <row r="170" spans="1:8" hidden="1" x14ac:dyDescent="0.3">
      <c r="A170" s="2">
        <v>167</v>
      </c>
      <c r="B170" s="2">
        <v>40367</v>
      </c>
      <c r="C170" s="2">
        <v>41267</v>
      </c>
      <c r="D170" s="2">
        <v>40967</v>
      </c>
      <c r="E170" s="2">
        <v>40667</v>
      </c>
      <c r="F170" s="2">
        <v>41867</v>
      </c>
      <c r="G170" s="17">
        <v>42334</v>
      </c>
      <c r="H170" s="16"/>
    </row>
    <row r="171" spans="1:8" hidden="1" x14ac:dyDescent="0.3">
      <c r="A171" s="2">
        <v>168</v>
      </c>
      <c r="B171" s="2">
        <v>40368</v>
      </c>
      <c r="C171" s="2">
        <v>41268</v>
      </c>
      <c r="D171" s="2">
        <v>40968</v>
      </c>
      <c r="E171" s="2">
        <v>40668</v>
      </c>
      <c r="F171" s="2">
        <v>41868</v>
      </c>
      <c r="G171" s="17">
        <v>42336</v>
      </c>
      <c r="H171" s="16"/>
    </row>
    <row r="172" spans="1:8" hidden="1" x14ac:dyDescent="0.3">
      <c r="A172" s="2">
        <v>169</v>
      </c>
      <c r="B172" s="2">
        <v>40369</v>
      </c>
      <c r="C172" s="2">
        <v>41269</v>
      </c>
      <c r="D172" s="2">
        <v>40969</v>
      </c>
      <c r="E172" s="2">
        <v>40669</v>
      </c>
      <c r="F172" s="2">
        <v>41869</v>
      </c>
      <c r="G172" s="17">
        <v>42338</v>
      </c>
      <c r="H172" s="16"/>
    </row>
    <row r="173" spans="1:8" hidden="1" x14ac:dyDescent="0.3">
      <c r="A173" s="2">
        <v>170</v>
      </c>
      <c r="B173" s="2">
        <v>40370</v>
      </c>
      <c r="C173" s="2">
        <v>41270</v>
      </c>
      <c r="D173" s="2">
        <v>40970</v>
      </c>
      <c r="E173" s="2">
        <v>40670</v>
      </c>
      <c r="F173" s="2">
        <v>41870</v>
      </c>
      <c r="G173" s="17">
        <v>42340</v>
      </c>
      <c r="H173" s="16"/>
    </row>
    <row r="174" spans="1:8" hidden="1" x14ac:dyDescent="0.3">
      <c r="A174" s="2">
        <v>171</v>
      </c>
      <c r="B174" s="2">
        <v>40371</v>
      </c>
      <c r="C174" s="2">
        <v>41271</v>
      </c>
      <c r="D174" s="2">
        <v>40971</v>
      </c>
      <c r="E174" s="2">
        <v>40671</v>
      </c>
      <c r="F174" s="2">
        <v>41871</v>
      </c>
      <c r="G174" s="17">
        <v>42342</v>
      </c>
      <c r="H174" s="16"/>
    </row>
    <row r="175" spans="1:8" hidden="1" x14ac:dyDescent="0.3">
      <c r="A175" s="2">
        <v>172</v>
      </c>
      <c r="B175" s="2">
        <v>40372</v>
      </c>
      <c r="C175" s="2">
        <v>41272</v>
      </c>
      <c r="D175" s="2">
        <v>40972</v>
      </c>
      <c r="E175" s="2">
        <v>40672</v>
      </c>
      <c r="F175" s="2">
        <v>41872</v>
      </c>
      <c r="G175" s="17">
        <v>42344</v>
      </c>
      <c r="H175" s="16"/>
    </row>
    <row r="176" spans="1:8" hidden="1" x14ac:dyDescent="0.3">
      <c r="A176" s="2">
        <v>173</v>
      </c>
      <c r="B176" s="2">
        <v>40373</v>
      </c>
      <c r="C176" s="2">
        <v>41273</v>
      </c>
      <c r="D176" s="2">
        <v>40973</v>
      </c>
      <c r="E176" s="2">
        <v>40673</v>
      </c>
      <c r="F176" s="2">
        <v>41873</v>
      </c>
      <c r="G176" s="17">
        <v>42346</v>
      </c>
      <c r="H176" s="16"/>
    </row>
    <row r="177" spans="1:8" hidden="1" x14ac:dyDescent="0.3">
      <c r="A177" s="2">
        <v>174</v>
      </c>
      <c r="B177" s="2">
        <v>40374</v>
      </c>
      <c r="C177" s="2">
        <v>41274</v>
      </c>
      <c r="D177" s="2">
        <v>40974</v>
      </c>
      <c r="E177" s="2">
        <v>40674</v>
      </c>
      <c r="F177" s="2">
        <v>41874</v>
      </c>
      <c r="G177" s="17">
        <v>42348</v>
      </c>
      <c r="H177" s="16"/>
    </row>
    <row r="178" spans="1:8" hidden="1" x14ac:dyDescent="0.3">
      <c r="A178" s="2">
        <v>175</v>
      </c>
      <c r="B178" s="2">
        <v>40375</v>
      </c>
      <c r="C178" s="2">
        <v>41275</v>
      </c>
      <c r="D178" s="2">
        <v>40975</v>
      </c>
      <c r="E178" s="2">
        <v>40675</v>
      </c>
      <c r="F178" s="2">
        <v>41875</v>
      </c>
      <c r="G178" s="17">
        <v>42350</v>
      </c>
      <c r="H178" s="16"/>
    </row>
    <row r="179" spans="1:8" hidden="1" x14ac:dyDescent="0.3">
      <c r="A179" s="2">
        <v>176</v>
      </c>
      <c r="B179" s="2">
        <v>40376</v>
      </c>
      <c r="C179" s="2">
        <v>41276</v>
      </c>
      <c r="D179" s="2">
        <v>40976</v>
      </c>
      <c r="E179" s="2">
        <v>40676</v>
      </c>
      <c r="F179" s="2">
        <v>41876</v>
      </c>
      <c r="G179" s="17">
        <v>42352</v>
      </c>
      <c r="H179" s="16"/>
    </row>
    <row r="180" spans="1:8" hidden="1" x14ac:dyDescent="0.3">
      <c r="A180" s="2">
        <v>177</v>
      </c>
      <c r="B180" s="2">
        <v>40377</v>
      </c>
      <c r="C180" s="2">
        <v>41277</v>
      </c>
      <c r="D180" s="2">
        <v>40977</v>
      </c>
      <c r="E180" s="2">
        <v>40677</v>
      </c>
      <c r="F180" s="2">
        <v>41877</v>
      </c>
      <c r="G180" s="17">
        <v>42354</v>
      </c>
      <c r="H180" s="16"/>
    </row>
    <row r="181" spans="1:8" hidden="1" x14ac:dyDescent="0.3">
      <c r="A181" s="2">
        <v>178</v>
      </c>
      <c r="B181" s="2">
        <v>40378</v>
      </c>
      <c r="C181" s="2">
        <v>41278</v>
      </c>
      <c r="D181" s="2">
        <v>40978</v>
      </c>
      <c r="E181" s="2">
        <v>40678</v>
      </c>
      <c r="F181" s="2">
        <v>41878</v>
      </c>
      <c r="G181" s="17">
        <v>42356</v>
      </c>
      <c r="H181" s="16"/>
    </row>
    <row r="182" spans="1:8" hidden="1" x14ac:dyDescent="0.3">
      <c r="A182" s="2">
        <v>179</v>
      </c>
      <c r="B182" s="2">
        <v>40379</v>
      </c>
      <c r="C182" s="2">
        <v>41279</v>
      </c>
      <c r="D182" s="2">
        <v>40979</v>
      </c>
      <c r="E182" s="2">
        <v>40679</v>
      </c>
      <c r="F182" s="2">
        <v>41879</v>
      </c>
      <c r="G182" s="17">
        <v>42358</v>
      </c>
      <c r="H182" s="16"/>
    </row>
    <row r="183" spans="1:8" hidden="1" x14ac:dyDescent="0.3">
      <c r="A183" s="2">
        <v>180</v>
      </c>
      <c r="B183" s="2">
        <v>40380</v>
      </c>
      <c r="C183" s="2">
        <v>41280</v>
      </c>
      <c r="D183" s="2">
        <v>40980</v>
      </c>
      <c r="E183" s="2">
        <v>40680</v>
      </c>
      <c r="F183" s="2">
        <v>41880</v>
      </c>
      <c r="G183" s="17">
        <v>42360</v>
      </c>
      <c r="H183" s="16"/>
    </row>
    <row r="184" spans="1:8" hidden="1" x14ac:dyDescent="0.3">
      <c r="A184" s="2">
        <v>181</v>
      </c>
      <c r="B184" s="2">
        <v>40381</v>
      </c>
      <c r="C184" s="2">
        <v>41281</v>
      </c>
      <c r="D184" s="2">
        <v>40981</v>
      </c>
      <c r="E184" s="2">
        <v>40681</v>
      </c>
      <c r="F184" s="2">
        <v>41881</v>
      </c>
      <c r="G184" s="17">
        <v>42362</v>
      </c>
      <c r="H184" s="16"/>
    </row>
    <row r="185" spans="1:8" hidden="1" x14ac:dyDescent="0.3">
      <c r="A185" s="2">
        <v>182</v>
      </c>
      <c r="B185" s="2">
        <v>40382</v>
      </c>
      <c r="C185" s="2">
        <v>41282</v>
      </c>
      <c r="D185" s="2">
        <v>40982</v>
      </c>
      <c r="E185" s="2">
        <v>40682</v>
      </c>
      <c r="F185" s="2">
        <v>41882</v>
      </c>
      <c r="G185" s="17">
        <v>42364</v>
      </c>
      <c r="H185" s="16"/>
    </row>
    <row r="186" spans="1:8" hidden="1" x14ac:dyDescent="0.3">
      <c r="A186" s="2">
        <v>183</v>
      </c>
      <c r="B186" s="2">
        <v>40383</v>
      </c>
      <c r="C186" s="2">
        <v>41283</v>
      </c>
      <c r="D186" s="2">
        <v>40983</v>
      </c>
      <c r="E186" s="2">
        <v>40683</v>
      </c>
      <c r="F186" s="2">
        <v>41883</v>
      </c>
      <c r="G186" s="17">
        <v>42366</v>
      </c>
      <c r="H186" s="16"/>
    </row>
    <row r="187" spans="1:8" hidden="1" x14ac:dyDescent="0.3">
      <c r="A187" s="2">
        <v>184</v>
      </c>
      <c r="B187" s="2">
        <v>40384</v>
      </c>
      <c r="C187" s="2">
        <v>41284</v>
      </c>
      <c r="D187" s="2">
        <v>40984</v>
      </c>
      <c r="E187" s="2">
        <v>40684</v>
      </c>
      <c r="F187" s="2">
        <v>41884</v>
      </c>
      <c r="G187" s="17">
        <v>42368</v>
      </c>
      <c r="H187" s="16"/>
    </row>
    <row r="188" spans="1:8" hidden="1" x14ac:dyDescent="0.3">
      <c r="A188" s="2">
        <v>185</v>
      </c>
      <c r="B188" s="2">
        <v>40385</v>
      </c>
      <c r="C188" s="2">
        <v>41285</v>
      </c>
      <c r="D188" s="2">
        <v>40985</v>
      </c>
      <c r="E188" s="2">
        <v>40685</v>
      </c>
      <c r="F188" s="2">
        <v>41885</v>
      </c>
      <c r="G188" s="17">
        <v>42370</v>
      </c>
      <c r="H188" s="16"/>
    </row>
    <row r="189" spans="1:8" hidden="1" x14ac:dyDescent="0.3">
      <c r="A189" s="2">
        <v>186</v>
      </c>
      <c r="B189" s="2">
        <v>40386</v>
      </c>
      <c r="C189" s="2">
        <v>41286</v>
      </c>
      <c r="D189" s="2">
        <v>40986</v>
      </c>
      <c r="E189" s="2">
        <v>40686</v>
      </c>
      <c r="F189" s="2">
        <v>41886</v>
      </c>
      <c r="G189" s="17">
        <v>42372</v>
      </c>
      <c r="H189" s="16"/>
    </row>
    <row r="190" spans="1:8" hidden="1" x14ac:dyDescent="0.3">
      <c r="A190" s="2">
        <v>187</v>
      </c>
      <c r="B190" s="2">
        <v>40387</v>
      </c>
      <c r="C190" s="2">
        <v>41287</v>
      </c>
      <c r="D190" s="2">
        <v>40987</v>
      </c>
      <c r="E190" s="2">
        <v>40687</v>
      </c>
      <c r="F190" s="2">
        <v>41887</v>
      </c>
      <c r="G190" s="17">
        <v>42374</v>
      </c>
      <c r="H190" s="16"/>
    </row>
    <row r="191" spans="1:8" hidden="1" x14ac:dyDescent="0.3">
      <c r="A191" s="2">
        <v>188</v>
      </c>
      <c r="B191" s="2">
        <v>40388</v>
      </c>
      <c r="C191" s="2">
        <v>41288</v>
      </c>
      <c r="D191" s="2">
        <v>40988</v>
      </c>
      <c r="E191" s="2">
        <v>40688</v>
      </c>
      <c r="F191" s="2">
        <v>41888</v>
      </c>
      <c r="G191" s="17">
        <v>42376</v>
      </c>
      <c r="H191" s="16"/>
    </row>
    <row r="192" spans="1:8" hidden="1" x14ac:dyDescent="0.3">
      <c r="A192" s="2">
        <v>189</v>
      </c>
      <c r="B192" s="2">
        <v>40389</v>
      </c>
      <c r="C192" s="2">
        <v>41289</v>
      </c>
      <c r="D192" s="2">
        <v>40989</v>
      </c>
      <c r="E192" s="2">
        <v>40689</v>
      </c>
      <c r="F192" s="2">
        <v>41889</v>
      </c>
      <c r="G192" s="17">
        <v>42378</v>
      </c>
      <c r="H192" s="16"/>
    </row>
    <row r="193" spans="1:8" hidden="1" x14ac:dyDescent="0.3">
      <c r="A193" s="2">
        <v>190</v>
      </c>
      <c r="B193" s="2">
        <v>40390</v>
      </c>
      <c r="C193" s="2">
        <v>41290</v>
      </c>
      <c r="D193" s="2">
        <v>40990</v>
      </c>
      <c r="E193" s="2">
        <v>40690</v>
      </c>
      <c r="F193" s="2">
        <v>41890</v>
      </c>
      <c r="G193" s="17">
        <v>42380</v>
      </c>
      <c r="H193" s="16"/>
    </row>
    <row r="194" spans="1:8" hidden="1" x14ac:dyDescent="0.3">
      <c r="A194" s="2">
        <v>191</v>
      </c>
      <c r="B194" s="2">
        <v>40391</v>
      </c>
      <c r="C194" s="2">
        <v>41291</v>
      </c>
      <c r="D194" s="2">
        <v>40991</v>
      </c>
      <c r="E194" s="2">
        <v>40691</v>
      </c>
      <c r="F194" s="2">
        <v>41891</v>
      </c>
      <c r="G194" s="17">
        <v>42382</v>
      </c>
      <c r="H194" s="16"/>
    </row>
    <row r="195" spans="1:8" hidden="1" x14ac:dyDescent="0.3">
      <c r="A195" s="2">
        <v>192</v>
      </c>
      <c r="B195" s="2">
        <v>40392</v>
      </c>
      <c r="C195" s="2">
        <v>41292</v>
      </c>
      <c r="D195" s="2">
        <v>40992</v>
      </c>
      <c r="E195" s="2">
        <v>40692</v>
      </c>
      <c r="F195" s="2">
        <v>41892</v>
      </c>
      <c r="G195" s="17">
        <v>42384</v>
      </c>
      <c r="H195" s="16"/>
    </row>
    <row r="196" spans="1:8" hidden="1" x14ac:dyDescent="0.3">
      <c r="A196" s="2">
        <v>193</v>
      </c>
      <c r="B196" s="2">
        <v>40393</v>
      </c>
      <c r="C196" s="2">
        <v>41293</v>
      </c>
      <c r="D196" s="2">
        <v>40993</v>
      </c>
      <c r="E196" s="2">
        <v>40693</v>
      </c>
      <c r="F196" s="2">
        <v>41893</v>
      </c>
      <c r="G196" s="17">
        <v>42386</v>
      </c>
      <c r="H196" s="16"/>
    </row>
    <row r="197" spans="1:8" hidden="1" x14ac:dyDescent="0.3">
      <c r="A197" s="2">
        <v>194</v>
      </c>
      <c r="B197" s="2">
        <v>40394</v>
      </c>
      <c r="C197" s="2">
        <v>41294</v>
      </c>
      <c r="D197" s="2">
        <v>40994</v>
      </c>
      <c r="E197" s="2">
        <v>40694</v>
      </c>
      <c r="F197" s="2">
        <v>41894</v>
      </c>
      <c r="G197" s="17">
        <v>42388</v>
      </c>
      <c r="H197" s="16"/>
    </row>
    <row r="198" spans="1:8" hidden="1" x14ac:dyDescent="0.3">
      <c r="A198" s="2">
        <v>195</v>
      </c>
      <c r="B198" s="2">
        <v>40395</v>
      </c>
      <c r="C198" s="2">
        <v>41295</v>
      </c>
      <c r="D198" s="2">
        <v>40995</v>
      </c>
      <c r="E198" s="2">
        <v>40695</v>
      </c>
      <c r="F198" s="2">
        <v>41895</v>
      </c>
      <c r="G198" s="17">
        <v>42390</v>
      </c>
      <c r="H198" s="16"/>
    </row>
    <row r="199" spans="1:8" hidden="1" x14ac:dyDescent="0.3">
      <c r="A199" s="2">
        <v>196</v>
      </c>
      <c r="B199" s="2">
        <v>40396</v>
      </c>
      <c r="C199" s="2">
        <v>41296</v>
      </c>
      <c r="D199" s="2">
        <v>40996</v>
      </c>
      <c r="E199" s="2">
        <v>40696</v>
      </c>
      <c r="F199" s="2">
        <v>41896</v>
      </c>
      <c r="G199" s="17">
        <v>42392</v>
      </c>
      <c r="H199" s="16"/>
    </row>
    <row r="200" spans="1:8" hidden="1" x14ac:dyDescent="0.3">
      <c r="A200" s="2">
        <v>197</v>
      </c>
      <c r="B200" s="2">
        <v>40397</v>
      </c>
      <c r="C200" s="2">
        <v>41297</v>
      </c>
      <c r="D200" s="2">
        <v>40997</v>
      </c>
      <c r="E200" s="2">
        <v>40697</v>
      </c>
      <c r="F200" s="2">
        <v>41897</v>
      </c>
      <c r="G200" s="17">
        <v>42394</v>
      </c>
      <c r="H200" s="16"/>
    </row>
    <row r="201" spans="1:8" hidden="1" x14ac:dyDescent="0.3">
      <c r="A201" s="2">
        <v>198</v>
      </c>
      <c r="B201" s="2">
        <v>40398</v>
      </c>
      <c r="C201" s="2">
        <v>41298</v>
      </c>
      <c r="D201" s="2">
        <v>40998</v>
      </c>
      <c r="E201" s="2">
        <v>40698</v>
      </c>
      <c r="F201" s="2">
        <v>41898</v>
      </c>
      <c r="G201" s="17">
        <v>42396</v>
      </c>
      <c r="H201" s="16"/>
    </row>
    <row r="202" spans="1:8" hidden="1" x14ac:dyDescent="0.3">
      <c r="A202" s="2">
        <v>199</v>
      </c>
      <c r="B202" s="2">
        <v>40399</v>
      </c>
      <c r="C202" s="2">
        <v>41299</v>
      </c>
      <c r="D202" s="2">
        <v>40999</v>
      </c>
      <c r="E202" s="2">
        <v>40699</v>
      </c>
      <c r="F202" s="2">
        <v>41899</v>
      </c>
      <c r="G202" s="17">
        <v>42398</v>
      </c>
      <c r="H202" s="16"/>
    </row>
    <row r="203" spans="1:8" hidden="1" x14ac:dyDescent="0.3">
      <c r="A203" s="2">
        <v>200</v>
      </c>
      <c r="B203" s="2">
        <v>40400</v>
      </c>
      <c r="C203" s="2">
        <v>41300</v>
      </c>
      <c r="D203" s="2">
        <v>41000</v>
      </c>
      <c r="E203" s="2">
        <v>40700</v>
      </c>
      <c r="F203" s="2">
        <v>41900</v>
      </c>
      <c r="G203" s="17">
        <v>42400</v>
      </c>
      <c r="H203" s="16"/>
    </row>
    <row r="204" spans="1:8" hidden="1" x14ac:dyDescent="0.3">
      <c r="A204" s="2">
        <v>201</v>
      </c>
      <c r="B204" s="2">
        <v>40401</v>
      </c>
      <c r="C204" s="2">
        <v>41301</v>
      </c>
      <c r="D204" s="2">
        <v>41001</v>
      </c>
      <c r="E204" s="2">
        <v>40701</v>
      </c>
      <c r="F204" s="2">
        <v>41901</v>
      </c>
      <c r="G204" s="17">
        <v>42402</v>
      </c>
      <c r="H204" s="16"/>
    </row>
    <row r="205" spans="1:8" hidden="1" x14ac:dyDescent="0.3">
      <c r="A205" s="2">
        <v>202</v>
      </c>
      <c r="B205" s="2">
        <v>40402</v>
      </c>
      <c r="C205" s="2">
        <v>41302</v>
      </c>
      <c r="D205" s="2">
        <v>41002</v>
      </c>
      <c r="E205" s="2">
        <v>40702</v>
      </c>
      <c r="F205" s="2">
        <v>41902</v>
      </c>
      <c r="G205" s="17">
        <v>42404</v>
      </c>
      <c r="H205" s="16"/>
    </row>
    <row r="206" spans="1:8" hidden="1" x14ac:dyDescent="0.3">
      <c r="A206" s="2">
        <v>203</v>
      </c>
      <c r="B206" s="2">
        <v>40403</v>
      </c>
      <c r="C206" s="2">
        <v>41303</v>
      </c>
      <c r="D206" s="2">
        <v>41003</v>
      </c>
      <c r="E206" s="2">
        <v>40703</v>
      </c>
      <c r="F206" s="2">
        <v>41903</v>
      </c>
      <c r="G206" s="17">
        <v>42406</v>
      </c>
      <c r="H206" s="16"/>
    </row>
    <row r="207" spans="1:8" hidden="1" x14ac:dyDescent="0.3">
      <c r="A207" s="2">
        <v>204</v>
      </c>
      <c r="B207" s="2">
        <v>40404</v>
      </c>
      <c r="C207" s="2">
        <v>41304</v>
      </c>
      <c r="D207" s="2">
        <v>41004</v>
      </c>
      <c r="E207" s="2">
        <v>40704</v>
      </c>
      <c r="F207" s="2">
        <v>41904</v>
      </c>
      <c r="G207" s="17">
        <v>42408</v>
      </c>
      <c r="H207" s="16"/>
    </row>
    <row r="208" spans="1:8" hidden="1" x14ac:dyDescent="0.3">
      <c r="A208" s="2">
        <v>205</v>
      </c>
      <c r="B208" s="2">
        <v>40405</v>
      </c>
      <c r="C208" s="2">
        <v>41305</v>
      </c>
      <c r="D208" s="2">
        <v>41005</v>
      </c>
      <c r="E208" s="2">
        <v>40705</v>
      </c>
      <c r="F208" s="2">
        <v>41905</v>
      </c>
      <c r="G208" s="17">
        <v>42410</v>
      </c>
      <c r="H208" s="16"/>
    </row>
    <row r="209" spans="1:8" hidden="1" x14ac:dyDescent="0.3">
      <c r="A209" s="2">
        <v>206</v>
      </c>
      <c r="B209" s="2">
        <v>40406</v>
      </c>
      <c r="C209" s="2">
        <v>41306</v>
      </c>
      <c r="D209" s="2">
        <v>41006</v>
      </c>
      <c r="E209" s="2">
        <v>40706</v>
      </c>
      <c r="F209" s="2">
        <v>41906</v>
      </c>
      <c r="G209" s="17">
        <v>42412</v>
      </c>
      <c r="H209" s="16"/>
    </row>
    <row r="210" spans="1:8" hidden="1" x14ac:dyDescent="0.3">
      <c r="A210" s="2">
        <v>207</v>
      </c>
      <c r="B210" s="2">
        <v>40407</v>
      </c>
      <c r="C210" s="2">
        <v>41307</v>
      </c>
      <c r="D210" s="2">
        <v>41007</v>
      </c>
      <c r="E210" s="2">
        <v>40707</v>
      </c>
      <c r="F210" s="2">
        <v>41907</v>
      </c>
      <c r="G210" s="17">
        <v>42414</v>
      </c>
      <c r="H210" s="16"/>
    </row>
    <row r="211" spans="1:8" hidden="1" x14ac:dyDescent="0.3">
      <c r="A211" s="2">
        <v>208</v>
      </c>
      <c r="B211" s="2">
        <v>40408</v>
      </c>
      <c r="C211" s="2">
        <v>41308</v>
      </c>
      <c r="D211" s="2">
        <v>41008</v>
      </c>
      <c r="E211" s="2">
        <v>40708</v>
      </c>
      <c r="F211" s="2">
        <v>41908</v>
      </c>
      <c r="G211" s="17">
        <v>42416</v>
      </c>
      <c r="H211" s="16"/>
    </row>
    <row r="212" spans="1:8" hidden="1" x14ac:dyDescent="0.3">
      <c r="A212" s="2">
        <v>209</v>
      </c>
      <c r="B212" s="2">
        <v>40409</v>
      </c>
      <c r="C212" s="2">
        <v>41309</v>
      </c>
      <c r="D212" s="2">
        <v>41009</v>
      </c>
      <c r="E212" s="2">
        <v>40709</v>
      </c>
      <c r="F212" s="2">
        <v>41909</v>
      </c>
      <c r="G212" s="17">
        <v>42418</v>
      </c>
      <c r="H212" s="16"/>
    </row>
    <row r="213" spans="1:8" hidden="1" x14ac:dyDescent="0.3">
      <c r="A213" s="2">
        <v>210</v>
      </c>
      <c r="B213" s="2">
        <v>40410</v>
      </c>
      <c r="C213" s="2">
        <v>41310</v>
      </c>
      <c r="D213" s="2">
        <v>41010</v>
      </c>
      <c r="E213" s="14">
        <v>40710</v>
      </c>
      <c r="F213" s="14">
        <v>41910</v>
      </c>
      <c r="G213" s="17">
        <v>42420</v>
      </c>
      <c r="H213" s="16"/>
    </row>
    <row r="214" spans="1:8" hidden="1" x14ac:dyDescent="0.3"/>
    <row r="215" spans="1:8" hidden="1" x14ac:dyDescent="0.3"/>
    <row r="216" spans="1:8" hidden="1" x14ac:dyDescent="0.3"/>
  </sheetData>
  <mergeCells count="3">
    <mergeCell ref="A1:Q1"/>
    <mergeCell ref="K2:R2"/>
    <mergeCell ref="A2:G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6626-31D0-4E4F-90E8-F137AF691A68}">
  <dimension ref="A1:L127"/>
  <sheetViews>
    <sheetView workbookViewId="0">
      <selection activeCell="J2" sqref="J2:J127"/>
    </sheetView>
    <sheetView workbookViewId="1"/>
  </sheetViews>
  <sheetFormatPr defaultRowHeight="14.4" x14ac:dyDescent="0.3"/>
  <cols>
    <col min="6" max="6" width="11.109375" bestFit="1" customWidth="1"/>
    <col min="7" max="7" width="14.5546875" bestFit="1" customWidth="1"/>
    <col min="8" max="8" width="22.88671875" bestFit="1" customWidth="1"/>
    <col min="9" max="9" width="15.77734375" bestFit="1" customWidth="1"/>
    <col min="10" max="10" width="20.44140625" bestFit="1" customWidth="1"/>
    <col min="12" max="12" width="12.33203125" bestFit="1" customWidth="1"/>
  </cols>
  <sheetData>
    <row r="1" spans="1:12" s="28" customFormat="1" x14ac:dyDescent="0.3">
      <c r="A1" s="28" t="s">
        <v>129</v>
      </c>
      <c r="B1" s="28" t="s">
        <v>131</v>
      </c>
      <c r="C1" s="28" t="s">
        <v>133</v>
      </c>
      <c r="D1" s="28" t="s">
        <v>134</v>
      </c>
      <c r="E1" s="28" t="s">
        <v>135</v>
      </c>
      <c r="F1" s="28" t="s">
        <v>124</v>
      </c>
      <c r="G1" s="28" t="s">
        <v>125</v>
      </c>
      <c r="H1" s="28" t="s">
        <v>126</v>
      </c>
      <c r="I1" s="28" t="s">
        <v>127</v>
      </c>
      <c r="J1" s="28" t="s">
        <v>128</v>
      </c>
      <c r="K1" s="28" t="s">
        <v>388</v>
      </c>
      <c r="L1" s="28" t="s">
        <v>389</v>
      </c>
    </row>
    <row r="2" spans="1:12" x14ac:dyDescent="0.3">
      <c r="A2" s="17">
        <v>42002</v>
      </c>
      <c r="B2" s="29" t="s">
        <v>132</v>
      </c>
      <c r="C2" s="29">
        <v>2</v>
      </c>
      <c r="D2" s="29">
        <v>3</v>
      </c>
      <c r="E2" s="29">
        <f>SUM(A2,-40001)</f>
        <v>2001</v>
      </c>
      <c r="F2" t="s">
        <v>130</v>
      </c>
      <c r="G2" t="s">
        <v>136</v>
      </c>
      <c r="H2" t="s">
        <v>262</v>
      </c>
      <c r="I2" t="str">
        <f>UPPER(G2)</f>
        <v>ENERGY_KWH1</v>
      </c>
      <c r="J2" t="s">
        <v>412</v>
      </c>
      <c r="K2">
        <v>1E-3</v>
      </c>
      <c r="L2" t="s">
        <v>390</v>
      </c>
    </row>
    <row r="3" spans="1:12" x14ac:dyDescent="0.3">
      <c r="A3" s="17">
        <v>42004</v>
      </c>
      <c r="B3" s="29" t="s">
        <v>132</v>
      </c>
      <c r="C3" s="29">
        <v>2</v>
      </c>
      <c r="D3" s="29">
        <v>3</v>
      </c>
      <c r="E3" s="29">
        <f t="shared" ref="E3:E66" si="0">SUM(A3,-40001)</f>
        <v>2003</v>
      </c>
      <c r="F3" t="s">
        <v>130</v>
      </c>
      <c r="G3" t="s">
        <v>137</v>
      </c>
      <c r="H3" t="s">
        <v>263</v>
      </c>
      <c r="I3" t="str">
        <f t="shared" ref="I3:I66" si="1">UPPER(G3)</f>
        <v>ENERGY_KWH2</v>
      </c>
      <c r="J3" t="s">
        <v>413</v>
      </c>
      <c r="K3">
        <v>1E-3</v>
      </c>
      <c r="L3" t="s">
        <v>390</v>
      </c>
    </row>
    <row r="4" spans="1:12" x14ac:dyDescent="0.3">
      <c r="A4" s="17">
        <v>42006</v>
      </c>
      <c r="B4" s="29" t="s">
        <v>132</v>
      </c>
      <c r="C4" s="29">
        <v>2</v>
      </c>
      <c r="D4" s="29">
        <v>3</v>
      </c>
      <c r="E4" s="29">
        <f t="shared" si="0"/>
        <v>2005</v>
      </c>
      <c r="F4" t="s">
        <v>130</v>
      </c>
      <c r="G4" t="s">
        <v>138</v>
      </c>
      <c r="H4" t="s">
        <v>264</v>
      </c>
      <c r="I4" t="str">
        <f t="shared" si="1"/>
        <v>ENERGY_KWH3</v>
      </c>
      <c r="J4" t="s">
        <v>414</v>
      </c>
      <c r="K4">
        <v>1E-3</v>
      </c>
      <c r="L4" t="s">
        <v>390</v>
      </c>
    </row>
    <row r="5" spans="1:12" x14ac:dyDescent="0.3">
      <c r="A5" s="17">
        <v>42008</v>
      </c>
      <c r="B5" s="29" t="s">
        <v>132</v>
      </c>
      <c r="C5" s="29">
        <v>2</v>
      </c>
      <c r="D5" s="29">
        <v>3</v>
      </c>
      <c r="E5" s="29">
        <f t="shared" si="0"/>
        <v>2007</v>
      </c>
      <c r="F5" t="s">
        <v>130</v>
      </c>
      <c r="G5" t="s">
        <v>139</v>
      </c>
      <c r="H5" t="s">
        <v>265</v>
      </c>
      <c r="I5" t="str">
        <f t="shared" si="1"/>
        <v>ENERGY_KWH4</v>
      </c>
      <c r="J5" t="s">
        <v>415</v>
      </c>
      <c r="K5">
        <v>1E-3</v>
      </c>
      <c r="L5" t="s">
        <v>390</v>
      </c>
    </row>
    <row r="6" spans="1:12" x14ac:dyDescent="0.3">
      <c r="A6" s="17">
        <v>42010</v>
      </c>
      <c r="B6" s="29" t="s">
        <v>132</v>
      </c>
      <c r="C6" s="29">
        <v>2</v>
      </c>
      <c r="D6" s="29">
        <v>3</v>
      </c>
      <c r="E6" s="29">
        <f t="shared" si="0"/>
        <v>2009</v>
      </c>
      <c r="F6" t="s">
        <v>130</v>
      </c>
      <c r="G6" t="s">
        <v>140</v>
      </c>
      <c r="H6" t="s">
        <v>266</v>
      </c>
      <c r="I6" t="str">
        <f t="shared" si="1"/>
        <v>ENERGY_KWH5</v>
      </c>
      <c r="J6" t="s">
        <v>416</v>
      </c>
      <c r="K6">
        <v>1E-3</v>
      </c>
      <c r="L6" t="s">
        <v>390</v>
      </c>
    </row>
    <row r="7" spans="1:12" x14ac:dyDescent="0.3">
      <c r="A7" s="17">
        <v>42012</v>
      </c>
      <c r="B7" s="29" t="s">
        <v>132</v>
      </c>
      <c r="C7" s="29">
        <v>2</v>
      </c>
      <c r="D7" s="29">
        <v>3</v>
      </c>
      <c r="E7" s="29">
        <f t="shared" si="0"/>
        <v>2011</v>
      </c>
      <c r="F7" t="s">
        <v>130</v>
      </c>
      <c r="G7" t="s">
        <v>141</v>
      </c>
      <c r="H7" t="s">
        <v>267</v>
      </c>
      <c r="I7" t="str">
        <f t="shared" si="1"/>
        <v>ENERGY_KWH6</v>
      </c>
      <c r="J7" t="s">
        <v>417</v>
      </c>
      <c r="K7">
        <v>1E-3</v>
      </c>
      <c r="L7" t="s">
        <v>390</v>
      </c>
    </row>
    <row r="8" spans="1:12" x14ac:dyDescent="0.3">
      <c r="A8" s="17">
        <v>42014</v>
      </c>
      <c r="B8" s="29" t="s">
        <v>132</v>
      </c>
      <c r="C8" s="29">
        <v>2</v>
      </c>
      <c r="D8" s="29">
        <v>3</v>
      </c>
      <c r="E8" s="29">
        <f t="shared" si="0"/>
        <v>2013</v>
      </c>
      <c r="F8" t="s">
        <v>130</v>
      </c>
      <c r="G8" t="s">
        <v>142</v>
      </c>
      <c r="H8" t="s">
        <v>268</v>
      </c>
      <c r="I8" t="str">
        <f t="shared" si="1"/>
        <v>ENERGY_KWH7</v>
      </c>
      <c r="J8" t="s">
        <v>418</v>
      </c>
      <c r="K8">
        <v>1E-3</v>
      </c>
      <c r="L8" t="s">
        <v>390</v>
      </c>
    </row>
    <row r="9" spans="1:12" x14ac:dyDescent="0.3">
      <c r="A9" s="17">
        <v>42016</v>
      </c>
      <c r="B9" s="29" t="s">
        <v>132</v>
      </c>
      <c r="C9" s="29">
        <v>2</v>
      </c>
      <c r="D9" s="29">
        <v>3</v>
      </c>
      <c r="E9" s="29">
        <f t="shared" si="0"/>
        <v>2015</v>
      </c>
      <c r="F9" t="s">
        <v>130</v>
      </c>
      <c r="G9" t="s">
        <v>143</v>
      </c>
      <c r="H9" t="s">
        <v>269</v>
      </c>
      <c r="I9" t="str">
        <f t="shared" si="1"/>
        <v>ENERGY_KWH8</v>
      </c>
      <c r="J9" t="s">
        <v>419</v>
      </c>
      <c r="K9">
        <v>1E-3</v>
      </c>
      <c r="L9" t="s">
        <v>390</v>
      </c>
    </row>
    <row r="10" spans="1:12" x14ac:dyDescent="0.3">
      <c r="A10" s="17">
        <v>42018</v>
      </c>
      <c r="B10" s="29" t="s">
        <v>132</v>
      </c>
      <c r="C10" s="29">
        <v>2</v>
      </c>
      <c r="D10" s="29">
        <v>3</v>
      </c>
      <c r="E10" s="29">
        <f t="shared" si="0"/>
        <v>2017</v>
      </c>
      <c r="F10" t="s">
        <v>130</v>
      </c>
      <c r="G10" t="s">
        <v>144</v>
      </c>
      <c r="H10" t="s">
        <v>270</v>
      </c>
      <c r="I10" t="str">
        <f t="shared" si="1"/>
        <v>ENERGY_KWH9</v>
      </c>
      <c r="J10" t="s">
        <v>420</v>
      </c>
      <c r="K10">
        <v>1E-3</v>
      </c>
      <c r="L10" t="s">
        <v>390</v>
      </c>
    </row>
    <row r="11" spans="1:12" x14ac:dyDescent="0.3">
      <c r="A11" s="17">
        <v>42020</v>
      </c>
      <c r="B11" s="29" t="s">
        <v>132</v>
      </c>
      <c r="C11" s="29">
        <v>2</v>
      </c>
      <c r="D11" s="29">
        <v>3</v>
      </c>
      <c r="E11" s="29">
        <f t="shared" si="0"/>
        <v>2019</v>
      </c>
      <c r="F11" t="s">
        <v>130</v>
      </c>
      <c r="G11" t="s">
        <v>145</v>
      </c>
      <c r="H11" t="s">
        <v>271</v>
      </c>
      <c r="I11" t="str">
        <f t="shared" si="1"/>
        <v>ENERGY_KWH10</v>
      </c>
      <c r="J11" t="s">
        <v>421</v>
      </c>
      <c r="K11">
        <v>1E-3</v>
      </c>
      <c r="L11" t="s">
        <v>390</v>
      </c>
    </row>
    <row r="12" spans="1:12" x14ac:dyDescent="0.3">
      <c r="A12" s="17">
        <v>42022</v>
      </c>
      <c r="B12" s="29" t="s">
        <v>132</v>
      </c>
      <c r="C12" s="29">
        <v>2</v>
      </c>
      <c r="D12" s="29">
        <v>3</v>
      </c>
      <c r="E12" s="29">
        <f t="shared" si="0"/>
        <v>2021</v>
      </c>
      <c r="F12" t="s">
        <v>130</v>
      </c>
      <c r="G12" t="s">
        <v>146</v>
      </c>
      <c r="H12" t="s">
        <v>272</v>
      </c>
      <c r="I12" t="str">
        <f t="shared" si="1"/>
        <v>ENERGY_KWH11</v>
      </c>
      <c r="J12" t="s">
        <v>422</v>
      </c>
      <c r="K12">
        <v>1E-3</v>
      </c>
      <c r="L12" t="s">
        <v>390</v>
      </c>
    </row>
    <row r="13" spans="1:12" x14ac:dyDescent="0.3">
      <c r="A13" s="17">
        <v>42024</v>
      </c>
      <c r="B13" s="29" t="s">
        <v>132</v>
      </c>
      <c r="C13" s="29">
        <v>2</v>
      </c>
      <c r="D13" s="29">
        <v>3</v>
      </c>
      <c r="E13" s="29">
        <f t="shared" si="0"/>
        <v>2023</v>
      </c>
      <c r="F13" t="s">
        <v>130</v>
      </c>
      <c r="G13" t="s">
        <v>147</v>
      </c>
      <c r="H13" t="s">
        <v>273</v>
      </c>
      <c r="I13" t="str">
        <f t="shared" si="1"/>
        <v>ENERGY_KWH12</v>
      </c>
      <c r="J13" t="s">
        <v>423</v>
      </c>
      <c r="K13">
        <v>1E-3</v>
      </c>
      <c r="L13" t="s">
        <v>390</v>
      </c>
    </row>
    <row r="14" spans="1:12" x14ac:dyDescent="0.3">
      <c r="A14" s="17">
        <v>42026</v>
      </c>
      <c r="B14" s="29" t="s">
        <v>132</v>
      </c>
      <c r="C14" s="29">
        <v>2</v>
      </c>
      <c r="D14" s="29">
        <v>3</v>
      </c>
      <c r="E14" s="29">
        <f t="shared" si="0"/>
        <v>2025</v>
      </c>
      <c r="F14" t="s">
        <v>130</v>
      </c>
      <c r="G14" t="s">
        <v>148</v>
      </c>
      <c r="H14" t="s">
        <v>274</v>
      </c>
      <c r="I14" t="str">
        <f t="shared" si="1"/>
        <v>ENERGY_KWH13</v>
      </c>
      <c r="J14" t="s">
        <v>424</v>
      </c>
      <c r="K14">
        <v>1E-3</v>
      </c>
      <c r="L14" t="s">
        <v>390</v>
      </c>
    </row>
    <row r="15" spans="1:12" x14ac:dyDescent="0.3">
      <c r="A15" s="17">
        <v>42028</v>
      </c>
      <c r="B15" s="29" t="s">
        <v>132</v>
      </c>
      <c r="C15" s="29">
        <v>2</v>
      </c>
      <c r="D15" s="29">
        <v>3</v>
      </c>
      <c r="E15" s="29">
        <f t="shared" si="0"/>
        <v>2027</v>
      </c>
      <c r="F15" t="s">
        <v>130</v>
      </c>
      <c r="G15" t="s">
        <v>149</v>
      </c>
      <c r="H15" t="s">
        <v>275</v>
      </c>
      <c r="I15" t="str">
        <f t="shared" si="1"/>
        <v>ENERGY_KWH14</v>
      </c>
      <c r="J15" t="s">
        <v>425</v>
      </c>
      <c r="K15">
        <v>1E-3</v>
      </c>
      <c r="L15" t="s">
        <v>390</v>
      </c>
    </row>
    <row r="16" spans="1:12" x14ac:dyDescent="0.3">
      <c r="A16" s="17">
        <v>42030</v>
      </c>
      <c r="B16" s="29" t="s">
        <v>132</v>
      </c>
      <c r="C16" s="29">
        <v>2</v>
      </c>
      <c r="D16" s="29">
        <v>3</v>
      </c>
      <c r="E16" s="29">
        <f t="shared" si="0"/>
        <v>2029</v>
      </c>
      <c r="F16" t="s">
        <v>130</v>
      </c>
      <c r="G16" t="s">
        <v>150</v>
      </c>
      <c r="H16" t="s">
        <v>276</v>
      </c>
      <c r="I16" t="str">
        <f t="shared" si="1"/>
        <v>ENERGY_KWH15</v>
      </c>
      <c r="J16" t="s">
        <v>426</v>
      </c>
      <c r="K16">
        <v>1E-3</v>
      </c>
      <c r="L16" t="s">
        <v>390</v>
      </c>
    </row>
    <row r="17" spans="1:12" x14ac:dyDescent="0.3">
      <c r="A17" s="17">
        <v>42032</v>
      </c>
      <c r="B17" s="29" t="s">
        <v>132</v>
      </c>
      <c r="C17" s="29">
        <v>2</v>
      </c>
      <c r="D17" s="29">
        <v>3</v>
      </c>
      <c r="E17" s="29">
        <f t="shared" si="0"/>
        <v>2031</v>
      </c>
      <c r="F17" t="s">
        <v>130</v>
      </c>
      <c r="G17" t="s">
        <v>151</v>
      </c>
      <c r="H17" t="s">
        <v>277</v>
      </c>
      <c r="I17" t="str">
        <f t="shared" si="1"/>
        <v>ENERGY_KWH16</v>
      </c>
      <c r="J17" t="s">
        <v>427</v>
      </c>
      <c r="K17">
        <v>1E-3</v>
      </c>
      <c r="L17" t="s">
        <v>390</v>
      </c>
    </row>
    <row r="18" spans="1:12" x14ac:dyDescent="0.3">
      <c r="A18" s="17">
        <v>42034</v>
      </c>
      <c r="B18" s="29" t="s">
        <v>132</v>
      </c>
      <c r="C18" s="29">
        <v>2</v>
      </c>
      <c r="D18" s="29">
        <v>3</v>
      </c>
      <c r="E18" s="29">
        <f t="shared" si="0"/>
        <v>2033</v>
      </c>
      <c r="F18" t="s">
        <v>130</v>
      </c>
      <c r="G18" t="s">
        <v>152</v>
      </c>
      <c r="H18" t="s">
        <v>278</v>
      </c>
      <c r="I18" t="str">
        <f t="shared" si="1"/>
        <v>ENERGY_KWH17</v>
      </c>
      <c r="J18" t="s">
        <v>428</v>
      </c>
      <c r="K18">
        <v>1E-3</v>
      </c>
      <c r="L18" t="s">
        <v>390</v>
      </c>
    </row>
    <row r="19" spans="1:12" x14ac:dyDescent="0.3">
      <c r="A19" s="17">
        <v>42036</v>
      </c>
      <c r="B19" s="29" t="s">
        <v>132</v>
      </c>
      <c r="C19" s="29">
        <v>2</v>
      </c>
      <c r="D19" s="29">
        <v>3</v>
      </c>
      <c r="E19" s="29">
        <f t="shared" si="0"/>
        <v>2035</v>
      </c>
      <c r="F19" t="s">
        <v>130</v>
      </c>
      <c r="G19" t="s">
        <v>153</v>
      </c>
      <c r="H19" t="s">
        <v>279</v>
      </c>
      <c r="I19" t="str">
        <f t="shared" si="1"/>
        <v>ENERGY_KWH18</v>
      </c>
      <c r="J19" t="s">
        <v>429</v>
      </c>
      <c r="K19">
        <v>1E-3</v>
      </c>
      <c r="L19" t="s">
        <v>390</v>
      </c>
    </row>
    <row r="20" spans="1:12" x14ac:dyDescent="0.3">
      <c r="A20" s="17">
        <v>42038</v>
      </c>
      <c r="B20" s="29" t="s">
        <v>132</v>
      </c>
      <c r="C20" s="29">
        <v>2</v>
      </c>
      <c r="D20" s="29">
        <v>3</v>
      </c>
      <c r="E20" s="29">
        <f t="shared" si="0"/>
        <v>2037</v>
      </c>
      <c r="F20" t="s">
        <v>130</v>
      </c>
      <c r="G20" t="s">
        <v>154</v>
      </c>
      <c r="H20" t="s">
        <v>280</v>
      </c>
      <c r="I20" t="str">
        <f t="shared" si="1"/>
        <v>ENERGY_KWH19</v>
      </c>
      <c r="J20" t="s">
        <v>430</v>
      </c>
      <c r="K20">
        <v>1E-3</v>
      </c>
      <c r="L20" t="s">
        <v>390</v>
      </c>
    </row>
    <row r="21" spans="1:12" x14ac:dyDescent="0.3">
      <c r="A21" s="17">
        <v>42040</v>
      </c>
      <c r="B21" s="29" t="s">
        <v>132</v>
      </c>
      <c r="C21" s="29">
        <v>2</v>
      </c>
      <c r="D21" s="29">
        <v>3</v>
      </c>
      <c r="E21" s="29">
        <f t="shared" si="0"/>
        <v>2039</v>
      </c>
      <c r="F21" t="s">
        <v>130</v>
      </c>
      <c r="G21" t="s">
        <v>155</v>
      </c>
      <c r="H21" t="s">
        <v>281</v>
      </c>
      <c r="I21" t="str">
        <f t="shared" si="1"/>
        <v>ENERGY_KWH20</v>
      </c>
      <c r="J21" t="s">
        <v>431</v>
      </c>
      <c r="K21">
        <v>1E-3</v>
      </c>
      <c r="L21" t="s">
        <v>390</v>
      </c>
    </row>
    <row r="22" spans="1:12" x14ac:dyDescent="0.3">
      <c r="A22" s="17">
        <v>42042</v>
      </c>
      <c r="B22" s="29" t="s">
        <v>132</v>
      </c>
      <c r="C22" s="29">
        <v>2</v>
      </c>
      <c r="D22" s="29">
        <v>3</v>
      </c>
      <c r="E22" s="29">
        <f t="shared" si="0"/>
        <v>2041</v>
      </c>
      <c r="F22" t="s">
        <v>130</v>
      </c>
      <c r="G22" t="s">
        <v>156</v>
      </c>
      <c r="H22" t="s">
        <v>282</v>
      </c>
      <c r="I22" t="str">
        <f t="shared" si="1"/>
        <v>ENERGY_KWH21</v>
      </c>
      <c r="J22" t="s">
        <v>432</v>
      </c>
      <c r="K22">
        <v>1E-3</v>
      </c>
      <c r="L22" t="s">
        <v>390</v>
      </c>
    </row>
    <row r="23" spans="1:12" x14ac:dyDescent="0.3">
      <c r="A23" s="17">
        <v>42044</v>
      </c>
      <c r="B23" s="29" t="s">
        <v>132</v>
      </c>
      <c r="C23" s="29">
        <v>2</v>
      </c>
      <c r="D23" s="29">
        <v>3</v>
      </c>
      <c r="E23" s="29">
        <f t="shared" si="0"/>
        <v>2043</v>
      </c>
      <c r="F23" t="s">
        <v>130</v>
      </c>
      <c r="G23" t="s">
        <v>157</v>
      </c>
      <c r="H23" t="s">
        <v>283</v>
      </c>
      <c r="I23" t="str">
        <f t="shared" si="1"/>
        <v>ENERGY_KWH22</v>
      </c>
      <c r="J23" t="s">
        <v>433</v>
      </c>
      <c r="K23">
        <v>1E-3</v>
      </c>
      <c r="L23" t="s">
        <v>390</v>
      </c>
    </row>
    <row r="24" spans="1:12" x14ac:dyDescent="0.3">
      <c r="A24" s="17">
        <v>42046</v>
      </c>
      <c r="B24" s="29" t="s">
        <v>132</v>
      </c>
      <c r="C24" s="29">
        <v>2</v>
      </c>
      <c r="D24" s="29">
        <v>3</v>
      </c>
      <c r="E24" s="29">
        <f t="shared" si="0"/>
        <v>2045</v>
      </c>
      <c r="F24" t="s">
        <v>130</v>
      </c>
      <c r="G24" t="s">
        <v>158</v>
      </c>
      <c r="H24" t="s">
        <v>284</v>
      </c>
      <c r="I24" t="str">
        <f t="shared" si="1"/>
        <v>ENERGY_KWH23</v>
      </c>
      <c r="J24" t="s">
        <v>434</v>
      </c>
      <c r="K24">
        <v>1E-3</v>
      </c>
      <c r="L24" t="s">
        <v>390</v>
      </c>
    </row>
    <row r="25" spans="1:12" x14ac:dyDescent="0.3">
      <c r="A25" s="17">
        <v>42048</v>
      </c>
      <c r="B25" s="29" t="s">
        <v>132</v>
      </c>
      <c r="C25" s="29">
        <v>2</v>
      </c>
      <c r="D25" s="29">
        <v>3</v>
      </c>
      <c r="E25" s="29">
        <f t="shared" si="0"/>
        <v>2047</v>
      </c>
      <c r="F25" t="s">
        <v>130</v>
      </c>
      <c r="G25" t="s">
        <v>159</v>
      </c>
      <c r="H25" t="s">
        <v>285</v>
      </c>
      <c r="I25" t="str">
        <f t="shared" si="1"/>
        <v>ENERGY_KWH24</v>
      </c>
      <c r="J25" t="s">
        <v>435</v>
      </c>
      <c r="K25">
        <v>1E-3</v>
      </c>
      <c r="L25" t="s">
        <v>390</v>
      </c>
    </row>
    <row r="26" spans="1:12" x14ac:dyDescent="0.3">
      <c r="A26" s="17">
        <v>42050</v>
      </c>
      <c r="B26" s="29" t="s">
        <v>132</v>
      </c>
      <c r="C26" s="29">
        <v>2</v>
      </c>
      <c r="D26" s="29">
        <v>3</v>
      </c>
      <c r="E26" s="29">
        <f t="shared" si="0"/>
        <v>2049</v>
      </c>
      <c r="F26" t="s">
        <v>130</v>
      </c>
      <c r="G26" t="s">
        <v>160</v>
      </c>
      <c r="H26" t="s">
        <v>286</v>
      </c>
      <c r="I26" t="str">
        <f t="shared" si="1"/>
        <v>ENERGY_KWH25</v>
      </c>
      <c r="J26" t="s">
        <v>436</v>
      </c>
      <c r="K26">
        <v>1E-3</v>
      </c>
      <c r="L26" t="s">
        <v>390</v>
      </c>
    </row>
    <row r="27" spans="1:12" x14ac:dyDescent="0.3">
      <c r="A27" s="17">
        <v>42052</v>
      </c>
      <c r="B27" s="29" t="s">
        <v>132</v>
      </c>
      <c r="C27" s="29">
        <v>2</v>
      </c>
      <c r="D27" s="29">
        <v>3</v>
      </c>
      <c r="E27" s="29">
        <f t="shared" si="0"/>
        <v>2051</v>
      </c>
      <c r="F27" t="s">
        <v>130</v>
      </c>
      <c r="G27" t="s">
        <v>161</v>
      </c>
      <c r="H27" t="s">
        <v>287</v>
      </c>
      <c r="I27" t="str">
        <f t="shared" si="1"/>
        <v>ENERGY_KWH26</v>
      </c>
      <c r="J27" t="s">
        <v>437</v>
      </c>
      <c r="K27">
        <v>1E-3</v>
      </c>
      <c r="L27" t="s">
        <v>390</v>
      </c>
    </row>
    <row r="28" spans="1:12" x14ac:dyDescent="0.3">
      <c r="A28" s="17">
        <v>42054</v>
      </c>
      <c r="B28" s="29" t="s">
        <v>132</v>
      </c>
      <c r="C28" s="29">
        <v>2</v>
      </c>
      <c r="D28" s="29">
        <v>3</v>
      </c>
      <c r="E28" s="29">
        <f t="shared" si="0"/>
        <v>2053</v>
      </c>
      <c r="F28" t="s">
        <v>130</v>
      </c>
      <c r="G28" t="s">
        <v>162</v>
      </c>
      <c r="H28" t="s">
        <v>288</v>
      </c>
      <c r="I28" t="str">
        <f t="shared" si="1"/>
        <v>ENERGY_KWH27</v>
      </c>
      <c r="J28" t="s">
        <v>438</v>
      </c>
      <c r="K28">
        <v>1E-3</v>
      </c>
      <c r="L28" t="s">
        <v>390</v>
      </c>
    </row>
    <row r="29" spans="1:12" x14ac:dyDescent="0.3">
      <c r="A29" s="17">
        <v>42056</v>
      </c>
      <c r="B29" s="29" t="s">
        <v>132</v>
      </c>
      <c r="C29" s="29">
        <v>2</v>
      </c>
      <c r="D29" s="29">
        <v>3</v>
      </c>
      <c r="E29" s="29">
        <f t="shared" si="0"/>
        <v>2055</v>
      </c>
      <c r="F29" t="s">
        <v>130</v>
      </c>
      <c r="G29" t="s">
        <v>163</v>
      </c>
      <c r="H29" t="s">
        <v>289</v>
      </c>
      <c r="I29" t="str">
        <f t="shared" si="1"/>
        <v>ENERGY_KWH28</v>
      </c>
      <c r="J29" t="s">
        <v>439</v>
      </c>
      <c r="K29">
        <v>1E-3</v>
      </c>
      <c r="L29" t="s">
        <v>390</v>
      </c>
    </row>
    <row r="30" spans="1:12" x14ac:dyDescent="0.3">
      <c r="A30" s="17">
        <v>42058</v>
      </c>
      <c r="B30" s="29" t="s">
        <v>132</v>
      </c>
      <c r="C30" s="29">
        <v>2</v>
      </c>
      <c r="D30" s="29">
        <v>3</v>
      </c>
      <c r="E30" s="29">
        <f t="shared" si="0"/>
        <v>2057</v>
      </c>
      <c r="F30" t="s">
        <v>130</v>
      </c>
      <c r="G30" t="s">
        <v>164</v>
      </c>
      <c r="H30" t="s">
        <v>290</v>
      </c>
      <c r="I30" t="str">
        <f t="shared" si="1"/>
        <v>ENERGY_KWH29</v>
      </c>
      <c r="J30" t="s">
        <v>440</v>
      </c>
      <c r="K30">
        <v>1E-3</v>
      </c>
      <c r="L30" t="s">
        <v>390</v>
      </c>
    </row>
    <row r="31" spans="1:12" x14ac:dyDescent="0.3">
      <c r="A31" s="17">
        <v>42060</v>
      </c>
      <c r="B31" s="29" t="s">
        <v>132</v>
      </c>
      <c r="C31" s="29">
        <v>2</v>
      </c>
      <c r="D31" s="29">
        <v>3</v>
      </c>
      <c r="E31" s="29">
        <f t="shared" si="0"/>
        <v>2059</v>
      </c>
      <c r="F31" t="s">
        <v>130</v>
      </c>
      <c r="G31" t="s">
        <v>165</v>
      </c>
      <c r="H31" t="s">
        <v>291</v>
      </c>
      <c r="I31" t="str">
        <f t="shared" si="1"/>
        <v>ENERGY_KWH30</v>
      </c>
      <c r="J31" t="s">
        <v>441</v>
      </c>
      <c r="K31">
        <v>1E-3</v>
      </c>
      <c r="L31" t="s">
        <v>390</v>
      </c>
    </row>
    <row r="32" spans="1:12" x14ac:dyDescent="0.3">
      <c r="A32" s="17">
        <v>42062</v>
      </c>
      <c r="B32" s="29" t="s">
        <v>132</v>
      </c>
      <c r="C32" s="29">
        <v>2</v>
      </c>
      <c r="D32" s="29">
        <v>3</v>
      </c>
      <c r="E32" s="29">
        <f t="shared" si="0"/>
        <v>2061</v>
      </c>
      <c r="F32" t="s">
        <v>130</v>
      </c>
      <c r="G32" t="s">
        <v>166</v>
      </c>
      <c r="H32" t="s">
        <v>292</v>
      </c>
      <c r="I32" t="str">
        <f t="shared" si="1"/>
        <v>ENERGY_KWH31</v>
      </c>
      <c r="J32" t="s">
        <v>442</v>
      </c>
      <c r="K32">
        <v>1E-3</v>
      </c>
      <c r="L32" t="s">
        <v>390</v>
      </c>
    </row>
    <row r="33" spans="1:12" x14ac:dyDescent="0.3">
      <c r="A33" s="17">
        <v>42064</v>
      </c>
      <c r="B33" s="29" t="s">
        <v>132</v>
      </c>
      <c r="C33" s="29">
        <v>2</v>
      </c>
      <c r="D33" s="29">
        <v>3</v>
      </c>
      <c r="E33" s="29">
        <f t="shared" si="0"/>
        <v>2063</v>
      </c>
      <c r="F33" t="s">
        <v>130</v>
      </c>
      <c r="G33" t="s">
        <v>167</v>
      </c>
      <c r="H33" t="s">
        <v>293</v>
      </c>
      <c r="I33" t="str">
        <f t="shared" si="1"/>
        <v>ENERGY_KWH32</v>
      </c>
      <c r="J33" t="s">
        <v>443</v>
      </c>
      <c r="K33">
        <v>1E-3</v>
      </c>
      <c r="L33" t="s">
        <v>390</v>
      </c>
    </row>
    <row r="34" spans="1:12" x14ac:dyDescent="0.3">
      <c r="A34" s="17">
        <v>42066</v>
      </c>
      <c r="B34" s="29" t="s">
        <v>132</v>
      </c>
      <c r="C34" s="29">
        <v>2</v>
      </c>
      <c r="D34" s="29">
        <v>3</v>
      </c>
      <c r="E34" s="29">
        <f t="shared" si="0"/>
        <v>2065</v>
      </c>
      <c r="F34" t="s">
        <v>130</v>
      </c>
      <c r="G34" t="s">
        <v>168</v>
      </c>
      <c r="H34" t="s">
        <v>294</v>
      </c>
      <c r="I34" t="str">
        <f t="shared" si="1"/>
        <v>ENERGY_KWH33</v>
      </c>
      <c r="J34" t="s">
        <v>444</v>
      </c>
      <c r="K34">
        <v>1E-3</v>
      </c>
      <c r="L34" t="s">
        <v>390</v>
      </c>
    </row>
    <row r="35" spans="1:12" x14ac:dyDescent="0.3">
      <c r="A35" s="17">
        <v>42068</v>
      </c>
      <c r="B35" s="29" t="s">
        <v>132</v>
      </c>
      <c r="C35" s="29">
        <v>2</v>
      </c>
      <c r="D35" s="29">
        <v>3</v>
      </c>
      <c r="E35" s="29">
        <f t="shared" si="0"/>
        <v>2067</v>
      </c>
      <c r="F35" t="s">
        <v>130</v>
      </c>
      <c r="G35" t="s">
        <v>169</v>
      </c>
      <c r="H35" t="s">
        <v>295</v>
      </c>
      <c r="I35" t="str">
        <f t="shared" si="1"/>
        <v>ENERGY_KWH34</v>
      </c>
      <c r="J35" t="s">
        <v>445</v>
      </c>
      <c r="K35">
        <v>1E-3</v>
      </c>
      <c r="L35" t="s">
        <v>390</v>
      </c>
    </row>
    <row r="36" spans="1:12" x14ac:dyDescent="0.3">
      <c r="A36" s="17">
        <v>42070</v>
      </c>
      <c r="B36" s="29" t="s">
        <v>132</v>
      </c>
      <c r="C36" s="29">
        <v>2</v>
      </c>
      <c r="D36" s="29">
        <v>3</v>
      </c>
      <c r="E36" s="29">
        <f t="shared" si="0"/>
        <v>2069</v>
      </c>
      <c r="F36" t="s">
        <v>130</v>
      </c>
      <c r="G36" t="s">
        <v>170</v>
      </c>
      <c r="H36" t="s">
        <v>296</v>
      </c>
      <c r="I36" t="str">
        <f t="shared" si="1"/>
        <v>ENERGY_KWH35</v>
      </c>
      <c r="J36" t="s">
        <v>446</v>
      </c>
      <c r="K36">
        <v>1E-3</v>
      </c>
      <c r="L36" t="s">
        <v>390</v>
      </c>
    </row>
    <row r="37" spans="1:12" x14ac:dyDescent="0.3">
      <c r="A37" s="17">
        <v>42072</v>
      </c>
      <c r="B37" s="29" t="s">
        <v>132</v>
      </c>
      <c r="C37" s="29">
        <v>2</v>
      </c>
      <c r="D37" s="29">
        <v>3</v>
      </c>
      <c r="E37" s="29">
        <f t="shared" si="0"/>
        <v>2071</v>
      </c>
      <c r="F37" t="s">
        <v>130</v>
      </c>
      <c r="G37" t="s">
        <v>171</v>
      </c>
      <c r="H37" t="s">
        <v>297</v>
      </c>
      <c r="I37" t="str">
        <f t="shared" si="1"/>
        <v>ENERGY_KWH36</v>
      </c>
      <c r="J37" t="s">
        <v>447</v>
      </c>
      <c r="K37">
        <v>1E-3</v>
      </c>
      <c r="L37" t="s">
        <v>390</v>
      </c>
    </row>
    <row r="38" spans="1:12" x14ac:dyDescent="0.3">
      <c r="A38" s="17">
        <v>42074</v>
      </c>
      <c r="B38" s="29" t="s">
        <v>132</v>
      </c>
      <c r="C38" s="29">
        <v>2</v>
      </c>
      <c r="D38" s="29">
        <v>3</v>
      </c>
      <c r="E38" s="29">
        <f t="shared" si="0"/>
        <v>2073</v>
      </c>
      <c r="F38" t="s">
        <v>130</v>
      </c>
      <c r="G38" t="s">
        <v>172</v>
      </c>
      <c r="H38" t="s">
        <v>298</v>
      </c>
      <c r="I38" t="str">
        <f t="shared" si="1"/>
        <v>ENERGY_KWH37</v>
      </c>
      <c r="J38" t="s">
        <v>448</v>
      </c>
      <c r="K38">
        <v>1E-3</v>
      </c>
      <c r="L38" t="s">
        <v>390</v>
      </c>
    </row>
    <row r="39" spans="1:12" x14ac:dyDescent="0.3">
      <c r="A39" s="17">
        <v>42076</v>
      </c>
      <c r="B39" s="29" t="s">
        <v>132</v>
      </c>
      <c r="C39" s="29">
        <v>2</v>
      </c>
      <c r="D39" s="29">
        <v>3</v>
      </c>
      <c r="E39" s="29">
        <f t="shared" si="0"/>
        <v>2075</v>
      </c>
      <c r="F39" t="s">
        <v>130</v>
      </c>
      <c r="G39" t="s">
        <v>173</v>
      </c>
      <c r="H39" t="s">
        <v>299</v>
      </c>
      <c r="I39" t="str">
        <f t="shared" si="1"/>
        <v>ENERGY_KWH38</v>
      </c>
      <c r="J39" t="s">
        <v>449</v>
      </c>
      <c r="K39">
        <v>1E-3</v>
      </c>
      <c r="L39" t="s">
        <v>390</v>
      </c>
    </row>
    <row r="40" spans="1:12" x14ac:dyDescent="0.3">
      <c r="A40" s="17">
        <v>42078</v>
      </c>
      <c r="B40" s="29" t="s">
        <v>132</v>
      </c>
      <c r="C40" s="29">
        <v>2</v>
      </c>
      <c r="D40" s="29">
        <v>3</v>
      </c>
      <c r="E40" s="29">
        <f t="shared" si="0"/>
        <v>2077</v>
      </c>
      <c r="F40" t="s">
        <v>130</v>
      </c>
      <c r="G40" t="s">
        <v>174</v>
      </c>
      <c r="H40" t="s">
        <v>300</v>
      </c>
      <c r="I40" t="str">
        <f t="shared" si="1"/>
        <v>ENERGY_KWH39</v>
      </c>
      <c r="J40" t="s">
        <v>450</v>
      </c>
      <c r="K40">
        <v>1E-3</v>
      </c>
      <c r="L40" t="s">
        <v>390</v>
      </c>
    </row>
    <row r="41" spans="1:12" x14ac:dyDescent="0.3">
      <c r="A41" s="17">
        <v>42080</v>
      </c>
      <c r="B41" s="29" t="s">
        <v>132</v>
      </c>
      <c r="C41" s="29">
        <v>2</v>
      </c>
      <c r="D41" s="29">
        <v>3</v>
      </c>
      <c r="E41" s="29">
        <f t="shared" si="0"/>
        <v>2079</v>
      </c>
      <c r="F41" t="s">
        <v>130</v>
      </c>
      <c r="G41" t="s">
        <v>175</v>
      </c>
      <c r="H41" t="s">
        <v>301</v>
      </c>
      <c r="I41" t="str">
        <f t="shared" si="1"/>
        <v>ENERGY_KWH40</v>
      </c>
      <c r="J41" t="s">
        <v>451</v>
      </c>
      <c r="K41">
        <v>1E-3</v>
      </c>
      <c r="L41" t="s">
        <v>390</v>
      </c>
    </row>
    <row r="42" spans="1:12" x14ac:dyDescent="0.3">
      <c r="A42" s="17">
        <v>42082</v>
      </c>
      <c r="B42" s="29" t="s">
        <v>132</v>
      </c>
      <c r="C42" s="29">
        <v>2</v>
      </c>
      <c r="D42" s="29">
        <v>3</v>
      </c>
      <c r="E42" s="29">
        <f t="shared" si="0"/>
        <v>2081</v>
      </c>
      <c r="F42" t="s">
        <v>130</v>
      </c>
      <c r="G42" t="s">
        <v>176</v>
      </c>
      <c r="H42" t="s">
        <v>302</v>
      </c>
      <c r="I42" t="str">
        <f t="shared" si="1"/>
        <v>ENERGY_KWH41</v>
      </c>
      <c r="J42" t="s">
        <v>452</v>
      </c>
      <c r="K42">
        <v>1E-3</v>
      </c>
      <c r="L42" t="s">
        <v>390</v>
      </c>
    </row>
    <row r="43" spans="1:12" x14ac:dyDescent="0.3">
      <c r="A43" s="17">
        <v>42084</v>
      </c>
      <c r="B43" s="29" t="s">
        <v>132</v>
      </c>
      <c r="C43" s="29">
        <v>2</v>
      </c>
      <c r="D43" s="29">
        <v>3</v>
      </c>
      <c r="E43" s="29">
        <f t="shared" si="0"/>
        <v>2083</v>
      </c>
      <c r="F43" t="s">
        <v>130</v>
      </c>
      <c r="G43" t="s">
        <v>177</v>
      </c>
      <c r="H43" t="s">
        <v>303</v>
      </c>
      <c r="I43" t="str">
        <f t="shared" si="1"/>
        <v>ENERGY_KWH42</v>
      </c>
      <c r="J43" t="s">
        <v>453</v>
      </c>
      <c r="K43">
        <v>1E-3</v>
      </c>
      <c r="L43" t="s">
        <v>390</v>
      </c>
    </row>
    <row r="44" spans="1:12" x14ac:dyDescent="0.3">
      <c r="A44" s="17">
        <v>42086</v>
      </c>
      <c r="B44" s="29" t="s">
        <v>132</v>
      </c>
      <c r="C44" s="29">
        <v>2</v>
      </c>
      <c r="D44" s="29">
        <v>3</v>
      </c>
      <c r="E44" s="29">
        <f t="shared" si="0"/>
        <v>2085</v>
      </c>
      <c r="F44" t="s">
        <v>130</v>
      </c>
      <c r="G44" t="s">
        <v>178</v>
      </c>
      <c r="H44" t="s">
        <v>304</v>
      </c>
      <c r="I44" t="str">
        <f t="shared" si="1"/>
        <v>ENERGY_KWH43</v>
      </c>
      <c r="J44" t="s">
        <v>454</v>
      </c>
      <c r="K44">
        <v>1E-3</v>
      </c>
      <c r="L44" t="s">
        <v>390</v>
      </c>
    </row>
    <row r="45" spans="1:12" x14ac:dyDescent="0.3">
      <c r="A45" s="17">
        <v>42088</v>
      </c>
      <c r="B45" s="29" t="s">
        <v>132</v>
      </c>
      <c r="C45" s="29">
        <v>2</v>
      </c>
      <c r="D45" s="29">
        <v>3</v>
      </c>
      <c r="E45" s="29">
        <f t="shared" si="0"/>
        <v>2087</v>
      </c>
      <c r="F45" t="s">
        <v>130</v>
      </c>
      <c r="G45" t="s">
        <v>179</v>
      </c>
      <c r="H45" t="s">
        <v>305</v>
      </c>
      <c r="I45" t="str">
        <f t="shared" si="1"/>
        <v>ENERGY_KWH44</v>
      </c>
      <c r="J45" t="s">
        <v>455</v>
      </c>
      <c r="K45">
        <v>1E-3</v>
      </c>
      <c r="L45" t="s">
        <v>390</v>
      </c>
    </row>
    <row r="46" spans="1:12" x14ac:dyDescent="0.3">
      <c r="A46" s="17">
        <v>42090</v>
      </c>
      <c r="B46" s="29" t="s">
        <v>132</v>
      </c>
      <c r="C46" s="29">
        <v>2</v>
      </c>
      <c r="D46" s="29">
        <v>3</v>
      </c>
      <c r="E46" s="29">
        <f t="shared" si="0"/>
        <v>2089</v>
      </c>
      <c r="F46" t="s">
        <v>130</v>
      </c>
      <c r="G46" t="s">
        <v>180</v>
      </c>
      <c r="H46" t="s">
        <v>306</v>
      </c>
      <c r="I46" t="str">
        <f t="shared" si="1"/>
        <v>ENERGY_KWH45</v>
      </c>
      <c r="J46" t="s">
        <v>456</v>
      </c>
      <c r="K46">
        <v>1E-3</v>
      </c>
      <c r="L46" t="s">
        <v>390</v>
      </c>
    </row>
    <row r="47" spans="1:12" x14ac:dyDescent="0.3">
      <c r="A47" s="17">
        <v>42092</v>
      </c>
      <c r="B47" s="29" t="s">
        <v>132</v>
      </c>
      <c r="C47" s="29">
        <v>2</v>
      </c>
      <c r="D47" s="29">
        <v>3</v>
      </c>
      <c r="E47" s="29">
        <f t="shared" si="0"/>
        <v>2091</v>
      </c>
      <c r="F47" t="s">
        <v>130</v>
      </c>
      <c r="G47" t="s">
        <v>181</v>
      </c>
      <c r="H47" t="s">
        <v>307</v>
      </c>
      <c r="I47" t="str">
        <f t="shared" si="1"/>
        <v>ENERGY_KWH46</v>
      </c>
      <c r="J47" t="s">
        <v>457</v>
      </c>
      <c r="K47">
        <v>1E-3</v>
      </c>
      <c r="L47" t="s">
        <v>390</v>
      </c>
    </row>
    <row r="48" spans="1:12" x14ac:dyDescent="0.3">
      <c r="A48" s="17">
        <v>42094</v>
      </c>
      <c r="B48" s="29" t="s">
        <v>132</v>
      </c>
      <c r="C48" s="29">
        <v>2</v>
      </c>
      <c r="D48" s="29">
        <v>3</v>
      </c>
      <c r="E48" s="29">
        <f t="shared" si="0"/>
        <v>2093</v>
      </c>
      <c r="F48" t="s">
        <v>130</v>
      </c>
      <c r="G48" t="s">
        <v>182</v>
      </c>
      <c r="H48" t="s">
        <v>308</v>
      </c>
      <c r="I48" t="str">
        <f t="shared" si="1"/>
        <v>ENERGY_KWH47</v>
      </c>
      <c r="J48" t="s">
        <v>458</v>
      </c>
      <c r="K48">
        <v>1E-3</v>
      </c>
      <c r="L48" t="s">
        <v>390</v>
      </c>
    </row>
    <row r="49" spans="1:12" x14ac:dyDescent="0.3">
      <c r="A49" s="17">
        <v>42096</v>
      </c>
      <c r="B49" s="29" t="s">
        <v>132</v>
      </c>
      <c r="C49" s="29">
        <v>2</v>
      </c>
      <c r="D49" s="29">
        <v>3</v>
      </c>
      <c r="E49" s="29">
        <f t="shared" si="0"/>
        <v>2095</v>
      </c>
      <c r="F49" t="s">
        <v>130</v>
      </c>
      <c r="G49" t="s">
        <v>183</v>
      </c>
      <c r="H49" t="s">
        <v>309</v>
      </c>
      <c r="I49" t="str">
        <f t="shared" si="1"/>
        <v>ENERGY_KWH48</v>
      </c>
      <c r="J49" t="s">
        <v>459</v>
      </c>
      <c r="K49">
        <v>1E-3</v>
      </c>
      <c r="L49" t="s">
        <v>390</v>
      </c>
    </row>
    <row r="50" spans="1:12" x14ac:dyDescent="0.3">
      <c r="A50" s="17">
        <v>42098</v>
      </c>
      <c r="B50" s="29" t="s">
        <v>132</v>
      </c>
      <c r="C50" s="29">
        <v>2</v>
      </c>
      <c r="D50" s="29">
        <v>3</v>
      </c>
      <c r="E50" s="29">
        <f t="shared" si="0"/>
        <v>2097</v>
      </c>
      <c r="F50" t="s">
        <v>130</v>
      </c>
      <c r="G50" t="s">
        <v>184</v>
      </c>
      <c r="H50" t="s">
        <v>310</v>
      </c>
      <c r="I50" t="str">
        <f t="shared" si="1"/>
        <v>ENERGY_KWH49</v>
      </c>
      <c r="J50" t="s">
        <v>460</v>
      </c>
      <c r="K50">
        <v>1E-3</v>
      </c>
      <c r="L50" t="s">
        <v>390</v>
      </c>
    </row>
    <row r="51" spans="1:12" x14ac:dyDescent="0.3">
      <c r="A51" s="17">
        <v>42100</v>
      </c>
      <c r="B51" s="29" t="s">
        <v>132</v>
      </c>
      <c r="C51" s="29">
        <v>2</v>
      </c>
      <c r="D51" s="29">
        <v>3</v>
      </c>
      <c r="E51" s="29">
        <f t="shared" si="0"/>
        <v>2099</v>
      </c>
      <c r="F51" t="s">
        <v>130</v>
      </c>
      <c r="G51" t="s">
        <v>185</v>
      </c>
      <c r="H51" t="s">
        <v>311</v>
      </c>
      <c r="I51" t="str">
        <f t="shared" si="1"/>
        <v>ENERGY_KWH50</v>
      </c>
      <c r="J51" t="s">
        <v>461</v>
      </c>
      <c r="K51">
        <v>1E-3</v>
      </c>
      <c r="L51" t="s">
        <v>390</v>
      </c>
    </row>
    <row r="52" spans="1:12" x14ac:dyDescent="0.3">
      <c r="A52" s="17">
        <v>42102</v>
      </c>
      <c r="B52" s="29" t="s">
        <v>132</v>
      </c>
      <c r="C52" s="29">
        <v>2</v>
      </c>
      <c r="D52" s="29">
        <v>3</v>
      </c>
      <c r="E52" s="29">
        <f t="shared" si="0"/>
        <v>2101</v>
      </c>
      <c r="F52" t="s">
        <v>130</v>
      </c>
      <c r="G52" t="s">
        <v>186</v>
      </c>
      <c r="H52" t="s">
        <v>312</v>
      </c>
      <c r="I52" t="str">
        <f t="shared" si="1"/>
        <v>ENERGY_KWH51</v>
      </c>
      <c r="J52" t="s">
        <v>462</v>
      </c>
      <c r="K52">
        <v>1E-3</v>
      </c>
      <c r="L52" t="s">
        <v>390</v>
      </c>
    </row>
    <row r="53" spans="1:12" x14ac:dyDescent="0.3">
      <c r="A53" s="17">
        <v>42104</v>
      </c>
      <c r="B53" s="29" t="s">
        <v>132</v>
      </c>
      <c r="C53" s="29">
        <v>2</v>
      </c>
      <c r="D53" s="29">
        <v>3</v>
      </c>
      <c r="E53" s="29">
        <f t="shared" si="0"/>
        <v>2103</v>
      </c>
      <c r="F53" t="s">
        <v>130</v>
      </c>
      <c r="G53" t="s">
        <v>187</v>
      </c>
      <c r="H53" t="s">
        <v>313</v>
      </c>
      <c r="I53" t="str">
        <f t="shared" si="1"/>
        <v>ENERGY_KWH52</v>
      </c>
      <c r="J53" t="s">
        <v>463</v>
      </c>
      <c r="K53">
        <v>1E-3</v>
      </c>
      <c r="L53" t="s">
        <v>390</v>
      </c>
    </row>
    <row r="54" spans="1:12" x14ac:dyDescent="0.3">
      <c r="A54" s="17">
        <v>42106</v>
      </c>
      <c r="B54" s="29" t="s">
        <v>132</v>
      </c>
      <c r="C54" s="29">
        <v>2</v>
      </c>
      <c r="D54" s="29">
        <v>3</v>
      </c>
      <c r="E54" s="29">
        <f t="shared" si="0"/>
        <v>2105</v>
      </c>
      <c r="F54" t="s">
        <v>130</v>
      </c>
      <c r="G54" t="s">
        <v>188</v>
      </c>
      <c r="H54" t="s">
        <v>314</v>
      </c>
      <c r="I54" t="str">
        <f t="shared" si="1"/>
        <v>ENERGY_KWH53</v>
      </c>
      <c r="J54" t="s">
        <v>464</v>
      </c>
      <c r="K54">
        <v>1E-3</v>
      </c>
      <c r="L54" t="s">
        <v>390</v>
      </c>
    </row>
    <row r="55" spans="1:12" x14ac:dyDescent="0.3">
      <c r="A55" s="17">
        <v>42108</v>
      </c>
      <c r="B55" s="29" t="s">
        <v>132</v>
      </c>
      <c r="C55" s="29">
        <v>2</v>
      </c>
      <c r="D55" s="29">
        <v>3</v>
      </c>
      <c r="E55" s="29">
        <f t="shared" si="0"/>
        <v>2107</v>
      </c>
      <c r="F55" t="s">
        <v>130</v>
      </c>
      <c r="G55" t="s">
        <v>189</v>
      </c>
      <c r="H55" t="s">
        <v>315</v>
      </c>
      <c r="I55" t="str">
        <f t="shared" si="1"/>
        <v>ENERGY_KWH54</v>
      </c>
      <c r="J55" t="s">
        <v>465</v>
      </c>
      <c r="K55">
        <v>1E-3</v>
      </c>
      <c r="L55" t="s">
        <v>390</v>
      </c>
    </row>
    <row r="56" spans="1:12" x14ac:dyDescent="0.3">
      <c r="A56" s="17">
        <v>42110</v>
      </c>
      <c r="B56" s="29" t="s">
        <v>132</v>
      </c>
      <c r="C56" s="29">
        <v>2</v>
      </c>
      <c r="D56" s="29">
        <v>3</v>
      </c>
      <c r="E56" s="29">
        <f t="shared" si="0"/>
        <v>2109</v>
      </c>
      <c r="F56" t="s">
        <v>130</v>
      </c>
      <c r="G56" t="s">
        <v>190</v>
      </c>
      <c r="H56" t="s">
        <v>316</v>
      </c>
      <c r="I56" t="str">
        <f t="shared" si="1"/>
        <v>ENERGY_KWH55</v>
      </c>
      <c r="J56" t="s">
        <v>466</v>
      </c>
      <c r="K56">
        <v>1E-3</v>
      </c>
      <c r="L56" t="s">
        <v>390</v>
      </c>
    </row>
    <row r="57" spans="1:12" x14ac:dyDescent="0.3">
      <c r="A57" s="17">
        <v>42112</v>
      </c>
      <c r="B57" s="29" t="s">
        <v>132</v>
      </c>
      <c r="C57" s="29">
        <v>2</v>
      </c>
      <c r="D57" s="29">
        <v>3</v>
      </c>
      <c r="E57" s="29">
        <f t="shared" si="0"/>
        <v>2111</v>
      </c>
      <c r="F57" t="s">
        <v>130</v>
      </c>
      <c r="G57" t="s">
        <v>191</v>
      </c>
      <c r="H57" t="s">
        <v>317</v>
      </c>
      <c r="I57" t="str">
        <f t="shared" si="1"/>
        <v>ENERGY_KWH56</v>
      </c>
      <c r="J57" t="s">
        <v>467</v>
      </c>
      <c r="K57">
        <v>1E-3</v>
      </c>
      <c r="L57" t="s">
        <v>390</v>
      </c>
    </row>
    <row r="58" spans="1:12" x14ac:dyDescent="0.3">
      <c r="A58" s="17">
        <v>42114</v>
      </c>
      <c r="B58" s="29" t="s">
        <v>132</v>
      </c>
      <c r="C58" s="29">
        <v>2</v>
      </c>
      <c r="D58" s="29">
        <v>3</v>
      </c>
      <c r="E58" s="29">
        <f t="shared" si="0"/>
        <v>2113</v>
      </c>
      <c r="F58" t="s">
        <v>130</v>
      </c>
      <c r="G58" t="s">
        <v>192</v>
      </c>
      <c r="H58" t="s">
        <v>318</v>
      </c>
      <c r="I58" t="str">
        <f t="shared" si="1"/>
        <v>ENERGY_KWH57</v>
      </c>
      <c r="J58" t="s">
        <v>468</v>
      </c>
      <c r="K58">
        <v>1E-3</v>
      </c>
      <c r="L58" t="s">
        <v>390</v>
      </c>
    </row>
    <row r="59" spans="1:12" x14ac:dyDescent="0.3">
      <c r="A59" s="17">
        <v>42116</v>
      </c>
      <c r="B59" s="29" t="s">
        <v>132</v>
      </c>
      <c r="C59" s="29">
        <v>2</v>
      </c>
      <c r="D59" s="29">
        <v>3</v>
      </c>
      <c r="E59" s="29">
        <f t="shared" si="0"/>
        <v>2115</v>
      </c>
      <c r="F59" t="s">
        <v>130</v>
      </c>
      <c r="G59" t="s">
        <v>193</v>
      </c>
      <c r="H59" t="s">
        <v>319</v>
      </c>
      <c r="I59" t="str">
        <f t="shared" si="1"/>
        <v>ENERGY_KWH58</v>
      </c>
      <c r="J59" t="s">
        <v>469</v>
      </c>
      <c r="K59">
        <v>1E-3</v>
      </c>
      <c r="L59" t="s">
        <v>390</v>
      </c>
    </row>
    <row r="60" spans="1:12" x14ac:dyDescent="0.3">
      <c r="A60" s="17">
        <v>42118</v>
      </c>
      <c r="B60" s="29" t="s">
        <v>132</v>
      </c>
      <c r="C60" s="29">
        <v>2</v>
      </c>
      <c r="D60" s="29">
        <v>3</v>
      </c>
      <c r="E60" s="29">
        <f t="shared" si="0"/>
        <v>2117</v>
      </c>
      <c r="F60" t="s">
        <v>130</v>
      </c>
      <c r="G60" t="s">
        <v>194</v>
      </c>
      <c r="H60" t="s">
        <v>320</v>
      </c>
      <c r="I60" t="str">
        <f t="shared" si="1"/>
        <v>ENERGY_KWH59</v>
      </c>
      <c r="J60" t="s">
        <v>470</v>
      </c>
      <c r="K60">
        <v>1E-3</v>
      </c>
      <c r="L60" t="s">
        <v>390</v>
      </c>
    </row>
    <row r="61" spans="1:12" x14ac:dyDescent="0.3">
      <c r="A61" s="17">
        <v>42120</v>
      </c>
      <c r="B61" s="29" t="s">
        <v>132</v>
      </c>
      <c r="C61" s="29">
        <v>2</v>
      </c>
      <c r="D61" s="29">
        <v>3</v>
      </c>
      <c r="E61" s="29">
        <f t="shared" si="0"/>
        <v>2119</v>
      </c>
      <c r="F61" t="s">
        <v>130</v>
      </c>
      <c r="G61" t="s">
        <v>195</v>
      </c>
      <c r="H61" t="s">
        <v>321</v>
      </c>
      <c r="I61" t="str">
        <f t="shared" si="1"/>
        <v>ENERGY_KWH60</v>
      </c>
      <c r="J61" t="s">
        <v>471</v>
      </c>
      <c r="K61">
        <v>1E-3</v>
      </c>
      <c r="L61" t="s">
        <v>390</v>
      </c>
    </row>
    <row r="62" spans="1:12" x14ac:dyDescent="0.3">
      <c r="A62" s="17">
        <v>42122</v>
      </c>
      <c r="B62" s="29" t="s">
        <v>132</v>
      </c>
      <c r="C62" s="29">
        <v>2</v>
      </c>
      <c r="D62" s="29">
        <v>3</v>
      </c>
      <c r="E62" s="29">
        <f t="shared" si="0"/>
        <v>2121</v>
      </c>
      <c r="F62" t="s">
        <v>130</v>
      </c>
      <c r="G62" t="s">
        <v>196</v>
      </c>
      <c r="H62" t="s">
        <v>322</v>
      </c>
      <c r="I62" t="str">
        <f t="shared" si="1"/>
        <v>ENERGY_KWH61</v>
      </c>
      <c r="J62" t="s">
        <v>472</v>
      </c>
      <c r="K62">
        <v>1E-3</v>
      </c>
      <c r="L62" t="s">
        <v>390</v>
      </c>
    </row>
    <row r="63" spans="1:12" x14ac:dyDescent="0.3">
      <c r="A63" s="17">
        <v>42124</v>
      </c>
      <c r="B63" s="29" t="s">
        <v>132</v>
      </c>
      <c r="C63" s="29">
        <v>2</v>
      </c>
      <c r="D63" s="29">
        <v>3</v>
      </c>
      <c r="E63" s="29">
        <f t="shared" si="0"/>
        <v>2123</v>
      </c>
      <c r="F63" t="s">
        <v>130</v>
      </c>
      <c r="G63" t="s">
        <v>197</v>
      </c>
      <c r="H63" t="s">
        <v>323</v>
      </c>
      <c r="I63" t="str">
        <f t="shared" si="1"/>
        <v>ENERGY_KWH62</v>
      </c>
      <c r="J63" t="s">
        <v>473</v>
      </c>
      <c r="K63">
        <v>1E-3</v>
      </c>
      <c r="L63" t="s">
        <v>390</v>
      </c>
    </row>
    <row r="64" spans="1:12" x14ac:dyDescent="0.3">
      <c r="A64" s="17">
        <v>42126</v>
      </c>
      <c r="B64" s="29" t="s">
        <v>132</v>
      </c>
      <c r="C64" s="29">
        <v>2</v>
      </c>
      <c r="D64" s="29">
        <v>3</v>
      </c>
      <c r="E64" s="29">
        <f t="shared" si="0"/>
        <v>2125</v>
      </c>
      <c r="F64" t="s">
        <v>130</v>
      </c>
      <c r="G64" t="s">
        <v>198</v>
      </c>
      <c r="H64" t="s">
        <v>324</v>
      </c>
      <c r="I64" t="str">
        <f t="shared" si="1"/>
        <v>ENERGY_KWH63</v>
      </c>
      <c r="J64" t="s">
        <v>474</v>
      </c>
      <c r="K64">
        <v>1E-3</v>
      </c>
      <c r="L64" t="s">
        <v>390</v>
      </c>
    </row>
    <row r="65" spans="1:12" x14ac:dyDescent="0.3">
      <c r="A65" s="17">
        <v>42128</v>
      </c>
      <c r="B65" s="29" t="s">
        <v>132</v>
      </c>
      <c r="C65" s="29">
        <v>2</v>
      </c>
      <c r="D65" s="29">
        <v>3</v>
      </c>
      <c r="E65" s="29">
        <f t="shared" si="0"/>
        <v>2127</v>
      </c>
      <c r="F65" t="s">
        <v>130</v>
      </c>
      <c r="G65" t="s">
        <v>199</v>
      </c>
      <c r="H65" t="s">
        <v>325</v>
      </c>
      <c r="I65" t="str">
        <f t="shared" si="1"/>
        <v>ENERGY_KWH64</v>
      </c>
      <c r="J65" t="s">
        <v>475</v>
      </c>
      <c r="K65">
        <v>1E-3</v>
      </c>
      <c r="L65" t="s">
        <v>390</v>
      </c>
    </row>
    <row r="66" spans="1:12" x14ac:dyDescent="0.3">
      <c r="A66" s="17">
        <v>42130</v>
      </c>
      <c r="B66" s="29" t="s">
        <v>132</v>
      </c>
      <c r="C66" s="29">
        <v>2</v>
      </c>
      <c r="D66" s="29">
        <v>3</v>
      </c>
      <c r="E66" s="29">
        <f t="shared" si="0"/>
        <v>2129</v>
      </c>
      <c r="F66" t="s">
        <v>130</v>
      </c>
      <c r="G66" t="s">
        <v>200</v>
      </c>
      <c r="H66" t="s">
        <v>326</v>
      </c>
      <c r="I66" t="str">
        <f t="shared" si="1"/>
        <v>ENERGY_KWH65</v>
      </c>
      <c r="J66" t="s">
        <v>476</v>
      </c>
      <c r="K66">
        <v>1E-3</v>
      </c>
      <c r="L66" t="s">
        <v>390</v>
      </c>
    </row>
    <row r="67" spans="1:12" x14ac:dyDescent="0.3">
      <c r="A67" s="17">
        <v>42132</v>
      </c>
      <c r="B67" s="29" t="s">
        <v>132</v>
      </c>
      <c r="C67" s="29">
        <v>2</v>
      </c>
      <c r="D67" s="29">
        <v>3</v>
      </c>
      <c r="E67" s="29">
        <f t="shared" ref="E67:E127" si="2">SUM(A67,-40001)</f>
        <v>2131</v>
      </c>
      <c r="F67" t="s">
        <v>130</v>
      </c>
      <c r="G67" t="s">
        <v>201</v>
      </c>
      <c r="H67" t="s">
        <v>327</v>
      </c>
      <c r="I67" t="str">
        <f t="shared" ref="I67:I127" si="3">UPPER(G67)</f>
        <v>ENERGY_KWH66</v>
      </c>
      <c r="J67" t="s">
        <v>477</v>
      </c>
      <c r="K67">
        <v>1E-3</v>
      </c>
      <c r="L67" t="s">
        <v>390</v>
      </c>
    </row>
    <row r="68" spans="1:12" x14ac:dyDescent="0.3">
      <c r="A68" s="17">
        <v>42134</v>
      </c>
      <c r="B68" s="29" t="s">
        <v>132</v>
      </c>
      <c r="C68" s="29">
        <v>2</v>
      </c>
      <c r="D68" s="29">
        <v>3</v>
      </c>
      <c r="E68" s="29">
        <f t="shared" si="2"/>
        <v>2133</v>
      </c>
      <c r="F68" t="s">
        <v>130</v>
      </c>
      <c r="G68" t="s">
        <v>202</v>
      </c>
      <c r="H68" t="s">
        <v>328</v>
      </c>
      <c r="I68" t="str">
        <f t="shared" si="3"/>
        <v>ENERGY_KWH67</v>
      </c>
      <c r="J68" t="s">
        <v>478</v>
      </c>
      <c r="K68">
        <v>1E-3</v>
      </c>
      <c r="L68" t="s">
        <v>390</v>
      </c>
    </row>
    <row r="69" spans="1:12" x14ac:dyDescent="0.3">
      <c r="A69" s="17">
        <v>42136</v>
      </c>
      <c r="B69" s="29" t="s">
        <v>132</v>
      </c>
      <c r="C69" s="29">
        <v>2</v>
      </c>
      <c r="D69" s="29">
        <v>3</v>
      </c>
      <c r="E69" s="29">
        <f t="shared" si="2"/>
        <v>2135</v>
      </c>
      <c r="F69" t="s">
        <v>130</v>
      </c>
      <c r="G69" t="s">
        <v>203</v>
      </c>
      <c r="H69" t="s">
        <v>329</v>
      </c>
      <c r="I69" t="str">
        <f t="shared" si="3"/>
        <v>ENERGY_KWH68</v>
      </c>
      <c r="J69" t="s">
        <v>479</v>
      </c>
      <c r="K69">
        <v>1E-3</v>
      </c>
      <c r="L69" t="s">
        <v>390</v>
      </c>
    </row>
    <row r="70" spans="1:12" x14ac:dyDescent="0.3">
      <c r="A70" s="17">
        <v>42138</v>
      </c>
      <c r="B70" s="29" t="s">
        <v>132</v>
      </c>
      <c r="C70" s="29">
        <v>2</v>
      </c>
      <c r="D70" s="29">
        <v>3</v>
      </c>
      <c r="E70" s="29">
        <f t="shared" si="2"/>
        <v>2137</v>
      </c>
      <c r="F70" t="s">
        <v>130</v>
      </c>
      <c r="G70" t="s">
        <v>204</v>
      </c>
      <c r="H70" t="s">
        <v>330</v>
      </c>
      <c r="I70" t="str">
        <f t="shared" si="3"/>
        <v>ENERGY_KWH69</v>
      </c>
      <c r="J70" t="s">
        <v>480</v>
      </c>
      <c r="K70">
        <v>1E-3</v>
      </c>
      <c r="L70" t="s">
        <v>390</v>
      </c>
    </row>
    <row r="71" spans="1:12" x14ac:dyDescent="0.3">
      <c r="A71" s="17">
        <v>42140</v>
      </c>
      <c r="B71" s="29" t="s">
        <v>132</v>
      </c>
      <c r="C71" s="29">
        <v>2</v>
      </c>
      <c r="D71" s="29">
        <v>3</v>
      </c>
      <c r="E71" s="29">
        <f t="shared" si="2"/>
        <v>2139</v>
      </c>
      <c r="F71" t="s">
        <v>130</v>
      </c>
      <c r="G71" t="s">
        <v>205</v>
      </c>
      <c r="H71" t="s">
        <v>331</v>
      </c>
      <c r="I71" t="str">
        <f t="shared" si="3"/>
        <v>ENERGY_KWH70</v>
      </c>
      <c r="J71" t="s">
        <v>481</v>
      </c>
      <c r="K71">
        <v>1E-3</v>
      </c>
      <c r="L71" t="s">
        <v>390</v>
      </c>
    </row>
    <row r="72" spans="1:12" x14ac:dyDescent="0.3">
      <c r="A72" s="17">
        <v>42142</v>
      </c>
      <c r="B72" s="29" t="s">
        <v>132</v>
      </c>
      <c r="C72" s="29">
        <v>2</v>
      </c>
      <c r="D72" s="29">
        <v>3</v>
      </c>
      <c r="E72" s="29">
        <f t="shared" si="2"/>
        <v>2141</v>
      </c>
      <c r="F72" t="s">
        <v>130</v>
      </c>
      <c r="G72" t="s">
        <v>206</v>
      </c>
      <c r="H72" t="s">
        <v>332</v>
      </c>
      <c r="I72" t="str">
        <f t="shared" si="3"/>
        <v>ENERGY_KWH71</v>
      </c>
      <c r="J72" t="s">
        <v>482</v>
      </c>
      <c r="K72">
        <v>1E-3</v>
      </c>
      <c r="L72" t="s">
        <v>390</v>
      </c>
    </row>
    <row r="73" spans="1:12" x14ac:dyDescent="0.3">
      <c r="A73" s="17">
        <v>42144</v>
      </c>
      <c r="B73" s="29" t="s">
        <v>132</v>
      </c>
      <c r="C73" s="29">
        <v>2</v>
      </c>
      <c r="D73" s="29">
        <v>3</v>
      </c>
      <c r="E73" s="29">
        <f t="shared" si="2"/>
        <v>2143</v>
      </c>
      <c r="F73" t="s">
        <v>130</v>
      </c>
      <c r="G73" t="s">
        <v>207</v>
      </c>
      <c r="H73" t="s">
        <v>333</v>
      </c>
      <c r="I73" t="str">
        <f t="shared" si="3"/>
        <v>ENERGY_KWH72</v>
      </c>
      <c r="J73" t="s">
        <v>483</v>
      </c>
      <c r="K73">
        <v>1E-3</v>
      </c>
      <c r="L73" t="s">
        <v>390</v>
      </c>
    </row>
    <row r="74" spans="1:12" x14ac:dyDescent="0.3">
      <c r="A74" s="17">
        <v>42146</v>
      </c>
      <c r="B74" s="29" t="s">
        <v>132</v>
      </c>
      <c r="C74" s="29">
        <v>2</v>
      </c>
      <c r="D74" s="29">
        <v>3</v>
      </c>
      <c r="E74" s="29">
        <f t="shared" si="2"/>
        <v>2145</v>
      </c>
      <c r="F74" t="s">
        <v>130</v>
      </c>
      <c r="G74" t="s">
        <v>208</v>
      </c>
      <c r="H74" t="s">
        <v>334</v>
      </c>
      <c r="I74" t="str">
        <f t="shared" si="3"/>
        <v>ENERGY_KWH73</v>
      </c>
      <c r="J74" t="s">
        <v>484</v>
      </c>
      <c r="K74">
        <v>1E-3</v>
      </c>
      <c r="L74" t="s">
        <v>390</v>
      </c>
    </row>
    <row r="75" spans="1:12" x14ac:dyDescent="0.3">
      <c r="A75" s="17">
        <v>42148</v>
      </c>
      <c r="B75" s="29" t="s">
        <v>132</v>
      </c>
      <c r="C75" s="29">
        <v>2</v>
      </c>
      <c r="D75" s="29">
        <v>3</v>
      </c>
      <c r="E75" s="29">
        <f t="shared" si="2"/>
        <v>2147</v>
      </c>
      <c r="F75" t="s">
        <v>130</v>
      </c>
      <c r="G75" t="s">
        <v>209</v>
      </c>
      <c r="H75" t="s">
        <v>335</v>
      </c>
      <c r="I75" t="str">
        <f t="shared" si="3"/>
        <v>ENERGY_KWH74</v>
      </c>
      <c r="J75" t="s">
        <v>485</v>
      </c>
      <c r="K75">
        <v>1E-3</v>
      </c>
      <c r="L75" t="s">
        <v>390</v>
      </c>
    </row>
    <row r="76" spans="1:12" x14ac:dyDescent="0.3">
      <c r="A76" s="17">
        <v>42150</v>
      </c>
      <c r="B76" s="29" t="s">
        <v>132</v>
      </c>
      <c r="C76" s="29">
        <v>2</v>
      </c>
      <c r="D76" s="29">
        <v>3</v>
      </c>
      <c r="E76" s="29">
        <f t="shared" si="2"/>
        <v>2149</v>
      </c>
      <c r="F76" t="s">
        <v>130</v>
      </c>
      <c r="G76" t="s">
        <v>210</v>
      </c>
      <c r="H76" t="s">
        <v>336</v>
      </c>
      <c r="I76" t="str">
        <f t="shared" si="3"/>
        <v>ENERGY_KWH75</v>
      </c>
      <c r="J76" t="s">
        <v>486</v>
      </c>
      <c r="K76">
        <v>1E-3</v>
      </c>
      <c r="L76" t="s">
        <v>390</v>
      </c>
    </row>
    <row r="77" spans="1:12" x14ac:dyDescent="0.3">
      <c r="A77" s="17">
        <v>42152</v>
      </c>
      <c r="B77" s="29" t="s">
        <v>132</v>
      </c>
      <c r="C77" s="29">
        <v>2</v>
      </c>
      <c r="D77" s="29">
        <v>3</v>
      </c>
      <c r="E77" s="29">
        <f t="shared" si="2"/>
        <v>2151</v>
      </c>
      <c r="F77" t="s">
        <v>130</v>
      </c>
      <c r="G77" t="s">
        <v>211</v>
      </c>
      <c r="H77" t="s">
        <v>337</v>
      </c>
      <c r="I77" t="str">
        <f t="shared" si="3"/>
        <v>ENERGY_KWH76</v>
      </c>
      <c r="J77" t="s">
        <v>487</v>
      </c>
      <c r="K77">
        <v>1E-3</v>
      </c>
      <c r="L77" t="s">
        <v>390</v>
      </c>
    </row>
    <row r="78" spans="1:12" x14ac:dyDescent="0.3">
      <c r="A78" s="17">
        <v>42154</v>
      </c>
      <c r="B78" s="29" t="s">
        <v>132</v>
      </c>
      <c r="C78" s="29">
        <v>2</v>
      </c>
      <c r="D78" s="29">
        <v>3</v>
      </c>
      <c r="E78" s="29">
        <f t="shared" si="2"/>
        <v>2153</v>
      </c>
      <c r="F78" t="s">
        <v>130</v>
      </c>
      <c r="G78" t="s">
        <v>212</v>
      </c>
      <c r="H78" t="s">
        <v>338</v>
      </c>
      <c r="I78" t="str">
        <f t="shared" si="3"/>
        <v>ENERGY_KWH77</v>
      </c>
      <c r="J78" t="s">
        <v>488</v>
      </c>
      <c r="K78">
        <v>1E-3</v>
      </c>
      <c r="L78" t="s">
        <v>390</v>
      </c>
    </row>
    <row r="79" spans="1:12" x14ac:dyDescent="0.3">
      <c r="A79" s="17">
        <v>42156</v>
      </c>
      <c r="B79" s="29" t="s">
        <v>132</v>
      </c>
      <c r="C79" s="29">
        <v>2</v>
      </c>
      <c r="D79" s="29">
        <v>3</v>
      </c>
      <c r="E79" s="29">
        <f t="shared" si="2"/>
        <v>2155</v>
      </c>
      <c r="F79" t="s">
        <v>130</v>
      </c>
      <c r="G79" t="s">
        <v>213</v>
      </c>
      <c r="H79" t="s">
        <v>339</v>
      </c>
      <c r="I79" t="str">
        <f t="shared" si="3"/>
        <v>ENERGY_KWH78</v>
      </c>
      <c r="J79" t="s">
        <v>489</v>
      </c>
      <c r="K79">
        <v>1E-3</v>
      </c>
      <c r="L79" t="s">
        <v>390</v>
      </c>
    </row>
    <row r="80" spans="1:12" x14ac:dyDescent="0.3">
      <c r="A80" s="17">
        <v>42158</v>
      </c>
      <c r="B80" s="29" t="s">
        <v>132</v>
      </c>
      <c r="C80" s="29">
        <v>2</v>
      </c>
      <c r="D80" s="29">
        <v>3</v>
      </c>
      <c r="E80" s="29">
        <f t="shared" si="2"/>
        <v>2157</v>
      </c>
      <c r="F80" t="s">
        <v>130</v>
      </c>
      <c r="G80" t="s">
        <v>214</v>
      </c>
      <c r="H80" t="s">
        <v>340</v>
      </c>
      <c r="I80" t="str">
        <f t="shared" si="3"/>
        <v>ENERGY_KWH79</v>
      </c>
      <c r="J80" t="s">
        <v>490</v>
      </c>
      <c r="K80">
        <v>1E-3</v>
      </c>
      <c r="L80" t="s">
        <v>390</v>
      </c>
    </row>
    <row r="81" spans="1:12" x14ac:dyDescent="0.3">
      <c r="A81" s="17">
        <v>42160</v>
      </c>
      <c r="B81" s="29" t="s">
        <v>132</v>
      </c>
      <c r="C81" s="29">
        <v>2</v>
      </c>
      <c r="D81" s="29">
        <v>3</v>
      </c>
      <c r="E81" s="29">
        <f t="shared" si="2"/>
        <v>2159</v>
      </c>
      <c r="F81" t="s">
        <v>130</v>
      </c>
      <c r="G81" t="s">
        <v>215</v>
      </c>
      <c r="H81" t="s">
        <v>341</v>
      </c>
      <c r="I81" t="str">
        <f t="shared" si="3"/>
        <v>ENERGY_KWH80</v>
      </c>
      <c r="J81" t="s">
        <v>491</v>
      </c>
      <c r="K81">
        <v>1E-3</v>
      </c>
      <c r="L81" t="s">
        <v>390</v>
      </c>
    </row>
    <row r="82" spans="1:12" x14ac:dyDescent="0.3">
      <c r="A82" s="17">
        <v>42162</v>
      </c>
      <c r="B82" s="29" t="s">
        <v>132</v>
      </c>
      <c r="C82" s="29">
        <v>2</v>
      </c>
      <c r="D82" s="29">
        <v>3</v>
      </c>
      <c r="E82" s="29">
        <f t="shared" si="2"/>
        <v>2161</v>
      </c>
      <c r="F82" t="s">
        <v>130</v>
      </c>
      <c r="G82" t="s">
        <v>216</v>
      </c>
      <c r="H82" t="s">
        <v>342</v>
      </c>
      <c r="I82" t="str">
        <f t="shared" si="3"/>
        <v>ENERGY_KWH81</v>
      </c>
      <c r="J82" t="s">
        <v>492</v>
      </c>
      <c r="K82">
        <v>1E-3</v>
      </c>
      <c r="L82" t="s">
        <v>390</v>
      </c>
    </row>
    <row r="83" spans="1:12" x14ac:dyDescent="0.3">
      <c r="A83" s="17">
        <v>42164</v>
      </c>
      <c r="B83" s="29" t="s">
        <v>132</v>
      </c>
      <c r="C83" s="29">
        <v>2</v>
      </c>
      <c r="D83" s="29">
        <v>3</v>
      </c>
      <c r="E83" s="29">
        <f t="shared" si="2"/>
        <v>2163</v>
      </c>
      <c r="F83" t="s">
        <v>130</v>
      </c>
      <c r="G83" t="s">
        <v>217</v>
      </c>
      <c r="H83" t="s">
        <v>343</v>
      </c>
      <c r="I83" t="str">
        <f t="shared" si="3"/>
        <v>ENERGY_KWH82</v>
      </c>
      <c r="J83" t="s">
        <v>493</v>
      </c>
      <c r="K83">
        <v>1E-3</v>
      </c>
      <c r="L83" t="s">
        <v>390</v>
      </c>
    </row>
    <row r="84" spans="1:12" x14ac:dyDescent="0.3">
      <c r="A84" s="17">
        <v>42166</v>
      </c>
      <c r="B84" s="29" t="s">
        <v>132</v>
      </c>
      <c r="C84" s="29">
        <v>2</v>
      </c>
      <c r="D84" s="29">
        <v>3</v>
      </c>
      <c r="E84" s="29">
        <f t="shared" si="2"/>
        <v>2165</v>
      </c>
      <c r="F84" t="s">
        <v>130</v>
      </c>
      <c r="G84" t="s">
        <v>218</v>
      </c>
      <c r="H84" t="s">
        <v>344</v>
      </c>
      <c r="I84" t="str">
        <f t="shared" si="3"/>
        <v>ENERGY_KWH83</v>
      </c>
      <c r="J84" t="s">
        <v>494</v>
      </c>
      <c r="K84">
        <v>1E-3</v>
      </c>
      <c r="L84" t="s">
        <v>390</v>
      </c>
    </row>
    <row r="85" spans="1:12" x14ac:dyDescent="0.3">
      <c r="A85" s="17">
        <v>42168</v>
      </c>
      <c r="B85" s="29" t="s">
        <v>132</v>
      </c>
      <c r="C85" s="29">
        <v>2</v>
      </c>
      <c r="D85" s="29">
        <v>3</v>
      </c>
      <c r="E85" s="29">
        <f t="shared" si="2"/>
        <v>2167</v>
      </c>
      <c r="F85" t="s">
        <v>130</v>
      </c>
      <c r="G85" t="s">
        <v>219</v>
      </c>
      <c r="H85" t="s">
        <v>345</v>
      </c>
      <c r="I85" t="str">
        <f t="shared" si="3"/>
        <v>ENERGY_KWH84</v>
      </c>
      <c r="J85" t="s">
        <v>495</v>
      </c>
      <c r="K85">
        <v>1E-3</v>
      </c>
      <c r="L85" t="s">
        <v>390</v>
      </c>
    </row>
    <row r="86" spans="1:12" x14ac:dyDescent="0.3">
      <c r="A86" s="17">
        <v>42170</v>
      </c>
      <c r="B86" s="29" t="s">
        <v>132</v>
      </c>
      <c r="C86" s="29">
        <v>2</v>
      </c>
      <c r="D86" s="29">
        <v>3</v>
      </c>
      <c r="E86" s="29">
        <f t="shared" si="2"/>
        <v>2169</v>
      </c>
      <c r="F86" t="s">
        <v>130</v>
      </c>
      <c r="G86" t="s">
        <v>220</v>
      </c>
      <c r="H86" t="s">
        <v>346</v>
      </c>
      <c r="I86" t="str">
        <f t="shared" si="3"/>
        <v>ENERGY_KWH85</v>
      </c>
      <c r="J86" t="s">
        <v>496</v>
      </c>
      <c r="K86">
        <v>1E-3</v>
      </c>
      <c r="L86" t="s">
        <v>390</v>
      </c>
    </row>
    <row r="87" spans="1:12" x14ac:dyDescent="0.3">
      <c r="A87" s="17">
        <v>42172</v>
      </c>
      <c r="B87" s="29" t="s">
        <v>132</v>
      </c>
      <c r="C87" s="29">
        <v>2</v>
      </c>
      <c r="D87" s="29">
        <v>3</v>
      </c>
      <c r="E87" s="29">
        <f t="shared" si="2"/>
        <v>2171</v>
      </c>
      <c r="F87" t="s">
        <v>130</v>
      </c>
      <c r="G87" t="s">
        <v>221</v>
      </c>
      <c r="H87" t="s">
        <v>347</v>
      </c>
      <c r="I87" t="str">
        <f t="shared" si="3"/>
        <v>ENERGY_KWH86</v>
      </c>
      <c r="J87" t="s">
        <v>497</v>
      </c>
      <c r="K87">
        <v>1E-3</v>
      </c>
      <c r="L87" t="s">
        <v>390</v>
      </c>
    </row>
    <row r="88" spans="1:12" x14ac:dyDescent="0.3">
      <c r="A88" s="17">
        <v>42174</v>
      </c>
      <c r="B88" s="29" t="s">
        <v>132</v>
      </c>
      <c r="C88" s="29">
        <v>2</v>
      </c>
      <c r="D88" s="29">
        <v>3</v>
      </c>
      <c r="E88" s="29">
        <f t="shared" si="2"/>
        <v>2173</v>
      </c>
      <c r="F88" t="s">
        <v>130</v>
      </c>
      <c r="G88" t="s">
        <v>222</v>
      </c>
      <c r="H88" t="s">
        <v>348</v>
      </c>
      <c r="I88" t="str">
        <f t="shared" si="3"/>
        <v>ENERGY_KWH87</v>
      </c>
      <c r="J88" t="s">
        <v>498</v>
      </c>
      <c r="K88">
        <v>1E-3</v>
      </c>
      <c r="L88" t="s">
        <v>390</v>
      </c>
    </row>
    <row r="89" spans="1:12" x14ac:dyDescent="0.3">
      <c r="A89" s="17">
        <v>42176</v>
      </c>
      <c r="B89" s="29" t="s">
        <v>132</v>
      </c>
      <c r="C89" s="29">
        <v>2</v>
      </c>
      <c r="D89" s="29">
        <v>3</v>
      </c>
      <c r="E89" s="29">
        <f t="shared" si="2"/>
        <v>2175</v>
      </c>
      <c r="F89" t="s">
        <v>130</v>
      </c>
      <c r="G89" t="s">
        <v>223</v>
      </c>
      <c r="H89" t="s">
        <v>349</v>
      </c>
      <c r="I89" t="str">
        <f t="shared" si="3"/>
        <v>ENERGY_KWH88</v>
      </c>
      <c r="J89" t="s">
        <v>499</v>
      </c>
      <c r="K89">
        <v>1E-3</v>
      </c>
      <c r="L89" t="s">
        <v>390</v>
      </c>
    </row>
    <row r="90" spans="1:12" x14ac:dyDescent="0.3">
      <c r="A90" s="17">
        <v>42178</v>
      </c>
      <c r="B90" s="29" t="s">
        <v>132</v>
      </c>
      <c r="C90" s="29">
        <v>2</v>
      </c>
      <c r="D90" s="29">
        <v>3</v>
      </c>
      <c r="E90" s="29">
        <f t="shared" si="2"/>
        <v>2177</v>
      </c>
      <c r="F90" t="s">
        <v>130</v>
      </c>
      <c r="G90" t="s">
        <v>224</v>
      </c>
      <c r="H90" t="s">
        <v>350</v>
      </c>
      <c r="I90" t="str">
        <f t="shared" si="3"/>
        <v>ENERGY_KWH89</v>
      </c>
      <c r="J90" t="s">
        <v>500</v>
      </c>
      <c r="K90">
        <v>1E-3</v>
      </c>
      <c r="L90" t="s">
        <v>390</v>
      </c>
    </row>
    <row r="91" spans="1:12" x14ac:dyDescent="0.3">
      <c r="A91" s="17">
        <v>42180</v>
      </c>
      <c r="B91" s="29" t="s">
        <v>132</v>
      </c>
      <c r="C91" s="29">
        <v>2</v>
      </c>
      <c r="D91" s="29">
        <v>3</v>
      </c>
      <c r="E91" s="29">
        <f t="shared" si="2"/>
        <v>2179</v>
      </c>
      <c r="F91" t="s">
        <v>130</v>
      </c>
      <c r="G91" t="s">
        <v>225</v>
      </c>
      <c r="H91" t="s">
        <v>351</v>
      </c>
      <c r="I91" t="str">
        <f t="shared" si="3"/>
        <v>ENERGY_KWH90</v>
      </c>
      <c r="J91" t="s">
        <v>501</v>
      </c>
      <c r="K91">
        <v>1E-3</v>
      </c>
      <c r="L91" t="s">
        <v>390</v>
      </c>
    </row>
    <row r="92" spans="1:12" x14ac:dyDescent="0.3">
      <c r="A92" s="17">
        <v>42182</v>
      </c>
      <c r="B92" s="29" t="s">
        <v>132</v>
      </c>
      <c r="C92" s="29">
        <v>2</v>
      </c>
      <c r="D92" s="29">
        <v>3</v>
      </c>
      <c r="E92" s="29">
        <f t="shared" si="2"/>
        <v>2181</v>
      </c>
      <c r="F92" t="s">
        <v>130</v>
      </c>
      <c r="G92" t="s">
        <v>226</v>
      </c>
      <c r="H92" t="s">
        <v>352</v>
      </c>
      <c r="I92" t="str">
        <f t="shared" si="3"/>
        <v>ENERGY_KWH91</v>
      </c>
      <c r="J92" t="s">
        <v>502</v>
      </c>
      <c r="K92">
        <v>1E-3</v>
      </c>
      <c r="L92" t="s">
        <v>390</v>
      </c>
    </row>
    <row r="93" spans="1:12" x14ac:dyDescent="0.3">
      <c r="A93" s="17">
        <v>42184</v>
      </c>
      <c r="B93" s="29" t="s">
        <v>132</v>
      </c>
      <c r="C93" s="29">
        <v>2</v>
      </c>
      <c r="D93" s="29">
        <v>3</v>
      </c>
      <c r="E93" s="29">
        <f t="shared" si="2"/>
        <v>2183</v>
      </c>
      <c r="F93" t="s">
        <v>130</v>
      </c>
      <c r="G93" t="s">
        <v>227</v>
      </c>
      <c r="H93" t="s">
        <v>353</v>
      </c>
      <c r="I93" t="str">
        <f t="shared" si="3"/>
        <v>ENERGY_KWH92</v>
      </c>
      <c r="J93" t="s">
        <v>503</v>
      </c>
      <c r="K93">
        <v>1E-3</v>
      </c>
      <c r="L93" t="s">
        <v>390</v>
      </c>
    </row>
    <row r="94" spans="1:12" x14ac:dyDescent="0.3">
      <c r="A94" s="17">
        <v>42186</v>
      </c>
      <c r="B94" s="29" t="s">
        <v>132</v>
      </c>
      <c r="C94" s="29">
        <v>2</v>
      </c>
      <c r="D94" s="29">
        <v>3</v>
      </c>
      <c r="E94" s="29">
        <f t="shared" si="2"/>
        <v>2185</v>
      </c>
      <c r="F94" t="s">
        <v>130</v>
      </c>
      <c r="G94" t="s">
        <v>228</v>
      </c>
      <c r="H94" t="s">
        <v>354</v>
      </c>
      <c r="I94" t="str">
        <f t="shared" si="3"/>
        <v>ENERGY_KWH93</v>
      </c>
      <c r="J94" t="s">
        <v>504</v>
      </c>
      <c r="K94">
        <v>1E-3</v>
      </c>
      <c r="L94" t="s">
        <v>390</v>
      </c>
    </row>
    <row r="95" spans="1:12" x14ac:dyDescent="0.3">
      <c r="A95" s="17">
        <v>42188</v>
      </c>
      <c r="B95" s="29" t="s">
        <v>132</v>
      </c>
      <c r="C95" s="29">
        <v>2</v>
      </c>
      <c r="D95" s="29">
        <v>3</v>
      </c>
      <c r="E95" s="29">
        <f t="shared" si="2"/>
        <v>2187</v>
      </c>
      <c r="F95" t="s">
        <v>130</v>
      </c>
      <c r="G95" t="s">
        <v>229</v>
      </c>
      <c r="H95" t="s">
        <v>355</v>
      </c>
      <c r="I95" t="str">
        <f t="shared" si="3"/>
        <v>ENERGY_KWH94</v>
      </c>
      <c r="J95" t="s">
        <v>505</v>
      </c>
      <c r="K95">
        <v>1E-3</v>
      </c>
      <c r="L95" t="s">
        <v>390</v>
      </c>
    </row>
    <row r="96" spans="1:12" x14ac:dyDescent="0.3">
      <c r="A96" s="17">
        <v>42190</v>
      </c>
      <c r="B96" s="29" t="s">
        <v>132</v>
      </c>
      <c r="C96" s="29">
        <v>2</v>
      </c>
      <c r="D96" s="29">
        <v>3</v>
      </c>
      <c r="E96" s="29">
        <f t="shared" si="2"/>
        <v>2189</v>
      </c>
      <c r="F96" t="s">
        <v>130</v>
      </c>
      <c r="G96" t="s">
        <v>230</v>
      </c>
      <c r="H96" t="s">
        <v>356</v>
      </c>
      <c r="I96" t="str">
        <f t="shared" si="3"/>
        <v>ENERGY_KWH95</v>
      </c>
      <c r="J96" t="s">
        <v>506</v>
      </c>
      <c r="K96">
        <v>1E-3</v>
      </c>
      <c r="L96" t="s">
        <v>390</v>
      </c>
    </row>
    <row r="97" spans="1:12" x14ac:dyDescent="0.3">
      <c r="A97" s="17">
        <v>42192</v>
      </c>
      <c r="B97" s="29" t="s">
        <v>132</v>
      </c>
      <c r="C97" s="29">
        <v>2</v>
      </c>
      <c r="D97" s="29">
        <v>3</v>
      </c>
      <c r="E97" s="29">
        <f t="shared" si="2"/>
        <v>2191</v>
      </c>
      <c r="F97" t="s">
        <v>130</v>
      </c>
      <c r="G97" t="s">
        <v>231</v>
      </c>
      <c r="H97" t="s">
        <v>357</v>
      </c>
      <c r="I97" t="str">
        <f t="shared" si="3"/>
        <v>ENERGY_KWH96</v>
      </c>
      <c r="J97" t="s">
        <v>507</v>
      </c>
      <c r="K97">
        <v>1E-3</v>
      </c>
      <c r="L97" t="s">
        <v>390</v>
      </c>
    </row>
    <row r="98" spans="1:12" x14ac:dyDescent="0.3">
      <c r="A98" s="17">
        <v>42194</v>
      </c>
      <c r="B98" s="29" t="s">
        <v>132</v>
      </c>
      <c r="C98" s="29">
        <v>2</v>
      </c>
      <c r="D98" s="29">
        <v>3</v>
      </c>
      <c r="E98" s="29">
        <f t="shared" si="2"/>
        <v>2193</v>
      </c>
      <c r="F98" t="s">
        <v>130</v>
      </c>
      <c r="G98" t="s">
        <v>232</v>
      </c>
      <c r="H98" t="s">
        <v>358</v>
      </c>
      <c r="I98" t="str">
        <f t="shared" si="3"/>
        <v>ENERGY_KWH97</v>
      </c>
      <c r="J98" t="s">
        <v>508</v>
      </c>
      <c r="K98">
        <v>1E-3</v>
      </c>
      <c r="L98" t="s">
        <v>390</v>
      </c>
    </row>
    <row r="99" spans="1:12" x14ac:dyDescent="0.3">
      <c r="A99" s="17">
        <v>42196</v>
      </c>
      <c r="B99" s="29" t="s">
        <v>132</v>
      </c>
      <c r="C99" s="29">
        <v>2</v>
      </c>
      <c r="D99" s="29">
        <v>3</v>
      </c>
      <c r="E99" s="29">
        <f t="shared" si="2"/>
        <v>2195</v>
      </c>
      <c r="F99" t="s">
        <v>130</v>
      </c>
      <c r="G99" t="s">
        <v>233</v>
      </c>
      <c r="H99" t="s">
        <v>359</v>
      </c>
      <c r="I99" t="str">
        <f t="shared" si="3"/>
        <v>ENERGY_KWH98</v>
      </c>
      <c r="J99" t="s">
        <v>509</v>
      </c>
      <c r="K99">
        <v>1E-3</v>
      </c>
      <c r="L99" t="s">
        <v>390</v>
      </c>
    </row>
    <row r="100" spans="1:12" x14ac:dyDescent="0.3">
      <c r="A100" s="17">
        <v>42198</v>
      </c>
      <c r="B100" s="29" t="s">
        <v>132</v>
      </c>
      <c r="C100" s="29">
        <v>2</v>
      </c>
      <c r="D100" s="29">
        <v>3</v>
      </c>
      <c r="E100" s="29">
        <f t="shared" si="2"/>
        <v>2197</v>
      </c>
      <c r="F100" t="s">
        <v>130</v>
      </c>
      <c r="G100" t="s">
        <v>234</v>
      </c>
      <c r="H100" t="s">
        <v>360</v>
      </c>
      <c r="I100" t="str">
        <f t="shared" si="3"/>
        <v>ENERGY_KWH99</v>
      </c>
      <c r="J100" t="s">
        <v>510</v>
      </c>
      <c r="K100">
        <v>1E-3</v>
      </c>
      <c r="L100" t="s">
        <v>390</v>
      </c>
    </row>
    <row r="101" spans="1:12" x14ac:dyDescent="0.3">
      <c r="A101" s="17">
        <v>42200</v>
      </c>
      <c r="B101" s="29" t="s">
        <v>132</v>
      </c>
      <c r="C101" s="29">
        <v>2</v>
      </c>
      <c r="D101" s="29">
        <v>3</v>
      </c>
      <c r="E101" s="29">
        <f t="shared" si="2"/>
        <v>2199</v>
      </c>
      <c r="F101" t="s">
        <v>130</v>
      </c>
      <c r="G101" t="s">
        <v>235</v>
      </c>
      <c r="H101" t="s">
        <v>361</v>
      </c>
      <c r="I101" t="str">
        <f t="shared" si="3"/>
        <v>ENERGY_KWH100</v>
      </c>
      <c r="J101" t="s">
        <v>511</v>
      </c>
      <c r="K101">
        <v>1E-3</v>
      </c>
      <c r="L101" t="s">
        <v>390</v>
      </c>
    </row>
    <row r="102" spans="1:12" x14ac:dyDescent="0.3">
      <c r="A102" s="17">
        <v>42202</v>
      </c>
      <c r="B102" s="29" t="s">
        <v>132</v>
      </c>
      <c r="C102" s="29">
        <v>2</v>
      </c>
      <c r="D102" s="29">
        <v>3</v>
      </c>
      <c r="E102" s="29">
        <f t="shared" si="2"/>
        <v>2201</v>
      </c>
      <c r="F102" t="s">
        <v>130</v>
      </c>
      <c r="G102" t="s">
        <v>236</v>
      </c>
      <c r="H102" t="s">
        <v>362</v>
      </c>
      <c r="I102" t="str">
        <f t="shared" si="3"/>
        <v>ENERGY_KWH101</v>
      </c>
      <c r="J102" t="s">
        <v>512</v>
      </c>
      <c r="K102">
        <v>1E-3</v>
      </c>
      <c r="L102" t="s">
        <v>390</v>
      </c>
    </row>
    <row r="103" spans="1:12" x14ac:dyDescent="0.3">
      <c r="A103" s="17">
        <v>42204</v>
      </c>
      <c r="B103" s="29" t="s">
        <v>132</v>
      </c>
      <c r="C103" s="29">
        <v>2</v>
      </c>
      <c r="D103" s="29">
        <v>3</v>
      </c>
      <c r="E103" s="29">
        <f t="shared" si="2"/>
        <v>2203</v>
      </c>
      <c r="F103" t="s">
        <v>130</v>
      </c>
      <c r="G103" t="s">
        <v>237</v>
      </c>
      <c r="H103" t="s">
        <v>363</v>
      </c>
      <c r="I103" t="str">
        <f t="shared" si="3"/>
        <v>ENERGY_KWH102</v>
      </c>
      <c r="J103" t="s">
        <v>513</v>
      </c>
      <c r="K103">
        <v>1E-3</v>
      </c>
      <c r="L103" t="s">
        <v>390</v>
      </c>
    </row>
    <row r="104" spans="1:12" x14ac:dyDescent="0.3">
      <c r="A104" s="17">
        <v>42206</v>
      </c>
      <c r="B104" s="29" t="s">
        <v>132</v>
      </c>
      <c r="C104" s="29">
        <v>2</v>
      </c>
      <c r="D104" s="29">
        <v>3</v>
      </c>
      <c r="E104" s="29">
        <f t="shared" si="2"/>
        <v>2205</v>
      </c>
      <c r="F104" t="s">
        <v>130</v>
      </c>
      <c r="G104" t="s">
        <v>238</v>
      </c>
      <c r="H104" t="s">
        <v>364</v>
      </c>
      <c r="I104" t="str">
        <f t="shared" si="3"/>
        <v>ENERGY_KWH103</v>
      </c>
      <c r="J104" t="s">
        <v>514</v>
      </c>
      <c r="K104">
        <v>1E-3</v>
      </c>
      <c r="L104" t="s">
        <v>390</v>
      </c>
    </row>
    <row r="105" spans="1:12" x14ac:dyDescent="0.3">
      <c r="A105" s="17">
        <v>42208</v>
      </c>
      <c r="B105" s="29" t="s">
        <v>132</v>
      </c>
      <c r="C105" s="29">
        <v>2</v>
      </c>
      <c r="D105" s="29">
        <v>3</v>
      </c>
      <c r="E105" s="29">
        <f t="shared" si="2"/>
        <v>2207</v>
      </c>
      <c r="F105" t="s">
        <v>130</v>
      </c>
      <c r="G105" t="s">
        <v>239</v>
      </c>
      <c r="H105" t="s">
        <v>365</v>
      </c>
      <c r="I105" t="str">
        <f t="shared" si="3"/>
        <v>ENERGY_KWH104</v>
      </c>
      <c r="J105" t="s">
        <v>515</v>
      </c>
      <c r="K105">
        <v>1E-3</v>
      </c>
      <c r="L105" t="s">
        <v>390</v>
      </c>
    </row>
    <row r="106" spans="1:12" x14ac:dyDescent="0.3">
      <c r="A106" s="17">
        <v>42210</v>
      </c>
      <c r="B106" s="29" t="s">
        <v>132</v>
      </c>
      <c r="C106" s="29">
        <v>2</v>
      </c>
      <c r="D106" s="29">
        <v>3</v>
      </c>
      <c r="E106" s="29">
        <f t="shared" si="2"/>
        <v>2209</v>
      </c>
      <c r="F106" t="s">
        <v>130</v>
      </c>
      <c r="G106" t="s">
        <v>240</v>
      </c>
      <c r="H106" t="s">
        <v>366</v>
      </c>
      <c r="I106" t="str">
        <f t="shared" si="3"/>
        <v>ENERGY_KWH105</v>
      </c>
      <c r="J106" t="s">
        <v>516</v>
      </c>
      <c r="K106">
        <v>1E-3</v>
      </c>
      <c r="L106" t="s">
        <v>390</v>
      </c>
    </row>
    <row r="107" spans="1:12" x14ac:dyDescent="0.3">
      <c r="A107" s="17">
        <v>42212</v>
      </c>
      <c r="B107" s="29" t="s">
        <v>132</v>
      </c>
      <c r="C107" s="29">
        <v>2</v>
      </c>
      <c r="D107" s="29">
        <v>3</v>
      </c>
      <c r="E107" s="29">
        <f t="shared" si="2"/>
        <v>2211</v>
      </c>
      <c r="F107" t="s">
        <v>130</v>
      </c>
      <c r="G107" t="s">
        <v>241</v>
      </c>
      <c r="H107" t="s">
        <v>367</v>
      </c>
      <c r="I107" t="str">
        <f t="shared" si="3"/>
        <v>ENERGY_KWH106</v>
      </c>
      <c r="J107" t="s">
        <v>517</v>
      </c>
      <c r="K107">
        <v>1E-3</v>
      </c>
      <c r="L107" t="s">
        <v>390</v>
      </c>
    </row>
    <row r="108" spans="1:12" x14ac:dyDescent="0.3">
      <c r="A108" s="17">
        <v>42214</v>
      </c>
      <c r="B108" s="29" t="s">
        <v>132</v>
      </c>
      <c r="C108" s="29">
        <v>2</v>
      </c>
      <c r="D108" s="29">
        <v>3</v>
      </c>
      <c r="E108" s="29">
        <f t="shared" si="2"/>
        <v>2213</v>
      </c>
      <c r="F108" t="s">
        <v>130</v>
      </c>
      <c r="G108" t="s">
        <v>242</v>
      </c>
      <c r="H108" t="s">
        <v>368</v>
      </c>
      <c r="I108" t="str">
        <f t="shared" si="3"/>
        <v>ENERGY_KWH107</v>
      </c>
      <c r="J108" t="s">
        <v>518</v>
      </c>
      <c r="K108">
        <v>1E-3</v>
      </c>
      <c r="L108" t="s">
        <v>390</v>
      </c>
    </row>
    <row r="109" spans="1:12" x14ac:dyDescent="0.3">
      <c r="A109" s="17">
        <v>42216</v>
      </c>
      <c r="B109" s="29" t="s">
        <v>132</v>
      </c>
      <c r="C109" s="29">
        <v>2</v>
      </c>
      <c r="D109" s="29">
        <v>3</v>
      </c>
      <c r="E109" s="29">
        <f t="shared" si="2"/>
        <v>2215</v>
      </c>
      <c r="F109" t="s">
        <v>130</v>
      </c>
      <c r="G109" t="s">
        <v>243</v>
      </c>
      <c r="H109" t="s">
        <v>369</v>
      </c>
      <c r="I109" t="str">
        <f t="shared" si="3"/>
        <v>ENERGY_KWH108</v>
      </c>
      <c r="J109" t="s">
        <v>519</v>
      </c>
      <c r="K109">
        <v>1E-3</v>
      </c>
      <c r="L109" t="s">
        <v>390</v>
      </c>
    </row>
    <row r="110" spans="1:12" x14ac:dyDescent="0.3">
      <c r="A110" s="17">
        <v>42218</v>
      </c>
      <c r="B110" s="29" t="s">
        <v>132</v>
      </c>
      <c r="C110" s="29">
        <v>2</v>
      </c>
      <c r="D110" s="29">
        <v>3</v>
      </c>
      <c r="E110" s="29">
        <f t="shared" si="2"/>
        <v>2217</v>
      </c>
      <c r="F110" t="s">
        <v>130</v>
      </c>
      <c r="G110" t="s">
        <v>244</v>
      </c>
      <c r="H110" t="s">
        <v>370</v>
      </c>
      <c r="I110" t="str">
        <f t="shared" si="3"/>
        <v>ENERGY_KWH109</v>
      </c>
      <c r="J110" t="s">
        <v>520</v>
      </c>
      <c r="K110">
        <v>1E-3</v>
      </c>
      <c r="L110" t="s">
        <v>390</v>
      </c>
    </row>
    <row r="111" spans="1:12" x14ac:dyDescent="0.3">
      <c r="A111" s="17">
        <v>42220</v>
      </c>
      <c r="B111" s="29" t="s">
        <v>132</v>
      </c>
      <c r="C111" s="29">
        <v>2</v>
      </c>
      <c r="D111" s="29">
        <v>3</v>
      </c>
      <c r="E111" s="29">
        <f t="shared" si="2"/>
        <v>2219</v>
      </c>
      <c r="F111" t="s">
        <v>130</v>
      </c>
      <c r="G111" t="s">
        <v>245</v>
      </c>
      <c r="H111" t="s">
        <v>371</v>
      </c>
      <c r="I111" t="str">
        <f t="shared" si="3"/>
        <v>ENERGY_KWH110</v>
      </c>
      <c r="J111" t="s">
        <v>521</v>
      </c>
      <c r="K111">
        <v>1E-3</v>
      </c>
      <c r="L111" t="s">
        <v>390</v>
      </c>
    </row>
    <row r="112" spans="1:12" x14ac:dyDescent="0.3">
      <c r="A112" s="17">
        <v>42222</v>
      </c>
      <c r="B112" s="29" t="s">
        <v>132</v>
      </c>
      <c r="C112" s="29">
        <v>2</v>
      </c>
      <c r="D112" s="29">
        <v>3</v>
      </c>
      <c r="E112" s="29">
        <f t="shared" si="2"/>
        <v>2221</v>
      </c>
      <c r="F112" t="s">
        <v>130</v>
      </c>
      <c r="G112" t="s">
        <v>246</v>
      </c>
      <c r="H112" t="s">
        <v>372</v>
      </c>
      <c r="I112" t="str">
        <f t="shared" si="3"/>
        <v>ENERGY_KWH111</v>
      </c>
      <c r="J112" t="s">
        <v>522</v>
      </c>
      <c r="K112">
        <v>1E-3</v>
      </c>
      <c r="L112" t="s">
        <v>390</v>
      </c>
    </row>
    <row r="113" spans="1:12" x14ac:dyDescent="0.3">
      <c r="A113" s="17">
        <v>42224</v>
      </c>
      <c r="B113" s="29" t="s">
        <v>132</v>
      </c>
      <c r="C113" s="29">
        <v>2</v>
      </c>
      <c r="D113" s="29">
        <v>3</v>
      </c>
      <c r="E113" s="29">
        <f t="shared" si="2"/>
        <v>2223</v>
      </c>
      <c r="F113" t="s">
        <v>130</v>
      </c>
      <c r="G113" t="s">
        <v>247</v>
      </c>
      <c r="H113" t="s">
        <v>373</v>
      </c>
      <c r="I113" t="str">
        <f t="shared" si="3"/>
        <v>ENERGY_KWH112</v>
      </c>
      <c r="J113" t="s">
        <v>523</v>
      </c>
      <c r="K113">
        <v>1E-3</v>
      </c>
      <c r="L113" t="s">
        <v>390</v>
      </c>
    </row>
    <row r="114" spans="1:12" x14ac:dyDescent="0.3">
      <c r="A114" s="17">
        <v>42226</v>
      </c>
      <c r="B114" s="29" t="s">
        <v>132</v>
      </c>
      <c r="C114" s="29">
        <v>2</v>
      </c>
      <c r="D114" s="29">
        <v>3</v>
      </c>
      <c r="E114" s="29">
        <f t="shared" si="2"/>
        <v>2225</v>
      </c>
      <c r="F114" t="s">
        <v>130</v>
      </c>
      <c r="G114" t="s">
        <v>248</v>
      </c>
      <c r="H114" t="s">
        <v>374</v>
      </c>
      <c r="I114" t="str">
        <f t="shared" si="3"/>
        <v>ENERGY_KWH113</v>
      </c>
      <c r="J114" t="s">
        <v>524</v>
      </c>
      <c r="K114">
        <v>1E-3</v>
      </c>
      <c r="L114" t="s">
        <v>390</v>
      </c>
    </row>
    <row r="115" spans="1:12" x14ac:dyDescent="0.3">
      <c r="A115" s="17">
        <v>42228</v>
      </c>
      <c r="B115" s="29" t="s">
        <v>132</v>
      </c>
      <c r="C115" s="29">
        <v>2</v>
      </c>
      <c r="D115" s="29">
        <v>3</v>
      </c>
      <c r="E115" s="29">
        <f t="shared" si="2"/>
        <v>2227</v>
      </c>
      <c r="F115" t="s">
        <v>130</v>
      </c>
      <c r="G115" t="s">
        <v>249</v>
      </c>
      <c r="H115" t="s">
        <v>375</v>
      </c>
      <c r="I115" t="str">
        <f t="shared" si="3"/>
        <v>ENERGY_KWH114</v>
      </c>
      <c r="J115" t="s">
        <v>525</v>
      </c>
      <c r="K115">
        <v>1E-3</v>
      </c>
      <c r="L115" t="s">
        <v>390</v>
      </c>
    </row>
    <row r="116" spans="1:12" x14ac:dyDescent="0.3">
      <c r="A116" s="17">
        <v>42230</v>
      </c>
      <c r="B116" s="29" t="s">
        <v>132</v>
      </c>
      <c r="C116" s="29">
        <v>2</v>
      </c>
      <c r="D116" s="29">
        <v>3</v>
      </c>
      <c r="E116" s="29">
        <f t="shared" si="2"/>
        <v>2229</v>
      </c>
      <c r="F116" t="s">
        <v>130</v>
      </c>
      <c r="G116" t="s">
        <v>250</v>
      </c>
      <c r="H116" t="s">
        <v>376</v>
      </c>
      <c r="I116" t="str">
        <f t="shared" si="3"/>
        <v>ENERGY_KWH115</v>
      </c>
      <c r="J116" t="s">
        <v>526</v>
      </c>
      <c r="K116">
        <v>1E-3</v>
      </c>
      <c r="L116" t="s">
        <v>390</v>
      </c>
    </row>
    <row r="117" spans="1:12" x14ac:dyDescent="0.3">
      <c r="A117" s="17">
        <v>42232</v>
      </c>
      <c r="B117" s="29" t="s">
        <v>132</v>
      </c>
      <c r="C117" s="29">
        <v>2</v>
      </c>
      <c r="D117" s="29">
        <v>3</v>
      </c>
      <c r="E117" s="29">
        <f t="shared" si="2"/>
        <v>2231</v>
      </c>
      <c r="F117" t="s">
        <v>130</v>
      </c>
      <c r="G117" t="s">
        <v>251</v>
      </c>
      <c r="H117" t="s">
        <v>377</v>
      </c>
      <c r="I117" t="str">
        <f t="shared" si="3"/>
        <v>ENERGY_KWH116</v>
      </c>
      <c r="J117" t="s">
        <v>527</v>
      </c>
      <c r="K117">
        <v>1E-3</v>
      </c>
      <c r="L117" t="s">
        <v>390</v>
      </c>
    </row>
    <row r="118" spans="1:12" x14ac:dyDescent="0.3">
      <c r="A118" s="17">
        <v>42234</v>
      </c>
      <c r="B118" s="29" t="s">
        <v>132</v>
      </c>
      <c r="C118" s="29">
        <v>2</v>
      </c>
      <c r="D118" s="29">
        <v>3</v>
      </c>
      <c r="E118" s="29">
        <f t="shared" si="2"/>
        <v>2233</v>
      </c>
      <c r="F118" t="s">
        <v>130</v>
      </c>
      <c r="G118" t="s">
        <v>252</v>
      </c>
      <c r="H118" t="s">
        <v>378</v>
      </c>
      <c r="I118" t="str">
        <f t="shared" si="3"/>
        <v>ENERGY_KWH117</v>
      </c>
      <c r="J118" t="s">
        <v>528</v>
      </c>
      <c r="K118">
        <v>1E-3</v>
      </c>
      <c r="L118" t="s">
        <v>390</v>
      </c>
    </row>
    <row r="119" spans="1:12" x14ac:dyDescent="0.3">
      <c r="A119" s="17">
        <v>42236</v>
      </c>
      <c r="B119" s="29" t="s">
        <v>132</v>
      </c>
      <c r="C119" s="29">
        <v>2</v>
      </c>
      <c r="D119" s="29">
        <v>3</v>
      </c>
      <c r="E119" s="29">
        <f t="shared" si="2"/>
        <v>2235</v>
      </c>
      <c r="F119" t="s">
        <v>130</v>
      </c>
      <c r="G119" t="s">
        <v>253</v>
      </c>
      <c r="H119" t="s">
        <v>379</v>
      </c>
      <c r="I119" t="str">
        <f t="shared" si="3"/>
        <v>ENERGY_KWH118</v>
      </c>
      <c r="J119" t="s">
        <v>529</v>
      </c>
      <c r="K119">
        <v>1E-3</v>
      </c>
      <c r="L119" t="s">
        <v>390</v>
      </c>
    </row>
    <row r="120" spans="1:12" x14ac:dyDescent="0.3">
      <c r="A120" s="17">
        <v>42238</v>
      </c>
      <c r="B120" s="29" t="s">
        <v>132</v>
      </c>
      <c r="C120" s="29">
        <v>2</v>
      </c>
      <c r="D120" s="29">
        <v>3</v>
      </c>
      <c r="E120" s="29">
        <f t="shared" si="2"/>
        <v>2237</v>
      </c>
      <c r="F120" t="s">
        <v>130</v>
      </c>
      <c r="G120" t="s">
        <v>254</v>
      </c>
      <c r="H120" t="s">
        <v>380</v>
      </c>
      <c r="I120" t="str">
        <f t="shared" si="3"/>
        <v>ENERGY_KWH119</v>
      </c>
      <c r="J120" t="s">
        <v>530</v>
      </c>
      <c r="K120">
        <v>1E-3</v>
      </c>
      <c r="L120" t="s">
        <v>390</v>
      </c>
    </row>
    <row r="121" spans="1:12" x14ac:dyDescent="0.3">
      <c r="A121" s="17">
        <v>42240</v>
      </c>
      <c r="B121" s="29" t="s">
        <v>132</v>
      </c>
      <c r="C121" s="29">
        <v>2</v>
      </c>
      <c r="D121" s="29">
        <v>3</v>
      </c>
      <c r="E121" s="29">
        <f t="shared" si="2"/>
        <v>2239</v>
      </c>
      <c r="F121" t="s">
        <v>130</v>
      </c>
      <c r="G121" t="s">
        <v>255</v>
      </c>
      <c r="H121" t="s">
        <v>381</v>
      </c>
      <c r="I121" t="str">
        <f t="shared" si="3"/>
        <v>ENERGY_KWH120</v>
      </c>
      <c r="J121" t="s">
        <v>531</v>
      </c>
      <c r="K121">
        <v>1E-3</v>
      </c>
      <c r="L121" t="s">
        <v>390</v>
      </c>
    </row>
    <row r="122" spans="1:12" x14ac:dyDescent="0.3">
      <c r="A122" s="17">
        <v>42242</v>
      </c>
      <c r="B122" s="29" t="s">
        <v>132</v>
      </c>
      <c r="C122" s="29">
        <v>2</v>
      </c>
      <c r="D122" s="29">
        <v>3</v>
      </c>
      <c r="E122" s="29">
        <f t="shared" si="2"/>
        <v>2241</v>
      </c>
      <c r="F122" t="s">
        <v>130</v>
      </c>
      <c r="G122" t="s">
        <v>256</v>
      </c>
      <c r="H122" t="s">
        <v>382</v>
      </c>
      <c r="I122" t="str">
        <f t="shared" si="3"/>
        <v>ENERGY_KWH121</v>
      </c>
      <c r="J122" t="s">
        <v>532</v>
      </c>
      <c r="K122">
        <v>1E-3</v>
      </c>
      <c r="L122" t="s">
        <v>390</v>
      </c>
    </row>
    <row r="123" spans="1:12" x14ac:dyDescent="0.3">
      <c r="A123" s="17">
        <v>42244</v>
      </c>
      <c r="B123" s="29" t="s">
        <v>132</v>
      </c>
      <c r="C123" s="29">
        <v>2</v>
      </c>
      <c r="D123" s="29">
        <v>3</v>
      </c>
      <c r="E123" s="29">
        <f t="shared" si="2"/>
        <v>2243</v>
      </c>
      <c r="F123" t="s">
        <v>130</v>
      </c>
      <c r="G123" t="s">
        <v>257</v>
      </c>
      <c r="H123" t="s">
        <v>383</v>
      </c>
      <c r="I123" t="str">
        <f t="shared" si="3"/>
        <v>ENERGY_KWH122</v>
      </c>
      <c r="J123" t="s">
        <v>533</v>
      </c>
      <c r="K123">
        <v>1E-3</v>
      </c>
      <c r="L123" t="s">
        <v>390</v>
      </c>
    </row>
    <row r="124" spans="1:12" x14ac:dyDescent="0.3">
      <c r="A124" s="17">
        <v>42246</v>
      </c>
      <c r="B124" s="29" t="s">
        <v>132</v>
      </c>
      <c r="C124" s="29">
        <v>2</v>
      </c>
      <c r="D124" s="29">
        <v>3</v>
      </c>
      <c r="E124" s="29">
        <f t="shared" si="2"/>
        <v>2245</v>
      </c>
      <c r="F124" t="s">
        <v>130</v>
      </c>
      <c r="G124" t="s">
        <v>258</v>
      </c>
      <c r="H124" t="s">
        <v>384</v>
      </c>
      <c r="I124" t="str">
        <f t="shared" si="3"/>
        <v>ENERGY_KWH123</v>
      </c>
      <c r="J124" t="s">
        <v>534</v>
      </c>
      <c r="K124">
        <v>1E-3</v>
      </c>
      <c r="L124" t="s">
        <v>390</v>
      </c>
    </row>
    <row r="125" spans="1:12" x14ac:dyDescent="0.3">
      <c r="A125" s="17">
        <v>42248</v>
      </c>
      <c r="B125" s="29" t="s">
        <v>132</v>
      </c>
      <c r="C125" s="29">
        <v>2</v>
      </c>
      <c r="D125" s="29">
        <v>3</v>
      </c>
      <c r="E125" s="29">
        <f t="shared" si="2"/>
        <v>2247</v>
      </c>
      <c r="F125" t="s">
        <v>130</v>
      </c>
      <c r="G125" t="s">
        <v>259</v>
      </c>
      <c r="H125" t="s">
        <v>385</v>
      </c>
      <c r="I125" t="str">
        <f t="shared" si="3"/>
        <v>ENERGY_KWH124</v>
      </c>
      <c r="J125" t="s">
        <v>535</v>
      </c>
      <c r="K125">
        <v>1E-3</v>
      </c>
      <c r="L125" t="s">
        <v>390</v>
      </c>
    </row>
    <row r="126" spans="1:12" x14ac:dyDescent="0.3">
      <c r="A126" s="17">
        <v>42250</v>
      </c>
      <c r="B126" s="29" t="s">
        <v>132</v>
      </c>
      <c r="C126" s="29">
        <v>2</v>
      </c>
      <c r="D126" s="29">
        <v>3</v>
      </c>
      <c r="E126" s="29">
        <f t="shared" si="2"/>
        <v>2249</v>
      </c>
      <c r="F126" t="s">
        <v>130</v>
      </c>
      <c r="G126" t="s">
        <v>260</v>
      </c>
      <c r="H126" t="s">
        <v>386</v>
      </c>
      <c r="I126" t="str">
        <f t="shared" si="3"/>
        <v>ENERGY_KWH125</v>
      </c>
      <c r="J126" t="s">
        <v>536</v>
      </c>
      <c r="K126">
        <v>1E-3</v>
      </c>
      <c r="L126" t="s">
        <v>390</v>
      </c>
    </row>
    <row r="127" spans="1:12" x14ac:dyDescent="0.3">
      <c r="A127" s="17">
        <v>42252</v>
      </c>
      <c r="B127" s="29" t="s">
        <v>132</v>
      </c>
      <c r="C127" s="29">
        <v>2</v>
      </c>
      <c r="D127" s="29">
        <v>3</v>
      </c>
      <c r="E127" s="29">
        <f t="shared" si="2"/>
        <v>2251</v>
      </c>
      <c r="F127" t="s">
        <v>130</v>
      </c>
      <c r="G127" t="s">
        <v>261</v>
      </c>
      <c r="H127" t="s">
        <v>387</v>
      </c>
      <c r="I127" t="str">
        <f t="shared" si="3"/>
        <v>ENERGY_KWH126</v>
      </c>
      <c r="J127" t="s">
        <v>537</v>
      </c>
      <c r="K127">
        <v>1E-3</v>
      </c>
      <c r="L127" t="s">
        <v>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5860-7137-4796-8E9A-F1ADE90C95AC}">
  <dimension ref="A1:L51"/>
  <sheetViews>
    <sheetView tabSelected="1" workbookViewId="0">
      <selection activeCell="H16" sqref="H16"/>
    </sheetView>
    <sheetView tabSelected="1" workbookViewId="1"/>
  </sheetViews>
  <sheetFormatPr defaultRowHeight="14.4" x14ac:dyDescent="0.3"/>
  <cols>
    <col min="1" max="1" width="14.109375" style="1" bestFit="1" customWidth="1"/>
    <col min="2" max="5" width="8.88671875" style="1"/>
    <col min="6" max="6" width="12.21875" bestFit="1" customWidth="1"/>
    <col min="7" max="7" width="19.5546875" bestFit="1" customWidth="1"/>
    <col min="8" max="8" width="31.109375" bestFit="1" customWidth="1"/>
    <col min="9" max="9" width="24.33203125" bestFit="1" customWidth="1"/>
    <col min="10" max="10" width="32.33203125" bestFit="1" customWidth="1"/>
    <col min="12" max="12" width="16.33203125" bestFit="1" customWidth="1"/>
  </cols>
  <sheetData>
    <row r="1" spans="1:12" s="28" customFormat="1" x14ac:dyDescent="0.3">
      <c r="A1" s="28" t="s">
        <v>129</v>
      </c>
      <c r="B1" s="28" t="s">
        <v>131</v>
      </c>
      <c r="C1" s="28" t="s">
        <v>133</v>
      </c>
      <c r="D1" s="28" t="s">
        <v>134</v>
      </c>
      <c r="E1" s="28" t="s">
        <v>135</v>
      </c>
      <c r="F1" s="28" t="s">
        <v>124</v>
      </c>
      <c r="G1" s="28" t="s">
        <v>125</v>
      </c>
      <c r="H1" s="28" t="s">
        <v>126</v>
      </c>
      <c r="I1" s="28" t="s">
        <v>127</v>
      </c>
      <c r="J1" s="28" t="s">
        <v>128</v>
      </c>
      <c r="K1" s="28" t="s">
        <v>388</v>
      </c>
      <c r="L1" s="28" t="s">
        <v>389</v>
      </c>
    </row>
    <row r="2" spans="1:12" x14ac:dyDescent="0.3">
      <c r="A2" s="36">
        <v>40001</v>
      </c>
      <c r="B2" s="36" t="s">
        <v>553</v>
      </c>
      <c r="C2" s="36">
        <v>1</v>
      </c>
      <c r="D2" s="36">
        <v>3</v>
      </c>
      <c r="E2" s="36">
        <f>SUM(A2,-40001)</f>
        <v>0</v>
      </c>
      <c r="F2" t="s">
        <v>77</v>
      </c>
      <c r="G2" t="s">
        <v>546</v>
      </c>
      <c r="H2" t="s">
        <v>637</v>
      </c>
      <c r="I2" t="s">
        <v>585</v>
      </c>
      <c r="J2" t="s">
        <v>391</v>
      </c>
      <c r="K2">
        <v>0.1</v>
      </c>
      <c r="L2" t="s">
        <v>546</v>
      </c>
    </row>
    <row r="3" spans="1:12" x14ac:dyDescent="0.3">
      <c r="A3" s="36">
        <v>40002</v>
      </c>
      <c r="B3" s="36" t="s">
        <v>553</v>
      </c>
      <c r="C3" s="36">
        <v>1</v>
      </c>
      <c r="D3" s="36">
        <v>3</v>
      </c>
      <c r="E3" s="36">
        <f t="shared" ref="E3:E30" si="0">SUM(A3,-40001)</f>
        <v>1</v>
      </c>
      <c r="F3" t="s">
        <v>78</v>
      </c>
      <c r="G3" t="s">
        <v>557</v>
      </c>
      <c r="H3" t="s">
        <v>616</v>
      </c>
      <c r="I3" t="s">
        <v>606</v>
      </c>
      <c r="J3" t="s">
        <v>392</v>
      </c>
      <c r="K3">
        <v>0.1</v>
      </c>
      <c r="L3" t="s">
        <v>547</v>
      </c>
    </row>
    <row r="4" spans="1:12" x14ac:dyDescent="0.3">
      <c r="A4" s="36">
        <v>40004</v>
      </c>
      <c r="B4" s="36" t="s">
        <v>553</v>
      </c>
      <c r="C4" s="36">
        <v>1</v>
      </c>
      <c r="D4" s="36">
        <v>3</v>
      </c>
      <c r="E4" s="36">
        <f t="shared" si="0"/>
        <v>3</v>
      </c>
      <c r="F4" t="s">
        <v>78</v>
      </c>
      <c r="G4" t="s">
        <v>558</v>
      </c>
      <c r="H4" t="s">
        <v>617</v>
      </c>
      <c r="I4" t="s">
        <v>607</v>
      </c>
      <c r="J4" t="s">
        <v>393</v>
      </c>
      <c r="K4">
        <v>0.1</v>
      </c>
      <c r="L4" t="s">
        <v>547</v>
      </c>
    </row>
    <row r="5" spans="1:12" x14ac:dyDescent="0.3">
      <c r="A5" s="36">
        <v>40006</v>
      </c>
      <c r="B5" s="36" t="s">
        <v>553</v>
      </c>
      <c r="C5" s="36">
        <v>1</v>
      </c>
      <c r="D5" s="36">
        <v>3</v>
      </c>
      <c r="E5" s="36">
        <f t="shared" si="0"/>
        <v>5</v>
      </c>
      <c r="F5" t="s">
        <v>78</v>
      </c>
      <c r="G5" t="s">
        <v>559</v>
      </c>
      <c r="H5" t="s">
        <v>618</v>
      </c>
      <c r="I5" t="s">
        <v>608</v>
      </c>
      <c r="J5" t="s">
        <v>394</v>
      </c>
      <c r="K5">
        <v>0.1</v>
      </c>
      <c r="L5" t="s">
        <v>547</v>
      </c>
    </row>
    <row r="6" spans="1:12" x14ac:dyDescent="0.3">
      <c r="A6" s="36">
        <v>40008</v>
      </c>
      <c r="B6" s="36" t="s">
        <v>553</v>
      </c>
      <c r="C6" s="36">
        <v>1</v>
      </c>
      <c r="D6" s="36">
        <v>3</v>
      </c>
      <c r="E6" s="36">
        <f t="shared" si="0"/>
        <v>7</v>
      </c>
      <c r="F6" t="s">
        <v>78</v>
      </c>
      <c r="G6" t="s">
        <v>560</v>
      </c>
      <c r="H6" t="s">
        <v>619</v>
      </c>
      <c r="I6" t="s">
        <v>609</v>
      </c>
      <c r="J6" t="s">
        <v>395</v>
      </c>
      <c r="K6">
        <v>0.1</v>
      </c>
      <c r="L6" t="s">
        <v>547</v>
      </c>
    </row>
    <row r="7" spans="1:12" x14ac:dyDescent="0.3">
      <c r="A7" s="36">
        <v>40010</v>
      </c>
      <c r="B7" s="36" t="s">
        <v>553</v>
      </c>
      <c r="C7" s="36">
        <v>1</v>
      </c>
      <c r="D7" s="36">
        <v>3</v>
      </c>
      <c r="E7" s="36">
        <f t="shared" si="0"/>
        <v>9</v>
      </c>
      <c r="F7" t="s">
        <v>78</v>
      </c>
      <c r="G7" t="s">
        <v>561</v>
      </c>
      <c r="H7" t="s">
        <v>620</v>
      </c>
      <c r="I7" t="s">
        <v>610</v>
      </c>
      <c r="J7" t="s">
        <v>396</v>
      </c>
      <c r="K7">
        <v>0.1</v>
      </c>
      <c r="L7" t="s">
        <v>547</v>
      </c>
    </row>
    <row r="8" spans="1:12" x14ac:dyDescent="0.3">
      <c r="A8" s="36">
        <v>40012</v>
      </c>
      <c r="B8" s="36" t="s">
        <v>553</v>
      </c>
      <c r="C8" s="36">
        <v>1</v>
      </c>
      <c r="D8" s="36">
        <v>3</v>
      </c>
      <c r="E8" s="36">
        <f t="shared" si="0"/>
        <v>11</v>
      </c>
      <c r="F8" t="s">
        <v>78</v>
      </c>
      <c r="G8" t="s">
        <v>562</v>
      </c>
      <c r="H8" t="s">
        <v>621</v>
      </c>
      <c r="I8" t="s">
        <v>611</v>
      </c>
      <c r="J8" t="s">
        <v>397</v>
      </c>
      <c r="K8">
        <v>0.1</v>
      </c>
      <c r="L8" t="s">
        <v>547</v>
      </c>
    </row>
    <row r="9" spans="1:12" x14ac:dyDescent="0.3">
      <c r="A9" s="36">
        <v>40014</v>
      </c>
      <c r="B9" s="36" t="s">
        <v>553</v>
      </c>
      <c r="C9" s="36">
        <v>1</v>
      </c>
      <c r="D9" s="36">
        <v>3</v>
      </c>
      <c r="E9" s="36">
        <f t="shared" si="0"/>
        <v>13</v>
      </c>
      <c r="F9" t="s">
        <v>78</v>
      </c>
      <c r="G9" t="s">
        <v>563</v>
      </c>
      <c r="H9" t="s">
        <v>622</v>
      </c>
      <c r="I9" t="s">
        <v>612</v>
      </c>
      <c r="J9" t="s">
        <v>398</v>
      </c>
      <c r="K9">
        <v>0.1</v>
      </c>
      <c r="L9" t="s">
        <v>547</v>
      </c>
    </row>
    <row r="10" spans="1:12" x14ac:dyDescent="0.3">
      <c r="A10" s="36">
        <v>40016</v>
      </c>
      <c r="B10" s="36" t="s">
        <v>553</v>
      </c>
      <c r="C10" s="36">
        <v>1</v>
      </c>
      <c r="D10" s="36">
        <v>3</v>
      </c>
      <c r="E10" s="36">
        <f t="shared" si="0"/>
        <v>15</v>
      </c>
      <c r="F10" t="s">
        <v>78</v>
      </c>
      <c r="G10" t="s">
        <v>564</v>
      </c>
      <c r="H10" t="s">
        <v>623</v>
      </c>
      <c r="I10" t="s">
        <v>613</v>
      </c>
      <c r="J10" t="s">
        <v>399</v>
      </c>
      <c r="K10">
        <v>0.1</v>
      </c>
      <c r="L10" t="s">
        <v>547</v>
      </c>
    </row>
    <row r="11" spans="1:12" x14ac:dyDescent="0.3">
      <c r="A11" s="36">
        <v>40020</v>
      </c>
      <c r="B11" s="36" t="s">
        <v>553</v>
      </c>
      <c r="C11" s="36">
        <v>1</v>
      </c>
      <c r="D11" s="36">
        <v>3</v>
      </c>
      <c r="E11" s="36">
        <f t="shared" si="0"/>
        <v>19</v>
      </c>
      <c r="F11" t="s">
        <v>79</v>
      </c>
      <c r="G11" t="s">
        <v>565</v>
      </c>
      <c r="H11" t="s">
        <v>633</v>
      </c>
      <c r="I11" t="s">
        <v>586</v>
      </c>
      <c r="J11" t="s">
        <v>400</v>
      </c>
      <c r="K11">
        <v>0.1</v>
      </c>
      <c r="L11" t="s">
        <v>548</v>
      </c>
    </row>
    <row r="12" spans="1:12" x14ac:dyDescent="0.3">
      <c r="A12" s="36">
        <v>40022</v>
      </c>
      <c r="B12" s="36" t="s">
        <v>553</v>
      </c>
      <c r="C12" s="36">
        <v>1</v>
      </c>
      <c r="D12" s="36">
        <v>3</v>
      </c>
      <c r="E12" s="36">
        <f t="shared" si="0"/>
        <v>21</v>
      </c>
      <c r="F12" t="s">
        <v>79</v>
      </c>
      <c r="G12" t="s">
        <v>566</v>
      </c>
      <c r="H12" t="s">
        <v>634</v>
      </c>
      <c r="I12" t="s">
        <v>587</v>
      </c>
      <c r="J12" t="s">
        <v>401</v>
      </c>
      <c r="K12">
        <v>0.1</v>
      </c>
      <c r="L12" t="s">
        <v>548</v>
      </c>
    </row>
    <row r="13" spans="1:12" x14ac:dyDescent="0.3">
      <c r="A13" s="36">
        <v>40024</v>
      </c>
      <c r="B13" s="36" t="s">
        <v>553</v>
      </c>
      <c r="C13" s="36">
        <v>1</v>
      </c>
      <c r="D13" s="36">
        <v>3</v>
      </c>
      <c r="E13" s="36">
        <f t="shared" si="0"/>
        <v>23</v>
      </c>
      <c r="F13" t="s">
        <v>79</v>
      </c>
      <c r="G13" t="s">
        <v>567</v>
      </c>
      <c r="H13" t="s">
        <v>635</v>
      </c>
      <c r="I13" t="s">
        <v>588</v>
      </c>
      <c r="J13" t="s">
        <v>402</v>
      </c>
      <c r="K13">
        <v>0.1</v>
      </c>
      <c r="L13" t="s">
        <v>548</v>
      </c>
    </row>
    <row r="14" spans="1:12" x14ac:dyDescent="0.3">
      <c r="A14" s="36">
        <v>40026</v>
      </c>
      <c r="B14" s="36" t="s">
        <v>553</v>
      </c>
      <c r="C14" s="36">
        <v>1</v>
      </c>
      <c r="D14" s="36">
        <v>3</v>
      </c>
      <c r="E14" s="36">
        <f t="shared" si="0"/>
        <v>25</v>
      </c>
      <c r="F14" t="s">
        <v>79</v>
      </c>
      <c r="G14" t="s">
        <v>568</v>
      </c>
      <c r="H14" t="s">
        <v>636</v>
      </c>
      <c r="I14" t="s">
        <v>589</v>
      </c>
      <c r="J14" t="s">
        <v>403</v>
      </c>
      <c r="K14">
        <v>0.1</v>
      </c>
      <c r="L14" t="s">
        <v>548</v>
      </c>
    </row>
    <row r="15" spans="1:12" x14ac:dyDescent="0.3">
      <c r="A15" s="36">
        <v>40031</v>
      </c>
      <c r="B15" s="36" t="s">
        <v>132</v>
      </c>
      <c r="C15" s="36">
        <v>2</v>
      </c>
      <c r="D15" s="36">
        <v>3</v>
      </c>
      <c r="E15" s="36">
        <f t="shared" si="0"/>
        <v>30</v>
      </c>
      <c r="F15" t="s">
        <v>554</v>
      </c>
      <c r="G15" t="s">
        <v>569</v>
      </c>
      <c r="H15" t="s">
        <v>642</v>
      </c>
      <c r="I15" t="s">
        <v>590</v>
      </c>
      <c r="J15" t="s">
        <v>404</v>
      </c>
      <c r="K15">
        <v>1E-3</v>
      </c>
      <c r="L15" t="s">
        <v>549</v>
      </c>
    </row>
    <row r="16" spans="1:12" x14ac:dyDescent="0.3">
      <c r="A16" s="36">
        <v>40033</v>
      </c>
      <c r="B16" s="36" t="s">
        <v>132</v>
      </c>
      <c r="C16" s="36">
        <v>2</v>
      </c>
      <c r="D16" s="36">
        <v>3</v>
      </c>
      <c r="E16" s="36">
        <f t="shared" si="0"/>
        <v>32</v>
      </c>
      <c r="F16" t="s">
        <v>554</v>
      </c>
      <c r="G16" t="s">
        <v>570</v>
      </c>
      <c r="H16" t="s">
        <v>643</v>
      </c>
      <c r="I16" t="s">
        <v>591</v>
      </c>
      <c r="J16" t="s">
        <v>405</v>
      </c>
      <c r="K16">
        <v>1E-3</v>
      </c>
      <c r="L16" t="s">
        <v>549</v>
      </c>
    </row>
    <row r="17" spans="1:12" x14ac:dyDescent="0.3">
      <c r="A17" s="36">
        <v>40035</v>
      </c>
      <c r="B17" s="36" t="s">
        <v>132</v>
      </c>
      <c r="C17" s="36">
        <v>2</v>
      </c>
      <c r="D17" s="36">
        <v>3</v>
      </c>
      <c r="E17" s="36">
        <f t="shared" si="0"/>
        <v>34</v>
      </c>
      <c r="F17" t="s">
        <v>554</v>
      </c>
      <c r="G17" t="s">
        <v>571</v>
      </c>
      <c r="H17" t="s">
        <v>644</v>
      </c>
      <c r="I17" t="s">
        <v>592</v>
      </c>
      <c r="J17" t="s">
        <v>406</v>
      </c>
      <c r="K17">
        <v>1E-3</v>
      </c>
      <c r="L17" t="s">
        <v>549</v>
      </c>
    </row>
    <row r="18" spans="1:12" x14ac:dyDescent="0.3">
      <c r="A18" s="36">
        <v>40042</v>
      </c>
      <c r="B18" s="36" t="s">
        <v>553</v>
      </c>
      <c r="C18" s="36">
        <v>1</v>
      </c>
      <c r="D18" s="36">
        <v>3</v>
      </c>
      <c r="E18" s="36">
        <f t="shared" si="0"/>
        <v>41</v>
      </c>
      <c r="F18" t="s">
        <v>555</v>
      </c>
      <c r="G18" t="s">
        <v>572</v>
      </c>
      <c r="H18" t="s">
        <v>630</v>
      </c>
      <c r="I18" t="s">
        <v>593</v>
      </c>
      <c r="J18" t="s">
        <v>407</v>
      </c>
      <c r="K18">
        <v>0.1</v>
      </c>
      <c r="L18" t="s">
        <v>550</v>
      </c>
    </row>
    <row r="19" spans="1:12" x14ac:dyDescent="0.3">
      <c r="A19" s="36">
        <v>40044</v>
      </c>
      <c r="B19" s="36" t="s">
        <v>553</v>
      </c>
      <c r="C19" s="36">
        <v>1</v>
      </c>
      <c r="D19" s="36">
        <v>3</v>
      </c>
      <c r="E19" s="36">
        <f t="shared" si="0"/>
        <v>43</v>
      </c>
      <c r="F19" t="s">
        <v>555</v>
      </c>
      <c r="G19" t="s">
        <v>573</v>
      </c>
      <c r="H19" t="s">
        <v>631</v>
      </c>
      <c r="I19" t="s">
        <v>594</v>
      </c>
      <c r="J19" t="s">
        <v>408</v>
      </c>
      <c r="K19">
        <v>0.1</v>
      </c>
      <c r="L19" t="s">
        <v>550</v>
      </c>
    </row>
    <row r="20" spans="1:12" x14ac:dyDescent="0.3">
      <c r="A20" s="36">
        <v>40046</v>
      </c>
      <c r="B20" s="36" t="s">
        <v>553</v>
      </c>
      <c r="C20" s="36">
        <v>1</v>
      </c>
      <c r="D20" s="36">
        <v>3</v>
      </c>
      <c r="E20" s="36">
        <f t="shared" si="0"/>
        <v>45</v>
      </c>
      <c r="F20" t="s">
        <v>555</v>
      </c>
      <c r="G20" t="s">
        <v>574</v>
      </c>
      <c r="H20" t="s">
        <v>632</v>
      </c>
      <c r="I20" t="s">
        <v>595</v>
      </c>
      <c r="J20" t="s">
        <v>409</v>
      </c>
      <c r="K20">
        <v>0.1</v>
      </c>
      <c r="L20" t="s">
        <v>550</v>
      </c>
    </row>
    <row r="21" spans="1:12" x14ac:dyDescent="0.3">
      <c r="A21" s="36">
        <v>40048</v>
      </c>
      <c r="B21" s="36" t="s">
        <v>553</v>
      </c>
      <c r="C21" s="36">
        <v>1</v>
      </c>
      <c r="D21" s="36">
        <v>3</v>
      </c>
      <c r="E21" s="36">
        <f t="shared" si="0"/>
        <v>47</v>
      </c>
      <c r="F21" t="s">
        <v>555</v>
      </c>
      <c r="G21" t="s">
        <v>575</v>
      </c>
      <c r="H21" t="s">
        <v>626</v>
      </c>
      <c r="I21" t="s">
        <v>596</v>
      </c>
      <c r="J21" t="s">
        <v>410</v>
      </c>
      <c r="K21">
        <v>0.1</v>
      </c>
      <c r="L21" t="s">
        <v>550</v>
      </c>
    </row>
    <row r="22" spans="1:12" x14ac:dyDescent="0.3">
      <c r="A22" s="36">
        <v>40050</v>
      </c>
      <c r="B22" s="36" t="s">
        <v>132</v>
      </c>
      <c r="C22" s="36">
        <v>2</v>
      </c>
      <c r="D22" s="36">
        <v>3</v>
      </c>
      <c r="E22" s="36">
        <f t="shared" si="0"/>
        <v>49</v>
      </c>
      <c r="F22" t="s">
        <v>556</v>
      </c>
      <c r="G22" t="s">
        <v>576</v>
      </c>
      <c r="H22" t="s">
        <v>624</v>
      </c>
      <c r="I22" t="s">
        <v>597</v>
      </c>
      <c r="J22" t="s">
        <v>411</v>
      </c>
      <c r="K22">
        <v>1E-3</v>
      </c>
      <c r="L22" t="s">
        <v>390</v>
      </c>
    </row>
    <row r="23" spans="1:12" x14ac:dyDescent="0.3">
      <c r="A23" s="36">
        <v>40060</v>
      </c>
      <c r="B23" s="36" t="s">
        <v>553</v>
      </c>
      <c r="C23" s="36">
        <v>1</v>
      </c>
      <c r="D23" s="36">
        <v>3</v>
      </c>
      <c r="E23" s="36">
        <f t="shared" si="0"/>
        <v>59</v>
      </c>
      <c r="F23" t="s">
        <v>80</v>
      </c>
      <c r="G23" t="s">
        <v>577</v>
      </c>
      <c r="H23" t="s">
        <v>627</v>
      </c>
      <c r="I23" t="s">
        <v>598</v>
      </c>
      <c r="J23" t="s">
        <v>539</v>
      </c>
      <c r="K23">
        <v>0.1</v>
      </c>
      <c r="L23" t="s">
        <v>551</v>
      </c>
    </row>
    <row r="24" spans="1:12" x14ac:dyDescent="0.3">
      <c r="A24" s="36">
        <v>40062</v>
      </c>
      <c r="B24" s="36" t="s">
        <v>553</v>
      </c>
      <c r="C24" s="36">
        <v>1</v>
      </c>
      <c r="D24" s="36">
        <v>3</v>
      </c>
      <c r="E24" s="36">
        <f t="shared" si="0"/>
        <v>61</v>
      </c>
      <c r="F24" t="s">
        <v>80</v>
      </c>
      <c r="G24" t="s">
        <v>578</v>
      </c>
      <c r="H24" t="s">
        <v>628</v>
      </c>
      <c r="I24" t="s">
        <v>599</v>
      </c>
      <c r="J24" t="s">
        <v>540</v>
      </c>
      <c r="K24">
        <v>0.1</v>
      </c>
      <c r="L24" t="s">
        <v>551</v>
      </c>
    </row>
    <row r="25" spans="1:12" x14ac:dyDescent="0.3">
      <c r="A25" s="36">
        <v>40064</v>
      </c>
      <c r="B25" s="36" t="s">
        <v>553</v>
      </c>
      <c r="C25" s="36">
        <v>1</v>
      </c>
      <c r="D25" s="36">
        <v>3</v>
      </c>
      <c r="E25" s="36">
        <f t="shared" si="0"/>
        <v>63</v>
      </c>
      <c r="F25" t="s">
        <v>80</v>
      </c>
      <c r="G25" t="s">
        <v>579</v>
      </c>
      <c r="H25" t="s">
        <v>629</v>
      </c>
      <c r="I25" t="s">
        <v>600</v>
      </c>
      <c r="J25" t="s">
        <v>541</v>
      </c>
      <c r="K25">
        <v>0.1</v>
      </c>
      <c r="L25" t="s">
        <v>551</v>
      </c>
    </row>
    <row r="26" spans="1:12" x14ac:dyDescent="0.3">
      <c r="A26" s="36">
        <v>40066</v>
      </c>
      <c r="B26" s="36" t="s">
        <v>553</v>
      </c>
      <c r="C26" s="36">
        <v>1</v>
      </c>
      <c r="D26" s="36">
        <v>3</v>
      </c>
      <c r="E26" s="36">
        <f t="shared" si="0"/>
        <v>65</v>
      </c>
      <c r="F26" t="s">
        <v>80</v>
      </c>
      <c r="G26" t="s">
        <v>580</v>
      </c>
      <c r="H26" t="s">
        <v>625</v>
      </c>
      <c r="I26" t="s">
        <v>601</v>
      </c>
      <c r="J26" t="s">
        <v>542</v>
      </c>
      <c r="K26">
        <v>0.1</v>
      </c>
      <c r="L26" t="s">
        <v>551</v>
      </c>
    </row>
    <row r="27" spans="1:12" x14ac:dyDescent="0.3">
      <c r="A27" s="36">
        <v>40077</v>
      </c>
      <c r="B27" s="36" t="s">
        <v>553</v>
      </c>
      <c r="C27" s="36">
        <v>1</v>
      </c>
      <c r="D27" s="36">
        <v>3</v>
      </c>
      <c r="E27" s="36">
        <f t="shared" si="0"/>
        <v>76</v>
      </c>
      <c r="F27" t="s">
        <v>80</v>
      </c>
      <c r="G27" t="s">
        <v>581</v>
      </c>
      <c r="H27" t="s">
        <v>638</v>
      </c>
      <c r="I27" t="s">
        <v>602</v>
      </c>
      <c r="J27" t="s">
        <v>538</v>
      </c>
      <c r="K27">
        <v>0.1</v>
      </c>
      <c r="L27" t="s">
        <v>552</v>
      </c>
    </row>
    <row r="28" spans="1:12" x14ac:dyDescent="0.3">
      <c r="A28" s="36">
        <v>40071</v>
      </c>
      <c r="B28" s="36" t="s">
        <v>553</v>
      </c>
      <c r="C28" s="36">
        <v>1</v>
      </c>
      <c r="D28" s="36">
        <v>3</v>
      </c>
      <c r="E28" s="36">
        <f t="shared" si="0"/>
        <v>70</v>
      </c>
      <c r="F28" t="s">
        <v>80</v>
      </c>
      <c r="G28" t="s">
        <v>582</v>
      </c>
      <c r="H28" t="s">
        <v>640</v>
      </c>
      <c r="I28" t="s">
        <v>603</v>
      </c>
      <c r="J28" t="s">
        <v>544</v>
      </c>
      <c r="K28">
        <v>0.1</v>
      </c>
      <c r="L28" t="s">
        <v>552</v>
      </c>
    </row>
    <row r="29" spans="1:12" x14ac:dyDescent="0.3">
      <c r="A29" s="36">
        <v>40073</v>
      </c>
      <c r="B29" s="36" t="s">
        <v>553</v>
      </c>
      <c r="C29" s="36">
        <v>1</v>
      </c>
      <c r="D29" s="36">
        <v>3</v>
      </c>
      <c r="E29" s="36">
        <f t="shared" si="0"/>
        <v>72</v>
      </c>
      <c r="F29" t="s">
        <v>80</v>
      </c>
      <c r="G29" t="s">
        <v>583</v>
      </c>
      <c r="H29" t="s">
        <v>641</v>
      </c>
      <c r="I29" t="s">
        <v>604</v>
      </c>
      <c r="J29" t="s">
        <v>543</v>
      </c>
      <c r="K29">
        <v>0.1</v>
      </c>
      <c r="L29" t="s">
        <v>552</v>
      </c>
    </row>
    <row r="30" spans="1:12" x14ac:dyDescent="0.3">
      <c r="A30" s="36">
        <v>40075</v>
      </c>
      <c r="B30" s="36" t="s">
        <v>553</v>
      </c>
      <c r="C30" s="36">
        <v>1</v>
      </c>
      <c r="D30" s="36">
        <v>3</v>
      </c>
      <c r="E30" s="36">
        <f t="shared" si="0"/>
        <v>74</v>
      </c>
      <c r="F30" t="s">
        <v>80</v>
      </c>
      <c r="G30" t="s">
        <v>584</v>
      </c>
      <c r="H30" t="s">
        <v>639</v>
      </c>
      <c r="I30" t="s">
        <v>605</v>
      </c>
      <c r="J30" t="s">
        <v>545</v>
      </c>
      <c r="K30">
        <v>0.1</v>
      </c>
      <c r="L30" t="s">
        <v>552</v>
      </c>
    </row>
    <row r="32" spans="1:12" s="31" customFormat="1" x14ac:dyDescent="0.3">
      <c r="A32" s="30" t="s">
        <v>12</v>
      </c>
      <c r="B32" s="35"/>
      <c r="C32" s="35"/>
      <c r="D32" s="35"/>
      <c r="E32" s="35"/>
      <c r="F32" s="30" t="s">
        <v>50</v>
      </c>
      <c r="J32" s="30" t="s">
        <v>11</v>
      </c>
    </row>
    <row r="33" spans="1:10" s="31" customFormat="1" x14ac:dyDescent="0.3">
      <c r="A33" s="30" t="s">
        <v>13</v>
      </c>
      <c r="B33" s="35"/>
      <c r="C33" s="35"/>
      <c r="D33" s="35"/>
      <c r="E33" s="35"/>
      <c r="F33" s="30" t="s">
        <v>51</v>
      </c>
      <c r="J33" s="30" t="s">
        <v>11</v>
      </c>
    </row>
    <row r="34" spans="1:10" s="31" customFormat="1" x14ac:dyDescent="0.3">
      <c r="A34" s="30" t="s">
        <v>14</v>
      </c>
      <c r="B34" s="35"/>
      <c r="C34" s="35"/>
      <c r="D34" s="35"/>
      <c r="E34" s="35"/>
      <c r="F34" s="30" t="s">
        <v>52</v>
      </c>
      <c r="J34" s="30" t="s">
        <v>11</v>
      </c>
    </row>
    <row r="35" spans="1:10" s="31" customFormat="1" x14ac:dyDescent="0.3">
      <c r="A35" s="30"/>
      <c r="B35" s="35"/>
      <c r="C35" s="35"/>
      <c r="D35" s="35"/>
      <c r="E35" s="35"/>
      <c r="F35" s="32"/>
      <c r="J35" s="30" t="s">
        <v>11</v>
      </c>
    </row>
    <row r="36" spans="1:10" s="31" customFormat="1" x14ac:dyDescent="0.3">
      <c r="A36" s="30" t="s">
        <v>15</v>
      </c>
      <c r="B36" s="35"/>
      <c r="C36" s="35"/>
      <c r="D36" s="35"/>
      <c r="E36" s="35"/>
      <c r="F36" s="30" t="s">
        <v>54</v>
      </c>
      <c r="J36" s="30" t="s">
        <v>11</v>
      </c>
    </row>
    <row r="37" spans="1:10" s="31" customFormat="1" x14ac:dyDescent="0.3">
      <c r="A37" s="30" t="s">
        <v>16</v>
      </c>
      <c r="B37" s="35"/>
      <c r="C37" s="35"/>
      <c r="D37" s="35"/>
      <c r="E37" s="35"/>
      <c r="F37" s="30" t="s">
        <v>55</v>
      </c>
      <c r="J37" s="30" t="s">
        <v>11</v>
      </c>
    </row>
    <row r="38" spans="1:10" s="31" customFormat="1" x14ac:dyDescent="0.3">
      <c r="A38" s="30" t="s">
        <v>17</v>
      </c>
      <c r="B38" s="35"/>
      <c r="C38" s="35"/>
      <c r="D38" s="35"/>
      <c r="E38" s="35"/>
      <c r="F38" s="30" t="s">
        <v>56</v>
      </c>
      <c r="J38" s="30" t="s">
        <v>11</v>
      </c>
    </row>
    <row r="39" spans="1:10" s="31" customFormat="1" x14ac:dyDescent="0.3">
      <c r="A39" s="30" t="s">
        <v>18</v>
      </c>
      <c r="B39" s="35"/>
      <c r="C39" s="35"/>
      <c r="D39" s="35"/>
      <c r="E39" s="35"/>
      <c r="F39" s="30" t="s">
        <v>53</v>
      </c>
      <c r="J39" s="30" t="s">
        <v>11</v>
      </c>
    </row>
    <row r="40" spans="1:10" s="31" customFormat="1" x14ac:dyDescent="0.3">
      <c r="A40" s="30" t="s">
        <v>19</v>
      </c>
      <c r="B40" s="35"/>
      <c r="C40" s="35"/>
      <c r="D40" s="35"/>
      <c r="E40" s="35"/>
      <c r="F40" s="30" t="s">
        <v>57</v>
      </c>
      <c r="J40" s="30" t="s">
        <v>11</v>
      </c>
    </row>
    <row r="41" spans="1:10" s="31" customFormat="1" x14ac:dyDescent="0.3">
      <c r="A41" s="30" t="s">
        <v>20</v>
      </c>
      <c r="B41" s="35"/>
      <c r="C41" s="35"/>
      <c r="D41" s="35"/>
      <c r="E41" s="35"/>
      <c r="F41" s="30" t="s">
        <v>58</v>
      </c>
      <c r="J41" s="30" t="s">
        <v>11</v>
      </c>
    </row>
    <row r="42" spans="1:10" s="31" customFormat="1" x14ac:dyDescent="0.3">
      <c r="A42" s="30" t="s">
        <v>21</v>
      </c>
      <c r="B42" s="35"/>
      <c r="C42" s="35"/>
      <c r="D42" s="35"/>
      <c r="E42" s="35"/>
      <c r="F42" s="30" t="s">
        <v>59</v>
      </c>
      <c r="J42" s="30" t="s">
        <v>11</v>
      </c>
    </row>
    <row r="43" spans="1:10" s="31" customFormat="1" x14ac:dyDescent="0.3">
      <c r="A43" s="30" t="s">
        <v>22</v>
      </c>
      <c r="B43" s="35"/>
      <c r="C43" s="35"/>
      <c r="D43" s="35"/>
      <c r="E43" s="35"/>
      <c r="F43" s="30" t="s">
        <v>60</v>
      </c>
      <c r="J43" s="30" t="s">
        <v>11</v>
      </c>
    </row>
    <row r="44" spans="1:10" s="31" customFormat="1" x14ac:dyDescent="0.3">
      <c r="A44" s="30" t="s">
        <v>23</v>
      </c>
      <c r="B44" s="35"/>
      <c r="C44" s="35"/>
      <c r="D44" s="35"/>
      <c r="E44" s="35"/>
      <c r="F44" s="30" t="s">
        <v>61</v>
      </c>
      <c r="J44" s="30" t="s">
        <v>11</v>
      </c>
    </row>
    <row r="45" spans="1:10" s="31" customFormat="1" x14ac:dyDescent="0.3">
      <c r="A45" s="30" t="s">
        <v>24</v>
      </c>
      <c r="B45" s="35"/>
      <c r="C45" s="35"/>
      <c r="D45" s="35"/>
      <c r="E45" s="35"/>
      <c r="F45" s="30" t="s">
        <v>62</v>
      </c>
      <c r="J45" s="30" t="s">
        <v>11</v>
      </c>
    </row>
    <row r="46" spans="1:10" s="31" customFormat="1" x14ac:dyDescent="0.3">
      <c r="A46" s="30" t="s">
        <v>25</v>
      </c>
      <c r="B46" s="35"/>
      <c r="C46" s="35"/>
      <c r="D46" s="35"/>
      <c r="E46" s="35"/>
      <c r="F46" s="33" t="s">
        <v>63</v>
      </c>
      <c r="J46" s="30" t="s">
        <v>11</v>
      </c>
    </row>
    <row r="47" spans="1:10" s="31" customFormat="1" x14ac:dyDescent="0.3">
      <c r="A47" s="30" t="s">
        <v>26</v>
      </c>
      <c r="B47" s="35"/>
      <c r="C47" s="35"/>
      <c r="D47" s="35"/>
      <c r="E47" s="35"/>
      <c r="F47" s="30" t="s">
        <v>64</v>
      </c>
      <c r="J47" s="30" t="s">
        <v>11</v>
      </c>
    </row>
    <row r="48" spans="1:10" s="31" customFormat="1" x14ac:dyDescent="0.3">
      <c r="A48" s="30" t="s">
        <v>27</v>
      </c>
      <c r="B48" s="35"/>
      <c r="C48" s="35"/>
      <c r="D48" s="35"/>
      <c r="E48" s="35"/>
      <c r="F48" s="30" t="s">
        <v>65</v>
      </c>
      <c r="J48" s="30" t="s">
        <v>11</v>
      </c>
    </row>
    <row r="49" spans="1:10" s="31" customFormat="1" x14ac:dyDescent="0.3">
      <c r="A49" s="30" t="s">
        <v>28</v>
      </c>
      <c r="B49" s="35"/>
      <c r="C49" s="35"/>
      <c r="D49" s="35"/>
      <c r="E49" s="35"/>
      <c r="F49" s="30" t="s">
        <v>66</v>
      </c>
      <c r="J49" s="30" t="s">
        <v>11</v>
      </c>
    </row>
    <row r="50" spans="1:10" s="31" customFormat="1" x14ac:dyDescent="0.3">
      <c r="A50" s="30" t="s">
        <v>29</v>
      </c>
      <c r="B50" s="35"/>
      <c r="C50" s="35"/>
      <c r="D50" s="35"/>
      <c r="E50" s="35"/>
      <c r="F50" s="30" t="s">
        <v>67</v>
      </c>
      <c r="J50" s="30" t="s">
        <v>11</v>
      </c>
    </row>
    <row r="51" spans="1:10" s="31" customFormat="1" x14ac:dyDescent="0.3">
      <c r="A51" s="34" t="s">
        <v>30</v>
      </c>
      <c r="B51" s="35"/>
      <c r="C51" s="35"/>
      <c r="D51" s="35"/>
      <c r="E51" s="35"/>
      <c r="F51" s="30" t="s">
        <v>68</v>
      </c>
      <c r="J51" s="30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657F-D1B3-4BF0-9E5A-95CA33808471}">
  <dimension ref="A1:I23"/>
  <sheetViews>
    <sheetView workbookViewId="0">
      <selection activeCell="A3" sqref="A3"/>
    </sheetView>
    <sheetView workbookViewId="1"/>
  </sheetViews>
  <sheetFormatPr defaultRowHeight="14.4" x14ac:dyDescent="0.3"/>
  <cols>
    <col min="1" max="1" width="78.21875" bestFit="1" customWidth="1"/>
    <col min="3" max="3" width="66.33203125" bestFit="1" customWidth="1"/>
    <col min="5" max="5" width="66.33203125" bestFit="1" customWidth="1"/>
    <col min="7" max="7" width="113.5546875" bestFit="1" customWidth="1"/>
    <col min="9" max="9" width="34.21875" bestFit="1" customWidth="1"/>
  </cols>
  <sheetData>
    <row r="1" spans="1:9" x14ac:dyDescent="0.3">
      <c r="A1" t="str">
        <f ca="1">"        &lt;numSensor ruleid="""&amp;INDIRECT("Data!g"&amp;B1)&amp;"""&gt;"</f>
        <v xml:space="preserve">        &lt;numSensor ruleid="frequency"&gt;</v>
      </c>
      <c r="B1">
        <v>2</v>
      </c>
      <c r="C1" t="e">
        <f ca="1">"        &lt;stateSensor ruleid="""&amp;INDIRECT("Data!b"&amp;D1)&amp;"""&gt;"</f>
        <v>#REF!</v>
      </c>
      <c r="E1" t="e">
        <f ca="1">"        &lt;stateSensor ruleid="""&amp;INDIRECT("Data!b"&amp;F1)&amp;"""&gt;"</f>
        <v>#REF!</v>
      </c>
      <c r="G1" t="e">
        <f ca="1">"        &lt;alarmFlags ruleid="""&amp;INDIRECT("Data!b"&amp;H1)&amp;"""&gt;"</f>
        <v>#REF!</v>
      </c>
      <c r="I1" t="e">
        <f ca="1">"            &lt;value_ref_id valid="""&amp;INDIRECT("Data!b"&amp;J1)&amp;"""&gt;"</f>
        <v>#REF!</v>
      </c>
    </row>
    <row r="2" spans="1:9" x14ac:dyDescent="0.3">
      <c r="A2" t="str">
        <f ca="1">"            &lt;type&gt;"&amp;INDIRECT("Data!l"&amp;B1)&amp;"&lt;/type&gt;"</f>
        <v xml:space="preserve">            &lt;type&gt;frequency&lt;/type&gt;</v>
      </c>
      <c r="C2" t="s">
        <v>91</v>
      </c>
      <c r="E2" t="s">
        <v>91</v>
      </c>
      <c r="G2" t="e">
        <f ca="1">"            &lt;value&gt;&lt;getOid&gt;"&amp;INDIRECT("Data!d"&amp;H1)&amp;"&lt;/getOid&gt;&lt;/value&gt;"</f>
        <v>#REF!</v>
      </c>
      <c r="I2" t="s">
        <v>92</v>
      </c>
    </row>
    <row r="3" spans="1:9" x14ac:dyDescent="0.3">
      <c r="A3" t="str">
        <f ca="1">"            &lt;sensorId&gt;"&amp;INDIRECT("Data!h"&amp;B1)&amp;"&lt;/sensorId&gt;"</f>
        <v xml:space="preserve">            &lt;sensorId&gt;INPUT_FREQ&lt;/sensorId&gt;</v>
      </c>
      <c r="C3" t="e">
        <f ca="1">"            &lt;sensorId&gt;"&amp;INDIRECT("Data!b"&amp;D1)&amp;"&lt;/sensorId&gt;"</f>
        <v>#REF!</v>
      </c>
      <c r="E3" t="e">
        <f ca="1">"            &lt;sensorId&gt;"&amp;INDIRECT("Data!b"&amp;F1)&amp;"&lt;/sensorId&gt;"</f>
        <v>#REF!</v>
      </c>
      <c r="G3" t="s">
        <v>93</v>
      </c>
      <c r="I3" t="e">
        <f ca="1">"                &lt;start_addr&gt;"&amp;INDIRECT("Data!b"&amp;J1)&amp;"&lt;/start_addr&gt;"</f>
        <v>#REF!</v>
      </c>
    </row>
    <row r="4" spans="1:9" x14ac:dyDescent="0.3">
      <c r="A4" t="s">
        <v>94</v>
      </c>
      <c r="C4" t="s">
        <v>94</v>
      </c>
      <c r="E4" t="s">
        <v>94</v>
      </c>
      <c r="G4" t="s">
        <v>95</v>
      </c>
      <c r="I4" t="s">
        <v>96</v>
      </c>
    </row>
    <row r="5" spans="1:9" x14ac:dyDescent="0.3">
      <c r="A5" t="s">
        <v>614</v>
      </c>
      <c r="C5" t="s">
        <v>97</v>
      </c>
      <c r="E5" t="s">
        <v>97</v>
      </c>
      <c r="G5" t="e">
        <f ca="1">"                    &lt;activeText&gt;"&amp;INDIRECT("Data!a"&amp;H1)&amp;"&lt;/activeText&gt;"</f>
        <v>#REF!</v>
      </c>
      <c r="I5" t="s">
        <v>98</v>
      </c>
    </row>
    <row r="6" spans="1:9" x14ac:dyDescent="0.3">
      <c r="A6" t="str">
        <f ca="1">"                    &lt;op&gt;&lt;getOid&gt;"&amp;INDIRECT("Data!i"&amp;B1)&amp;"&lt;/getOid&gt;&lt;/op&gt;"</f>
        <v xml:space="preserve">                    &lt;op&gt;&lt;getOid&gt;FREQUENCY&lt;/getOid&gt;&lt;/op&gt;</v>
      </c>
      <c r="C6" t="s">
        <v>100</v>
      </c>
      <c r="E6" t="e">
        <f ca="1">"                    &lt;getOid&gt;"&amp;INDIRECT("Data!b"&amp;F1)&amp;"&lt;/getOid&gt;"</f>
        <v>#REF!</v>
      </c>
      <c r="G6" t="e">
        <f ca="1">"                    &lt;inactiveText&gt;"&amp;INDIRECT("Data!a"&amp;H1)&amp;" Cleared&lt;/inactiveText&gt;"</f>
        <v>#REF!</v>
      </c>
      <c r="I6" t="s">
        <v>101</v>
      </c>
    </row>
    <row r="7" spans="1:9" x14ac:dyDescent="0.3">
      <c r="A7" t="str">
        <f ca="1">"                    &lt;op&gt;"&amp;INDIRECT("Data!k"&amp;B1)&amp;"&lt;/op&gt;"</f>
        <v xml:space="preserve">                    &lt;op&gt;0.1&lt;/op&gt;</v>
      </c>
      <c r="C7" t="s">
        <v>102</v>
      </c>
      <c r="E7" t="s">
        <v>103</v>
      </c>
      <c r="G7" t="s">
        <v>104</v>
      </c>
    </row>
    <row r="8" spans="1:9" x14ac:dyDescent="0.3">
      <c r="A8" t="s">
        <v>615</v>
      </c>
      <c r="C8" t="s">
        <v>105</v>
      </c>
      <c r="E8" t="s">
        <v>99</v>
      </c>
      <c r="G8" t="e">
        <f ca="1">"                &lt;severity&gt;"&amp;INDIRECT("Data!f"&amp;H1)&amp;"&lt;/severity&gt;"</f>
        <v>#REF!</v>
      </c>
    </row>
    <row r="9" spans="1:9" x14ac:dyDescent="0.3">
      <c r="A9" t="s">
        <v>99</v>
      </c>
      <c r="C9" t="s">
        <v>107</v>
      </c>
      <c r="E9" t="e">
        <f ca="1">"            &lt;label&gt;"&amp;INDIRECT("Data!b"&amp;F1)&amp;"&lt;/label&gt;"</f>
        <v>#REF!</v>
      </c>
      <c r="G9" t="s">
        <v>108</v>
      </c>
    </row>
    <row r="10" spans="1:9" x14ac:dyDescent="0.3">
      <c r="A10" t="str">
        <f ca="1">"            &lt;label&gt;"&amp;INDIRECT("Data!j"&amp;B1)&amp;"&lt;/label&gt;"</f>
        <v xml:space="preserve">            &lt;label&gt;Energy Meter Frequency&lt;/label&gt;</v>
      </c>
      <c r="C10" t="s">
        <v>109</v>
      </c>
      <c r="E10" t="s">
        <v>110</v>
      </c>
      <c r="G10" t="s">
        <v>111</v>
      </c>
    </row>
    <row r="11" spans="1:9" x14ac:dyDescent="0.3">
      <c r="A11" t="str">
        <f ca="1">"            &lt;sensorSet&gt;"&amp;INDIRECT("Data!f"&amp;B1)&amp;"&lt;/sensorSet&gt;"</f>
        <v xml:space="preserve">            &lt;sensorSet&gt;Frequency&lt;/sensorSet&gt;</v>
      </c>
      <c r="C11" t="e">
        <f ca="1">"                        &lt;op&gt;&lt;getOid&gt;"&amp;INDIRECT("Data!b"&amp;D1)&amp;"&lt;/getOid&gt;&lt;/op&gt;"</f>
        <v>#REF!</v>
      </c>
      <c r="E11" t="e">
        <f ca="1">"            &lt;sensorSet&gt;"&amp;INDIRECT("Data!b"&amp;F1)&amp;"&lt;/sensorSet&gt;"</f>
        <v>#REF!</v>
      </c>
      <c r="G11" t="e">
        <f ca="1">"                    &lt;activeText&gt;"&amp;INDIRECT("Data!a"&amp;H1)&amp;" - condition exists.&lt;/activeText&gt;"</f>
        <v>#REF!</v>
      </c>
    </row>
    <row r="12" spans="1:9" x14ac:dyDescent="0.3">
      <c r="A12" t="s">
        <v>106</v>
      </c>
      <c r="C12" t="s">
        <v>112</v>
      </c>
      <c r="E12" t="s">
        <v>113</v>
      </c>
      <c r="G12" t="e">
        <f ca="1">"                    &lt;inactiveText&gt;"&amp;INDIRECT("Data!a"&amp;H1)&amp;" - condition no longer exists.&lt;/inactiveText&gt;"</f>
        <v>#REF!</v>
      </c>
    </row>
    <row r="13" spans="1:9" x14ac:dyDescent="0.3">
      <c r="C13" t="s">
        <v>114</v>
      </c>
      <c r="G13" t="s">
        <v>115</v>
      </c>
    </row>
    <row r="14" spans="1:9" x14ac:dyDescent="0.3">
      <c r="C14" t="s">
        <v>116</v>
      </c>
      <c r="G14" t="s">
        <v>117</v>
      </c>
    </row>
    <row r="15" spans="1:9" x14ac:dyDescent="0.3">
      <c r="C15" t="s">
        <v>118</v>
      </c>
      <c r="G15" t="s">
        <v>119</v>
      </c>
    </row>
    <row r="16" spans="1:9" x14ac:dyDescent="0.3">
      <c r="C16" t="s">
        <v>120</v>
      </c>
    </row>
    <row r="17" spans="3:3" x14ac:dyDescent="0.3">
      <c r="C17" t="s">
        <v>121</v>
      </c>
    </row>
    <row r="18" spans="3:3" x14ac:dyDescent="0.3">
      <c r="C18" t="s">
        <v>103</v>
      </c>
    </row>
    <row r="19" spans="3:3" x14ac:dyDescent="0.3">
      <c r="C19" t="s">
        <v>122</v>
      </c>
    </row>
    <row r="20" spans="3:3" x14ac:dyDescent="0.3">
      <c r="C20" t="e">
        <f ca="1">"                &lt;label&gt;"&amp;INDIRECT("Data!b"&amp;D1)&amp;"&lt;/label&gt;"</f>
        <v>#REF!</v>
      </c>
    </row>
    <row r="21" spans="3:3" x14ac:dyDescent="0.3">
      <c r="C21" t="s">
        <v>123</v>
      </c>
    </row>
    <row r="22" spans="3:3" x14ac:dyDescent="0.3">
      <c r="C22" t="e">
        <f ca="1">"                &lt;sensorSet&gt;"&amp;INDIRECT("Data!b"&amp;D1)&amp;"&lt;/sensorSet&gt;"</f>
        <v>#REF!</v>
      </c>
    </row>
    <row r="23" spans="3:3" x14ac:dyDescent="0.3">
      <c r="C23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Configuration 1</vt:lpstr>
      <vt:lpstr>DataKWH</vt:lpstr>
      <vt:lpstr>Data</vt:lpstr>
      <vt:lpstr>DDF</vt:lpstr>
    </vt:vector>
  </TitlesOfParts>
  <Company>Schneider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Rich Pinegar</cp:lastModifiedBy>
  <dcterms:created xsi:type="dcterms:W3CDTF">2015-10-26T08:33:03Z</dcterms:created>
  <dcterms:modified xsi:type="dcterms:W3CDTF">2020-05-06T15:44:09Z</dcterms:modified>
</cp:coreProperties>
</file>