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555" windowHeight="6990"/>
  </bookViews>
  <sheets>
    <sheet name="survey-results-v3" sheetId="1" r:id="rId1"/>
  </sheets>
  <definedNames>
    <definedName name="_xlnm._FilterDatabase" localSheetId="0" hidden="1">'survey-results-v3'!$C$11:$C$60</definedName>
  </definedNames>
  <calcPr calcId="125725"/>
</workbook>
</file>

<file path=xl/calcChain.xml><?xml version="1.0" encoding="utf-8"?>
<calcChain xmlns="http://schemas.openxmlformats.org/spreadsheetml/2006/main">
  <c r="A146" i="1"/>
  <c r="A145"/>
  <c r="A143"/>
  <c r="A142"/>
  <c r="A141"/>
  <c r="A138"/>
  <c r="A135"/>
  <c r="A134"/>
  <c r="A133"/>
  <c r="A132"/>
  <c r="A131"/>
  <c r="A129"/>
  <c r="A128"/>
  <c r="A127"/>
  <c r="A125"/>
  <c r="A124"/>
  <c r="A123"/>
  <c r="A118"/>
  <c r="A117"/>
  <c r="A116"/>
  <c r="A114"/>
  <c r="A113"/>
  <c r="A112"/>
  <c r="A111"/>
  <c r="A110"/>
  <c r="A109"/>
  <c r="A108"/>
  <c r="A107"/>
  <c r="A105"/>
  <c r="A104"/>
  <c r="A103"/>
  <c r="A102"/>
  <c r="A101"/>
  <c r="A100"/>
  <c r="A98"/>
  <c r="AS67"/>
  <c r="C143" s="1"/>
  <c r="AS65"/>
  <c r="C142" s="1"/>
  <c r="AS63"/>
  <c r="C141" s="1"/>
  <c r="AR63"/>
  <c r="C138" s="1"/>
  <c r="C139" s="1"/>
  <c r="AN63"/>
  <c r="C135" s="1"/>
  <c r="AM63"/>
  <c r="AL63"/>
  <c r="AK63"/>
  <c r="C132" s="1"/>
  <c r="AJ63"/>
  <c r="C131" s="1"/>
  <c r="AI67"/>
  <c r="AI63"/>
  <c r="C127" s="1"/>
  <c r="AH67"/>
  <c r="C125" s="1"/>
  <c r="AH63"/>
  <c r="AF63"/>
  <c r="AE63"/>
  <c r="AD63"/>
  <c r="AC63"/>
  <c r="AB63"/>
  <c r="AA67"/>
  <c r="AA65"/>
  <c r="AA63"/>
  <c r="Y63"/>
  <c r="X63"/>
  <c r="W63"/>
  <c r="V63"/>
  <c r="U63"/>
  <c r="T63"/>
  <c r="R63"/>
  <c r="Q63"/>
  <c r="P63"/>
  <c r="O63"/>
  <c r="N63"/>
  <c r="M67"/>
  <c r="M65"/>
  <c r="M63"/>
  <c r="L63"/>
  <c r="K63"/>
  <c r="J63"/>
  <c r="C101" s="1"/>
  <c r="I63"/>
  <c r="G63"/>
  <c r="F63"/>
  <c r="E63"/>
  <c r="C63"/>
  <c r="D63"/>
  <c r="AH65" l="1"/>
  <c r="C100"/>
  <c r="C103"/>
  <c r="C107"/>
  <c r="C111"/>
  <c r="C117"/>
  <c r="C129"/>
  <c r="C134"/>
  <c r="C112"/>
  <c r="C98"/>
  <c r="C105"/>
  <c r="C110"/>
  <c r="C116"/>
  <c r="C123"/>
  <c r="C133"/>
  <c r="A139"/>
  <c r="C102"/>
  <c r="C104"/>
  <c r="C109"/>
  <c r="C114"/>
  <c r="C118"/>
  <c r="AI65"/>
  <c r="C108"/>
  <c r="C113"/>
  <c r="C124" l="1"/>
  <c r="C128"/>
</calcChain>
</file>

<file path=xl/sharedStrings.xml><?xml version="1.0" encoding="utf-8"?>
<sst xmlns="http://schemas.openxmlformats.org/spreadsheetml/2006/main" count="2324" uniqueCount="303">
  <si>
    <t>5/19/21, 11:57 AM</t>
  </si>
  <si>
    <t>v39s3pCyjIXSkMymuqq6</t>
  </si>
  <si>
    <t>Not checked</t>
  </si>
  <si>
    <t>Checked</t>
  </si>
  <si>
    <t>Yes</t>
  </si>
  <si>
    <t>Dmitry</t>
  </si>
  <si>
    <t>dmpankov@googlemail.com</t>
  </si>
  <si>
    <t>Berlin</t>
  </si>
  <si>
    <t>35 - 44</t>
  </si>
  <si>
    <t>5/19/21, 11:45 AM</t>
  </si>
  <si>
    <t>76XzgcAzMvIvCXqx8u1f</t>
  </si>
  <si>
    <t>No</t>
  </si>
  <si>
    <t>Anonymous</t>
  </si>
  <si>
    <t>Copenhagen</t>
  </si>
  <si>
    <t>19 - 24</t>
  </si>
  <si>
    <t>5/19/21, 11:29 AM</t>
  </si>
  <si>
    <t>ABiVsZmABfJ2Tzhw8g5V</t>
  </si>
  <si>
    <t>minke</t>
  </si>
  <si>
    <t>wangminmin925@gmail.com</t>
  </si>
  <si>
    <t>25 - 34</t>
  </si>
  <si>
    <t>5/19/21, 11:25 AM</t>
  </si>
  <si>
    <t>eIAtbezIxJIu1o07PYLC</t>
  </si>
  <si>
    <t>zurich</t>
  </si>
  <si>
    <t>5/19/21, 11:21 AM</t>
  </si>
  <si>
    <t>DDx6hTWJgGgRmBGmSgUp</t>
  </si>
  <si>
    <t>Turin</t>
  </si>
  <si>
    <t>5/19/21, 11:17 AM</t>
  </si>
  <si>
    <t>vK0JQDfMkv82xKkUH8n4</t>
  </si>
  <si>
    <t>Maybe</t>
  </si>
  <si>
    <t>NaQkhTwmrThmEEjdLd1d</t>
  </si>
  <si>
    <t>5/19/21, 11:14 AM</t>
  </si>
  <si>
    <t>dvxFriZmVSyCUwwDQr1N</t>
  </si>
  <si>
    <t>Berlin  Charlottenburg</t>
  </si>
  <si>
    <t>5/19/21, 10:57 AM</t>
  </si>
  <si>
    <t>fSSy8aIUrEXwxUFhhyMo</t>
  </si>
  <si>
    <t>5/19/21, 10:16 AM</t>
  </si>
  <si>
    <t>3HU41eG3Q9YdNZnjCiQ5</t>
  </si>
  <si>
    <t>Maria</t>
  </si>
  <si>
    <t>maria.mospanmm@gmail.com</t>
  </si>
  <si>
    <t>London</t>
  </si>
  <si>
    <t>5/19/21, 9:48 AM</t>
  </si>
  <si>
    <t>Fm1JCDQhbcoxFLie2qLz</t>
  </si>
  <si>
    <t>5/19/21, 9:39 AM</t>
  </si>
  <si>
    <t>yPa45uE7x5COHXOwl7oT</t>
  </si>
  <si>
    <t>5/19/21, 8:58 AM</t>
  </si>
  <si>
    <t>bfeFnmWukDWxULqrxvGp</t>
  </si>
  <si>
    <t>5/19/21, 8:01 AM</t>
  </si>
  <si>
    <t>cyWC5KezggjBuAsLZveF</t>
  </si>
  <si>
    <t>5/18/21, 9:09 PM</t>
  </si>
  <si>
    <t>h62PsGPArDc0NApjYiTo</t>
  </si>
  <si>
    <t>5/18/21, 7:38 PM</t>
  </si>
  <si>
    <t>YwwvbyjBzwKazi5Bz5Us</t>
  </si>
  <si>
    <t>5/18/21, 6:38 PM</t>
  </si>
  <si>
    <t>eOYR9vCkGuhVNz7q0rEy</t>
  </si>
  <si>
    <t>Hanna</t>
  </si>
  <si>
    <t>anna.yelistratova@gmail.com</t>
  </si>
  <si>
    <t>Scheibbs 🙂</t>
  </si>
  <si>
    <t>5/18/21, 6:21 PM</t>
  </si>
  <si>
    <t>oC601uM1r62xGsQgWviB</t>
  </si>
  <si>
    <t>Olena</t>
  </si>
  <si>
    <t>olena_yagnyuk@ukr.net</t>
  </si>
  <si>
    <t>Tallinn</t>
  </si>
  <si>
    <t>5/18/21, 5:59 PM</t>
  </si>
  <si>
    <t>02Zajvf8TRjoQlsetXwo</t>
  </si>
  <si>
    <t>Munich</t>
  </si>
  <si>
    <t>5/17/21, 7:43 PM</t>
  </si>
  <si>
    <t>g1vZCmuYCgEonyuPGPKB</t>
  </si>
  <si>
    <t>jujunerdiceseafins@gmail.com</t>
  </si>
  <si>
    <t>5/17/21, 5:01 PM</t>
  </si>
  <si>
    <t>HsHnoWgOCY8qVFYNifEN</t>
  </si>
  <si>
    <t>5/17/21, 1:23 PM</t>
  </si>
  <si>
    <t>ND3srBJB4QtHaMt1qgKJ</t>
  </si>
  <si>
    <t>5/17/21, 6:07 AM</t>
  </si>
  <si>
    <t>veG3kyntUBwphTYU3mYu</t>
  </si>
  <si>
    <t>Daniel</t>
  </si>
  <si>
    <t>danrocha@gmail.com</t>
  </si>
  <si>
    <t>5/17/21, 12:33 AM</t>
  </si>
  <si>
    <t>8e3xxgwOVhKFmtIUbXPT</t>
  </si>
  <si>
    <t>If there is a story behind it ...</t>
  </si>
  <si>
    <t>5/16/21, 6:15 PM</t>
  </si>
  <si>
    <t>BMhXMv0242RAJA8oEpOS</t>
  </si>
  <si>
    <t>5/16/21, 5:12 PM</t>
  </si>
  <si>
    <t>xdMyq70uKwml7iIGzKp3</t>
  </si>
  <si>
    <t>Berlin &amp; Munich</t>
  </si>
  <si>
    <t>5/16/21, 4:51 PM</t>
  </si>
  <si>
    <t>CC9m6KnEDzBg9TmU58l3</t>
  </si>
  <si>
    <t>5/16/21, 4:45 PM</t>
  </si>
  <si>
    <t>DYbwnMMI02j0ue4ymz7S</t>
  </si>
  <si>
    <t>5/16/21, 4:42 PM</t>
  </si>
  <si>
    <t>KxXdfrlPdj6vBx8XRlNe</t>
  </si>
  <si>
    <t>5/16/21, 4:41 PM</t>
  </si>
  <si>
    <t>dts25YSDQeBAPymlNmoY</t>
  </si>
  <si>
    <t>.</t>
  </si>
  <si>
    <t>5/16/21, 3:39 PM</t>
  </si>
  <si>
    <t>P2MBFWB9jNwZVGSogibh</t>
  </si>
  <si>
    <t>instagram</t>
  </si>
  <si>
    <t>5/16/21, 12:15 PM</t>
  </si>
  <si>
    <t>3M7PhVYSOdFXttY7p8kU</t>
  </si>
  <si>
    <t>Daryna</t>
  </si>
  <si>
    <t>darina.kubar@gmail.com</t>
  </si>
  <si>
    <t>5/16/21, 9:30 AM</t>
  </si>
  <si>
    <t>8LcIFuONx9Ro2Bwd5zO1</t>
  </si>
  <si>
    <t>Why was it done (there must be a particular reason for the one I'm thinking on)</t>
  </si>
  <si>
    <t>QR codes if handed</t>
  </si>
  <si>
    <t>anonymous</t>
  </si>
  <si>
    <t>5/15/21, 9:01 PM</t>
  </si>
  <si>
    <t>BhB6QJHRFbBODKho6jyX</t>
  </si>
  <si>
    <t>Andrey</t>
  </si>
  <si>
    <t>andrey.skabelin@gmail.com</t>
  </si>
  <si>
    <t>5/15/21, 7:36 PM</t>
  </si>
  <si>
    <t>fjqcIRiABPWkkbyLv0IM</t>
  </si>
  <si>
    <t>Emma</t>
  </si>
  <si>
    <t>carballal.emma@gmail.com</t>
  </si>
  <si>
    <t>5/15/21, 2:53 PM</t>
  </si>
  <si>
    <t>dmcD14ueEmZlBFZYI21l</t>
  </si>
  <si>
    <t>Date submitted</t>
  </si>
  <si>
    <t>Identification</t>
  </si>
  <si>
    <t>Of course! I'm an artist myself</t>
  </si>
  <si>
    <t>I find it interesting</t>
  </si>
  <si>
    <t>other</t>
  </si>
  <si>
    <t>No I don't like street art</t>
  </si>
  <si>
    <t>Street Art Fan</t>
  </si>
  <si>
    <t>Street Art Hunter</t>
  </si>
  <si>
    <t>Street Art Creator</t>
  </si>
  <si>
    <t>Indifferent</t>
  </si>
  <si>
    <t>Do you have favorite Street Artist(s) / Artwork(s)?</t>
  </si>
  <si>
    <t>Yes! I even participated in street art tours</t>
  </si>
  <si>
    <t>Yes I like stories behind art</t>
  </si>
  <si>
    <t>Not really</t>
  </si>
  <si>
    <t>What is it?</t>
  </si>
  <si>
    <t>The title</t>
  </si>
  <si>
    <t>Name of the Artist</t>
  </si>
  <si>
    <t>Other works of this Creator</t>
  </si>
  <si>
    <t>How it was done?</t>
  </si>
  <si>
    <t>Have you ever searched for information about a particular Artwork on the street?</t>
  </si>
  <si>
    <t>Friends</t>
  </si>
  <si>
    <t>Special app</t>
  </si>
  <si>
    <t>I collect photos of street art</t>
  </si>
  <si>
    <t>I download images</t>
  </si>
  <si>
    <t>Your name</t>
  </si>
  <si>
    <t>Your email address</t>
  </si>
  <si>
    <t>In which city do you live now?</t>
  </si>
  <si>
    <t>What's your age range?</t>
  </si>
  <si>
    <t xml:space="preserve"> Yes but I never searched that information</t>
  </si>
  <si>
    <t>specific search (look directly)?</t>
  </si>
  <si>
    <t>explore randomly?</t>
  </si>
  <si>
    <t>landmarks on map</t>
  </si>
  <si>
    <t>Doesn't like SA</t>
  </si>
  <si>
    <t>Indifferent/confused about roles</t>
  </si>
  <si>
    <t>participated in SA tours</t>
  </si>
  <si>
    <t>Not really - Seen and wanted to know more about it</t>
  </si>
  <si>
    <t>Giulia Piras</t>
  </si>
  <si>
    <t>prsgiulia@gmail.com</t>
  </si>
  <si>
    <t>Yes but could not find</t>
  </si>
  <si>
    <t>Sergei Ovseikin</t>
  </si>
  <si>
    <t>zukclub@mail.ru</t>
  </si>
  <si>
    <t>Moscow</t>
  </si>
  <si>
    <t>Kate</t>
  </si>
  <si>
    <t>Kyiv</t>
  </si>
  <si>
    <t xml:space="preserve"> I like street art</t>
  </si>
  <si>
    <t>Google and internet</t>
  </si>
  <si>
    <t>Facebook or other networks</t>
  </si>
  <si>
    <t>Pay attention</t>
  </si>
  <si>
    <t>Artists</t>
  </si>
  <si>
    <t>Don't like Street Art and didn't search</t>
  </si>
  <si>
    <t>Wanted to know…</t>
  </si>
  <si>
    <t>Where searched</t>
  </si>
  <si>
    <t>0-3</t>
  </si>
  <si>
    <t>4-6</t>
  </si>
  <si>
    <t>7-10</t>
  </si>
  <si>
    <t>City</t>
  </si>
  <si>
    <t>Age</t>
  </si>
  <si>
    <t>+2</t>
  </si>
  <si>
    <t>confusing answers</t>
  </si>
  <si>
    <t>5/20/21, 4:08 PM</t>
  </si>
  <si>
    <t>BqATaaFNdt0SE2kOeKTc</t>
  </si>
  <si>
    <t>5/20/21, 4:05 AM</t>
  </si>
  <si>
    <t>MZB2ca0vTqPwnaNle7Zx</t>
  </si>
  <si>
    <t>5/19/21, 5:41 PM</t>
  </si>
  <si>
    <t>ZAE7r2HBkAJIa4tG3cIR</t>
  </si>
  <si>
    <t>🥐</t>
  </si>
  <si>
    <t>catriona.furlong@gmail.com</t>
  </si>
  <si>
    <t>5/19/21, 5:26 PM</t>
  </si>
  <si>
    <t>Q9esqyXkTv7YA9VPkFvd</t>
  </si>
  <si>
    <t>Idan</t>
  </si>
  <si>
    <t>idanesher@gmail.com</t>
  </si>
  <si>
    <t>5/19/21, 5:15 PM</t>
  </si>
  <si>
    <t>CXU9OCn8BfWlRwn5Q2OF</t>
  </si>
  <si>
    <t>Igor</t>
  </si>
  <si>
    <t>igorbakman@gmail.com</t>
  </si>
  <si>
    <t>5/19/21, 4:49 PM</t>
  </si>
  <si>
    <t>I1FelW4C31d5sw95ZdpU</t>
  </si>
  <si>
    <t>Alba</t>
  </si>
  <si>
    <t>albapard@gmail.com</t>
  </si>
  <si>
    <t>5/19/21, 4:40 PM</t>
  </si>
  <si>
    <t>VGVdgrdI9teAVD8T7Jzk</t>
  </si>
  <si>
    <t>Victoria</t>
  </si>
  <si>
    <t>victoriatsykunova@yahoo.com</t>
  </si>
  <si>
    <t>Amsterdam</t>
  </si>
  <si>
    <t>5/19/21, 4:37 PM</t>
  </si>
  <si>
    <t>LAP9xw1koJ5vaaSxh2i3</t>
  </si>
  <si>
    <t>I take pictures of street art and sometimes Post them in my instagram</t>
  </si>
  <si>
    <t>Kathleen</t>
  </si>
  <si>
    <t>kathl.fritzsche@gmail.com</t>
  </si>
  <si>
    <t>5/19/21, 4:32 PM</t>
  </si>
  <si>
    <t>he9FxjlEgXYphnk2uJGE</t>
  </si>
  <si>
    <t>D</t>
  </si>
  <si>
    <t>dikeiser@gmail.com</t>
  </si>
  <si>
    <t>5/19/21, 3:59 PM</t>
  </si>
  <si>
    <t>FxFFyVSvgmBCZNLj92C3</t>
  </si>
  <si>
    <t>N.K.</t>
  </si>
  <si>
    <t>Zurich</t>
  </si>
  <si>
    <t>5/19/21, 3:47 PM</t>
  </si>
  <si>
    <t>GLhTEupm1nuoH6yo1Cke</t>
  </si>
  <si>
    <t>5/19/21, 1:46 PM</t>
  </si>
  <si>
    <t>uDGtB54QN0lTUlPGQqJZ</t>
  </si>
  <si>
    <t>Yasmin</t>
  </si>
  <si>
    <t>yasm1992@yahoo.com</t>
  </si>
  <si>
    <t>Germany</t>
  </si>
  <si>
    <t>5/19/21, 1:34 PM</t>
  </si>
  <si>
    <t>2tUlZthDo6xbGiyEwxm5</t>
  </si>
  <si>
    <t>not just the title, but rather the sory behind it or the political / social relevance.</t>
  </si>
  <si>
    <t>Yes but could not find it</t>
  </si>
  <si>
    <t>Heike</t>
  </si>
  <si>
    <t>5/19/21, 12:19 PM</t>
  </si>
  <si>
    <t>PMxYUbODPiQgwXWoR3J5</t>
  </si>
  <si>
    <t>If it has a story behind the piece,  so the context.</t>
  </si>
  <si>
    <t>Instagram, Pinterest (or are these the 'networks' category? 😬)</t>
  </si>
  <si>
    <t>Timea Varju</t>
  </si>
  <si>
    <t>miavarju011@gmail.com</t>
  </si>
  <si>
    <t>5/19/21, 12:00 PM</t>
  </si>
  <si>
    <t>AvuZMEkv1EtrTUfG67bH</t>
  </si>
  <si>
    <t xml:space="preserve">Not googled </t>
  </si>
  <si>
    <t>live in Berlin</t>
  </si>
  <si>
    <t>1/51</t>
  </si>
  <si>
    <t>Not really+Didn't search - Seen and wanted to know more about it</t>
  </si>
  <si>
    <t>confusing</t>
  </si>
  <si>
    <t>confusing (checked but searched about a particular)</t>
  </si>
  <si>
    <t>Searched for information about a particular Artwork on the street? (Yes+couldn't find)</t>
  </si>
  <si>
    <t>Instagram</t>
  </si>
  <si>
    <t>Qr code</t>
  </si>
  <si>
    <t>Live in Berlin</t>
  </si>
  <si>
    <t>E-mail</t>
  </si>
  <si>
    <t>Fan</t>
  </si>
  <si>
    <t>Hunter</t>
  </si>
  <si>
    <t>Creator</t>
  </si>
  <si>
    <t>Roles</t>
  </si>
  <si>
    <t>Confused</t>
  </si>
  <si>
    <t>Shared contacts</t>
  </si>
  <si>
    <t>Save digitally</t>
  </si>
  <si>
    <t>Artists and creators cannot be our Personas, but we will make some features for them, so they could be the users also.</t>
  </si>
  <si>
    <t>Street Art Hunters are rare.</t>
  </si>
  <si>
    <t>Some people participated in Street Art tours, which means that they are interested in walks with stories.</t>
  </si>
  <si>
    <t>More than 60% respondents passed by an Artwork and wanted to know "What is it".</t>
  </si>
  <si>
    <t>Some wanted to know the title.</t>
  </si>
  <si>
    <t>Almost half of people wanted to know a name of the Artist.</t>
  </si>
  <si>
    <t>Stories behind the Artwork</t>
  </si>
  <si>
    <t>Almost half of respondents searched for information about a particular Artwork on the street and some of them couldn't find it.</t>
  </si>
  <si>
    <t xml:space="preserve">Some respondents asked friends to find information about piece of Art. </t>
  </si>
  <si>
    <t>Only few searched in Instagram.</t>
  </si>
  <si>
    <t>None used special apps.</t>
  </si>
  <si>
    <t xml:space="preserve">Most of respondents identify themselves as Street Art Fans. </t>
  </si>
  <si>
    <t>Mostly people don't collect photos nor download Artworks, but about 40% respondents do that.</t>
  </si>
  <si>
    <t>How likely that will person travel to see a Street Art?</t>
  </si>
  <si>
    <t>Roles are necessary but cannot be in our main focus.</t>
  </si>
  <si>
    <t>More than 50% wanted to see other works of this creator, how the artwork was done and like stories behind the Art.</t>
  </si>
  <si>
    <t>More than 30% checked "Indifferent", which means or they are really neutral/uninterested about their role, or they can have different roles, or they are confused about the question "Which describes you best?"</t>
  </si>
  <si>
    <t>5/22/21, 3:42 PM</t>
  </si>
  <si>
    <t>LTZx9G0ErNUNkfVUNvAL</t>
  </si>
  <si>
    <t>screenshoted from instagram</t>
  </si>
  <si>
    <t>5/22/21, 12:11 PM</t>
  </si>
  <si>
    <t>B7NzY5F4UJdGzOv7VoOK</t>
  </si>
  <si>
    <t>John</t>
  </si>
  <si>
    <t>5/22/21, 10:00 AM</t>
  </si>
  <si>
    <t>UeXnrG2cUM0Kku3rwqxs</t>
  </si>
  <si>
    <t>Shiyin</t>
  </si>
  <si>
    <t>lcdtv6666@yahoo.com.tw</t>
  </si>
  <si>
    <t>5/22/21, 7:09 AM</t>
  </si>
  <si>
    <t>9fIeVK2lf3WZLZcw4bSh</t>
  </si>
  <si>
    <t>I like street art only when it's has a beautiful drawing and not just some statements or things that make the streets look a mess or even seems like vandalism on some bodies windows or doors.</t>
  </si>
  <si>
    <t>5/22/21, 6:13 AM</t>
  </si>
  <si>
    <t>FwqscwcZVTThr5Qe0RoI</t>
  </si>
  <si>
    <t>The history behind it</t>
  </si>
  <si>
    <t>Be'er Sheva</t>
  </si>
  <si>
    <t>5/22/21, 5:38 AM</t>
  </si>
  <si>
    <t>7hrHXINzdYIPodW55VR7</t>
  </si>
  <si>
    <t>Othing</t>
  </si>
  <si>
    <t>None</t>
  </si>
  <si>
    <t>Itzik</t>
  </si>
  <si>
    <t>itziklavon1988@gmail.com</t>
  </si>
  <si>
    <t>Lod</t>
  </si>
  <si>
    <t>5/21/21, 10:08 AM</t>
  </si>
  <si>
    <t>dULQGMsTpB4gB0UTgUYM</t>
  </si>
  <si>
    <t>Miss J</t>
  </si>
  <si>
    <t>jodiewhn@protonmail.com</t>
  </si>
  <si>
    <t>5/21/21, 8:41 AM</t>
  </si>
  <si>
    <t>yCJFIBPRoseTNN5trxBd</t>
  </si>
  <si>
    <t>Henrietta Barko</t>
  </si>
  <si>
    <t>filled</t>
  </si>
  <si>
    <t>20% would do it.</t>
  </si>
  <si>
    <t>54% were not motivated to do specific search (look directly for the Artist / the Artwork).</t>
  </si>
  <si>
    <t>Many respondents consider high possibility that they will explore artists and artworks randomly.</t>
  </si>
  <si>
    <t>artist in Berlin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</si>
</sst>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86F68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9A46"/>
        <bgColor indexed="64"/>
      </patternFill>
    </fill>
    <fill>
      <patternFill patternType="solid">
        <fgColor rgb="FFA0FC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/>
    <xf numFmtId="0" fontId="0" fillId="33" borderId="0" xfId="0" applyFill="1" applyAlignment="1">
      <alignment wrapText="1"/>
    </xf>
    <xf numFmtId="0" fontId="0" fillId="34" borderId="0" xfId="0" applyFill="1" applyAlignment="1">
      <alignment wrapText="1"/>
    </xf>
    <xf numFmtId="0" fontId="0" fillId="36" borderId="0" xfId="0" applyFill="1"/>
    <xf numFmtId="0" fontId="0" fillId="36" borderId="0" xfId="0" applyFill="1" applyAlignment="1">
      <alignment wrapText="1"/>
    </xf>
    <xf numFmtId="0" fontId="0" fillId="37" borderId="0" xfId="0" applyFill="1" applyAlignment="1">
      <alignment wrapText="1"/>
    </xf>
    <xf numFmtId="0" fontId="0" fillId="37" borderId="0" xfId="0" applyFill="1"/>
    <xf numFmtId="0" fontId="0" fillId="35" borderId="0" xfId="0" applyFill="1" applyAlignment="1">
      <alignment wrapText="1"/>
    </xf>
    <xf numFmtId="0" fontId="0" fillId="38" borderId="0" xfId="0" applyFill="1" applyAlignment="1">
      <alignment wrapText="1"/>
    </xf>
    <xf numFmtId="0" fontId="0" fillId="39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0" fontId="0" fillId="35" borderId="0" xfId="0" applyFill="1" applyAlignment="1">
      <alignment vertical="center"/>
    </xf>
    <xf numFmtId="0" fontId="0" fillId="38" borderId="0" xfId="0" applyFill="1" applyAlignment="1">
      <alignment vertical="center"/>
    </xf>
    <xf numFmtId="0" fontId="0" fillId="39" borderId="0" xfId="0" applyFill="1" applyAlignment="1">
      <alignment vertical="center"/>
    </xf>
    <xf numFmtId="0" fontId="0" fillId="42" borderId="0" xfId="0" applyFill="1" applyAlignment="1">
      <alignment vertical="center"/>
    </xf>
    <xf numFmtId="0" fontId="0" fillId="41" borderId="0" xfId="0" applyFill="1" applyAlignment="1">
      <alignment vertical="center"/>
    </xf>
    <xf numFmtId="0" fontId="17" fillId="46" borderId="0" xfId="0" applyFont="1" applyFill="1" applyAlignment="1">
      <alignment vertical="center"/>
    </xf>
    <xf numFmtId="0" fontId="0" fillId="34" borderId="0" xfId="0" applyNumberFormat="1" applyFill="1" applyAlignment="1">
      <alignment vertical="center"/>
    </xf>
    <xf numFmtId="0" fontId="0" fillId="34" borderId="0" xfId="0" applyFill="1" applyAlignment="1">
      <alignment vertical="center"/>
    </xf>
    <xf numFmtId="0" fontId="0" fillId="4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Alignment="1">
      <alignment vertical="center"/>
    </xf>
    <xf numFmtId="0" fontId="0" fillId="33" borderId="0" xfId="0" applyNumberFormat="1" applyFill="1" applyAlignment="1">
      <alignment vertical="center"/>
    </xf>
    <xf numFmtId="0" fontId="0" fillId="33" borderId="0" xfId="0" applyFill="1" applyAlignment="1">
      <alignment vertical="center"/>
    </xf>
    <xf numFmtId="0" fontId="0" fillId="44" borderId="0" xfId="0" applyFill="1" applyAlignment="1">
      <alignment vertical="center"/>
    </xf>
    <xf numFmtId="0" fontId="0" fillId="37" borderId="0" xfId="0" applyNumberFormat="1" applyFill="1" applyAlignment="1">
      <alignment vertical="center"/>
    </xf>
    <xf numFmtId="0" fontId="0" fillId="37" borderId="0" xfId="0" applyFill="1" applyAlignment="1">
      <alignment vertical="center"/>
    </xf>
    <xf numFmtId="0" fontId="0" fillId="36" borderId="0" xfId="0" applyNumberFormat="1" applyFill="1" applyAlignment="1">
      <alignment vertical="center"/>
    </xf>
    <xf numFmtId="0" fontId="0" fillId="36" borderId="0" xfId="0" applyFill="1" applyAlignment="1">
      <alignment vertical="center"/>
    </xf>
    <xf numFmtId="0" fontId="0" fillId="40" borderId="0" xfId="0" applyFill="1" applyAlignment="1">
      <alignment vertical="center"/>
    </xf>
    <xf numFmtId="0" fontId="0" fillId="45" borderId="0" xfId="0" applyFill="1" applyAlignment="1">
      <alignment vertical="center"/>
    </xf>
    <xf numFmtId="0" fontId="0" fillId="47" borderId="0" xfId="0" applyFill="1" applyAlignment="1">
      <alignment vertical="center"/>
    </xf>
    <xf numFmtId="0" fontId="0" fillId="40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NumberFormat="1" applyFill="1" applyAlignment="1">
      <alignment wrapText="1"/>
    </xf>
    <xf numFmtId="0" fontId="0" fillId="0" borderId="0" xfId="0" applyAlignment="1"/>
    <xf numFmtId="0" fontId="0" fillId="0" borderId="0" xfId="0" applyFill="1" applyAlignment="1"/>
    <xf numFmtId="0" fontId="0" fillId="48" borderId="0" xfId="0" applyFill="1" applyAlignment="1">
      <alignment vertical="center"/>
    </xf>
    <xf numFmtId="0" fontId="0" fillId="34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0" borderId="0" xfId="0" applyNumberFormat="1" applyFill="1" applyAlignment="1">
      <alignment vertical="center"/>
    </xf>
    <xf numFmtId="9" fontId="0" fillId="0" borderId="0" xfId="42" applyFont="1" applyAlignment="1">
      <alignment horizontal="right" vertical="center"/>
    </xf>
    <xf numFmtId="9" fontId="0" fillId="0" borderId="0" xfId="42" applyFont="1" applyAlignment="1">
      <alignment vertical="center"/>
    </xf>
    <xf numFmtId="49" fontId="14" fillId="0" borderId="0" xfId="0" applyNumberFormat="1" applyFont="1" applyAlignment="1">
      <alignment vertical="center"/>
    </xf>
    <xf numFmtId="49" fontId="14" fillId="0" borderId="0" xfId="42" applyNumberFormat="1" applyFont="1" applyAlignment="1">
      <alignment horizontal="right" vertical="center"/>
    </xf>
    <xf numFmtId="0" fontId="0" fillId="37" borderId="0" xfId="0" applyNumberFormat="1" applyFill="1" applyAlignment="1">
      <alignment wrapText="1"/>
    </xf>
    <xf numFmtId="9" fontId="0" fillId="0" borderId="0" xfId="42" applyFont="1"/>
    <xf numFmtId="0" fontId="0" fillId="40" borderId="0" xfId="0" applyFill="1" applyAlignment="1">
      <alignment vertical="center" wrapText="1"/>
    </xf>
    <xf numFmtId="49" fontId="0" fillId="4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37" borderId="0" xfId="0" applyFill="1" applyAlignment="1">
      <alignment vertical="center" wrapText="1"/>
    </xf>
    <xf numFmtId="0" fontId="0" fillId="0" borderId="0" xfId="42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9" fontId="0" fillId="0" borderId="0" xfId="42" applyFont="1" applyFill="1" applyAlignment="1">
      <alignment vertical="center"/>
    </xf>
    <xf numFmtId="0" fontId="0" fillId="0" borderId="0" xfId="0" applyNumberFormat="1" applyFill="1" applyAlignment="1">
      <alignment horizontal="left"/>
    </xf>
    <xf numFmtId="49" fontId="0" fillId="0" borderId="0" xfId="0" applyNumberFormat="1" applyFill="1"/>
    <xf numFmtId="0" fontId="0" fillId="0" borderId="0" xfId="0" applyFill="1"/>
    <xf numFmtId="49" fontId="0" fillId="41" borderId="0" xfId="0" applyNumberFormat="1" applyFill="1"/>
    <xf numFmtId="0" fontId="0" fillId="0" borderId="0" xfId="0" applyNumberFormat="1" applyFill="1" applyAlignment="1">
      <alignment vertical="center" wrapText="1"/>
    </xf>
    <xf numFmtId="0" fontId="0" fillId="37" borderId="0" xfId="0" applyNumberFormat="1" applyFill="1" applyAlignment="1">
      <alignment vertical="center" wrapText="1"/>
    </xf>
    <xf numFmtId="0" fontId="18" fillId="40" borderId="0" xfId="0" applyFont="1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34" borderId="0" xfId="0" applyNumberFormat="1" applyFill="1" applyAlignment="1">
      <alignment vertical="center" wrapText="1"/>
    </xf>
    <xf numFmtId="0" fontId="0" fillId="50" borderId="0" xfId="0" applyFill="1" applyAlignment="1">
      <alignment wrapText="1"/>
    </xf>
    <xf numFmtId="0" fontId="0" fillId="50" borderId="0" xfId="0" applyFill="1" applyAlignment="1">
      <alignment vertical="center" wrapText="1"/>
    </xf>
    <xf numFmtId="0" fontId="0" fillId="41" borderId="0" xfId="0" applyFill="1" applyAlignment="1">
      <alignment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42" borderId="0" xfId="0" applyFill="1" applyAlignment="1">
      <alignment wrapText="1"/>
    </xf>
    <xf numFmtId="0" fontId="19" fillId="0" borderId="0" xfId="0" applyFont="1"/>
  </cellXfs>
  <cellStyles count="43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оцентный" xfId="42" builtinId="5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  <colors>
    <mruColors>
      <color rgb="FFFF0066"/>
      <color rgb="FFA0FCA0"/>
      <color rgb="FF009A46"/>
      <color rgb="FFFAED48"/>
      <color rgb="FFE20000"/>
      <color rgb="FF86F68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ukclub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84"/>
  <sheetViews>
    <sheetView tabSelected="1" zoomScaleNormal="100" workbookViewId="0">
      <pane ySplit="1" topLeftCell="A106" activePane="bottomLeft" state="frozen"/>
      <selection pane="bottomLeft" activeCell="D114" sqref="D114"/>
    </sheetView>
  </sheetViews>
  <sheetFormatPr defaultRowHeight="15"/>
  <cols>
    <col min="1" max="1" width="24.42578125" customWidth="1"/>
    <col min="2" max="2" width="31.5703125" customWidth="1"/>
    <col min="3" max="3" width="14.7109375" customWidth="1"/>
    <col min="4" max="4" width="16.140625" customWidth="1"/>
    <col min="5" max="5" width="13.5703125" customWidth="1"/>
    <col min="6" max="6" width="14" customWidth="1"/>
    <col min="7" max="7" width="12.5703125" customWidth="1"/>
    <col min="8" max="8" width="4.85546875" customWidth="1"/>
    <col min="9" max="9" width="14.42578125" customWidth="1"/>
    <col min="10" max="10" width="14.7109375" customWidth="1"/>
    <col min="11" max="11" width="14.140625" customWidth="1"/>
    <col min="12" max="12" width="13.5703125" customWidth="1"/>
    <col min="13" max="13" width="16.85546875" customWidth="1"/>
    <col min="14" max="14" width="15.7109375" customWidth="1"/>
    <col min="15" max="15" width="13.140625" customWidth="1"/>
    <col min="16" max="16" width="14" customWidth="1"/>
    <col min="17" max="17" width="15.5703125" customWidth="1"/>
    <col min="18" max="18" width="14.7109375" customWidth="1"/>
    <col min="19" max="19" width="4.7109375" customWidth="1"/>
    <col min="20" max="25" width="15.28515625" customWidth="1"/>
    <col min="27" max="27" width="23.85546875" customWidth="1"/>
    <col min="28" max="32" width="12.7109375" customWidth="1"/>
    <col min="33" max="33" width="6.5703125" customWidth="1"/>
    <col min="34" max="34" width="9.7109375" customWidth="1"/>
    <col min="35" max="35" width="10.5703125" customWidth="1"/>
    <col min="36" max="40" width="13.140625" customWidth="1"/>
    <col min="41" max="41" width="3.5703125" customWidth="1"/>
    <col min="43" max="43" width="25.5703125" customWidth="1"/>
    <col min="44" max="44" width="15" customWidth="1"/>
  </cols>
  <sheetData>
    <row r="1" spans="1:46" s="2" customFormat="1" ht="63.75" customHeight="1">
      <c r="A1" s="2" t="s">
        <v>115</v>
      </c>
      <c r="B1" s="2" t="s">
        <v>116</v>
      </c>
      <c r="C1" s="2" t="s">
        <v>117</v>
      </c>
      <c r="D1" s="2" t="s">
        <v>159</v>
      </c>
      <c r="E1" s="2" t="s">
        <v>118</v>
      </c>
      <c r="F1" s="2" t="s">
        <v>119</v>
      </c>
      <c r="G1" s="5" t="s">
        <v>120</v>
      </c>
      <c r="I1" s="2" t="s">
        <v>121</v>
      </c>
      <c r="J1" s="2" t="s">
        <v>122</v>
      </c>
      <c r="K1" s="2" t="s">
        <v>123</v>
      </c>
      <c r="L1" s="6" t="s">
        <v>124</v>
      </c>
      <c r="M1" s="2" t="s">
        <v>125</v>
      </c>
      <c r="N1" s="8" t="s">
        <v>126</v>
      </c>
      <c r="O1" s="2" t="s">
        <v>127</v>
      </c>
      <c r="P1" s="59" t="s">
        <v>143</v>
      </c>
      <c r="Q1" s="2" t="s">
        <v>119</v>
      </c>
      <c r="R1" s="9" t="s">
        <v>128</v>
      </c>
      <c r="T1" s="2" t="s">
        <v>129</v>
      </c>
      <c r="U1" s="2" t="s">
        <v>130</v>
      </c>
      <c r="V1" s="2" t="s">
        <v>131</v>
      </c>
      <c r="W1" s="11" t="s">
        <v>132</v>
      </c>
      <c r="X1" s="12" t="s">
        <v>133</v>
      </c>
      <c r="Y1" s="2" t="s">
        <v>119</v>
      </c>
      <c r="AA1" s="13" t="s">
        <v>134</v>
      </c>
      <c r="AB1" s="2" t="s">
        <v>160</v>
      </c>
      <c r="AC1" s="2" t="s">
        <v>161</v>
      </c>
      <c r="AD1" s="2" t="s">
        <v>135</v>
      </c>
      <c r="AE1" s="14" t="s">
        <v>136</v>
      </c>
      <c r="AF1" s="2" t="s">
        <v>119</v>
      </c>
      <c r="AH1" s="2" t="s">
        <v>144</v>
      </c>
      <c r="AI1" s="2" t="s">
        <v>145</v>
      </c>
      <c r="AJ1" s="2" t="s">
        <v>137</v>
      </c>
      <c r="AK1" s="2" t="s">
        <v>138</v>
      </c>
      <c r="AL1" s="2" t="s">
        <v>146</v>
      </c>
      <c r="AM1" s="2" t="s">
        <v>119</v>
      </c>
      <c r="AN1" s="2" t="s">
        <v>11</v>
      </c>
      <c r="AP1" s="2" t="s">
        <v>139</v>
      </c>
      <c r="AQ1" s="2" t="s">
        <v>140</v>
      </c>
      <c r="AR1" s="2" t="s">
        <v>141</v>
      </c>
      <c r="AS1" s="2" t="s">
        <v>142</v>
      </c>
    </row>
    <row r="2" spans="1:46" s="46" customFormat="1" ht="21.75" customHeight="1">
      <c r="P2" s="75"/>
    </row>
    <row r="3" spans="1:46" s="46" customFormat="1" ht="21.75" customHeight="1">
      <c r="A3" s="27" t="s">
        <v>267</v>
      </c>
      <c r="B3" s="46" t="s">
        <v>268</v>
      </c>
      <c r="C3" s="46" t="s">
        <v>2</v>
      </c>
      <c r="D3" s="46" t="s">
        <v>2</v>
      </c>
      <c r="E3" s="46" t="s">
        <v>3</v>
      </c>
      <c r="F3" s="46" t="s">
        <v>2</v>
      </c>
      <c r="G3" s="46" t="s">
        <v>2</v>
      </c>
      <c r="I3" s="46" t="s">
        <v>3</v>
      </c>
      <c r="J3" s="46" t="s">
        <v>2</v>
      </c>
      <c r="K3" s="46" t="s">
        <v>2</v>
      </c>
      <c r="L3" s="46" t="s">
        <v>2</v>
      </c>
      <c r="M3" s="46" t="s">
        <v>28</v>
      </c>
      <c r="N3" s="46" t="s">
        <v>2</v>
      </c>
      <c r="O3" s="46" t="s">
        <v>3</v>
      </c>
      <c r="P3" s="75" t="s">
        <v>2</v>
      </c>
      <c r="Q3" s="46" t="s">
        <v>2</v>
      </c>
      <c r="R3" s="46" t="s">
        <v>2</v>
      </c>
      <c r="T3" s="46" t="s">
        <v>3</v>
      </c>
      <c r="U3" s="46" t="s">
        <v>3</v>
      </c>
      <c r="V3" s="46" t="s">
        <v>3</v>
      </c>
      <c r="W3" s="43" t="s">
        <v>3</v>
      </c>
      <c r="X3" s="44" t="s">
        <v>3</v>
      </c>
      <c r="Y3" s="46" t="s">
        <v>2</v>
      </c>
      <c r="AA3" s="19" t="s">
        <v>4</v>
      </c>
      <c r="AB3" s="46" t="s">
        <v>3</v>
      </c>
      <c r="AC3" s="81" t="s">
        <v>3</v>
      </c>
      <c r="AD3" s="46" t="s">
        <v>2</v>
      </c>
      <c r="AE3" s="84" t="s">
        <v>2</v>
      </c>
      <c r="AF3" s="46" t="s">
        <v>2</v>
      </c>
      <c r="AH3" s="46">
        <v>5</v>
      </c>
      <c r="AI3" s="46">
        <v>5</v>
      </c>
      <c r="AJ3" s="83" t="s">
        <v>2</v>
      </c>
      <c r="AK3" s="46" t="s">
        <v>3</v>
      </c>
      <c r="AL3" s="83" t="s">
        <v>2</v>
      </c>
      <c r="AM3" s="46" t="s">
        <v>3</v>
      </c>
      <c r="AN3" s="46" t="s">
        <v>2</v>
      </c>
      <c r="AO3" s="61" t="s">
        <v>269</v>
      </c>
      <c r="AR3" s="46" t="s">
        <v>7</v>
      </c>
      <c r="AS3" s="46" t="s">
        <v>19</v>
      </c>
    </row>
    <row r="4" spans="1:46" s="46" customFormat="1" ht="21.75" customHeight="1">
      <c r="A4" s="27" t="s">
        <v>270</v>
      </c>
      <c r="B4" s="46" t="s">
        <v>271</v>
      </c>
      <c r="C4" s="61" t="s">
        <v>3</v>
      </c>
      <c r="D4" s="46" t="s">
        <v>2</v>
      </c>
      <c r="E4" s="46" t="s">
        <v>2</v>
      </c>
      <c r="F4" s="46" t="s">
        <v>2</v>
      </c>
      <c r="G4" s="46" t="s">
        <v>2</v>
      </c>
      <c r="I4" s="46" t="s">
        <v>2</v>
      </c>
      <c r="J4" s="46" t="s">
        <v>2</v>
      </c>
      <c r="K4" s="46" t="s">
        <v>3</v>
      </c>
      <c r="L4" s="46" t="s">
        <v>2</v>
      </c>
      <c r="M4" s="46" t="s">
        <v>11</v>
      </c>
      <c r="N4" s="46" t="s">
        <v>2</v>
      </c>
      <c r="O4" s="46" t="s">
        <v>2</v>
      </c>
      <c r="P4" s="75" t="s">
        <v>2</v>
      </c>
      <c r="Q4" s="46" t="s">
        <v>2</v>
      </c>
      <c r="R4" s="64" t="s">
        <v>3</v>
      </c>
      <c r="T4" s="46" t="s">
        <v>2</v>
      </c>
      <c r="U4" s="46" t="s">
        <v>3</v>
      </c>
      <c r="V4" s="46" t="s">
        <v>3</v>
      </c>
      <c r="W4" s="46" t="s">
        <v>2</v>
      </c>
      <c r="X4" s="44" t="s">
        <v>3</v>
      </c>
      <c r="Y4" s="46" t="s">
        <v>2</v>
      </c>
      <c r="AA4" s="19" t="s">
        <v>4</v>
      </c>
      <c r="AB4" s="46" t="s">
        <v>3</v>
      </c>
      <c r="AC4" s="46" t="s">
        <v>2</v>
      </c>
      <c r="AD4" s="46" t="s">
        <v>2</v>
      </c>
      <c r="AE4" s="84" t="s">
        <v>2</v>
      </c>
      <c r="AF4" s="46" t="s">
        <v>2</v>
      </c>
      <c r="AH4" s="46">
        <v>9</v>
      </c>
      <c r="AI4" s="46">
        <v>9</v>
      </c>
      <c r="AJ4" s="46" t="s">
        <v>3</v>
      </c>
      <c r="AK4" s="83" t="s">
        <v>2</v>
      </c>
      <c r="AL4" s="83" t="s">
        <v>2</v>
      </c>
      <c r="AM4" s="83" t="s">
        <v>2</v>
      </c>
      <c r="AN4" s="46" t="s">
        <v>2</v>
      </c>
      <c r="AP4" s="46" t="s">
        <v>272</v>
      </c>
      <c r="AR4" s="46" t="s">
        <v>7</v>
      </c>
      <c r="AS4" s="46" t="s">
        <v>8</v>
      </c>
    </row>
    <row r="5" spans="1:46" s="52" customFormat="1" ht="21.75" customHeight="1">
      <c r="A5" s="23" t="s">
        <v>273</v>
      </c>
      <c r="B5" s="52" t="s">
        <v>274</v>
      </c>
      <c r="C5" s="52" t="s">
        <v>2</v>
      </c>
      <c r="D5" s="52" t="s">
        <v>3</v>
      </c>
      <c r="E5" s="52" t="s">
        <v>2</v>
      </c>
      <c r="F5" s="52" t="s">
        <v>2</v>
      </c>
      <c r="G5" s="52" t="s">
        <v>2</v>
      </c>
      <c r="I5" s="52" t="s">
        <v>2</v>
      </c>
      <c r="J5" s="52" t="s">
        <v>2</v>
      </c>
      <c r="K5" s="52" t="s">
        <v>2</v>
      </c>
      <c r="L5" s="52" t="s">
        <v>3</v>
      </c>
      <c r="M5" s="52" t="s">
        <v>28</v>
      </c>
      <c r="N5" s="52" t="s">
        <v>2</v>
      </c>
      <c r="O5" s="52" t="s">
        <v>2</v>
      </c>
      <c r="P5" s="76" t="s">
        <v>3</v>
      </c>
      <c r="Q5" s="52" t="s">
        <v>2</v>
      </c>
      <c r="R5" s="52" t="s">
        <v>2</v>
      </c>
      <c r="T5" s="52" t="s">
        <v>3</v>
      </c>
      <c r="U5" s="52" t="s">
        <v>2</v>
      </c>
      <c r="V5" s="52" t="s">
        <v>3</v>
      </c>
      <c r="W5" s="52" t="s">
        <v>2</v>
      </c>
      <c r="X5" s="44" t="s">
        <v>3</v>
      </c>
      <c r="Y5" s="52" t="s">
        <v>2</v>
      </c>
      <c r="AA5" s="19" t="s">
        <v>4</v>
      </c>
      <c r="AB5" s="52" t="s">
        <v>3</v>
      </c>
      <c r="AC5" s="52" t="s">
        <v>2</v>
      </c>
      <c r="AD5" s="52" t="s">
        <v>2</v>
      </c>
      <c r="AE5" s="84" t="s">
        <v>2</v>
      </c>
      <c r="AF5" s="52" t="s">
        <v>2</v>
      </c>
      <c r="AH5" s="52">
        <v>5</v>
      </c>
      <c r="AI5" s="52">
        <v>4</v>
      </c>
      <c r="AJ5" s="83" t="s">
        <v>2</v>
      </c>
      <c r="AK5" s="83" t="s">
        <v>2</v>
      </c>
      <c r="AL5" s="83" t="s">
        <v>2</v>
      </c>
      <c r="AM5" s="83" t="s">
        <v>2</v>
      </c>
      <c r="AN5" s="85" t="s">
        <v>3</v>
      </c>
      <c r="AP5" s="52" t="s">
        <v>275</v>
      </c>
      <c r="AQ5" s="22" t="s">
        <v>276</v>
      </c>
      <c r="AR5" s="52" t="s">
        <v>7</v>
      </c>
      <c r="AS5" s="52" t="s">
        <v>19</v>
      </c>
    </row>
    <row r="6" spans="1:46" s="52" customFormat="1" ht="21.75" customHeight="1">
      <c r="A6" s="23" t="s">
        <v>277</v>
      </c>
      <c r="B6" s="52" t="s">
        <v>278</v>
      </c>
      <c r="C6" s="52" t="s">
        <v>2</v>
      </c>
      <c r="D6" s="52" t="s">
        <v>2</v>
      </c>
      <c r="E6" s="52" t="s">
        <v>2</v>
      </c>
      <c r="F6" s="52" t="s">
        <v>3</v>
      </c>
      <c r="G6" s="52" t="s">
        <v>2</v>
      </c>
      <c r="H6" s="77" t="s">
        <v>279</v>
      </c>
      <c r="I6" s="52" t="s">
        <v>2</v>
      </c>
      <c r="J6" s="52" t="s">
        <v>2</v>
      </c>
      <c r="K6" s="52" t="s">
        <v>2</v>
      </c>
      <c r="L6" s="52" t="s">
        <v>3</v>
      </c>
      <c r="M6" s="52" t="s">
        <v>11</v>
      </c>
      <c r="N6" s="78" t="s">
        <v>3</v>
      </c>
      <c r="O6" s="52" t="s">
        <v>2</v>
      </c>
      <c r="P6" s="79" t="s">
        <v>2</v>
      </c>
      <c r="Q6" s="52" t="s">
        <v>2</v>
      </c>
      <c r="R6" s="52" t="s">
        <v>2</v>
      </c>
      <c r="T6" s="52" t="s">
        <v>3</v>
      </c>
      <c r="U6" s="52" t="s">
        <v>2</v>
      </c>
      <c r="V6" s="52" t="s">
        <v>2</v>
      </c>
      <c r="W6" s="52" t="s">
        <v>2</v>
      </c>
      <c r="X6" s="52" t="s">
        <v>2</v>
      </c>
      <c r="Y6" s="52" t="s">
        <v>2</v>
      </c>
      <c r="AA6" s="52" t="s">
        <v>11</v>
      </c>
      <c r="AB6" s="52" t="s">
        <v>3</v>
      </c>
      <c r="AC6" s="52" t="s">
        <v>2</v>
      </c>
      <c r="AD6" s="52" t="s">
        <v>2</v>
      </c>
      <c r="AE6" s="84" t="s">
        <v>2</v>
      </c>
      <c r="AF6" s="52" t="s">
        <v>2</v>
      </c>
      <c r="AH6" s="52">
        <v>3</v>
      </c>
      <c r="AI6" s="52">
        <v>1</v>
      </c>
      <c r="AJ6" s="83" t="s">
        <v>2</v>
      </c>
      <c r="AK6" s="83" t="s">
        <v>2</v>
      </c>
      <c r="AL6" s="83" t="s">
        <v>2</v>
      </c>
      <c r="AM6" s="83" t="s">
        <v>2</v>
      </c>
      <c r="AN6" s="85" t="s">
        <v>3</v>
      </c>
      <c r="AR6" s="52" t="s">
        <v>7</v>
      </c>
      <c r="AS6" s="52" t="s">
        <v>8</v>
      </c>
    </row>
    <row r="7" spans="1:46" s="52" customFormat="1" ht="21.75" customHeight="1">
      <c r="A7" s="23" t="s">
        <v>280</v>
      </c>
      <c r="B7" s="52" t="s">
        <v>281</v>
      </c>
      <c r="C7" s="52" t="s">
        <v>2</v>
      </c>
      <c r="D7" s="52" t="s">
        <v>2</v>
      </c>
      <c r="E7" s="52" t="s">
        <v>3</v>
      </c>
      <c r="F7" s="52" t="s">
        <v>2</v>
      </c>
      <c r="G7" s="52" t="s">
        <v>2</v>
      </c>
      <c r="I7" s="52" t="s">
        <v>2</v>
      </c>
      <c r="J7" s="52" t="s">
        <v>2</v>
      </c>
      <c r="K7" s="52" t="s">
        <v>2</v>
      </c>
      <c r="L7" s="52" t="s">
        <v>3</v>
      </c>
      <c r="M7" s="52" t="s">
        <v>11</v>
      </c>
      <c r="N7" s="52" t="s">
        <v>2</v>
      </c>
      <c r="O7" s="52" t="s">
        <v>3</v>
      </c>
      <c r="P7" s="79" t="s">
        <v>2</v>
      </c>
      <c r="Q7" s="52" t="s">
        <v>2</v>
      </c>
      <c r="R7" s="52" t="s">
        <v>2</v>
      </c>
      <c r="T7" s="52" t="s">
        <v>3</v>
      </c>
      <c r="U7" s="52" t="s">
        <v>3</v>
      </c>
      <c r="V7" s="52" t="s">
        <v>2</v>
      </c>
      <c r="W7" s="52" t="s">
        <v>2</v>
      </c>
      <c r="X7" s="44" t="s">
        <v>3</v>
      </c>
      <c r="Y7" s="52" t="s">
        <v>3</v>
      </c>
      <c r="Z7" s="61" t="s">
        <v>282</v>
      </c>
      <c r="AA7" s="52" t="s">
        <v>11</v>
      </c>
      <c r="AB7" s="52" t="s">
        <v>3</v>
      </c>
      <c r="AC7" s="52" t="s">
        <v>2</v>
      </c>
      <c r="AD7" s="52" t="s">
        <v>2</v>
      </c>
      <c r="AE7" s="84" t="s">
        <v>2</v>
      </c>
      <c r="AF7" s="52" t="s">
        <v>2</v>
      </c>
      <c r="AH7" s="52">
        <v>7</v>
      </c>
      <c r="AI7" s="52">
        <v>2</v>
      </c>
      <c r="AJ7" s="83" t="s">
        <v>2</v>
      </c>
      <c r="AK7" s="83" t="s">
        <v>2</v>
      </c>
      <c r="AL7" s="83" t="s">
        <v>2</v>
      </c>
      <c r="AM7" s="83" t="s">
        <v>2</v>
      </c>
      <c r="AN7" s="85" t="s">
        <v>3</v>
      </c>
      <c r="AR7" s="52" t="s">
        <v>283</v>
      </c>
      <c r="AS7" s="52" t="s">
        <v>19</v>
      </c>
    </row>
    <row r="8" spans="1:46" s="52" customFormat="1" ht="21.75" customHeight="1">
      <c r="A8" s="23" t="s">
        <v>284</v>
      </c>
      <c r="B8" s="52" t="s">
        <v>285</v>
      </c>
      <c r="C8" s="52" t="s">
        <v>2</v>
      </c>
      <c r="D8" s="52" t="s">
        <v>2</v>
      </c>
      <c r="E8" s="52" t="s">
        <v>3</v>
      </c>
      <c r="F8" s="52" t="s">
        <v>2</v>
      </c>
      <c r="G8" s="52" t="s">
        <v>2</v>
      </c>
      <c r="I8" s="52" t="s">
        <v>2</v>
      </c>
      <c r="J8" s="52" t="s">
        <v>2</v>
      </c>
      <c r="K8" s="52" t="s">
        <v>2</v>
      </c>
      <c r="L8" s="52" t="s">
        <v>3</v>
      </c>
      <c r="M8" s="52" t="s">
        <v>11</v>
      </c>
      <c r="N8" s="52" t="s">
        <v>2</v>
      </c>
      <c r="O8" s="52" t="s">
        <v>2</v>
      </c>
      <c r="P8" s="79" t="s">
        <v>2</v>
      </c>
      <c r="Q8" s="52" t="s">
        <v>2</v>
      </c>
      <c r="R8" s="64" t="s">
        <v>3</v>
      </c>
      <c r="T8" s="52" t="s">
        <v>2</v>
      </c>
      <c r="U8" s="52" t="s">
        <v>2</v>
      </c>
      <c r="V8" s="52" t="s">
        <v>2</v>
      </c>
      <c r="W8" s="52" t="s">
        <v>2</v>
      </c>
      <c r="X8" s="52" t="s">
        <v>2</v>
      </c>
      <c r="Y8" s="52" t="s">
        <v>3</v>
      </c>
      <c r="Z8" s="61" t="s">
        <v>286</v>
      </c>
      <c r="AA8" s="52" t="s">
        <v>11</v>
      </c>
      <c r="AB8" s="30" t="s">
        <v>2</v>
      </c>
      <c r="AC8" s="52" t="s">
        <v>2</v>
      </c>
      <c r="AD8" s="52" t="s">
        <v>2</v>
      </c>
      <c r="AE8" s="84" t="s">
        <v>2</v>
      </c>
      <c r="AF8" s="52" t="s">
        <v>3</v>
      </c>
      <c r="AG8" s="61" t="s">
        <v>287</v>
      </c>
      <c r="AH8" s="52">
        <v>0</v>
      </c>
      <c r="AI8" s="52">
        <v>0</v>
      </c>
      <c r="AJ8" s="83" t="s">
        <v>2</v>
      </c>
      <c r="AK8" s="83" t="s">
        <v>2</v>
      </c>
      <c r="AL8" s="83" t="s">
        <v>2</v>
      </c>
      <c r="AM8" s="83" t="s">
        <v>2</v>
      </c>
      <c r="AN8" s="85" t="s">
        <v>3</v>
      </c>
      <c r="AP8" s="52" t="s">
        <v>288</v>
      </c>
      <c r="AQ8" s="22" t="s">
        <v>289</v>
      </c>
      <c r="AR8" s="52" t="s">
        <v>290</v>
      </c>
      <c r="AS8" s="52" t="s">
        <v>19</v>
      </c>
    </row>
    <row r="9" spans="1:46" s="14" customFormat="1" ht="21.75" customHeight="1">
      <c r="A9" s="1" t="s">
        <v>291</v>
      </c>
      <c r="B9" s="14" t="s">
        <v>292</v>
      </c>
      <c r="C9" s="14" t="s">
        <v>2</v>
      </c>
      <c r="D9" s="14" t="s">
        <v>3</v>
      </c>
      <c r="E9" s="14" t="s">
        <v>2</v>
      </c>
      <c r="F9" s="14" t="s">
        <v>2</v>
      </c>
      <c r="G9" s="14" t="s">
        <v>2</v>
      </c>
      <c r="I9" s="14" t="s">
        <v>3</v>
      </c>
      <c r="J9" s="14" t="s">
        <v>2</v>
      </c>
      <c r="K9" s="14" t="s">
        <v>2</v>
      </c>
      <c r="L9" s="14" t="s">
        <v>2</v>
      </c>
      <c r="M9" s="14" t="s">
        <v>4</v>
      </c>
      <c r="N9" s="14" t="s">
        <v>2</v>
      </c>
      <c r="O9" s="14" t="s">
        <v>3</v>
      </c>
      <c r="P9" s="48" t="s">
        <v>2</v>
      </c>
      <c r="Q9" s="14" t="s">
        <v>2</v>
      </c>
      <c r="R9" s="14" t="s">
        <v>2</v>
      </c>
      <c r="T9" s="14" t="s">
        <v>2</v>
      </c>
      <c r="U9" s="14" t="s">
        <v>2</v>
      </c>
      <c r="V9" s="14" t="s">
        <v>3</v>
      </c>
      <c r="W9" s="14" t="s">
        <v>2</v>
      </c>
      <c r="X9" s="12" t="s">
        <v>3</v>
      </c>
      <c r="Y9" s="14" t="s">
        <v>2</v>
      </c>
      <c r="AA9" s="37" t="s">
        <v>222</v>
      </c>
      <c r="AB9" s="14" t="s">
        <v>3</v>
      </c>
      <c r="AC9" s="80" t="s">
        <v>3</v>
      </c>
      <c r="AD9" s="14" t="s">
        <v>2</v>
      </c>
      <c r="AE9" s="86" t="s">
        <v>2</v>
      </c>
      <c r="AF9" s="14" t="s">
        <v>2</v>
      </c>
      <c r="AH9" s="14">
        <v>9</v>
      </c>
      <c r="AI9" s="14">
        <v>10</v>
      </c>
      <c r="AJ9" s="14" t="s">
        <v>3</v>
      </c>
      <c r="AK9" s="82" t="s">
        <v>2</v>
      </c>
      <c r="AL9" s="14" t="s">
        <v>3</v>
      </c>
      <c r="AM9" s="82" t="s">
        <v>2</v>
      </c>
      <c r="AN9" s="14" t="s">
        <v>2</v>
      </c>
      <c r="AP9" s="14" t="s">
        <v>293</v>
      </c>
      <c r="AQ9" s="22" t="s">
        <v>294</v>
      </c>
      <c r="AR9" s="14" t="s">
        <v>7</v>
      </c>
      <c r="AS9" s="14" t="s">
        <v>19</v>
      </c>
    </row>
    <row r="10" spans="1:46" s="14" customFormat="1" ht="21" customHeight="1">
      <c r="A10" s="1" t="s">
        <v>295</v>
      </c>
      <c r="B10" s="14" t="s">
        <v>296</v>
      </c>
      <c r="C10" s="14" t="s">
        <v>2</v>
      </c>
      <c r="D10" s="14" t="s">
        <v>3</v>
      </c>
      <c r="E10" s="14" t="s">
        <v>2</v>
      </c>
      <c r="F10" s="14" t="s">
        <v>2</v>
      </c>
      <c r="G10" s="14" t="s">
        <v>2</v>
      </c>
      <c r="I10" s="14" t="s">
        <v>3</v>
      </c>
      <c r="J10" s="14" t="s">
        <v>2</v>
      </c>
      <c r="K10" s="14" t="s">
        <v>2</v>
      </c>
      <c r="L10" s="14" t="s">
        <v>2</v>
      </c>
      <c r="M10" s="14" t="s">
        <v>4</v>
      </c>
      <c r="N10" s="14" t="s">
        <v>2</v>
      </c>
      <c r="O10" s="14" t="s">
        <v>3</v>
      </c>
      <c r="P10" s="48" t="s">
        <v>2</v>
      </c>
      <c r="Q10" s="14" t="s">
        <v>2</v>
      </c>
      <c r="R10" s="14" t="s">
        <v>2</v>
      </c>
      <c r="T10" s="14" t="s">
        <v>3</v>
      </c>
      <c r="U10" s="14" t="s">
        <v>2</v>
      </c>
      <c r="V10" s="14" t="s">
        <v>3</v>
      </c>
      <c r="W10" s="11" t="s">
        <v>3</v>
      </c>
      <c r="X10" s="12" t="s">
        <v>3</v>
      </c>
      <c r="Y10" s="14" t="s">
        <v>2</v>
      </c>
      <c r="AA10" s="37" t="s">
        <v>222</v>
      </c>
      <c r="AB10" s="14" t="s">
        <v>3</v>
      </c>
      <c r="AC10" s="14" t="s">
        <v>2</v>
      </c>
      <c r="AD10" s="14" t="s">
        <v>2</v>
      </c>
      <c r="AE10" s="86" t="s">
        <v>2</v>
      </c>
      <c r="AF10" s="14" t="s">
        <v>2</v>
      </c>
      <c r="AH10" s="14">
        <v>7</v>
      </c>
      <c r="AI10" s="14">
        <v>9</v>
      </c>
      <c r="AJ10" s="82" t="s">
        <v>2</v>
      </c>
      <c r="AK10" s="82" t="s">
        <v>2</v>
      </c>
      <c r="AL10" s="14" t="s">
        <v>3</v>
      </c>
      <c r="AM10" s="82" t="s">
        <v>2</v>
      </c>
      <c r="AN10" s="14" t="s">
        <v>2</v>
      </c>
      <c r="AP10" s="14" t="s">
        <v>297</v>
      </c>
      <c r="AR10" s="14" t="s">
        <v>7</v>
      </c>
      <c r="AS10" s="14" t="s">
        <v>19</v>
      </c>
    </row>
    <row r="11" spans="1:46" s="42" customFormat="1" ht="24" customHeight="1">
      <c r="A11" s="27" t="s">
        <v>174</v>
      </c>
      <c r="B11" s="16" t="s">
        <v>175</v>
      </c>
      <c r="C11" s="35" t="s">
        <v>3</v>
      </c>
      <c r="D11" s="16" t="s">
        <v>2</v>
      </c>
      <c r="E11" s="16" t="s">
        <v>2</v>
      </c>
      <c r="F11" s="16" t="s">
        <v>2</v>
      </c>
      <c r="G11" s="16" t="s">
        <v>2</v>
      </c>
      <c r="H11" s="16"/>
      <c r="I11" s="16" t="s">
        <v>3</v>
      </c>
      <c r="J11" s="16" t="s">
        <v>2</v>
      </c>
      <c r="K11" s="16" t="s">
        <v>2</v>
      </c>
      <c r="L11" s="16" t="s">
        <v>2</v>
      </c>
      <c r="M11" s="16" t="s">
        <v>11</v>
      </c>
      <c r="N11" s="16" t="s">
        <v>2</v>
      </c>
      <c r="O11" s="16" t="s">
        <v>3</v>
      </c>
      <c r="P11" s="16" t="s">
        <v>2</v>
      </c>
      <c r="Q11" s="16" t="s">
        <v>2</v>
      </c>
      <c r="R11" s="16" t="s">
        <v>2</v>
      </c>
      <c r="S11" s="16"/>
      <c r="T11" s="16" t="s">
        <v>2</v>
      </c>
      <c r="U11" s="16" t="s">
        <v>2</v>
      </c>
      <c r="V11" s="16" t="s">
        <v>3</v>
      </c>
      <c r="W11" s="16" t="s">
        <v>2</v>
      </c>
      <c r="X11" s="18" t="s">
        <v>3</v>
      </c>
      <c r="Y11" s="16" t="s">
        <v>2</v>
      </c>
      <c r="Z11" s="16"/>
      <c r="AA11" s="16" t="s">
        <v>11</v>
      </c>
      <c r="AB11" s="30" t="s">
        <v>2</v>
      </c>
      <c r="AC11" s="25" t="s">
        <v>3</v>
      </c>
      <c r="AD11" s="16" t="s">
        <v>2</v>
      </c>
      <c r="AE11" s="20" t="s">
        <v>2</v>
      </c>
      <c r="AF11" s="16" t="s">
        <v>2</v>
      </c>
      <c r="AG11" s="16"/>
      <c r="AH11" s="16">
        <v>3</v>
      </c>
      <c r="AI11" s="16">
        <v>7</v>
      </c>
      <c r="AJ11" s="21" t="s">
        <v>2</v>
      </c>
      <c r="AK11" s="21" t="s">
        <v>2</v>
      </c>
      <c r="AL11" s="21" t="s">
        <v>2</v>
      </c>
      <c r="AM11" s="21" t="s">
        <v>2</v>
      </c>
      <c r="AN11" s="51" t="s">
        <v>3</v>
      </c>
      <c r="AO11" s="16"/>
      <c r="AP11" s="16"/>
      <c r="AQ11" s="16"/>
      <c r="AR11" s="16" t="s">
        <v>7</v>
      </c>
      <c r="AS11" s="16" t="s">
        <v>19</v>
      </c>
      <c r="AT11" s="46"/>
    </row>
    <row r="12" spans="1:46" s="42" customFormat="1" ht="24" customHeight="1">
      <c r="A12" s="27" t="s">
        <v>176</v>
      </c>
      <c r="B12" s="16" t="s">
        <v>177</v>
      </c>
      <c r="C12" s="16" t="s">
        <v>2</v>
      </c>
      <c r="D12" s="16" t="s">
        <v>3</v>
      </c>
      <c r="E12" s="16" t="s">
        <v>2</v>
      </c>
      <c r="F12" s="16" t="s">
        <v>2</v>
      </c>
      <c r="G12" s="16" t="s">
        <v>2</v>
      </c>
      <c r="H12" s="16"/>
      <c r="I12" s="16" t="s">
        <v>3</v>
      </c>
      <c r="J12" s="16" t="s">
        <v>2</v>
      </c>
      <c r="K12" s="16" t="s">
        <v>2</v>
      </c>
      <c r="L12" s="16" t="s">
        <v>2</v>
      </c>
      <c r="M12" s="16" t="s">
        <v>11</v>
      </c>
      <c r="N12" s="16" t="s">
        <v>2</v>
      </c>
      <c r="O12" s="16" t="s">
        <v>3</v>
      </c>
      <c r="P12" s="16" t="s">
        <v>2</v>
      </c>
      <c r="Q12" s="16" t="s">
        <v>2</v>
      </c>
      <c r="R12" s="16" t="s">
        <v>2</v>
      </c>
      <c r="S12" s="16"/>
      <c r="T12" s="16" t="s">
        <v>2</v>
      </c>
      <c r="U12" s="16" t="s">
        <v>2</v>
      </c>
      <c r="V12" s="16" t="s">
        <v>2</v>
      </c>
      <c r="W12" s="17" t="s">
        <v>3</v>
      </c>
      <c r="X12" s="16" t="s">
        <v>2</v>
      </c>
      <c r="Y12" s="16" t="s">
        <v>2</v>
      </c>
      <c r="Z12" s="16"/>
      <c r="AA12" s="37" t="s">
        <v>222</v>
      </c>
      <c r="AB12" s="16" t="s">
        <v>3</v>
      </c>
      <c r="AC12" s="16" t="s">
        <v>2</v>
      </c>
      <c r="AD12" s="25" t="s">
        <v>3</v>
      </c>
      <c r="AE12" s="20" t="s">
        <v>2</v>
      </c>
      <c r="AF12" s="16" t="s">
        <v>2</v>
      </c>
      <c r="AG12" s="16"/>
      <c r="AH12" s="16">
        <v>2</v>
      </c>
      <c r="AI12" s="16">
        <v>2</v>
      </c>
      <c r="AJ12" s="21" t="s">
        <v>2</v>
      </c>
      <c r="AK12" s="21" t="s">
        <v>2</v>
      </c>
      <c r="AL12" s="21" t="s">
        <v>2</v>
      </c>
      <c r="AM12" s="21" t="s">
        <v>2</v>
      </c>
      <c r="AN12" s="51" t="s">
        <v>3</v>
      </c>
      <c r="AO12" s="16"/>
      <c r="AP12" s="16"/>
      <c r="AQ12" s="16"/>
      <c r="AR12" s="16"/>
      <c r="AS12" s="16" t="s">
        <v>19</v>
      </c>
      <c r="AT12" s="46"/>
    </row>
    <row r="13" spans="1:46" s="42" customFormat="1" ht="24" customHeight="1">
      <c r="A13" s="27" t="s">
        <v>178</v>
      </c>
      <c r="B13" s="16" t="s">
        <v>179</v>
      </c>
      <c r="C13" s="16" t="s">
        <v>2</v>
      </c>
      <c r="D13" s="16" t="s">
        <v>2</v>
      </c>
      <c r="E13" s="16" t="s">
        <v>3</v>
      </c>
      <c r="F13" s="16" t="s">
        <v>2</v>
      </c>
      <c r="G13" s="16" t="s">
        <v>2</v>
      </c>
      <c r="H13" s="16"/>
      <c r="I13" s="16" t="s">
        <v>3</v>
      </c>
      <c r="J13" s="16" t="s">
        <v>2</v>
      </c>
      <c r="K13" s="16" t="s">
        <v>2</v>
      </c>
      <c r="L13" s="16" t="s">
        <v>2</v>
      </c>
      <c r="M13" s="16" t="s">
        <v>11</v>
      </c>
      <c r="N13" s="16" t="s">
        <v>2</v>
      </c>
      <c r="O13" s="16" t="s">
        <v>3</v>
      </c>
      <c r="P13" s="16" t="s">
        <v>2</v>
      </c>
      <c r="Q13" s="16" t="s">
        <v>2</v>
      </c>
      <c r="R13" s="16" t="s">
        <v>2</v>
      </c>
      <c r="S13" s="16"/>
      <c r="T13" s="16" t="s">
        <v>3</v>
      </c>
      <c r="U13" s="16" t="s">
        <v>3</v>
      </c>
      <c r="V13" s="16" t="s">
        <v>3</v>
      </c>
      <c r="W13" s="17" t="s">
        <v>3</v>
      </c>
      <c r="X13" s="16" t="s">
        <v>2</v>
      </c>
      <c r="Y13" s="16" t="s">
        <v>2</v>
      </c>
      <c r="Z13" s="16"/>
      <c r="AA13" s="16" t="s">
        <v>11</v>
      </c>
      <c r="AB13" s="30" t="s">
        <v>2</v>
      </c>
      <c r="AC13" s="16" t="s">
        <v>2</v>
      </c>
      <c r="AD13" s="16" t="s">
        <v>2</v>
      </c>
      <c r="AE13" s="20" t="s">
        <v>2</v>
      </c>
      <c r="AF13" s="16" t="s">
        <v>2</v>
      </c>
      <c r="AG13" s="16"/>
      <c r="AH13" s="16">
        <v>1</v>
      </c>
      <c r="AI13" s="16">
        <v>1</v>
      </c>
      <c r="AJ13" s="21" t="s">
        <v>2</v>
      </c>
      <c r="AK13" s="21" t="s">
        <v>2</v>
      </c>
      <c r="AL13" s="21" t="s">
        <v>2</v>
      </c>
      <c r="AM13" s="21" t="s">
        <v>2</v>
      </c>
      <c r="AN13" s="51" t="s">
        <v>3</v>
      </c>
      <c r="AO13" s="16"/>
      <c r="AP13" s="16" t="s">
        <v>180</v>
      </c>
      <c r="AQ13" s="22" t="s">
        <v>181</v>
      </c>
      <c r="AR13" s="16" t="s">
        <v>7</v>
      </c>
      <c r="AS13" s="16" t="s">
        <v>19</v>
      </c>
      <c r="AT13" s="46"/>
    </row>
    <row r="14" spans="1:46" s="52" customFormat="1" ht="24" customHeight="1">
      <c r="A14" s="23" t="s">
        <v>182</v>
      </c>
      <c r="B14" s="24" t="s">
        <v>183</v>
      </c>
      <c r="C14" s="24" t="s">
        <v>2</v>
      </c>
      <c r="D14" s="24" t="s">
        <v>3</v>
      </c>
      <c r="E14" s="24" t="s">
        <v>2</v>
      </c>
      <c r="F14" s="24" t="s">
        <v>2</v>
      </c>
      <c r="G14" s="24" t="s">
        <v>2</v>
      </c>
      <c r="H14" s="24"/>
      <c r="I14" s="24" t="s">
        <v>2</v>
      </c>
      <c r="J14" s="24" t="s">
        <v>2</v>
      </c>
      <c r="K14" s="24" t="s">
        <v>2</v>
      </c>
      <c r="L14" s="24" t="s">
        <v>3</v>
      </c>
      <c r="M14" s="24" t="s">
        <v>4</v>
      </c>
      <c r="N14" s="34" t="s">
        <v>3</v>
      </c>
      <c r="O14" s="24" t="s">
        <v>2</v>
      </c>
      <c r="P14" s="24" t="s">
        <v>2</v>
      </c>
      <c r="Q14" s="24" t="s">
        <v>2</v>
      </c>
      <c r="R14" s="24" t="s">
        <v>2</v>
      </c>
      <c r="S14" s="24"/>
      <c r="T14" s="24" t="s">
        <v>3</v>
      </c>
      <c r="U14" s="24" t="s">
        <v>2</v>
      </c>
      <c r="V14" s="24" t="s">
        <v>3</v>
      </c>
      <c r="W14" s="24" t="s">
        <v>2</v>
      </c>
      <c r="X14" s="18" t="s">
        <v>3</v>
      </c>
      <c r="Y14" s="24" t="s">
        <v>2</v>
      </c>
      <c r="Z14" s="24"/>
      <c r="AA14" s="24" t="s">
        <v>11</v>
      </c>
      <c r="AB14" s="24" t="s">
        <v>3</v>
      </c>
      <c r="AC14" s="24" t="s">
        <v>2</v>
      </c>
      <c r="AD14" s="24" t="s">
        <v>2</v>
      </c>
      <c r="AE14" s="20" t="s">
        <v>2</v>
      </c>
      <c r="AF14" s="24" t="s">
        <v>2</v>
      </c>
      <c r="AG14" s="24"/>
      <c r="AH14" s="24">
        <v>2</v>
      </c>
      <c r="AI14" s="24">
        <v>1</v>
      </c>
      <c r="AJ14" s="21" t="s">
        <v>2</v>
      </c>
      <c r="AK14" s="21" t="s">
        <v>2</v>
      </c>
      <c r="AL14" s="21" t="s">
        <v>2</v>
      </c>
      <c r="AM14" s="21" t="s">
        <v>2</v>
      </c>
      <c r="AN14" s="51" t="s">
        <v>3</v>
      </c>
      <c r="AO14" s="24"/>
      <c r="AP14" s="24" t="s">
        <v>184</v>
      </c>
      <c r="AQ14" s="22" t="s">
        <v>185</v>
      </c>
      <c r="AR14" s="24" t="s">
        <v>7</v>
      </c>
      <c r="AS14" s="24" t="s">
        <v>8</v>
      </c>
    </row>
    <row r="15" spans="1:46" s="42" customFormat="1" ht="24" customHeight="1">
      <c r="A15" s="27" t="s">
        <v>186</v>
      </c>
      <c r="B15" s="16" t="s">
        <v>187</v>
      </c>
      <c r="C15" s="16" t="s">
        <v>2</v>
      </c>
      <c r="D15" s="16" t="s">
        <v>3</v>
      </c>
      <c r="E15" s="16" t="s">
        <v>2</v>
      </c>
      <c r="F15" s="16" t="s">
        <v>2</v>
      </c>
      <c r="G15" s="16" t="s">
        <v>2</v>
      </c>
      <c r="H15" s="16"/>
      <c r="I15" s="16" t="s">
        <v>3</v>
      </c>
      <c r="J15" s="16" t="s">
        <v>2</v>
      </c>
      <c r="K15" s="16" t="s">
        <v>2</v>
      </c>
      <c r="L15" s="16" t="s">
        <v>2</v>
      </c>
      <c r="M15" s="16" t="s">
        <v>11</v>
      </c>
      <c r="N15" s="16" t="s">
        <v>2</v>
      </c>
      <c r="O15" s="16" t="s">
        <v>2</v>
      </c>
      <c r="P15" s="32" t="s">
        <v>3</v>
      </c>
      <c r="Q15" s="16" t="s">
        <v>2</v>
      </c>
      <c r="R15" s="16" t="s">
        <v>2</v>
      </c>
      <c r="S15" s="16"/>
      <c r="T15" s="16" t="s">
        <v>2</v>
      </c>
      <c r="U15" s="16" t="s">
        <v>2</v>
      </c>
      <c r="V15" s="16" t="s">
        <v>3</v>
      </c>
      <c r="W15" s="16" t="s">
        <v>2</v>
      </c>
      <c r="X15" s="16" t="s">
        <v>2</v>
      </c>
      <c r="Y15" s="16" t="s">
        <v>2</v>
      </c>
      <c r="Z15" s="16"/>
      <c r="AA15" s="16" t="s">
        <v>11</v>
      </c>
      <c r="AB15" s="16" t="s">
        <v>3</v>
      </c>
      <c r="AC15" s="16" t="s">
        <v>2</v>
      </c>
      <c r="AD15" s="16" t="s">
        <v>2</v>
      </c>
      <c r="AE15" s="20" t="s">
        <v>2</v>
      </c>
      <c r="AF15" s="16" t="s">
        <v>2</v>
      </c>
      <c r="AG15" s="16"/>
      <c r="AH15" s="16">
        <v>4</v>
      </c>
      <c r="AI15" s="16">
        <v>3</v>
      </c>
      <c r="AJ15" s="21" t="s">
        <v>2</v>
      </c>
      <c r="AK15" s="21" t="s">
        <v>2</v>
      </c>
      <c r="AL15" s="21" t="s">
        <v>2</v>
      </c>
      <c r="AM15" s="21" t="s">
        <v>2</v>
      </c>
      <c r="AN15" s="51" t="s">
        <v>3</v>
      </c>
      <c r="AO15" s="16"/>
      <c r="AP15" s="16" t="s">
        <v>188</v>
      </c>
      <c r="AQ15" s="22" t="s">
        <v>189</v>
      </c>
      <c r="AR15" s="16" t="s">
        <v>7</v>
      </c>
      <c r="AS15" s="16" t="s">
        <v>8</v>
      </c>
      <c r="AT15" s="46"/>
    </row>
    <row r="16" spans="1:46" s="52" customFormat="1" ht="24" customHeight="1">
      <c r="A16" s="23" t="s">
        <v>190</v>
      </c>
      <c r="B16" s="24" t="s">
        <v>191</v>
      </c>
      <c r="C16" s="35" t="s">
        <v>3</v>
      </c>
      <c r="D16" s="24" t="s">
        <v>2</v>
      </c>
      <c r="E16" s="24" t="s">
        <v>2</v>
      </c>
      <c r="F16" s="24" t="s">
        <v>2</v>
      </c>
      <c r="G16" s="24" t="s">
        <v>2</v>
      </c>
      <c r="H16" s="24"/>
      <c r="I16" s="24" t="s">
        <v>2</v>
      </c>
      <c r="J16" s="24" t="s">
        <v>2</v>
      </c>
      <c r="K16" s="24" t="s">
        <v>2</v>
      </c>
      <c r="L16" s="24" t="s">
        <v>3</v>
      </c>
      <c r="M16" s="24" t="s">
        <v>4</v>
      </c>
      <c r="N16" s="24" t="s">
        <v>2</v>
      </c>
      <c r="O16" s="24" t="s">
        <v>3</v>
      </c>
      <c r="P16" s="24" t="s">
        <v>2</v>
      </c>
      <c r="Q16" s="24" t="s">
        <v>2</v>
      </c>
      <c r="R16" s="24" t="s">
        <v>2</v>
      </c>
      <c r="S16" s="24"/>
      <c r="T16" s="24" t="s">
        <v>2</v>
      </c>
      <c r="U16" s="24" t="s">
        <v>2</v>
      </c>
      <c r="V16" s="24" t="s">
        <v>3</v>
      </c>
      <c r="W16" s="17" t="s">
        <v>3</v>
      </c>
      <c r="X16" s="24" t="s">
        <v>2</v>
      </c>
      <c r="Y16" s="24" t="s">
        <v>2</v>
      </c>
      <c r="Z16" s="24"/>
      <c r="AA16" s="19" t="s">
        <v>4</v>
      </c>
      <c r="AB16" s="24" t="s">
        <v>3</v>
      </c>
      <c r="AC16" s="24" t="s">
        <v>2</v>
      </c>
      <c r="AD16" s="25" t="s">
        <v>3</v>
      </c>
      <c r="AE16" s="20" t="s">
        <v>2</v>
      </c>
      <c r="AF16" s="24" t="s">
        <v>2</v>
      </c>
      <c r="AG16" s="24"/>
      <c r="AH16" s="24">
        <v>7</v>
      </c>
      <c r="AI16" s="24">
        <v>6</v>
      </c>
      <c r="AJ16" s="21" t="s">
        <v>2</v>
      </c>
      <c r="AK16" s="21" t="s">
        <v>2</v>
      </c>
      <c r="AL16" s="21" t="s">
        <v>2</v>
      </c>
      <c r="AM16" s="21" t="s">
        <v>2</v>
      </c>
      <c r="AN16" s="51" t="s">
        <v>3</v>
      </c>
      <c r="AO16" s="24"/>
      <c r="AP16" s="35" t="s">
        <v>192</v>
      </c>
      <c r="AQ16" s="22" t="s">
        <v>193</v>
      </c>
      <c r="AR16" s="24" t="s">
        <v>7</v>
      </c>
      <c r="AS16" s="24" t="s">
        <v>8</v>
      </c>
    </row>
    <row r="17" spans="1:46" s="52" customFormat="1" ht="24" customHeight="1">
      <c r="A17" s="23" t="s">
        <v>194</v>
      </c>
      <c r="B17" s="24" t="s">
        <v>195</v>
      </c>
      <c r="C17" s="24" t="s">
        <v>2</v>
      </c>
      <c r="D17" s="24" t="s">
        <v>3</v>
      </c>
      <c r="E17" s="24" t="s">
        <v>2</v>
      </c>
      <c r="F17" s="24" t="s">
        <v>2</v>
      </c>
      <c r="G17" s="24" t="s">
        <v>2</v>
      </c>
      <c r="H17" s="24"/>
      <c r="I17" s="24" t="s">
        <v>2</v>
      </c>
      <c r="J17" s="24" t="s">
        <v>2</v>
      </c>
      <c r="K17" s="24" t="s">
        <v>2</v>
      </c>
      <c r="L17" s="24" t="s">
        <v>3</v>
      </c>
      <c r="M17" s="24" t="s">
        <v>11</v>
      </c>
      <c r="N17" s="24" t="s">
        <v>2</v>
      </c>
      <c r="O17" s="24" t="s">
        <v>3</v>
      </c>
      <c r="P17" s="24" t="s">
        <v>2</v>
      </c>
      <c r="Q17" s="24" t="s">
        <v>2</v>
      </c>
      <c r="R17" s="24" t="s">
        <v>2</v>
      </c>
      <c r="S17" s="24"/>
      <c r="T17" s="24" t="s">
        <v>3</v>
      </c>
      <c r="U17" s="24" t="s">
        <v>2</v>
      </c>
      <c r="V17" s="24" t="s">
        <v>2</v>
      </c>
      <c r="W17" s="24" t="s">
        <v>2</v>
      </c>
      <c r="X17" s="24" t="s">
        <v>2</v>
      </c>
      <c r="Y17" s="24" t="s">
        <v>2</v>
      </c>
      <c r="Z17" s="24"/>
      <c r="AA17" s="24" t="s">
        <v>11</v>
      </c>
      <c r="AB17" s="24" t="s">
        <v>3</v>
      </c>
      <c r="AC17" s="24" t="s">
        <v>2</v>
      </c>
      <c r="AD17" s="24" t="s">
        <v>2</v>
      </c>
      <c r="AE17" s="20" t="s">
        <v>2</v>
      </c>
      <c r="AF17" s="24" t="s">
        <v>2</v>
      </c>
      <c r="AG17" s="24"/>
      <c r="AH17" s="24">
        <v>0</v>
      </c>
      <c r="AI17" s="24">
        <v>3</v>
      </c>
      <c r="AJ17" s="21" t="s">
        <v>2</v>
      </c>
      <c r="AK17" s="21" t="s">
        <v>2</v>
      </c>
      <c r="AL17" s="21" t="s">
        <v>2</v>
      </c>
      <c r="AM17" s="21" t="s">
        <v>2</v>
      </c>
      <c r="AN17" s="51" t="s">
        <v>3</v>
      </c>
      <c r="AO17" s="24"/>
      <c r="AP17" s="24" t="s">
        <v>196</v>
      </c>
      <c r="AQ17" s="22" t="s">
        <v>197</v>
      </c>
      <c r="AR17" s="24" t="s">
        <v>198</v>
      </c>
      <c r="AS17" s="24" t="s">
        <v>8</v>
      </c>
    </row>
    <row r="18" spans="1:46" s="53" customFormat="1" ht="24" customHeight="1">
      <c r="A18" s="33" t="s">
        <v>199</v>
      </c>
      <c r="B18" s="34" t="s">
        <v>200</v>
      </c>
      <c r="C18" s="34" t="s">
        <v>2</v>
      </c>
      <c r="D18" s="34" t="s">
        <v>3</v>
      </c>
      <c r="E18" s="34" t="s">
        <v>2</v>
      </c>
      <c r="F18" s="34" t="s">
        <v>2</v>
      </c>
      <c r="G18" s="34" t="s">
        <v>2</v>
      </c>
      <c r="H18" s="34"/>
      <c r="I18" s="34" t="s">
        <v>3</v>
      </c>
      <c r="J18" s="34" t="s">
        <v>2</v>
      </c>
      <c r="K18" s="34" t="s">
        <v>2</v>
      </c>
      <c r="L18" s="34" t="s">
        <v>2</v>
      </c>
      <c r="M18" s="34" t="s">
        <v>28</v>
      </c>
      <c r="N18" s="34" t="s">
        <v>3</v>
      </c>
      <c r="O18" s="34" t="s">
        <v>2</v>
      </c>
      <c r="P18" s="34" t="s">
        <v>2</v>
      </c>
      <c r="Q18" s="34" t="s">
        <v>2</v>
      </c>
      <c r="R18" s="34" t="s">
        <v>2</v>
      </c>
      <c r="S18" s="34"/>
      <c r="T18" s="34" t="s">
        <v>3</v>
      </c>
      <c r="U18" s="34" t="s">
        <v>2</v>
      </c>
      <c r="V18" s="34" t="s">
        <v>3</v>
      </c>
      <c r="W18" s="34" t="s">
        <v>3</v>
      </c>
      <c r="X18" s="34" t="s">
        <v>2</v>
      </c>
      <c r="Y18" s="34" t="s">
        <v>2</v>
      </c>
      <c r="Z18" s="34"/>
      <c r="AA18" s="19" t="s">
        <v>4</v>
      </c>
      <c r="AB18" s="34" t="s">
        <v>3</v>
      </c>
      <c r="AC18" s="34" t="s">
        <v>2</v>
      </c>
      <c r="AD18" s="34" t="s">
        <v>2</v>
      </c>
      <c r="AE18" s="20" t="s">
        <v>2</v>
      </c>
      <c r="AF18" s="35" t="s">
        <v>3</v>
      </c>
      <c r="AG18" s="35" t="s">
        <v>95</v>
      </c>
      <c r="AH18" s="34">
        <v>5</v>
      </c>
      <c r="AI18" s="34">
        <v>5</v>
      </c>
      <c r="AJ18" s="21" t="s">
        <v>2</v>
      </c>
      <c r="AK18" s="21" t="s">
        <v>2</v>
      </c>
      <c r="AL18" s="21" t="s">
        <v>2</v>
      </c>
      <c r="AM18" s="26" t="s">
        <v>3</v>
      </c>
      <c r="AN18" s="26" t="s">
        <v>2</v>
      </c>
      <c r="AO18" s="35" t="s">
        <v>201</v>
      </c>
      <c r="AP18" s="34" t="s">
        <v>202</v>
      </c>
      <c r="AQ18" s="22" t="s">
        <v>203</v>
      </c>
      <c r="AR18" s="34" t="s">
        <v>7</v>
      </c>
      <c r="AS18" s="34" t="s">
        <v>8</v>
      </c>
    </row>
    <row r="19" spans="1:46" s="42" customFormat="1" ht="24" customHeight="1">
      <c r="A19" s="27" t="s">
        <v>204</v>
      </c>
      <c r="B19" s="16" t="s">
        <v>205</v>
      </c>
      <c r="C19" s="16" t="s">
        <v>2</v>
      </c>
      <c r="D19" s="16" t="s">
        <v>3</v>
      </c>
      <c r="E19" s="16" t="s">
        <v>3</v>
      </c>
      <c r="F19" s="16" t="s">
        <v>2</v>
      </c>
      <c r="G19" s="16" t="s">
        <v>2</v>
      </c>
      <c r="H19" s="16"/>
      <c r="I19" s="16" t="s">
        <v>3</v>
      </c>
      <c r="J19" s="16" t="s">
        <v>2</v>
      </c>
      <c r="K19" s="16" t="s">
        <v>2</v>
      </c>
      <c r="L19" s="16" t="s">
        <v>2</v>
      </c>
      <c r="M19" s="16" t="s">
        <v>28</v>
      </c>
      <c r="N19" s="16" t="s">
        <v>2</v>
      </c>
      <c r="O19" s="16" t="s">
        <v>2</v>
      </c>
      <c r="P19" s="32" t="s">
        <v>3</v>
      </c>
      <c r="Q19" s="16" t="s">
        <v>2</v>
      </c>
      <c r="R19" s="16" t="s">
        <v>2</v>
      </c>
      <c r="S19" s="16"/>
      <c r="T19" s="16" t="s">
        <v>3</v>
      </c>
      <c r="U19" s="16" t="s">
        <v>2</v>
      </c>
      <c r="V19" s="16" t="s">
        <v>2</v>
      </c>
      <c r="W19" s="16" t="s">
        <v>2</v>
      </c>
      <c r="X19" s="16" t="s">
        <v>2</v>
      </c>
      <c r="Y19" s="16" t="s">
        <v>2</v>
      </c>
      <c r="Z19" s="16"/>
      <c r="AA19" s="16" t="s">
        <v>11</v>
      </c>
      <c r="AB19" s="16" t="s">
        <v>3</v>
      </c>
      <c r="AC19" s="16" t="s">
        <v>2</v>
      </c>
      <c r="AD19" s="16" t="s">
        <v>2</v>
      </c>
      <c r="AE19" s="20" t="s">
        <v>2</v>
      </c>
      <c r="AF19" s="16" t="s">
        <v>2</v>
      </c>
      <c r="AG19" s="16"/>
      <c r="AH19" s="16">
        <v>4</v>
      </c>
      <c r="AI19" s="16">
        <v>6</v>
      </c>
      <c r="AJ19" s="21" t="s">
        <v>2</v>
      </c>
      <c r="AK19" s="16" t="s">
        <v>3</v>
      </c>
      <c r="AL19" s="21" t="s">
        <v>2</v>
      </c>
      <c r="AM19" s="21" t="s">
        <v>2</v>
      </c>
      <c r="AN19" s="26" t="s">
        <v>2</v>
      </c>
      <c r="AO19" s="16"/>
      <c r="AP19" s="16" t="s">
        <v>206</v>
      </c>
      <c r="AQ19" s="22" t="s">
        <v>207</v>
      </c>
      <c r="AR19" s="16" t="s">
        <v>7</v>
      </c>
      <c r="AS19" s="16" t="s">
        <v>8</v>
      </c>
      <c r="AT19" s="46"/>
    </row>
    <row r="20" spans="1:46" s="52" customFormat="1" ht="24" customHeight="1">
      <c r="A20" s="23" t="s">
        <v>208</v>
      </c>
      <c r="B20" s="24" t="s">
        <v>209</v>
      </c>
      <c r="C20" s="24" t="s">
        <v>2</v>
      </c>
      <c r="D20" s="24" t="s">
        <v>3</v>
      </c>
      <c r="E20" s="24" t="s">
        <v>2</v>
      </c>
      <c r="F20" s="24" t="s">
        <v>2</v>
      </c>
      <c r="G20" s="24" t="s">
        <v>2</v>
      </c>
      <c r="H20" s="24"/>
      <c r="I20" s="24" t="s">
        <v>2</v>
      </c>
      <c r="J20" s="24" t="s">
        <v>2</v>
      </c>
      <c r="K20" s="24" t="s">
        <v>2</v>
      </c>
      <c r="L20" s="24" t="s">
        <v>3</v>
      </c>
      <c r="M20" s="24" t="s">
        <v>11</v>
      </c>
      <c r="N20" s="24" t="s">
        <v>2</v>
      </c>
      <c r="O20" s="24" t="s">
        <v>2</v>
      </c>
      <c r="P20" s="32" t="s">
        <v>3</v>
      </c>
      <c r="Q20" s="24" t="s">
        <v>2</v>
      </c>
      <c r="R20" s="24" t="s">
        <v>2</v>
      </c>
      <c r="S20" s="24"/>
      <c r="T20" s="24" t="s">
        <v>2</v>
      </c>
      <c r="U20" s="24" t="s">
        <v>2</v>
      </c>
      <c r="V20" s="24" t="s">
        <v>3</v>
      </c>
      <c r="W20" s="17" t="s">
        <v>3</v>
      </c>
      <c r="X20" s="18" t="s">
        <v>3</v>
      </c>
      <c r="Y20" s="24" t="s">
        <v>2</v>
      </c>
      <c r="Z20" s="24"/>
      <c r="AA20" s="24" t="s">
        <v>11</v>
      </c>
      <c r="AB20" s="24" t="s">
        <v>3</v>
      </c>
      <c r="AC20" s="24" t="s">
        <v>2</v>
      </c>
      <c r="AD20" s="25" t="s">
        <v>3</v>
      </c>
      <c r="AE20" s="20" t="s">
        <v>2</v>
      </c>
      <c r="AF20" s="24" t="s">
        <v>2</v>
      </c>
      <c r="AG20" s="24"/>
      <c r="AH20" s="24">
        <v>3</v>
      </c>
      <c r="AI20" s="24">
        <v>2</v>
      </c>
      <c r="AJ20" s="21" t="s">
        <v>2</v>
      </c>
      <c r="AK20" s="21" t="s">
        <v>2</v>
      </c>
      <c r="AL20" s="21" t="s">
        <v>2</v>
      </c>
      <c r="AM20" s="21" t="s">
        <v>2</v>
      </c>
      <c r="AN20" s="51" t="s">
        <v>3</v>
      </c>
      <c r="AO20" s="24"/>
      <c r="AP20" s="24" t="s">
        <v>210</v>
      </c>
      <c r="AQ20" s="24"/>
      <c r="AR20" s="24" t="s">
        <v>211</v>
      </c>
      <c r="AS20" s="24" t="s">
        <v>19</v>
      </c>
    </row>
    <row r="21" spans="1:46" s="42" customFormat="1" ht="24" customHeight="1">
      <c r="A21" s="27" t="s">
        <v>212</v>
      </c>
      <c r="B21" s="16" t="s">
        <v>213</v>
      </c>
      <c r="C21" s="16" t="s">
        <v>2</v>
      </c>
      <c r="D21" s="16" t="s">
        <v>3</v>
      </c>
      <c r="E21" s="16" t="s">
        <v>3</v>
      </c>
      <c r="F21" s="16" t="s">
        <v>2</v>
      </c>
      <c r="G21" s="16" t="s">
        <v>2</v>
      </c>
      <c r="H21" s="16"/>
      <c r="I21" s="16" t="s">
        <v>3</v>
      </c>
      <c r="J21" s="16" t="s">
        <v>2</v>
      </c>
      <c r="K21" s="16" t="s">
        <v>2</v>
      </c>
      <c r="L21" s="16" t="s">
        <v>2</v>
      </c>
      <c r="M21" s="16" t="s">
        <v>11</v>
      </c>
      <c r="N21" s="16" t="s">
        <v>2</v>
      </c>
      <c r="O21" s="16" t="s">
        <v>2</v>
      </c>
      <c r="P21" s="32" t="s">
        <v>3</v>
      </c>
      <c r="Q21" s="16" t="s">
        <v>2</v>
      </c>
      <c r="R21" s="16" t="s">
        <v>2</v>
      </c>
      <c r="S21" s="16"/>
      <c r="T21" s="16" t="s">
        <v>3</v>
      </c>
      <c r="U21" s="16" t="s">
        <v>2</v>
      </c>
      <c r="V21" s="16" t="s">
        <v>2</v>
      </c>
      <c r="W21" s="17" t="s">
        <v>3</v>
      </c>
      <c r="X21" s="16" t="s">
        <v>2</v>
      </c>
      <c r="Y21" s="16" t="s">
        <v>2</v>
      </c>
      <c r="Z21" s="16"/>
      <c r="AA21" s="16" t="s">
        <v>11</v>
      </c>
      <c r="AB21" s="30" t="s">
        <v>2</v>
      </c>
      <c r="AC21" s="16" t="s">
        <v>2</v>
      </c>
      <c r="AD21" s="16" t="s">
        <v>2</v>
      </c>
      <c r="AE21" s="20" t="s">
        <v>2</v>
      </c>
      <c r="AF21" s="16" t="s">
        <v>2</v>
      </c>
      <c r="AG21" s="16"/>
      <c r="AH21" s="16">
        <v>2</v>
      </c>
      <c r="AI21" s="16">
        <v>8</v>
      </c>
      <c r="AJ21" s="16" t="s">
        <v>3</v>
      </c>
      <c r="AK21" s="21" t="s">
        <v>2</v>
      </c>
      <c r="AL21" s="21" t="s">
        <v>2</v>
      </c>
      <c r="AM21" s="21" t="s">
        <v>2</v>
      </c>
      <c r="AN21" s="16" t="s">
        <v>2</v>
      </c>
      <c r="AO21" s="16"/>
      <c r="AP21" s="16"/>
      <c r="AQ21" s="16"/>
      <c r="AR21" s="16" t="s">
        <v>7</v>
      </c>
      <c r="AS21" s="16" t="s">
        <v>19</v>
      </c>
      <c r="AT21" s="46"/>
    </row>
    <row r="22" spans="1:46" s="52" customFormat="1" ht="24" customHeight="1">
      <c r="A22" s="23" t="s">
        <v>214</v>
      </c>
      <c r="B22" s="24" t="s">
        <v>215</v>
      </c>
      <c r="C22" s="24" t="s">
        <v>2</v>
      </c>
      <c r="D22" s="24" t="s">
        <v>2</v>
      </c>
      <c r="E22" s="24" t="s">
        <v>3</v>
      </c>
      <c r="F22" s="24" t="s">
        <v>2</v>
      </c>
      <c r="G22" s="24" t="s">
        <v>2</v>
      </c>
      <c r="H22" s="24"/>
      <c r="I22" s="24" t="s">
        <v>2</v>
      </c>
      <c r="J22" s="24" t="s">
        <v>2</v>
      </c>
      <c r="K22" s="24" t="s">
        <v>2</v>
      </c>
      <c r="L22" s="24" t="s">
        <v>3</v>
      </c>
      <c r="M22" s="24" t="s">
        <v>11</v>
      </c>
      <c r="N22" s="24" t="s">
        <v>2</v>
      </c>
      <c r="O22" s="24" t="s">
        <v>2</v>
      </c>
      <c r="P22" s="32" t="s">
        <v>3</v>
      </c>
      <c r="Q22" s="24" t="s">
        <v>2</v>
      </c>
      <c r="R22" s="24" t="s">
        <v>2</v>
      </c>
      <c r="S22" s="24"/>
      <c r="T22" s="24" t="s">
        <v>3</v>
      </c>
      <c r="U22" s="24" t="s">
        <v>3</v>
      </c>
      <c r="V22" s="24" t="s">
        <v>2</v>
      </c>
      <c r="W22" s="24" t="s">
        <v>2</v>
      </c>
      <c r="X22" s="18" t="s">
        <v>3</v>
      </c>
      <c r="Y22" s="24" t="s">
        <v>2</v>
      </c>
      <c r="Z22" s="24"/>
      <c r="AA22" s="24" t="s">
        <v>11</v>
      </c>
      <c r="AB22" s="30" t="s">
        <v>2</v>
      </c>
      <c r="AC22" s="25" t="s">
        <v>3</v>
      </c>
      <c r="AD22" s="24" t="s">
        <v>2</v>
      </c>
      <c r="AE22" s="20" t="s">
        <v>2</v>
      </c>
      <c r="AF22" s="24" t="s">
        <v>2</v>
      </c>
      <c r="AG22" s="24"/>
      <c r="AH22" s="24">
        <v>0</v>
      </c>
      <c r="AI22" s="24">
        <v>4</v>
      </c>
      <c r="AJ22" s="21" t="s">
        <v>2</v>
      </c>
      <c r="AK22" s="21" t="s">
        <v>2</v>
      </c>
      <c r="AL22" s="21" t="s">
        <v>2</v>
      </c>
      <c r="AM22" s="21" t="s">
        <v>2</v>
      </c>
      <c r="AN22" s="51" t="s">
        <v>3</v>
      </c>
      <c r="AO22" s="24"/>
      <c r="AP22" s="24" t="s">
        <v>216</v>
      </c>
      <c r="AQ22" s="22" t="s">
        <v>217</v>
      </c>
      <c r="AR22" s="24" t="s">
        <v>218</v>
      </c>
      <c r="AS22" s="24" t="s">
        <v>19</v>
      </c>
    </row>
    <row r="23" spans="1:46" s="42" customFormat="1" ht="24" customHeight="1">
      <c r="A23" s="27" t="s">
        <v>219</v>
      </c>
      <c r="B23" s="16" t="s">
        <v>220</v>
      </c>
      <c r="C23" s="35" t="s">
        <v>3</v>
      </c>
      <c r="D23" s="16" t="s">
        <v>2</v>
      </c>
      <c r="E23" s="16" t="s">
        <v>2</v>
      </c>
      <c r="F23" s="16" t="s">
        <v>2</v>
      </c>
      <c r="G23" s="16" t="s">
        <v>2</v>
      </c>
      <c r="H23" s="16"/>
      <c r="I23" s="16" t="s">
        <v>3</v>
      </c>
      <c r="J23" s="16" t="s">
        <v>2</v>
      </c>
      <c r="K23" s="16" t="s">
        <v>2</v>
      </c>
      <c r="L23" s="16" t="s">
        <v>2</v>
      </c>
      <c r="M23" s="16" t="s">
        <v>4</v>
      </c>
      <c r="N23" s="16" t="s">
        <v>2</v>
      </c>
      <c r="O23" s="16" t="s">
        <v>3</v>
      </c>
      <c r="P23" s="16" t="s">
        <v>2</v>
      </c>
      <c r="Q23" s="16" t="s">
        <v>2</v>
      </c>
      <c r="R23" s="16" t="s">
        <v>2</v>
      </c>
      <c r="S23" s="16"/>
      <c r="T23" s="16" t="s">
        <v>3</v>
      </c>
      <c r="U23" s="16" t="s">
        <v>3</v>
      </c>
      <c r="V23" s="16" t="s">
        <v>3</v>
      </c>
      <c r="W23" s="17" t="s">
        <v>3</v>
      </c>
      <c r="X23" s="18" t="s">
        <v>3</v>
      </c>
      <c r="Y23" s="16" t="s">
        <v>3</v>
      </c>
      <c r="Z23" s="35" t="s">
        <v>221</v>
      </c>
      <c r="AA23" s="37" t="s">
        <v>222</v>
      </c>
      <c r="AB23" s="16" t="s">
        <v>3</v>
      </c>
      <c r="AC23" s="16" t="s">
        <v>2</v>
      </c>
      <c r="AD23" s="16" t="s">
        <v>2</v>
      </c>
      <c r="AE23" s="20" t="s">
        <v>2</v>
      </c>
      <c r="AF23" s="16" t="s">
        <v>2</v>
      </c>
      <c r="AG23" s="16"/>
      <c r="AH23" s="16">
        <v>3</v>
      </c>
      <c r="AI23" s="16">
        <v>3</v>
      </c>
      <c r="AJ23" s="16" t="s">
        <v>3</v>
      </c>
      <c r="AK23" s="21" t="s">
        <v>2</v>
      </c>
      <c r="AL23" s="21" t="s">
        <v>2</v>
      </c>
      <c r="AM23" s="21" t="s">
        <v>2</v>
      </c>
      <c r="AN23" s="16" t="s">
        <v>2</v>
      </c>
      <c r="AO23" s="16"/>
      <c r="AP23" s="16" t="s">
        <v>223</v>
      </c>
      <c r="AQ23" s="16"/>
      <c r="AR23" s="16" t="s">
        <v>7</v>
      </c>
      <c r="AS23" s="16" t="s">
        <v>8</v>
      </c>
      <c r="AT23" s="46"/>
    </row>
    <row r="24" spans="1:46" s="42" customFormat="1" ht="24" customHeight="1">
      <c r="A24" s="27" t="s">
        <v>224</v>
      </c>
      <c r="B24" s="16" t="s">
        <v>225</v>
      </c>
      <c r="C24" s="16" t="s">
        <v>2</v>
      </c>
      <c r="D24" s="16" t="s">
        <v>3</v>
      </c>
      <c r="E24" s="16" t="s">
        <v>2</v>
      </c>
      <c r="F24" s="16" t="s">
        <v>2</v>
      </c>
      <c r="G24" s="16" t="s">
        <v>2</v>
      </c>
      <c r="H24" s="16"/>
      <c r="I24" s="16" t="s">
        <v>3</v>
      </c>
      <c r="J24" s="16" t="s">
        <v>2</v>
      </c>
      <c r="K24" s="16" t="s">
        <v>2</v>
      </c>
      <c r="L24" s="16" t="s">
        <v>2</v>
      </c>
      <c r="M24" s="16" t="s">
        <v>4</v>
      </c>
      <c r="N24" s="16" t="s">
        <v>2</v>
      </c>
      <c r="O24" s="16" t="s">
        <v>3</v>
      </c>
      <c r="P24" s="16" t="s">
        <v>2</v>
      </c>
      <c r="Q24" s="16" t="s">
        <v>2</v>
      </c>
      <c r="R24" s="16" t="s">
        <v>2</v>
      </c>
      <c r="S24" s="16"/>
      <c r="T24" s="16" t="s">
        <v>3</v>
      </c>
      <c r="U24" s="16" t="s">
        <v>2</v>
      </c>
      <c r="V24" s="16" t="s">
        <v>3</v>
      </c>
      <c r="W24" s="17" t="s">
        <v>3</v>
      </c>
      <c r="X24" s="18" t="s">
        <v>3</v>
      </c>
      <c r="Y24" s="16" t="s">
        <v>3</v>
      </c>
      <c r="Z24" s="35" t="s">
        <v>226</v>
      </c>
      <c r="AA24" s="19" t="s">
        <v>4</v>
      </c>
      <c r="AB24" s="16" t="s">
        <v>3</v>
      </c>
      <c r="AC24" s="25" t="s">
        <v>3</v>
      </c>
      <c r="AD24" s="16" t="s">
        <v>2</v>
      </c>
      <c r="AE24" s="20" t="s">
        <v>2</v>
      </c>
      <c r="AF24" s="35" t="s">
        <v>3</v>
      </c>
      <c r="AG24" s="35" t="s">
        <v>227</v>
      </c>
      <c r="AH24" s="16">
        <v>6</v>
      </c>
      <c r="AI24" s="16">
        <v>6</v>
      </c>
      <c r="AJ24" s="16" t="s">
        <v>3</v>
      </c>
      <c r="AK24" s="21" t="s">
        <v>2</v>
      </c>
      <c r="AL24" s="21" t="s">
        <v>2</v>
      </c>
      <c r="AM24" s="21" t="s">
        <v>2</v>
      </c>
      <c r="AN24" s="26" t="s">
        <v>2</v>
      </c>
      <c r="AO24" s="16"/>
      <c r="AP24" s="16" t="s">
        <v>228</v>
      </c>
      <c r="AQ24" s="22" t="s">
        <v>229</v>
      </c>
      <c r="AR24" s="16" t="s">
        <v>7</v>
      </c>
      <c r="AS24" s="16" t="s">
        <v>19</v>
      </c>
      <c r="AT24" s="46"/>
    </row>
    <row r="25" spans="1:46" s="42" customFormat="1" ht="24" customHeight="1">
      <c r="A25" s="27" t="s">
        <v>230</v>
      </c>
      <c r="B25" s="16" t="s">
        <v>231</v>
      </c>
      <c r="C25" s="16" t="s">
        <v>2</v>
      </c>
      <c r="D25" s="16" t="s">
        <v>3</v>
      </c>
      <c r="E25" s="16" t="s">
        <v>2</v>
      </c>
      <c r="F25" s="16" t="s">
        <v>2</v>
      </c>
      <c r="G25" s="16" t="s">
        <v>2</v>
      </c>
      <c r="H25" s="16"/>
      <c r="I25" s="16" t="s">
        <v>3</v>
      </c>
      <c r="J25" s="16" t="s">
        <v>2</v>
      </c>
      <c r="K25" s="16" t="s">
        <v>2</v>
      </c>
      <c r="L25" s="16" t="s">
        <v>2</v>
      </c>
      <c r="M25" s="16" t="s">
        <v>4</v>
      </c>
      <c r="N25" s="16" t="s">
        <v>2</v>
      </c>
      <c r="O25" s="16" t="s">
        <v>2</v>
      </c>
      <c r="P25" s="32" t="s">
        <v>3</v>
      </c>
      <c r="Q25" s="16" t="s">
        <v>2</v>
      </c>
      <c r="R25" s="16" t="s">
        <v>2</v>
      </c>
      <c r="S25" s="16"/>
      <c r="T25" s="16" t="s">
        <v>3</v>
      </c>
      <c r="U25" s="16" t="s">
        <v>2</v>
      </c>
      <c r="V25" s="16" t="s">
        <v>2</v>
      </c>
      <c r="W25" s="17" t="s">
        <v>3</v>
      </c>
      <c r="X25" s="18" t="s">
        <v>3</v>
      </c>
      <c r="Y25" s="16" t="s">
        <v>2</v>
      </c>
      <c r="Z25" s="16"/>
      <c r="AA25" s="16" t="s">
        <v>11</v>
      </c>
      <c r="AB25" s="16" t="s">
        <v>3</v>
      </c>
      <c r="AC25" s="16" t="s">
        <v>2</v>
      </c>
      <c r="AD25" s="16" t="s">
        <v>2</v>
      </c>
      <c r="AE25" s="20" t="s">
        <v>2</v>
      </c>
      <c r="AF25" s="16" t="s">
        <v>2</v>
      </c>
      <c r="AG25" s="16"/>
      <c r="AH25" s="16">
        <v>4</v>
      </c>
      <c r="AI25" s="16">
        <v>4</v>
      </c>
      <c r="AJ25" s="21" t="s">
        <v>2</v>
      </c>
      <c r="AK25" s="21" t="s">
        <v>2</v>
      </c>
      <c r="AL25" s="21" t="s">
        <v>2</v>
      </c>
      <c r="AM25" s="21" t="s">
        <v>2</v>
      </c>
      <c r="AN25" s="51" t="s">
        <v>3</v>
      </c>
      <c r="AO25" s="16"/>
      <c r="AP25" s="16"/>
      <c r="AQ25" s="16"/>
      <c r="AR25" s="16" t="s">
        <v>7</v>
      </c>
      <c r="AS25" s="16" t="s">
        <v>14</v>
      </c>
      <c r="AT25" s="46"/>
    </row>
    <row r="26" spans="1:46" s="16" customFormat="1" ht="24" customHeight="1">
      <c r="A26" s="15" t="s">
        <v>0</v>
      </c>
      <c r="B26" s="16" t="s">
        <v>1</v>
      </c>
      <c r="C26" s="16" t="s">
        <v>2</v>
      </c>
      <c r="D26" s="16" t="s">
        <v>3</v>
      </c>
      <c r="E26" s="16" t="s">
        <v>2</v>
      </c>
      <c r="F26" s="16" t="s">
        <v>2</v>
      </c>
      <c r="G26" s="16" t="s">
        <v>2</v>
      </c>
      <c r="I26" s="16" t="s">
        <v>2</v>
      </c>
      <c r="J26" s="35" t="s">
        <v>3</v>
      </c>
      <c r="K26" s="16" t="s">
        <v>2</v>
      </c>
      <c r="L26" s="16" t="s">
        <v>2</v>
      </c>
      <c r="M26" s="16" t="s">
        <v>4</v>
      </c>
      <c r="N26" s="16" t="s">
        <v>2</v>
      </c>
      <c r="O26" s="16" t="s">
        <v>3</v>
      </c>
      <c r="P26" s="16" t="s">
        <v>2</v>
      </c>
      <c r="Q26" s="16" t="s">
        <v>2</v>
      </c>
      <c r="R26" s="16" t="s">
        <v>2</v>
      </c>
      <c r="T26" s="16" t="s">
        <v>3</v>
      </c>
      <c r="U26" s="16" t="s">
        <v>3</v>
      </c>
      <c r="V26" s="16" t="s">
        <v>3</v>
      </c>
      <c r="W26" s="17" t="s">
        <v>3</v>
      </c>
      <c r="X26" s="18" t="s">
        <v>3</v>
      </c>
      <c r="Y26" s="16" t="s">
        <v>2</v>
      </c>
      <c r="AA26" s="19" t="s">
        <v>4</v>
      </c>
      <c r="AB26" s="16" t="s">
        <v>3</v>
      </c>
      <c r="AC26" s="16" t="s">
        <v>2</v>
      </c>
      <c r="AD26" s="16" t="s">
        <v>2</v>
      </c>
      <c r="AE26" s="20" t="s">
        <v>2</v>
      </c>
      <c r="AF26" s="16" t="s">
        <v>2</v>
      </c>
      <c r="AH26" s="16">
        <v>4</v>
      </c>
      <c r="AI26" s="16">
        <v>8</v>
      </c>
      <c r="AJ26" s="16" t="s">
        <v>3</v>
      </c>
      <c r="AK26" s="16" t="s">
        <v>3</v>
      </c>
      <c r="AL26" s="21" t="s">
        <v>2</v>
      </c>
      <c r="AM26" s="21" t="s">
        <v>2</v>
      </c>
      <c r="AN26" s="16" t="s">
        <v>2</v>
      </c>
      <c r="AP26" s="16" t="s">
        <v>5</v>
      </c>
      <c r="AQ26" s="22" t="s">
        <v>6</v>
      </c>
      <c r="AR26" s="16" t="s">
        <v>7</v>
      </c>
      <c r="AS26" s="16" t="s">
        <v>8</v>
      </c>
    </row>
    <row r="27" spans="1:46" s="24" customFormat="1" ht="24" customHeight="1">
      <c r="A27" s="23" t="s">
        <v>9</v>
      </c>
      <c r="B27" s="24" t="s">
        <v>10</v>
      </c>
      <c r="C27" s="24" t="s">
        <v>2</v>
      </c>
      <c r="D27" s="24" t="s">
        <v>2</v>
      </c>
      <c r="E27" s="24" t="s">
        <v>3</v>
      </c>
      <c r="F27" s="24" t="s">
        <v>2</v>
      </c>
      <c r="G27" s="24" t="s">
        <v>2</v>
      </c>
      <c r="I27" s="24" t="s">
        <v>2</v>
      </c>
      <c r="J27" s="24" t="s">
        <v>2</v>
      </c>
      <c r="K27" s="24" t="s">
        <v>2</v>
      </c>
      <c r="L27" s="24" t="s">
        <v>3</v>
      </c>
      <c r="M27" s="24" t="s">
        <v>11</v>
      </c>
      <c r="N27" s="24" t="s">
        <v>2</v>
      </c>
      <c r="O27" s="24" t="s">
        <v>2</v>
      </c>
      <c r="P27" s="32" t="s">
        <v>3</v>
      </c>
      <c r="Q27" s="24" t="s">
        <v>2</v>
      </c>
      <c r="R27" s="24" t="s">
        <v>2</v>
      </c>
      <c r="T27" s="24" t="s">
        <v>3</v>
      </c>
      <c r="U27" s="24" t="s">
        <v>2</v>
      </c>
      <c r="V27" s="24" t="s">
        <v>2</v>
      </c>
      <c r="W27" s="24" t="s">
        <v>2</v>
      </c>
      <c r="X27" s="24" t="s">
        <v>2</v>
      </c>
      <c r="Y27" s="24" t="s">
        <v>2</v>
      </c>
      <c r="AA27" s="24" t="s">
        <v>11</v>
      </c>
      <c r="AB27" s="24" t="s">
        <v>3</v>
      </c>
      <c r="AC27" s="24" t="s">
        <v>2</v>
      </c>
      <c r="AD27" s="24" t="s">
        <v>2</v>
      </c>
      <c r="AE27" s="20" t="s">
        <v>2</v>
      </c>
      <c r="AF27" s="24" t="s">
        <v>2</v>
      </c>
      <c r="AH27" s="24">
        <v>0</v>
      </c>
      <c r="AI27" s="24">
        <v>5</v>
      </c>
      <c r="AJ27" s="21" t="s">
        <v>2</v>
      </c>
      <c r="AK27" s="21" t="s">
        <v>2</v>
      </c>
      <c r="AL27" s="21" t="s">
        <v>2</v>
      </c>
      <c r="AM27" s="21" t="s">
        <v>2</v>
      </c>
      <c r="AN27" s="51" t="s">
        <v>3</v>
      </c>
      <c r="AP27" s="24" t="s">
        <v>12</v>
      </c>
      <c r="AR27" s="24" t="s">
        <v>13</v>
      </c>
      <c r="AS27" s="24" t="s">
        <v>14</v>
      </c>
    </row>
    <row r="28" spans="1:46" s="24" customFormat="1" ht="24" customHeight="1">
      <c r="A28" s="23" t="s">
        <v>15</v>
      </c>
      <c r="B28" s="24" t="s">
        <v>16</v>
      </c>
      <c r="C28" s="24" t="s">
        <v>2</v>
      </c>
      <c r="D28" s="24" t="s">
        <v>2</v>
      </c>
      <c r="E28" s="24" t="s">
        <v>3</v>
      </c>
      <c r="F28" s="24" t="s">
        <v>2</v>
      </c>
      <c r="G28" s="24" t="s">
        <v>2</v>
      </c>
      <c r="I28" s="24" t="s">
        <v>2</v>
      </c>
      <c r="J28" s="24" t="s">
        <v>2</v>
      </c>
      <c r="K28" s="24" t="s">
        <v>2</v>
      </c>
      <c r="L28" s="24" t="s">
        <v>3</v>
      </c>
      <c r="M28" s="24" t="s">
        <v>11</v>
      </c>
      <c r="N28" s="24" t="s">
        <v>2</v>
      </c>
      <c r="O28" s="24" t="s">
        <v>2</v>
      </c>
      <c r="P28" s="32" t="s">
        <v>3</v>
      </c>
      <c r="Q28" s="24" t="s">
        <v>2</v>
      </c>
      <c r="R28" s="24" t="s">
        <v>2</v>
      </c>
      <c r="T28" s="24" t="s">
        <v>3</v>
      </c>
      <c r="U28" s="24" t="s">
        <v>2</v>
      </c>
      <c r="V28" s="24" t="s">
        <v>2</v>
      </c>
      <c r="W28" s="24" t="s">
        <v>2</v>
      </c>
      <c r="X28" s="18" t="s">
        <v>3</v>
      </c>
      <c r="Y28" s="24" t="s">
        <v>2</v>
      </c>
      <c r="AA28" s="24" t="s">
        <v>11</v>
      </c>
      <c r="AB28" s="24" t="s">
        <v>3</v>
      </c>
      <c r="AC28" s="24" t="s">
        <v>2</v>
      </c>
      <c r="AD28" s="25" t="s">
        <v>3</v>
      </c>
      <c r="AE28" s="20" t="s">
        <v>2</v>
      </c>
      <c r="AF28" s="24" t="s">
        <v>2</v>
      </c>
      <c r="AH28" s="24">
        <v>2</v>
      </c>
      <c r="AI28" s="24">
        <v>4</v>
      </c>
      <c r="AJ28" s="21" t="s">
        <v>2</v>
      </c>
      <c r="AK28" s="26" t="s">
        <v>3</v>
      </c>
      <c r="AL28" s="26" t="s">
        <v>3</v>
      </c>
      <c r="AM28" s="21" t="s">
        <v>2</v>
      </c>
      <c r="AN28" s="26" t="s">
        <v>2</v>
      </c>
      <c r="AP28" s="24" t="s">
        <v>17</v>
      </c>
      <c r="AQ28" s="22" t="s">
        <v>18</v>
      </c>
      <c r="AR28" s="24" t="s">
        <v>7</v>
      </c>
      <c r="AS28" s="24" t="s">
        <v>19</v>
      </c>
    </row>
    <row r="29" spans="1:46" s="24" customFormat="1" ht="24" customHeight="1">
      <c r="A29" s="23" t="s">
        <v>20</v>
      </c>
      <c r="B29" s="24" t="s">
        <v>21</v>
      </c>
      <c r="C29" s="24" t="s">
        <v>2</v>
      </c>
      <c r="D29" s="24" t="s">
        <v>2</v>
      </c>
      <c r="E29" s="24" t="s">
        <v>3</v>
      </c>
      <c r="F29" s="24" t="s">
        <v>2</v>
      </c>
      <c r="G29" s="24" t="s">
        <v>2</v>
      </c>
      <c r="I29" s="24" t="s">
        <v>2</v>
      </c>
      <c r="J29" s="24" t="s">
        <v>2</v>
      </c>
      <c r="K29" s="24" t="s">
        <v>2</v>
      </c>
      <c r="L29" s="24" t="s">
        <v>3</v>
      </c>
      <c r="M29" s="24" t="s">
        <v>11</v>
      </c>
      <c r="N29" s="24" t="s">
        <v>2</v>
      </c>
      <c r="O29" s="24" t="s">
        <v>3</v>
      </c>
      <c r="P29" s="24" t="s">
        <v>2</v>
      </c>
      <c r="Q29" s="24" t="s">
        <v>2</v>
      </c>
      <c r="R29" s="24" t="s">
        <v>2</v>
      </c>
      <c r="T29" s="24" t="s">
        <v>2</v>
      </c>
      <c r="U29" s="24" t="s">
        <v>2</v>
      </c>
      <c r="V29" s="24" t="s">
        <v>2</v>
      </c>
      <c r="W29" s="17" t="s">
        <v>3</v>
      </c>
      <c r="X29" s="24" t="s">
        <v>2</v>
      </c>
      <c r="Y29" s="24" t="s">
        <v>2</v>
      </c>
      <c r="AA29" s="19" t="s">
        <v>4</v>
      </c>
      <c r="AB29" s="24" t="s">
        <v>3</v>
      </c>
      <c r="AC29" s="24" t="s">
        <v>2</v>
      </c>
      <c r="AD29" s="24" t="s">
        <v>2</v>
      </c>
      <c r="AE29" s="20" t="s">
        <v>2</v>
      </c>
      <c r="AF29" s="24" t="s">
        <v>2</v>
      </c>
      <c r="AH29" s="24">
        <v>7</v>
      </c>
      <c r="AI29" s="24">
        <v>7</v>
      </c>
      <c r="AJ29" s="26" t="s">
        <v>3</v>
      </c>
      <c r="AK29" s="21" t="s">
        <v>2</v>
      </c>
      <c r="AL29" s="21" t="s">
        <v>2</v>
      </c>
      <c r="AM29" s="21" t="s">
        <v>2</v>
      </c>
      <c r="AN29" s="26" t="s">
        <v>2</v>
      </c>
      <c r="AR29" s="24" t="s">
        <v>22</v>
      </c>
      <c r="AS29" s="24" t="s">
        <v>19</v>
      </c>
    </row>
    <row r="30" spans="1:46" s="16" customFormat="1" ht="24" customHeight="1">
      <c r="A30" s="27" t="s">
        <v>23</v>
      </c>
      <c r="B30" s="16" t="s">
        <v>24</v>
      </c>
      <c r="C30" s="16" t="s">
        <v>2</v>
      </c>
      <c r="D30" s="16" t="s">
        <v>3</v>
      </c>
      <c r="E30" s="16" t="s">
        <v>2</v>
      </c>
      <c r="F30" s="16" t="s">
        <v>2</v>
      </c>
      <c r="G30" s="16" t="s">
        <v>2</v>
      </c>
      <c r="I30" s="16" t="s">
        <v>3</v>
      </c>
      <c r="J30" s="16" t="s">
        <v>2</v>
      </c>
      <c r="K30" s="16" t="s">
        <v>2</v>
      </c>
      <c r="L30" s="16" t="s">
        <v>2</v>
      </c>
      <c r="M30" s="16" t="s">
        <v>11</v>
      </c>
      <c r="N30" s="16" t="s">
        <v>2</v>
      </c>
      <c r="O30" s="16" t="s">
        <v>2</v>
      </c>
      <c r="P30" s="32" t="s">
        <v>3</v>
      </c>
      <c r="Q30" s="16" t="s">
        <v>2</v>
      </c>
      <c r="R30" s="16" t="s">
        <v>2</v>
      </c>
      <c r="T30" s="16" t="s">
        <v>3</v>
      </c>
      <c r="U30" s="16" t="s">
        <v>2</v>
      </c>
      <c r="V30" s="16" t="s">
        <v>2</v>
      </c>
      <c r="W30" s="16" t="s">
        <v>2</v>
      </c>
      <c r="X30" s="16" t="s">
        <v>2</v>
      </c>
      <c r="Y30" s="16" t="s">
        <v>2</v>
      </c>
      <c r="AA30" s="16" t="s">
        <v>11</v>
      </c>
      <c r="AB30" s="16" t="s">
        <v>3</v>
      </c>
      <c r="AC30" s="16" t="s">
        <v>2</v>
      </c>
      <c r="AD30" s="16" t="s">
        <v>2</v>
      </c>
      <c r="AE30" s="20" t="s">
        <v>2</v>
      </c>
      <c r="AF30" s="16" t="s">
        <v>2</v>
      </c>
      <c r="AH30" s="16">
        <v>5</v>
      </c>
      <c r="AI30" s="16">
        <v>5</v>
      </c>
      <c r="AJ30" s="21" t="s">
        <v>2</v>
      </c>
      <c r="AK30" s="21" t="s">
        <v>2</v>
      </c>
      <c r="AL30" s="21" t="s">
        <v>2</v>
      </c>
      <c r="AM30" s="21" t="s">
        <v>2</v>
      </c>
      <c r="AN30" s="51" t="s">
        <v>3</v>
      </c>
      <c r="AR30" s="16" t="s">
        <v>25</v>
      </c>
      <c r="AS30" s="16" t="s">
        <v>19</v>
      </c>
    </row>
    <row r="31" spans="1:46" s="16" customFormat="1" ht="24" customHeight="1">
      <c r="A31" s="27" t="s">
        <v>26</v>
      </c>
      <c r="B31" s="16" t="s">
        <v>27</v>
      </c>
      <c r="C31" s="16" t="s">
        <v>2</v>
      </c>
      <c r="D31" s="16" t="s">
        <v>3</v>
      </c>
      <c r="E31" s="16" t="s">
        <v>2</v>
      </c>
      <c r="F31" s="16" t="s">
        <v>2</v>
      </c>
      <c r="G31" s="16" t="s">
        <v>2</v>
      </c>
      <c r="I31" s="16" t="s">
        <v>3</v>
      </c>
      <c r="J31" s="16" t="s">
        <v>2</v>
      </c>
      <c r="K31" s="16" t="s">
        <v>2</v>
      </c>
      <c r="L31" s="16" t="s">
        <v>2</v>
      </c>
      <c r="M31" s="16" t="s">
        <v>28</v>
      </c>
      <c r="N31" s="16" t="s">
        <v>2</v>
      </c>
      <c r="O31" s="16" t="s">
        <v>3</v>
      </c>
      <c r="P31" s="16" t="s">
        <v>2</v>
      </c>
      <c r="Q31" s="16" t="s">
        <v>2</v>
      </c>
      <c r="R31" s="16" t="s">
        <v>2</v>
      </c>
      <c r="T31" s="16" t="s">
        <v>2</v>
      </c>
      <c r="U31" s="16" t="s">
        <v>2</v>
      </c>
      <c r="V31" s="16" t="s">
        <v>3</v>
      </c>
      <c r="W31" s="17" t="s">
        <v>3</v>
      </c>
      <c r="X31" s="16" t="s">
        <v>2</v>
      </c>
      <c r="Y31" s="16" t="s">
        <v>2</v>
      </c>
      <c r="AA31" s="19" t="s">
        <v>4</v>
      </c>
      <c r="AB31" s="16" t="s">
        <v>3</v>
      </c>
      <c r="AC31" s="16" t="s">
        <v>2</v>
      </c>
      <c r="AD31" s="16" t="s">
        <v>2</v>
      </c>
      <c r="AE31" s="20" t="s">
        <v>2</v>
      </c>
      <c r="AF31" s="16" t="s">
        <v>2</v>
      </c>
      <c r="AH31" s="16">
        <v>6</v>
      </c>
      <c r="AI31" s="16">
        <v>7</v>
      </c>
      <c r="AJ31" s="21" t="s">
        <v>2</v>
      </c>
      <c r="AK31" s="16" t="s">
        <v>3</v>
      </c>
      <c r="AL31" s="21" t="s">
        <v>2</v>
      </c>
      <c r="AM31" s="21" t="s">
        <v>2</v>
      </c>
      <c r="AN31" s="16" t="s">
        <v>2</v>
      </c>
      <c r="AR31" s="16" t="s">
        <v>7</v>
      </c>
      <c r="AS31" s="16" t="s">
        <v>19</v>
      </c>
    </row>
    <row r="32" spans="1:46" s="16" customFormat="1" ht="24" customHeight="1">
      <c r="A32" s="27" t="s">
        <v>26</v>
      </c>
      <c r="B32" s="16" t="s">
        <v>29</v>
      </c>
      <c r="C32" s="16" t="s">
        <v>2</v>
      </c>
      <c r="D32" s="16" t="s">
        <v>2</v>
      </c>
      <c r="E32" s="16" t="s">
        <v>3</v>
      </c>
      <c r="F32" s="16" t="s">
        <v>2</v>
      </c>
      <c r="G32" s="16" t="s">
        <v>2</v>
      </c>
      <c r="I32" s="16" t="s">
        <v>3</v>
      </c>
      <c r="J32" s="16" t="s">
        <v>2</v>
      </c>
      <c r="K32" s="16" t="s">
        <v>2</v>
      </c>
      <c r="L32" s="16" t="s">
        <v>2</v>
      </c>
      <c r="M32" s="16" t="s">
        <v>11</v>
      </c>
      <c r="N32" s="16" t="s">
        <v>2</v>
      </c>
      <c r="O32" s="16" t="s">
        <v>2</v>
      </c>
      <c r="P32" s="32" t="s">
        <v>3</v>
      </c>
      <c r="Q32" s="16" t="s">
        <v>2</v>
      </c>
      <c r="R32" s="16" t="s">
        <v>2</v>
      </c>
      <c r="T32" s="16" t="s">
        <v>2</v>
      </c>
      <c r="U32" s="16" t="s">
        <v>3</v>
      </c>
      <c r="V32" s="16" t="s">
        <v>2</v>
      </c>
      <c r="W32" s="17" t="s">
        <v>3</v>
      </c>
      <c r="X32" s="18" t="s">
        <v>3</v>
      </c>
      <c r="Y32" s="16" t="s">
        <v>2</v>
      </c>
      <c r="AA32" s="16" t="s">
        <v>11</v>
      </c>
      <c r="AB32" s="16" t="s">
        <v>3</v>
      </c>
      <c r="AC32" s="16" t="s">
        <v>2</v>
      </c>
      <c r="AD32" s="16" t="s">
        <v>2</v>
      </c>
      <c r="AE32" s="20" t="s">
        <v>2</v>
      </c>
      <c r="AF32" s="16" t="s">
        <v>2</v>
      </c>
      <c r="AH32" s="16">
        <v>3</v>
      </c>
      <c r="AI32" s="16">
        <v>1</v>
      </c>
      <c r="AJ32" s="21" t="s">
        <v>2</v>
      </c>
      <c r="AK32" s="16" t="s">
        <v>3</v>
      </c>
      <c r="AL32" s="21" t="s">
        <v>2</v>
      </c>
      <c r="AM32" s="21" t="s">
        <v>2</v>
      </c>
      <c r="AN32" s="16" t="s">
        <v>2</v>
      </c>
      <c r="AR32" s="16" t="s">
        <v>7</v>
      </c>
      <c r="AS32" s="16" t="s">
        <v>14</v>
      </c>
    </row>
    <row r="33" spans="1:45" s="24" customFormat="1" ht="24" customHeight="1">
      <c r="A33" s="23" t="s">
        <v>30</v>
      </c>
      <c r="B33" s="24" t="s">
        <v>31</v>
      </c>
      <c r="C33" s="24" t="s">
        <v>2</v>
      </c>
      <c r="D33" s="24" t="s">
        <v>2</v>
      </c>
      <c r="E33" s="24" t="s">
        <v>3</v>
      </c>
      <c r="F33" s="24" t="s">
        <v>2</v>
      </c>
      <c r="G33" s="24" t="s">
        <v>2</v>
      </c>
      <c r="I33" s="24" t="s">
        <v>2</v>
      </c>
      <c r="J33" s="24" t="s">
        <v>2</v>
      </c>
      <c r="K33" s="24" t="s">
        <v>2</v>
      </c>
      <c r="L33" s="24" t="s">
        <v>3</v>
      </c>
      <c r="M33" s="24" t="s">
        <v>11</v>
      </c>
      <c r="N33" s="24" t="s">
        <v>2</v>
      </c>
      <c r="O33" s="24" t="s">
        <v>2</v>
      </c>
      <c r="P33" s="32" t="s">
        <v>3</v>
      </c>
      <c r="Q33" s="24" t="s">
        <v>2</v>
      </c>
      <c r="R33" s="24" t="s">
        <v>2</v>
      </c>
      <c r="T33" s="24" t="s">
        <v>3</v>
      </c>
      <c r="U33" s="24" t="s">
        <v>2</v>
      </c>
      <c r="V33" s="24" t="s">
        <v>2</v>
      </c>
      <c r="W33" s="17" t="s">
        <v>3</v>
      </c>
      <c r="X33" s="24" t="s">
        <v>2</v>
      </c>
      <c r="Y33" s="24" t="s">
        <v>2</v>
      </c>
      <c r="AA33" s="24" t="s">
        <v>11</v>
      </c>
      <c r="AB33" s="24" t="s">
        <v>3</v>
      </c>
      <c r="AC33" s="24" t="s">
        <v>2</v>
      </c>
      <c r="AD33" s="24" t="s">
        <v>2</v>
      </c>
      <c r="AE33" s="20" t="s">
        <v>2</v>
      </c>
      <c r="AF33" s="24" t="s">
        <v>2</v>
      </c>
      <c r="AH33" s="24">
        <v>2</v>
      </c>
      <c r="AI33" s="24">
        <v>3</v>
      </c>
      <c r="AJ33" s="21" t="s">
        <v>2</v>
      </c>
      <c r="AK33" s="21" t="s">
        <v>2</v>
      </c>
      <c r="AL33" s="21" t="s">
        <v>2</v>
      </c>
      <c r="AM33" s="21" t="s">
        <v>2</v>
      </c>
      <c r="AN33" s="51" t="s">
        <v>3</v>
      </c>
      <c r="AR33" s="24" t="s">
        <v>32</v>
      </c>
      <c r="AS33" s="24" t="s">
        <v>19</v>
      </c>
    </row>
    <row r="34" spans="1:45" s="16" customFormat="1" ht="24" customHeight="1">
      <c r="A34" s="27" t="s">
        <v>33</v>
      </c>
      <c r="B34" s="16" t="s">
        <v>34</v>
      </c>
      <c r="C34" s="16" t="s">
        <v>2</v>
      </c>
      <c r="D34" s="16" t="s">
        <v>3</v>
      </c>
      <c r="E34" s="16" t="s">
        <v>2</v>
      </c>
      <c r="F34" s="16" t="s">
        <v>2</v>
      </c>
      <c r="G34" s="16" t="s">
        <v>2</v>
      </c>
      <c r="I34" s="16" t="s">
        <v>3</v>
      </c>
      <c r="J34" s="16" t="s">
        <v>2</v>
      </c>
      <c r="K34" s="16" t="s">
        <v>2</v>
      </c>
      <c r="L34" s="16" t="s">
        <v>2</v>
      </c>
      <c r="M34" s="16" t="s">
        <v>4</v>
      </c>
      <c r="N34" s="16" t="s">
        <v>2</v>
      </c>
      <c r="O34" s="16" t="s">
        <v>3</v>
      </c>
      <c r="P34" s="16" t="s">
        <v>2</v>
      </c>
      <c r="Q34" s="16" t="s">
        <v>2</v>
      </c>
      <c r="R34" s="16" t="s">
        <v>2</v>
      </c>
      <c r="T34" s="16" t="s">
        <v>3</v>
      </c>
      <c r="U34" s="16" t="s">
        <v>2</v>
      </c>
      <c r="V34" s="16" t="s">
        <v>3</v>
      </c>
      <c r="W34" s="16" t="s">
        <v>2</v>
      </c>
      <c r="X34" s="18" t="s">
        <v>3</v>
      </c>
      <c r="Y34" s="16" t="s">
        <v>2</v>
      </c>
      <c r="AA34" s="37" t="s">
        <v>153</v>
      </c>
      <c r="AB34" s="16" t="s">
        <v>3</v>
      </c>
      <c r="AC34" s="16" t="s">
        <v>2</v>
      </c>
      <c r="AD34" s="25" t="s">
        <v>3</v>
      </c>
      <c r="AE34" s="20" t="s">
        <v>2</v>
      </c>
      <c r="AF34" s="16" t="s">
        <v>2</v>
      </c>
      <c r="AH34" s="16">
        <v>6</v>
      </c>
      <c r="AI34" s="16">
        <v>6</v>
      </c>
      <c r="AJ34" s="21" t="s">
        <v>2</v>
      </c>
      <c r="AK34" s="21" t="s">
        <v>2</v>
      </c>
      <c r="AL34" s="21" t="s">
        <v>2</v>
      </c>
      <c r="AM34" s="21" t="s">
        <v>2</v>
      </c>
      <c r="AN34" s="51" t="s">
        <v>3</v>
      </c>
      <c r="AR34" s="16" t="s">
        <v>7</v>
      </c>
      <c r="AS34" s="16" t="s">
        <v>19</v>
      </c>
    </row>
    <row r="35" spans="1:45" s="16" customFormat="1" ht="24" customHeight="1">
      <c r="A35" s="27" t="s">
        <v>35</v>
      </c>
      <c r="B35" s="16" t="s">
        <v>36</v>
      </c>
      <c r="C35" s="16" t="s">
        <v>2</v>
      </c>
      <c r="D35" s="16" t="s">
        <v>3</v>
      </c>
      <c r="E35" s="16" t="s">
        <v>2</v>
      </c>
      <c r="F35" s="16" t="s">
        <v>2</v>
      </c>
      <c r="G35" s="16" t="s">
        <v>2</v>
      </c>
      <c r="I35" s="16" t="s">
        <v>3</v>
      </c>
      <c r="J35" s="16" t="s">
        <v>2</v>
      </c>
      <c r="K35" s="16" t="s">
        <v>2</v>
      </c>
      <c r="L35" s="16" t="s">
        <v>2</v>
      </c>
      <c r="M35" s="16" t="s">
        <v>4</v>
      </c>
      <c r="N35" s="16" t="s">
        <v>2</v>
      </c>
      <c r="O35" s="16" t="s">
        <v>3</v>
      </c>
      <c r="P35" s="16" t="s">
        <v>2</v>
      </c>
      <c r="Q35" s="16" t="s">
        <v>2</v>
      </c>
      <c r="R35" s="16" t="s">
        <v>2</v>
      </c>
      <c r="T35" s="16" t="s">
        <v>3</v>
      </c>
      <c r="U35" s="16" t="s">
        <v>2</v>
      </c>
      <c r="V35" s="16" t="s">
        <v>2</v>
      </c>
      <c r="W35" s="17" t="s">
        <v>3</v>
      </c>
      <c r="X35" s="16" t="s">
        <v>2</v>
      </c>
      <c r="Y35" s="16" t="s">
        <v>2</v>
      </c>
      <c r="AA35" s="16" t="s">
        <v>11</v>
      </c>
      <c r="AB35" s="16" t="s">
        <v>3</v>
      </c>
      <c r="AC35" s="16" t="s">
        <v>2</v>
      </c>
      <c r="AD35" s="16" t="s">
        <v>2</v>
      </c>
      <c r="AE35" s="20" t="s">
        <v>2</v>
      </c>
      <c r="AF35" s="16" t="s">
        <v>2</v>
      </c>
      <c r="AH35" s="16">
        <v>3</v>
      </c>
      <c r="AI35" s="16">
        <v>6</v>
      </c>
      <c r="AJ35" s="16" t="s">
        <v>3</v>
      </c>
      <c r="AK35" s="21" t="s">
        <v>2</v>
      </c>
      <c r="AL35" s="21" t="s">
        <v>2</v>
      </c>
      <c r="AM35" s="21" t="s">
        <v>2</v>
      </c>
      <c r="AN35" s="16" t="s">
        <v>2</v>
      </c>
      <c r="AP35" s="16" t="s">
        <v>37</v>
      </c>
      <c r="AQ35" s="22" t="s">
        <v>38</v>
      </c>
      <c r="AR35" s="16" t="s">
        <v>39</v>
      </c>
      <c r="AS35" s="16" t="s">
        <v>19</v>
      </c>
    </row>
    <row r="36" spans="1:45" s="16" customFormat="1" ht="24" customHeight="1">
      <c r="A36" s="27" t="s">
        <v>40</v>
      </c>
      <c r="B36" s="16" t="s">
        <v>41</v>
      </c>
      <c r="C36" s="16" t="s">
        <v>2</v>
      </c>
      <c r="D36" s="16" t="s">
        <v>3</v>
      </c>
      <c r="E36" s="16" t="s">
        <v>2</v>
      </c>
      <c r="F36" s="16" t="s">
        <v>2</v>
      </c>
      <c r="G36" s="16" t="s">
        <v>2</v>
      </c>
      <c r="I36" s="16" t="s">
        <v>3</v>
      </c>
      <c r="J36" s="16" t="s">
        <v>2</v>
      </c>
      <c r="K36" s="16" t="s">
        <v>2</v>
      </c>
      <c r="L36" s="16" t="s">
        <v>2</v>
      </c>
      <c r="M36" s="16" t="s">
        <v>28</v>
      </c>
      <c r="N36" s="16" t="s">
        <v>2</v>
      </c>
      <c r="O36" s="16" t="s">
        <v>2</v>
      </c>
      <c r="P36" s="32" t="s">
        <v>3</v>
      </c>
      <c r="Q36" s="16" t="s">
        <v>2</v>
      </c>
      <c r="R36" s="16" t="s">
        <v>2</v>
      </c>
      <c r="T36" s="16" t="s">
        <v>3</v>
      </c>
      <c r="U36" s="16" t="s">
        <v>2</v>
      </c>
      <c r="V36" s="16" t="s">
        <v>2</v>
      </c>
      <c r="W36" s="17" t="s">
        <v>3</v>
      </c>
      <c r="X36" s="16" t="s">
        <v>2</v>
      </c>
      <c r="Y36" s="16" t="s">
        <v>2</v>
      </c>
      <c r="AA36" s="37" t="s">
        <v>153</v>
      </c>
      <c r="AB36" s="16" t="s">
        <v>3</v>
      </c>
      <c r="AC36" s="25" t="s">
        <v>3</v>
      </c>
      <c r="AD36" s="25" t="s">
        <v>3</v>
      </c>
      <c r="AE36" s="20" t="s">
        <v>2</v>
      </c>
      <c r="AF36" s="16" t="s">
        <v>2</v>
      </c>
      <c r="AH36" s="16">
        <v>2</v>
      </c>
      <c r="AI36" s="16">
        <v>10</v>
      </c>
      <c r="AJ36" s="16" t="s">
        <v>3</v>
      </c>
      <c r="AK36" s="21" t="s">
        <v>2</v>
      </c>
      <c r="AL36" s="16" t="s">
        <v>3</v>
      </c>
      <c r="AM36" s="21" t="s">
        <v>2</v>
      </c>
      <c r="AN36" s="16" t="s">
        <v>2</v>
      </c>
      <c r="AP36" s="16" t="s">
        <v>157</v>
      </c>
      <c r="AR36" s="16" t="s">
        <v>158</v>
      </c>
      <c r="AS36" s="16" t="s">
        <v>19</v>
      </c>
    </row>
    <row r="37" spans="1:45" s="24" customFormat="1" ht="24" customHeight="1">
      <c r="A37" s="23" t="s">
        <v>42</v>
      </c>
      <c r="B37" s="24" t="s">
        <v>43</v>
      </c>
      <c r="C37" s="24" t="s">
        <v>2</v>
      </c>
      <c r="D37" s="24" t="s">
        <v>2</v>
      </c>
      <c r="E37" s="24" t="s">
        <v>3</v>
      </c>
      <c r="F37" s="24" t="s">
        <v>2</v>
      </c>
      <c r="G37" s="24" t="s">
        <v>2</v>
      </c>
      <c r="I37" s="24" t="s">
        <v>2</v>
      </c>
      <c r="J37" s="24" t="s">
        <v>2</v>
      </c>
      <c r="K37" s="24" t="s">
        <v>2</v>
      </c>
      <c r="L37" s="24" t="s">
        <v>3</v>
      </c>
      <c r="M37" s="24" t="s">
        <v>11</v>
      </c>
      <c r="N37" s="24" t="s">
        <v>2</v>
      </c>
      <c r="O37" s="24" t="s">
        <v>2</v>
      </c>
      <c r="P37" s="24" t="s">
        <v>2</v>
      </c>
      <c r="Q37" s="24" t="s">
        <v>2</v>
      </c>
      <c r="R37" s="32" t="s">
        <v>3</v>
      </c>
      <c r="T37" s="24" t="s">
        <v>3</v>
      </c>
      <c r="U37" s="24" t="s">
        <v>2</v>
      </c>
      <c r="V37" s="24" t="s">
        <v>2</v>
      </c>
      <c r="W37" s="24" t="s">
        <v>2</v>
      </c>
      <c r="X37" s="24" t="s">
        <v>2</v>
      </c>
      <c r="Y37" s="24" t="s">
        <v>2</v>
      </c>
      <c r="AA37" s="24" t="s">
        <v>11</v>
      </c>
      <c r="AB37" s="24" t="s">
        <v>3</v>
      </c>
      <c r="AC37" s="24" t="s">
        <v>2</v>
      </c>
      <c r="AD37" s="24" t="s">
        <v>2</v>
      </c>
      <c r="AE37" s="20" t="s">
        <v>2</v>
      </c>
      <c r="AF37" s="24" t="s">
        <v>2</v>
      </c>
      <c r="AH37" s="24">
        <v>3</v>
      </c>
      <c r="AI37" s="24">
        <v>2</v>
      </c>
      <c r="AJ37" s="21" t="s">
        <v>2</v>
      </c>
      <c r="AK37" s="26" t="s">
        <v>3</v>
      </c>
      <c r="AL37" s="21" t="s">
        <v>2</v>
      </c>
      <c r="AM37" s="21" t="s">
        <v>2</v>
      </c>
      <c r="AN37" s="26" t="s">
        <v>2</v>
      </c>
      <c r="AS37" s="24" t="s">
        <v>19</v>
      </c>
    </row>
    <row r="38" spans="1:45" s="32" customFormat="1" ht="24" customHeight="1">
      <c r="A38" s="31" t="s">
        <v>46</v>
      </c>
      <c r="B38" s="32" t="s">
        <v>47</v>
      </c>
      <c r="C38" s="35" t="s">
        <v>3</v>
      </c>
      <c r="D38" s="32" t="s">
        <v>2</v>
      </c>
      <c r="E38" s="32" t="s">
        <v>2</v>
      </c>
      <c r="F38" s="32" t="s">
        <v>2</v>
      </c>
      <c r="G38" s="32" t="s">
        <v>2</v>
      </c>
      <c r="I38" s="32" t="s">
        <v>3</v>
      </c>
      <c r="J38" s="32" t="s">
        <v>2</v>
      </c>
      <c r="K38" s="32" t="s">
        <v>2</v>
      </c>
      <c r="L38" s="32" t="s">
        <v>2</v>
      </c>
      <c r="M38" s="32" t="s">
        <v>11</v>
      </c>
      <c r="N38" s="32" t="s">
        <v>2</v>
      </c>
      <c r="O38" s="32" t="s">
        <v>2</v>
      </c>
      <c r="P38" s="32" t="s">
        <v>2</v>
      </c>
      <c r="Q38" s="32" t="s">
        <v>2</v>
      </c>
      <c r="R38" s="32" t="s">
        <v>3</v>
      </c>
      <c r="T38" s="32" t="s">
        <v>2</v>
      </c>
      <c r="U38" s="32" t="s">
        <v>2</v>
      </c>
      <c r="V38" s="32" t="s">
        <v>2</v>
      </c>
      <c r="W38" s="32" t="s">
        <v>2</v>
      </c>
      <c r="X38" s="18" t="s">
        <v>3</v>
      </c>
      <c r="Y38" s="32" t="s">
        <v>2</v>
      </c>
      <c r="AA38" s="32" t="s">
        <v>11</v>
      </c>
      <c r="AB38" s="30" t="s">
        <v>2</v>
      </c>
      <c r="AC38" s="32" t="s">
        <v>2</v>
      </c>
      <c r="AD38" s="32" t="s">
        <v>2</v>
      </c>
      <c r="AE38" s="20" t="s">
        <v>2</v>
      </c>
      <c r="AF38" s="32" t="s">
        <v>2</v>
      </c>
      <c r="AH38" s="32">
        <v>0</v>
      </c>
      <c r="AI38" s="32">
        <v>2</v>
      </c>
      <c r="AJ38" s="21" t="s">
        <v>2</v>
      </c>
      <c r="AK38" s="21" t="s">
        <v>2</v>
      </c>
      <c r="AL38" s="21" t="s">
        <v>2</v>
      </c>
      <c r="AM38" s="21" t="s">
        <v>2</v>
      </c>
      <c r="AN38" s="51" t="s">
        <v>3</v>
      </c>
      <c r="AR38" s="32" t="s">
        <v>7</v>
      </c>
      <c r="AS38" s="32" t="s">
        <v>19</v>
      </c>
    </row>
    <row r="39" spans="1:45" s="24" customFormat="1" ht="24" customHeight="1">
      <c r="A39" s="23" t="s">
        <v>48</v>
      </c>
      <c r="B39" s="24" t="s">
        <v>49</v>
      </c>
      <c r="C39" s="24" t="s">
        <v>2</v>
      </c>
      <c r="D39" s="24" t="s">
        <v>3</v>
      </c>
      <c r="E39" s="24" t="s">
        <v>2</v>
      </c>
      <c r="F39" s="24" t="s">
        <v>2</v>
      </c>
      <c r="G39" s="24" t="s">
        <v>2</v>
      </c>
      <c r="I39" s="24" t="s">
        <v>2</v>
      </c>
      <c r="J39" s="24" t="s">
        <v>2</v>
      </c>
      <c r="K39" s="24" t="s">
        <v>2</v>
      </c>
      <c r="L39" s="24" t="s">
        <v>3</v>
      </c>
      <c r="M39" s="24" t="s">
        <v>11</v>
      </c>
      <c r="N39" s="24" t="s">
        <v>2</v>
      </c>
      <c r="O39" s="24" t="s">
        <v>2</v>
      </c>
      <c r="P39" s="32" t="s">
        <v>3</v>
      </c>
      <c r="Q39" s="24" t="s">
        <v>2</v>
      </c>
      <c r="R39" s="24" t="s">
        <v>2</v>
      </c>
      <c r="T39" s="24" t="s">
        <v>2</v>
      </c>
      <c r="U39" s="24" t="s">
        <v>2</v>
      </c>
      <c r="V39" s="24" t="s">
        <v>2</v>
      </c>
      <c r="W39" s="17" t="s">
        <v>3</v>
      </c>
      <c r="X39" s="24" t="s">
        <v>2</v>
      </c>
      <c r="Y39" s="24" t="s">
        <v>2</v>
      </c>
      <c r="AA39" s="19" t="s">
        <v>4</v>
      </c>
      <c r="AB39" s="24" t="s">
        <v>3</v>
      </c>
      <c r="AC39" s="24" t="s">
        <v>2</v>
      </c>
      <c r="AD39" s="24" t="s">
        <v>2</v>
      </c>
      <c r="AE39" s="20" t="s">
        <v>2</v>
      </c>
      <c r="AF39" s="24" t="s">
        <v>2</v>
      </c>
      <c r="AH39" s="24">
        <v>5</v>
      </c>
      <c r="AI39" s="24">
        <v>5</v>
      </c>
      <c r="AJ39" s="26" t="s">
        <v>3</v>
      </c>
      <c r="AK39" s="21" t="s">
        <v>2</v>
      </c>
      <c r="AL39" s="21" t="s">
        <v>2</v>
      </c>
      <c r="AM39" s="21" t="s">
        <v>2</v>
      </c>
      <c r="AN39" s="26" t="s">
        <v>2</v>
      </c>
      <c r="AR39" s="24" t="s">
        <v>7</v>
      </c>
      <c r="AS39" s="24" t="s">
        <v>19</v>
      </c>
    </row>
    <row r="40" spans="1:45" s="34" customFormat="1" ht="24" customHeight="1">
      <c r="A40" s="33" t="s">
        <v>50</v>
      </c>
      <c r="B40" s="34" t="s">
        <v>51</v>
      </c>
      <c r="C40" s="34" t="s">
        <v>2</v>
      </c>
      <c r="D40" s="34" t="s">
        <v>3</v>
      </c>
      <c r="E40" s="34" t="s">
        <v>2</v>
      </c>
      <c r="F40" s="34" t="s">
        <v>2</v>
      </c>
      <c r="G40" s="34" t="s">
        <v>2</v>
      </c>
      <c r="I40" s="34" t="s">
        <v>3</v>
      </c>
      <c r="J40" s="34" t="s">
        <v>2</v>
      </c>
      <c r="K40" s="34" t="s">
        <v>2</v>
      </c>
      <c r="L40" s="34" t="s">
        <v>2</v>
      </c>
      <c r="M40" s="34" t="s">
        <v>11</v>
      </c>
      <c r="N40" s="34" t="s">
        <v>3</v>
      </c>
      <c r="O40" s="34" t="s">
        <v>2</v>
      </c>
      <c r="P40" s="34" t="s">
        <v>2</v>
      </c>
      <c r="Q40" s="34" t="s">
        <v>2</v>
      </c>
      <c r="R40" s="34" t="s">
        <v>2</v>
      </c>
      <c r="T40" s="34" t="s">
        <v>3</v>
      </c>
      <c r="U40" s="34" t="s">
        <v>2</v>
      </c>
      <c r="V40" s="34" t="s">
        <v>2</v>
      </c>
      <c r="W40" s="34" t="s">
        <v>2</v>
      </c>
      <c r="X40" s="34" t="s">
        <v>2</v>
      </c>
      <c r="Y40" s="34" t="s">
        <v>2</v>
      </c>
      <c r="AA40" s="34" t="s">
        <v>11</v>
      </c>
      <c r="AB40" s="34" t="s">
        <v>3</v>
      </c>
      <c r="AC40" s="34" t="s">
        <v>2</v>
      </c>
      <c r="AD40" s="34" t="s">
        <v>2</v>
      </c>
      <c r="AE40" s="20" t="s">
        <v>2</v>
      </c>
      <c r="AF40" s="34" t="s">
        <v>2</v>
      </c>
      <c r="AH40" s="34">
        <v>1</v>
      </c>
      <c r="AI40" s="34">
        <v>8</v>
      </c>
      <c r="AJ40" s="21" t="s">
        <v>2</v>
      </c>
      <c r="AK40" s="21" t="s">
        <v>2</v>
      </c>
      <c r="AL40" s="21" t="s">
        <v>2</v>
      </c>
      <c r="AM40" s="21" t="s">
        <v>2</v>
      </c>
      <c r="AN40" s="51" t="s">
        <v>3</v>
      </c>
      <c r="AS40" s="34" t="s">
        <v>19</v>
      </c>
    </row>
    <row r="41" spans="1:45" s="16" customFormat="1" ht="24" customHeight="1">
      <c r="A41" s="27" t="s">
        <v>52</v>
      </c>
      <c r="B41" s="16" t="s">
        <v>53</v>
      </c>
      <c r="C41" s="16" t="s">
        <v>2</v>
      </c>
      <c r="D41" s="16" t="s">
        <v>2</v>
      </c>
      <c r="E41" s="16" t="s">
        <v>3</v>
      </c>
      <c r="F41" s="16" t="s">
        <v>2</v>
      </c>
      <c r="G41" s="16" t="s">
        <v>2</v>
      </c>
      <c r="I41" s="16" t="s">
        <v>3</v>
      </c>
      <c r="J41" s="16" t="s">
        <v>2</v>
      </c>
      <c r="K41" s="16" t="s">
        <v>2</v>
      </c>
      <c r="L41" s="16" t="s">
        <v>2</v>
      </c>
      <c r="M41" s="16" t="s">
        <v>11</v>
      </c>
      <c r="N41" s="16" t="s">
        <v>2</v>
      </c>
      <c r="O41" s="16" t="s">
        <v>3</v>
      </c>
      <c r="P41" s="16" t="s">
        <v>2</v>
      </c>
      <c r="Q41" s="16" t="s">
        <v>2</v>
      </c>
      <c r="R41" s="16" t="s">
        <v>2</v>
      </c>
      <c r="T41" s="16" t="s">
        <v>2</v>
      </c>
      <c r="U41" s="16" t="s">
        <v>2</v>
      </c>
      <c r="V41" s="16" t="s">
        <v>2</v>
      </c>
      <c r="W41" s="17" t="s">
        <v>3</v>
      </c>
      <c r="X41" s="16" t="s">
        <v>2</v>
      </c>
      <c r="Y41" s="16" t="s">
        <v>2</v>
      </c>
      <c r="AA41" s="19" t="s">
        <v>4</v>
      </c>
      <c r="AB41" s="16" t="s">
        <v>3</v>
      </c>
      <c r="AC41" s="16" t="s">
        <v>2</v>
      </c>
      <c r="AD41" s="16" t="s">
        <v>2</v>
      </c>
      <c r="AE41" s="20" t="s">
        <v>2</v>
      </c>
      <c r="AF41" s="16" t="s">
        <v>2</v>
      </c>
      <c r="AH41" s="16">
        <v>3</v>
      </c>
      <c r="AI41" s="16">
        <v>5</v>
      </c>
      <c r="AJ41" s="16" t="s">
        <v>3</v>
      </c>
      <c r="AK41" s="21" t="s">
        <v>2</v>
      </c>
      <c r="AL41" s="21" t="s">
        <v>2</v>
      </c>
      <c r="AM41" s="21" t="s">
        <v>2</v>
      </c>
      <c r="AN41" s="16" t="s">
        <v>2</v>
      </c>
      <c r="AP41" s="16" t="s">
        <v>54</v>
      </c>
      <c r="AQ41" s="22" t="s">
        <v>55</v>
      </c>
      <c r="AR41" s="16" t="s">
        <v>56</v>
      </c>
      <c r="AS41" s="16" t="s">
        <v>19</v>
      </c>
    </row>
    <row r="42" spans="1:45" s="16" customFormat="1" ht="24" customHeight="1">
      <c r="A42" s="27" t="s">
        <v>57</v>
      </c>
      <c r="B42" s="16" t="s">
        <v>58</v>
      </c>
      <c r="C42" s="16" t="s">
        <v>2</v>
      </c>
      <c r="D42" s="16" t="s">
        <v>2</v>
      </c>
      <c r="E42" s="16" t="s">
        <v>3</v>
      </c>
      <c r="F42" s="16" t="s">
        <v>2</v>
      </c>
      <c r="G42" s="16" t="s">
        <v>2</v>
      </c>
      <c r="I42" s="16" t="s">
        <v>3</v>
      </c>
      <c r="J42" s="16" t="s">
        <v>2</v>
      </c>
      <c r="K42" s="16" t="s">
        <v>2</v>
      </c>
      <c r="L42" s="16" t="s">
        <v>2</v>
      </c>
      <c r="M42" s="16" t="s">
        <v>11</v>
      </c>
      <c r="N42" s="16" t="s">
        <v>2</v>
      </c>
      <c r="O42" s="16" t="s">
        <v>3</v>
      </c>
      <c r="P42" s="16" t="s">
        <v>2</v>
      </c>
      <c r="Q42" s="16" t="s">
        <v>2</v>
      </c>
      <c r="R42" s="16" t="s">
        <v>2</v>
      </c>
      <c r="T42" s="16" t="s">
        <v>2</v>
      </c>
      <c r="U42" s="16" t="s">
        <v>2</v>
      </c>
      <c r="V42" s="16" t="s">
        <v>2</v>
      </c>
      <c r="W42" s="16" t="s">
        <v>2</v>
      </c>
      <c r="X42" s="18" t="s">
        <v>3</v>
      </c>
      <c r="Y42" s="16" t="s">
        <v>2</v>
      </c>
      <c r="AA42" s="19" t="s">
        <v>4</v>
      </c>
      <c r="AB42" s="16" t="s">
        <v>3</v>
      </c>
      <c r="AC42" s="16" t="s">
        <v>2</v>
      </c>
      <c r="AD42" s="16" t="s">
        <v>2</v>
      </c>
      <c r="AE42" s="20" t="s">
        <v>2</v>
      </c>
      <c r="AF42" s="16" t="s">
        <v>2</v>
      </c>
      <c r="AH42" s="16">
        <v>7</v>
      </c>
      <c r="AI42" s="16">
        <v>1</v>
      </c>
      <c r="AJ42" s="21" t="s">
        <v>2</v>
      </c>
      <c r="AK42" s="21" t="s">
        <v>2</v>
      </c>
      <c r="AL42" s="21" t="s">
        <v>2</v>
      </c>
      <c r="AM42" s="21" t="s">
        <v>2</v>
      </c>
      <c r="AN42" s="51" t="s">
        <v>3</v>
      </c>
      <c r="AP42" s="16" t="s">
        <v>59</v>
      </c>
      <c r="AQ42" s="22" t="s">
        <v>60</v>
      </c>
      <c r="AR42" s="16" t="s">
        <v>61</v>
      </c>
      <c r="AS42" s="16" t="s">
        <v>19</v>
      </c>
    </row>
    <row r="43" spans="1:45" s="34" customFormat="1" ht="24" customHeight="1">
      <c r="A43" s="33" t="s">
        <v>62</v>
      </c>
      <c r="B43" s="34" t="s">
        <v>63</v>
      </c>
      <c r="C43" s="34" t="s">
        <v>2</v>
      </c>
      <c r="D43" s="34" t="s">
        <v>3</v>
      </c>
      <c r="E43" s="34" t="s">
        <v>2</v>
      </c>
      <c r="F43" s="34" t="s">
        <v>2</v>
      </c>
      <c r="G43" s="34" t="s">
        <v>2</v>
      </c>
      <c r="I43" s="34" t="s">
        <v>3</v>
      </c>
      <c r="J43" s="34" t="s">
        <v>2</v>
      </c>
      <c r="K43" s="34" t="s">
        <v>2</v>
      </c>
      <c r="L43" s="34" t="s">
        <v>2</v>
      </c>
      <c r="M43" s="34" t="s">
        <v>11</v>
      </c>
      <c r="N43" s="34" t="s">
        <v>3</v>
      </c>
      <c r="O43" s="34" t="s">
        <v>2</v>
      </c>
      <c r="P43" s="34" t="s">
        <v>2</v>
      </c>
      <c r="Q43" s="34" t="s">
        <v>2</v>
      </c>
      <c r="R43" s="34" t="s">
        <v>2</v>
      </c>
      <c r="T43" s="34" t="s">
        <v>2</v>
      </c>
      <c r="U43" s="34" t="s">
        <v>3</v>
      </c>
      <c r="V43" s="34" t="s">
        <v>3</v>
      </c>
      <c r="W43" s="17" t="s">
        <v>3</v>
      </c>
      <c r="X43" s="34" t="s">
        <v>2</v>
      </c>
      <c r="Y43" s="34" t="s">
        <v>2</v>
      </c>
      <c r="AA43" s="34" t="s">
        <v>11</v>
      </c>
      <c r="AB43" s="34" t="s">
        <v>3</v>
      </c>
      <c r="AC43" s="25" t="s">
        <v>3</v>
      </c>
      <c r="AD43" s="25" t="s">
        <v>3</v>
      </c>
      <c r="AE43" s="20" t="s">
        <v>2</v>
      </c>
      <c r="AF43" s="34" t="s">
        <v>2</v>
      </c>
      <c r="AH43" s="34">
        <v>2</v>
      </c>
      <c r="AI43" s="34">
        <v>4</v>
      </c>
      <c r="AJ43" s="21" t="s">
        <v>2</v>
      </c>
      <c r="AK43" s="21" t="s">
        <v>2</v>
      </c>
      <c r="AL43" s="21" t="s">
        <v>2</v>
      </c>
      <c r="AM43" s="21" t="s">
        <v>2</v>
      </c>
      <c r="AN43" s="51" t="s">
        <v>3</v>
      </c>
      <c r="AR43" s="34" t="s">
        <v>64</v>
      </c>
      <c r="AS43" s="34" t="s">
        <v>19</v>
      </c>
    </row>
    <row r="44" spans="1:45" s="24" customFormat="1" ht="24" customHeight="1">
      <c r="A44" s="23" t="s">
        <v>65</v>
      </c>
      <c r="B44" s="24" t="s">
        <v>66</v>
      </c>
      <c r="C44" s="24" t="s">
        <v>2</v>
      </c>
      <c r="D44" s="24" t="s">
        <v>3</v>
      </c>
      <c r="E44" s="24" t="s">
        <v>2</v>
      </c>
      <c r="F44" s="24" t="s">
        <v>2</v>
      </c>
      <c r="G44" s="24" t="s">
        <v>2</v>
      </c>
      <c r="I44" s="24" t="s">
        <v>2</v>
      </c>
      <c r="J44" s="24" t="s">
        <v>2</v>
      </c>
      <c r="K44" s="24" t="s">
        <v>2</v>
      </c>
      <c r="L44" s="24" t="s">
        <v>3</v>
      </c>
      <c r="M44" s="24" t="s">
        <v>28</v>
      </c>
      <c r="N44" s="24" t="s">
        <v>3</v>
      </c>
      <c r="O44" s="24" t="s">
        <v>2</v>
      </c>
      <c r="P44" s="24" t="s">
        <v>2</v>
      </c>
      <c r="Q44" s="24" t="s">
        <v>2</v>
      </c>
      <c r="R44" s="24" t="s">
        <v>2</v>
      </c>
      <c r="T44" s="24" t="s">
        <v>2</v>
      </c>
      <c r="U44" s="24" t="s">
        <v>2</v>
      </c>
      <c r="V44" s="24" t="s">
        <v>3</v>
      </c>
      <c r="W44" s="24" t="s">
        <v>2</v>
      </c>
      <c r="X44" s="18" t="s">
        <v>3</v>
      </c>
      <c r="Y44" s="24" t="s">
        <v>2</v>
      </c>
      <c r="AA44" s="19" t="s">
        <v>4</v>
      </c>
      <c r="AB44" s="24" t="s">
        <v>3</v>
      </c>
      <c r="AC44" s="24" t="s">
        <v>2</v>
      </c>
      <c r="AD44" s="24" t="s">
        <v>2</v>
      </c>
      <c r="AE44" s="20" t="s">
        <v>2</v>
      </c>
      <c r="AF44" s="24" t="s">
        <v>2</v>
      </c>
      <c r="AH44" s="24">
        <v>5</v>
      </c>
      <c r="AI44" s="24">
        <v>6</v>
      </c>
      <c r="AJ44" s="21" t="s">
        <v>2</v>
      </c>
      <c r="AK44" s="21" t="s">
        <v>2</v>
      </c>
      <c r="AL44" s="21" t="s">
        <v>2</v>
      </c>
      <c r="AM44" s="21" t="s">
        <v>2</v>
      </c>
      <c r="AN44" s="51" t="s">
        <v>3</v>
      </c>
      <c r="AQ44" s="22" t="s">
        <v>67</v>
      </c>
      <c r="AR44" s="24" t="s">
        <v>7</v>
      </c>
      <c r="AS44" s="24" t="s">
        <v>8</v>
      </c>
    </row>
    <row r="45" spans="1:45" s="16" customFormat="1" ht="24" customHeight="1">
      <c r="A45" s="27" t="s">
        <v>68</v>
      </c>
      <c r="B45" s="16" t="s">
        <v>69</v>
      </c>
      <c r="C45" s="16" t="s">
        <v>2</v>
      </c>
      <c r="D45" s="16" t="s">
        <v>3</v>
      </c>
      <c r="E45" s="16" t="s">
        <v>2</v>
      </c>
      <c r="F45" s="16" t="s">
        <v>2</v>
      </c>
      <c r="G45" s="16" t="s">
        <v>2</v>
      </c>
      <c r="I45" s="16" t="s">
        <v>2</v>
      </c>
      <c r="J45" s="35" t="s">
        <v>3</v>
      </c>
      <c r="K45" s="16" t="s">
        <v>2</v>
      </c>
      <c r="L45" s="16" t="s">
        <v>2</v>
      </c>
      <c r="M45" s="16" t="s">
        <v>4</v>
      </c>
      <c r="N45" s="16" t="s">
        <v>2</v>
      </c>
      <c r="O45" s="16" t="s">
        <v>3</v>
      </c>
      <c r="P45" s="16" t="s">
        <v>2</v>
      </c>
      <c r="Q45" s="16" t="s">
        <v>2</v>
      </c>
      <c r="R45" s="16" t="s">
        <v>2</v>
      </c>
      <c r="T45" s="16" t="s">
        <v>3</v>
      </c>
      <c r="U45" s="16" t="s">
        <v>3</v>
      </c>
      <c r="V45" s="16" t="s">
        <v>3</v>
      </c>
      <c r="W45" s="17" t="s">
        <v>3</v>
      </c>
      <c r="X45" s="18" t="s">
        <v>3</v>
      </c>
      <c r="Y45" s="16" t="s">
        <v>2</v>
      </c>
      <c r="AA45" s="19" t="s">
        <v>4</v>
      </c>
      <c r="AB45" s="16" t="s">
        <v>3</v>
      </c>
      <c r="AC45" s="16" t="s">
        <v>2</v>
      </c>
      <c r="AD45" s="16" t="s">
        <v>2</v>
      </c>
      <c r="AE45" s="20" t="s">
        <v>2</v>
      </c>
      <c r="AF45" s="16" t="s">
        <v>2</v>
      </c>
      <c r="AH45" s="16">
        <v>7</v>
      </c>
      <c r="AI45" s="16">
        <v>7</v>
      </c>
      <c r="AJ45" s="21" t="s">
        <v>2</v>
      </c>
      <c r="AK45" s="21" t="s">
        <v>2</v>
      </c>
      <c r="AL45" s="16" t="s">
        <v>3</v>
      </c>
      <c r="AM45" s="21" t="s">
        <v>2</v>
      </c>
      <c r="AN45" s="16" t="s">
        <v>2</v>
      </c>
      <c r="AR45" s="16" t="s">
        <v>7</v>
      </c>
      <c r="AS45" s="16" t="s">
        <v>19</v>
      </c>
    </row>
    <row r="46" spans="1:45" s="16" customFormat="1" ht="24" customHeight="1">
      <c r="A46" s="27" t="s">
        <v>70</v>
      </c>
      <c r="B46" s="16" t="s">
        <v>71</v>
      </c>
      <c r="C46" s="35" t="s">
        <v>3</v>
      </c>
      <c r="D46" s="16" t="s">
        <v>2</v>
      </c>
      <c r="E46" s="16" t="s">
        <v>2</v>
      </c>
      <c r="F46" s="16" t="s">
        <v>2</v>
      </c>
      <c r="G46" s="16" t="s">
        <v>2</v>
      </c>
      <c r="I46" s="16" t="s">
        <v>2</v>
      </c>
      <c r="J46" s="16" t="s">
        <v>2</v>
      </c>
      <c r="K46" s="35" t="s">
        <v>3</v>
      </c>
      <c r="L46" s="16" t="s">
        <v>2</v>
      </c>
      <c r="M46" s="16" t="s">
        <v>28</v>
      </c>
      <c r="N46" s="16" t="s">
        <v>2</v>
      </c>
      <c r="O46" s="16" t="s">
        <v>3</v>
      </c>
      <c r="P46" s="16" t="s">
        <v>2</v>
      </c>
      <c r="Q46" s="16" t="s">
        <v>2</v>
      </c>
      <c r="R46" s="16" t="s">
        <v>2</v>
      </c>
      <c r="T46" s="16" t="s">
        <v>3</v>
      </c>
      <c r="U46" s="16" t="s">
        <v>3</v>
      </c>
      <c r="V46" s="16" t="s">
        <v>3</v>
      </c>
      <c r="W46" s="17" t="s">
        <v>3</v>
      </c>
      <c r="X46" s="18" t="s">
        <v>3</v>
      </c>
      <c r="Y46" s="16" t="s">
        <v>2</v>
      </c>
      <c r="AA46" s="37" t="s">
        <v>153</v>
      </c>
      <c r="AB46" s="16" t="s">
        <v>3</v>
      </c>
      <c r="AC46" s="16" t="s">
        <v>2</v>
      </c>
      <c r="AD46" s="16" t="s">
        <v>2</v>
      </c>
      <c r="AE46" s="20" t="s">
        <v>2</v>
      </c>
      <c r="AF46" s="16" t="s">
        <v>2</v>
      </c>
      <c r="AH46" s="16">
        <v>2</v>
      </c>
      <c r="AI46" s="16">
        <v>5</v>
      </c>
      <c r="AJ46" s="16" t="s">
        <v>3</v>
      </c>
      <c r="AK46" s="16" t="s">
        <v>3</v>
      </c>
      <c r="AL46" s="21" t="s">
        <v>2</v>
      </c>
      <c r="AM46" s="21" t="s">
        <v>2</v>
      </c>
      <c r="AN46" s="51" t="s">
        <v>3</v>
      </c>
      <c r="AP46" s="16" t="s">
        <v>154</v>
      </c>
      <c r="AQ46" s="22" t="s">
        <v>155</v>
      </c>
      <c r="AR46" s="16" t="s">
        <v>156</v>
      </c>
      <c r="AS46" s="16" t="s">
        <v>19</v>
      </c>
    </row>
    <row r="47" spans="1:45" s="16" customFormat="1" ht="24" customHeight="1">
      <c r="A47" s="27" t="s">
        <v>72</v>
      </c>
      <c r="B47" s="16" t="s">
        <v>73</v>
      </c>
      <c r="C47" s="16" t="s">
        <v>2</v>
      </c>
      <c r="D47" s="16" t="s">
        <v>3</v>
      </c>
      <c r="E47" s="16" t="s">
        <v>2</v>
      </c>
      <c r="F47" s="16" t="s">
        <v>2</v>
      </c>
      <c r="G47" s="16" t="s">
        <v>2</v>
      </c>
      <c r="I47" s="16" t="s">
        <v>3</v>
      </c>
      <c r="J47" s="16" t="s">
        <v>2</v>
      </c>
      <c r="K47" s="16" t="s">
        <v>2</v>
      </c>
      <c r="L47" s="16" t="s">
        <v>2</v>
      </c>
      <c r="M47" s="16" t="s">
        <v>28</v>
      </c>
      <c r="N47" s="16" t="s">
        <v>2</v>
      </c>
      <c r="O47" s="36" t="s">
        <v>3</v>
      </c>
      <c r="P47" s="16" t="s">
        <v>2</v>
      </c>
      <c r="Q47" s="16" t="s">
        <v>2</v>
      </c>
      <c r="R47" s="16" t="s">
        <v>2</v>
      </c>
      <c r="T47" s="16" t="s">
        <v>3</v>
      </c>
      <c r="U47" s="16" t="s">
        <v>2</v>
      </c>
      <c r="V47" s="16" t="s">
        <v>3</v>
      </c>
      <c r="W47" s="16" t="s">
        <v>2</v>
      </c>
      <c r="X47" s="18" t="s">
        <v>3</v>
      </c>
      <c r="Y47" s="16" t="s">
        <v>2</v>
      </c>
      <c r="AA47" s="19" t="s">
        <v>4</v>
      </c>
      <c r="AB47" s="16" t="s">
        <v>3</v>
      </c>
      <c r="AC47" s="16" t="s">
        <v>2</v>
      </c>
      <c r="AD47" s="16" t="s">
        <v>2</v>
      </c>
      <c r="AE47" s="20" t="s">
        <v>2</v>
      </c>
      <c r="AF47" s="16" t="s">
        <v>2</v>
      </c>
      <c r="AH47" s="16">
        <v>8</v>
      </c>
      <c r="AI47" s="16">
        <v>8</v>
      </c>
      <c r="AJ47" s="21" t="s">
        <v>2</v>
      </c>
      <c r="AK47" s="21" t="s">
        <v>2</v>
      </c>
      <c r="AL47" s="21" t="s">
        <v>2</v>
      </c>
      <c r="AM47" s="21" t="s">
        <v>2</v>
      </c>
      <c r="AN47" s="51" t="s">
        <v>3</v>
      </c>
      <c r="AP47" s="16" t="s">
        <v>74</v>
      </c>
      <c r="AQ47" s="22" t="s">
        <v>75</v>
      </c>
      <c r="AR47" s="16" t="s">
        <v>7</v>
      </c>
      <c r="AS47" s="16" t="s">
        <v>8</v>
      </c>
    </row>
    <row r="48" spans="1:45" s="16" customFormat="1" ht="24" customHeight="1">
      <c r="A48" s="27" t="s">
        <v>76</v>
      </c>
      <c r="B48" s="16" t="s">
        <v>77</v>
      </c>
      <c r="C48" s="16" t="s">
        <v>2</v>
      </c>
      <c r="D48" s="16" t="s">
        <v>3</v>
      </c>
      <c r="E48" s="16" t="s">
        <v>2</v>
      </c>
      <c r="F48" s="16" t="s">
        <v>2</v>
      </c>
      <c r="G48" s="16" t="s">
        <v>2</v>
      </c>
      <c r="I48" s="16" t="s">
        <v>3</v>
      </c>
      <c r="J48" s="16" t="s">
        <v>2</v>
      </c>
      <c r="K48" s="16" t="s">
        <v>2</v>
      </c>
      <c r="L48" s="16" t="s">
        <v>2</v>
      </c>
      <c r="M48" s="16" t="s">
        <v>11</v>
      </c>
      <c r="N48" s="16" t="s">
        <v>2</v>
      </c>
      <c r="O48" s="16" t="s">
        <v>2</v>
      </c>
      <c r="P48" s="32" t="s">
        <v>3</v>
      </c>
      <c r="Q48" s="16" t="s">
        <v>2</v>
      </c>
      <c r="R48" s="16" t="s">
        <v>2</v>
      </c>
      <c r="T48" s="16" t="s">
        <v>3</v>
      </c>
      <c r="U48" s="16" t="s">
        <v>2</v>
      </c>
      <c r="V48" s="16" t="s">
        <v>2</v>
      </c>
      <c r="W48" s="16" t="s">
        <v>2</v>
      </c>
      <c r="X48" s="18" t="s">
        <v>3</v>
      </c>
      <c r="Y48" s="16" t="s">
        <v>3</v>
      </c>
      <c r="Z48" s="35" t="s">
        <v>78</v>
      </c>
      <c r="AA48" s="16" t="s">
        <v>11</v>
      </c>
      <c r="AB48" s="30" t="s">
        <v>2</v>
      </c>
      <c r="AC48" s="16" t="s">
        <v>2</v>
      </c>
      <c r="AD48" s="25" t="s">
        <v>3</v>
      </c>
      <c r="AE48" s="20" t="s">
        <v>2</v>
      </c>
      <c r="AF48" s="16" t="s">
        <v>2</v>
      </c>
      <c r="AH48" s="16">
        <v>0</v>
      </c>
      <c r="AI48" s="16">
        <v>1</v>
      </c>
      <c r="AJ48" s="21" t="s">
        <v>2</v>
      </c>
      <c r="AK48" s="21" t="s">
        <v>2</v>
      </c>
      <c r="AL48" s="21" t="s">
        <v>2</v>
      </c>
      <c r="AM48" s="21" t="s">
        <v>2</v>
      </c>
      <c r="AN48" s="51" t="s">
        <v>3</v>
      </c>
      <c r="AR48" s="16" t="s">
        <v>7</v>
      </c>
      <c r="AS48" s="16" t="s">
        <v>19</v>
      </c>
    </row>
    <row r="49" spans="1:45" s="24" customFormat="1" ht="24" customHeight="1">
      <c r="A49" s="23" t="s">
        <v>79</v>
      </c>
      <c r="B49" s="24" t="s">
        <v>80</v>
      </c>
      <c r="C49" s="24" t="s">
        <v>2</v>
      </c>
      <c r="D49" s="24" t="s">
        <v>2</v>
      </c>
      <c r="E49" s="24" t="s">
        <v>3</v>
      </c>
      <c r="F49" s="24" t="s">
        <v>2</v>
      </c>
      <c r="G49" s="24" t="s">
        <v>2</v>
      </c>
      <c r="I49" s="24" t="s">
        <v>2</v>
      </c>
      <c r="J49" s="24" t="s">
        <v>2</v>
      </c>
      <c r="K49" s="24" t="s">
        <v>2</v>
      </c>
      <c r="L49" s="24" t="s">
        <v>3</v>
      </c>
      <c r="M49" s="24" t="s">
        <v>11</v>
      </c>
      <c r="N49" s="24" t="s">
        <v>2</v>
      </c>
      <c r="O49" s="24" t="s">
        <v>2</v>
      </c>
      <c r="P49" s="32" t="s">
        <v>3</v>
      </c>
      <c r="Q49" s="24" t="s">
        <v>2</v>
      </c>
      <c r="R49" s="24" t="s">
        <v>2</v>
      </c>
      <c r="T49" s="24" t="s">
        <v>3</v>
      </c>
      <c r="U49" s="24" t="s">
        <v>2</v>
      </c>
      <c r="V49" s="24" t="s">
        <v>3</v>
      </c>
      <c r="W49" s="17" t="s">
        <v>3</v>
      </c>
      <c r="X49" s="18" t="s">
        <v>3</v>
      </c>
      <c r="Y49" s="24" t="s">
        <v>2</v>
      </c>
      <c r="AA49" s="37" t="s">
        <v>153</v>
      </c>
      <c r="AB49" s="30" t="s">
        <v>2</v>
      </c>
      <c r="AC49" s="16" t="s">
        <v>2</v>
      </c>
      <c r="AD49" s="25" t="s">
        <v>3</v>
      </c>
      <c r="AE49" s="20" t="s">
        <v>2</v>
      </c>
      <c r="AF49" s="16" t="s">
        <v>2</v>
      </c>
      <c r="AH49" s="24">
        <v>1</v>
      </c>
      <c r="AI49" s="24">
        <v>4</v>
      </c>
      <c r="AJ49" s="21" t="s">
        <v>2</v>
      </c>
      <c r="AK49" s="21" t="s">
        <v>2</v>
      </c>
      <c r="AL49" s="21" t="s">
        <v>2</v>
      </c>
      <c r="AM49" s="21" t="s">
        <v>2</v>
      </c>
      <c r="AN49" s="51" t="s">
        <v>3</v>
      </c>
      <c r="AR49" s="16" t="s">
        <v>7</v>
      </c>
      <c r="AS49" s="16" t="s">
        <v>19</v>
      </c>
    </row>
    <row r="50" spans="1:45" s="16" customFormat="1" ht="24" customHeight="1">
      <c r="A50" s="27" t="s">
        <v>81</v>
      </c>
      <c r="B50" s="16" t="s">
        <v>82</v>
      </c>
      <c r="C50" s="16" t="s">
        <v>2</v>
      </c>
      <c r="D50" s="16" t="s">
        <v>2</v>
      </c>
      <c r="E50" s="16" t="s">
        <v>3</v>
      </c>
      <c r="F50" s="16" t="s">
        <v>2</v>
      </c>
      <c r="G50" s="16" t="s">
        <v>2</v>
      </c>
      <c r="I50" s="16" t="s">
        <v>3</v>
      </c>
      <c r="J50" s="16" t="s">
        <v>2</v>
      </c>
      <c r="K50" s="16" t="s">
        <v>2</v>
      </c>
      <c r="L50" s="16" t="s">
        <v>2</v>
      </c>
      <c r="M50" s="16" t="s">
        <v>11</v>
      </c>
      <c r="N50" s="16" t="s">
        <v>2</v>
      </c>
      <c r="O50" s="16" t="s">
        <v>2</v>
      </c>
      <c r="P50" s="32" t="s">
        <v>3</v>
      </c>
      <c r="Q50" s="16" t="s">
        <v>2</v>
      </c>
      <c r="R50" s="16" t="s">
        <v>2</v>
      </c>
      <c r="T50" s="16" t="s">
        <v>3</v>
      </c>
      <c r="U50" s="16" t="s">
        <v>3</v>
      </c>
      <c r="V50" s="16" t="s">
        <v>3</v>
      </c>
      <c r="W50" s="16" t="s">
        <v>2</v>
      </c>
      <c r="X50" s="18" t="s">
        <v>3</v>
      </c>
      <c r="Y50" s="16" t="s">
        <v>2</v>
      </c>
      <c r="AA50" s="16" t="s">
        <v>11</v>
      </c>
      <c r="AB50" s="30" t="s">
        <v>2</v>
      </c>
      <c r="AC50" s="16" t="s">
        <v>2</v>
      </c>
      <c r="AD50" s="16" t="s">
        <v>2</v>
      </c>
      <c r="AE50" s="20" t="s">
        <v>2</v>
      </c>
      <c r="AF50" s="16" t="s">
        <v>2</v>
      </c>
      <c r="AH50" s="16">
        <v>3</v>
      </c>
      <c r="AI50" s="16">
        <v>2</v>
      </c>
      <c r="AJ50" s="21" t="s">
        <v>2</v>
      </c>
      <c r="AK50" s="21" t="s">
        <v>2</v>
      </c>
      <c r="AL50" s="21" t="s">
        <v>2</v>
      </c>
      <c r="AM50" s="21" t="s">
        <v>2</v>
      </c>
      <c r="AN50" s="51" t="s">
        <v>3</v>
      </c>
      <c r="AR50" s="16" t="s">
        <v>83</v>
      </c>
      <c r="AS50" s="16" t="s">
        <v>19</v>
      </c>
    </row>
    <row r="51" spans="1:45" s="24" customFormat="1" ht="24" customHeight="1">
      <c r="A51" s="23" t="s">
        <v>84</v>
      </c>
      <c r="B51" s="24" t="s">
        <v>85</v>
      </c>
      <c r="C51" s="24" t="s">
        <v>2</v>
      </c>
      <c r="D51" s="24" t="s">
        <v>2</v>
      </c>
      <c r="E51" s="24" t="s">
        <v>3</v>
      </c>
      <c r="F51" s="24" t="s">
        <v>2</v>
      </c>
      <c r="G51" s="24" t="s">
        <v>2</v>
      </c>
      <c r="I51" s="24" t="s">
        <v>2</v>
      </c>
      <c r="J51" s="24" t="s">
        <v>2</v>
      </c>
      <c r="K51" s="24" t="s">
        <v>2</v>
      </c>
      <c r="L51" s="24" t="s">
        <v>3</v>
      </c>
      <c r="M51" s="24" t="s">
        <v>11</v>
      </c>
      <c r="N51" s="24" t="s">
        <v>2</v>
      </c>
      <c r="O51" s="24" t="s">
        <v>2</v>
      </c>
      <c r="P51" s="24" t="s">
        <v>2</v>
      </c>
      <c r="Q51" s="24" t="s">
        <v>2</v>
      </c>
      <c r="R51" s="32" t="s">
        <v>3</v>
      </c>
      <c r="T51" s="24" t="s">
        <v>2</v>
      </c>
      <c r="U51" s="24" t="s">
        <v>2</v>
      </c>
      <c r="V51" s="24" t="s">
        <v>2</v>
      </c>
      <c r="W51" s="24" t="s">
        <v>2</v>
      </c>
      <c r="X51" s="18" t="s">
        <v>3</v>
      </c>
      <c r="Y51" s="24" t="s">
        <v>2</v>
      </c>
      <c r="AA51" s="37" t="s">
        <v>153</v>
      </c>
      <c r="AB51" s="16" t="s">
        <v>3</v>
      </c>
      <c r="AC51" s="16" t="s">
        <v>2</v>
      </c>
      <c r="AD51" s="16" t="s">
        <v>2</v>
      </c>
      <c r="AE51" s="20" t="s">
        <v>2</v>
      </c>
      <c r="AF51" s="16" t="s">
        <v>2</v>
      </c>
      <c r="AH51" s="24">
        <v>0</v>
      </c>
      <c r="AI51" s="24">
        <v>0</v>
      </c>
      <c r="AJ51" s="21" t="s">
        <v>2</v>
      </c>
      <c r="AK51" s="21" t="s">
        <v>2</v>
      </c>
      <c r="AL51" s="21" t="s">
        <v>2</v>
      </c>
      <c r="AM51" s="21" t="s">
        <v>2</v>
      </c>
      <c r="AN51" s="51" t="s">
        <v>3</v>
      </c>
    </row>
    <row r="52" spans="1:45" s="16" customFormat="1" ht="24" customHeight="1">
      <c r="A52" s="27" t="s">
        <v>86</v>
      </c>
      <c r="B52" s="16" t="s">
        <v>87</v>
      </c>
      <c r="C52" s="16" t="s">
        <v>2</v>
      </c>
      <c r="D52" s="16" t="s">
        <v>3</v>
      </c>
      <c r="E52" s="16" t="s">
        <v>2</v>
      </c>
      <c r="F52" s="16" t="s">
        <v>2</v>
      </c>
      <c r="G52" s="16" t="s">
        <v>2</v>
      </c>
      <c r="I52" s="16" t="s">
        <v>3</v>
      </c>
      <c r="J52" s="16" t="s">
        <v>2</v>
      </c>
      <c r="K52" s="16" t="s">
        <v>2</v>
      </c>
      <c r="L52" s="16" t="s">
        <v>2</v>
      </c>
      <c r="M52" s="16" t="s">
        <v>11</v>
      </c>
      <c r="N52" s="16" t="s">
        <v>2</v>
      </c>
      <c r="O52" s="16" t="s">
        <v>2</v>
      </c>
      <c r="P52" s="32" t="s">
        <v>3</v>
      </c>
      <c r="Q52" s="16" t="s">
        <v>2</v>
      </c>
      <c r="R52" s="16" t="s">
        <v>2</v>
      </c>
      <c r="T52" s="16" t="s">
        <v>3</v>
      </c>
      <c r="U52" s="16" t="s">
        <v>2</v>
      </c>
      <c r="V52" s="16" t="s">
        <v>2</v>
      </c>
      <c r="W52" s="16" t="s">
        <v>2</v>
      </c>
      <c r="X52" s="18" t="s">
        <v>3</v>
      </c>
      <c r="Y52" s="16" t="s">
        <v>2</v>
      </c>
      <c r="AA52" s="16" t="s">
        <v>11</v>
      </c>
      <c r="AB52" s="16" t="s">
        <v>3</v>
      </c>
      <c r="AC52" s="16" t="s">
        <v>2</v>
      </c>
      <c r="AD52" s="16" t="s">
        <v>2</v>
      </c>
      <c r="AE52" s="20" t="s">
        <v>2</v>
      </c>
      <c r="AF52" s="16" t="s">
        <v>2</v>
      </c>
      <c r="AH52" s="16">
        <v>2</v>
      </c>
      <c r="AI52" s="16">
        <v>4</v>
      </c>
      <c r="AJ52" s="16" t="s">
        <v>3</v>
      </c>
      <c r="AK52" s="21" t="s">
        <v>2</v>
      </c>
      <c r="AL52" s="21" t="s">
        <v>2</v>
      </c>
      <c r="AM52" s="21" t="s">
        <v>2</v>
      </c>
      <c r="AN52" s="16" t="s">
        <v>2</v>
      </c>
      <c r="AR52" s="16" t="s">
        <v>7</v>
      </c>
      <c r="AS52" s="16" t="s">
        <v>14</v>
      </c>
    </row>
    <row r="53" spans="1:45" s="16" customFormat="1" ht="24" customHeight="1">
      <c r="A53" s="27" t="s">
        <v>88</v>
      </c>
      <c r="B53" s="16" t="s">
        <v>89</v>
      </c>
      <c r="C53" s="16" t="s">
        <v>2</v>
      </c>
      <c r="D53" s="16" t="s">
        <v>3</v>
      </c>
      <c r="E53" s="16" t="s">
        <v>2</v>
      </c>
      <c r="F53" s="16" t="s">
        <v>2</v>
      </c>
      <c r="G53" s="16" t="s">
        <v>2</v>
      </c>
      <c r="I53" s="16" t="s">
        <v>3</v>
      </c>
      <c r="J53" s="16" t="s">
        <v>2</v>
      </c>
      <c r="K53" s="16" t="s">
        <v>2</v>
      </c>
      <c r="L53" s="16" t="s">
        <v>2</v>
      </c>
      <c r="M53" s="16" t="s">
        <v>4</v>
      </c>
      <c r="N53" s="16" t="s">
        <v>2</v>
      </c>
      <c r="O53" s="36" t="s">
        <v>3</v>
      </c>
      <c r="P53" s="16" t="s">
        <v>2</v>
      </c>
      <c r="Q53" s="16" t="s">
        <v>2</v>
      </c>
      <c r="R53" s="16" t="s">
        <v>2</v>
      </c>
      <c r="T53" s="16" t="s">
        <v>3</v>
      </c>
      <c r="U53" s="16" t="s">
        <v>3</v>
      </c>
      <c r="V53" s="16" t="s">
        <v>3</v>
      </c>
      <c r="W53" s="17" t="s">
        <v>3</v>
      </c>
      <c r="X53" s="16" t="s">
        <v>2</v>
      </c>
      <c r="Y53" s="16" t="s">
        <v>2</v>
      </c>
      <c r="AA53" s="19" t="s">
        <v>4</v>
      </c>
      <c r="AB53" s="16" t="s">
        <v>3</v>
      </c>
      <c r="AC53" s="16" t="s">
        <v>2</v>
      </c>
      <c r="AD53" s="16" t="s">
        <v>2</v>
      </c>
      <c r="AE53" s="20" t="s">
        <v>2</v>
      </c>
      <c r="AF53" s="16" t="s">
        <v>2</v>
      </c>
      <c r="AH53" s="16">
        <v>4</v>
      </c>
      <c r="AI53" s="16">
        <v>5</v>
      </c>
      <c r="AJ53" s="21" t="s">
        <v>2</v>
      </c>
      <c r="AK53" s="21" t="s">
        <v>2</v>
      </c>
      <c r="AL53" s="21" t="s">
        <v>2</v>
      </c>
      <c r="AM53" s="21" t="s">
        <v>2</v>
      </c>
      <c r="AN53" s="51" t="s">
        <v>3</v>
      </c>
      <c r="AP53" s="16" t="s">
        <v>151</v>
      </c>
      <c r="AQ53" s="22" t="s">
        <v>152</v>
      </c>
      <c r="AR53" s="16" t="s">
        <v>7</v>
      </c>
      <c r="AS53" s="16" t="s">
        <v>19</v>
      </c>
    </row>
    <row r="54" spans="1:45" s="16" customFormat="1" ht="24" customHeight="1">
      <c r="A54" s="27" t="s">
        <v>90</v>
      </c>
      <c r="B54" s="16" t="s">
        <v>91</v>
      </c>
      <c r="C54" s="16" t="s">
        <v>2</v>
      </c>
      <c r="D54" s="16" t="s">
        <v>3</v>
      </c>
      <c r="E54" s="16" t="s">
        <v>2</v>
      </c>
      <c r="F54" s="16" t="s">
        <v>2</v>
      </c>
      <c r="G54" s="16" t="s">
        <v>2</v>
      </c>
      <c r="I54" s="16" t="s">
        <v>3</v>
      </c>
      <c r="J54" s="16" t="s">
        <v>2</v>
      </c>
      <c r="K54" s="16" t="s">
        <v>2</v>
      </c>
      <c r="L54" s="16" t="s">
        <v>2</v>
      </c>
      <c r="M54" s="16" t="s">
        <v>28</v>
      </c>
      <c r="N54" s="16" t="s">
        <v>2</v>
      </c>
      <c r="O54" s="36" t="s">
        <v>3</v>
      </c>
      <c r="P54" s="16" t="s">
        <v>2</v>
      </c>
      <c r="Q54" s="16" t="s">
        <v>2</v>
      </c>
      <c r="R54" s="16" t="s">
        <v>2</v>
      </c>
      <c r="T54" s="16" t="s">
        <v>2</v>
      </c>
      <c r="U54" s="16" t="s">
        <v>2</v>
      </c>
      <c r="V54" s="16" t="s">
        <v>2</v>
      </c>
      <c r="W54" s="17" t="s">
        <v>3</v>
      </c>
      <c r="X54" s="16" t="s">
        <v>2</v>
      </c>
      <c r="Y54" s="16" t="s">
        <v>2</v>
      </c>
      <c r="AA54" s="16" t="s">
        <v>11</v>
      </c>
      <c r="AB54" s="16" t="s">
        <v>3</v>
      </c>
      <c r="AC54" s="16" t="s">
        <v>2</v>
      </c>
      <c r="AD54" s="16" t="s">
        <v>2</v>
      </c>
      <c r="AE54" s="20" t="s">
        <v>2</v>
      </c>
      <c r="AF54" s="16" t="s">
        <v>2</v>
      </c>
      <c r="AH54" s="16">
        <v>0</v>
      </c>
      <c r="AI54" s="16">
        <v>1</v>
      </c>
      <c r="AJ54" s="21" t="s">
        <v>2</v>
      </c>
      <c r="AK54" s="21" t="s">
        <v>2</v>
      </c>
      <c r="AL54" s="21" t="s">
        <v>2</v>
      </c>
      <c r="AM54" s="21" t="s">
        <v>2</v>
      </c>
      <c r="AN54" s="51" t="s">
        <v>3</v>
      </c>
      <c r="AP54" s="16" t="s">
        <v>92</v>
      </c>
      <c r="AS54" s="16" t="s">
        <v>19</v>
      </c>
    </row>
    <row r="55" spans="1:45" s="24" customFormat="1" ht="24" customHeight="1">
      <c r="A55" s="23" t="s">
        <v>93</v>
      </c>
      <c r="B55" s="24" t="s">
        <v>94</v>
      </c>
      <c r="C55" s="24" t="s">
        <v>2</v>
      </c>
      <c r="D55" s="24" t="s">
        <v>2</v>
      </c>
      <c r="E55" s="24" t="s">
        <v>3</v>
      </c>
      <c r="F55" s="24" t="s">
        <v>2</v>
      </c>
      <c r="G55" s="24" t="s">
        <v>2</v>
      </c>
      <c r="I55" s="24" t="s">
        <v>2</v>
      </c>
      <c r="J55" s="24" t="s">
        <v>2</v>
      </c>
      <c r="K55" s="24" t="s">
        <v>2</v>
      </c>
      <c r="L55" s="24" t="s">
        <v>3</v>
      </c>
      <c r="M55" s="24" t="s">
        <v>11</v>
      </c>
      <c r="N55" s="24" t="s">
        <v>2</v>
      </c>
      <c r="O55" s="36" t="s">
        <v>3</v>
      </c>
      <c r="P55" s="24" t="s">
        <v>2</v>
      </c>
      <c r="Q55" s="24" t="s">
        <v>2</v>
      </c>
      <c r="R55" s="24" t="s">
        <v>2</v>
      </c>
      <c r="T55" s="24" t="s">
        <v>2</v>
      </c>
      <c r="U55" s="24" t="s">
        <v>3</v>
      </c>
      <c r="V55" s="24" t="s">
        <v>2</v>
      </c>
      <c r="W55" s="17" t="s">
        <v>3</v>
      </c>
      <c r="X55" s="18" t="s">
        <v>3</v>
      </c>
      <c r="Y55" s="24" t="s">
        <v>2</v>
      </c>
      <c r="AA55" s="24" t="s">
        <v>11</v>
      </c>
      <c r="AB55" s="24" t="s">
        <v>3</v>
      </c>
      <c r="AC55" s="24" t="s">
        <v>2</v>
      </c>
      <c r="AD55" s="24" t="s">
        <v>2</v>
      </c>
      <c r="AE55" s="20" t="s">
        <v>2</v>
      </c>
      <c r="AF55" s="35" t="s">
        <v>3</v>
      </c>
      <c r="AG55" s="35" t="s">
        <v>95</v>
      </c>
      <c r="AH55" s="24">
        <v>9</v>
      </c>
      <c r="AI55" s="24">
        <v>9</v>
      </c>
      <c r="AJ55" s="21" t="s">
        <v>2</v>
      </c>
      <c r="AK55" s="26" t="s">
        <v>3</v>
      </c>
      <c r="AL55" s="21" t="s">
        <v>2</v>
      </c>
      <c r="AM55" s="21" t="s">
        <v>2</v>
      </c>
      <c r="AN55" s="26" t="s">
        <v>2</v>
      </c>
      <c r="AR55" s="24" t="s">
        <v>7</v>
      </c>
      <c r="AS55" s="24" t="s">
        <v>19</v>
      </c>
    </row>
    <row r="56" spans="1:45" s="34" customFormat="1" ht="24" customHeight="1">
      <c r="A56" s="33" t="s">
        <v>96</v>
      </c>
      <c r="B56" s="34" t="s">
        <v>97</v>
      </c>
      <c r="C56" s="34" t="s">
        <v>2</v>
      </c>
      <c r="D56" s="34" t="s">
        <v>3</v>
      </c>
      <c r="E56" s="34" t="s">
        <v>2</v>
      </c>
      <c r="F56" s="34" t="s">
        <v>2</v>
      </c>
      <c r="G56" s="34" t="s">
        <v>2</v>
      </c>
      <c r="I56" s="34" t="s">
        <v>3</v>
      </c>
      <c r="J56" s="34" t="s">
        <v>2</v>
      </c>
      <c r="K56" s="34" t="s">
        <v>2</v>
      </c>
      <c r="L56" s="34" t="s">
        <v>2</v>
      </c>
      <c r="M56" s="34" t="s">
        <v>4</v>
      </c>
      <c r="N56" s="34" t="s">
        <v>3</v>
      </c>
      <c r="O56" s="34" t="s">
        <v>2</v>
      </c>
      <c r="P56" s="34" t="s">
        <v>2</v>
      </c>
      <c r="Q56" s="34" t="s">
        <v>2</v>
      </c>
      <c r="R56" s="34" t="s">
        <v>2</v>
      </c>
      <c r="T56" s="34" t="s">
        <v>3</v>
      </c>
      <c r="U56" s="34" t="s">
        <v>3</v>
      </c>
      <c r="V56" s="34" t="s">
        <v>3</v>
      </c>
      <c r="W56" s="17" t="s">
        <v>3</v>
      </c>
      <c r="X56" s="18" t="s">
        <v>3</v>
      </c>
      <c r="Y56" s="34" t="s">
        <v>2</v>
      </c>
      <c r="AA56" s="19" t="s">
        <v>4</v>
      </c>
      <c r="AB56" s="34" t="s">
        <v>3</v>
      </c>
      <c r="AC56" s="34" t="s">
        <v>2</v>
      </c>
      <c r="AD56" s="34" t="s">
        <v>2</v>
      </c>
      <c r="AE56" s="20" t="s">
        <v>2</v>
      </c>
      <c r="AF56" s="34" t="s">
        <v>2</v>
      </c>
      <c r="AH56" s="34">
        <v>10</v>
      </c>
      <c r="AI56" s="34">
        <v>2</v>
      </c>
      <c r="AJ56" s="21" t="s">
        <v>2</v>
      </c>
      <c r="AK56" s="21" t="s">
        <v>2</v>
      </c>
      <c r="AL56" s="21" t="s">
        <v>2</v>
      </c>
      <c r="AM56" s="21" t="s">
        <v>2</v>
      </c>
      <c r="AN56" s="51" t="s">
        <v>3</v>
      </c>
      <c r="AP56" s="34" t="s">
        <v>98</v>
      </c>
      <c r="AQ56" s="22" t="s">
        <v>99</v>
      </c>
      <c r="AR56" s="34" t="s">
        <v>7</v>
      </c>
      <c r="AS56" s="34" t="s">
        <v>19</v>
      </c>
    </row>
    <row r="57" spans="1:45" s="16" customFormat="1" ht="24" customHeight="1">
      <c r="A57" s="27" t="s">
        <v>100</v>
      </c>
      <c r="B57" s="16" t="s">
        <v>101</v>
      </c>
      <c r="C57" s="16" t="s">
        <v>2</v>
      </c>
      <c r="D57" s="16" t="s">
        <v>2</v>
      </c>
      <c r="E57" s="16" t="s">
        <v>3</v>
      </c>
      <c r="F57" s="16" t="s">
        <v>2</v>
      </c>
      <c r="G57" s="16" t="s">
        <v>2</v>
      </c>
      <c r="I57" s="16" t="s">
        <v>3</v>
      </c>
      <c r="J57" s="16" t="s">
        <v>2</v>
      </c>
      <c r="K57" s="16" t="s">
        <v>2</v>
      </c>
      <c r="L57" s="16" t="s">
        <v>2</v>
      </c>
      <c r="M57" s="16" t="s">
        <v>11</v>
      </c>
      <c r="N57" s="16" t="s">
        <v>2</v>
      </c>
      <c r="O57" s="36" t="s">
        <v>3</v>
      </c>
      <c r="P57" s="32" t="s">
        <v>3</v>
      </c>
      <c r="Q57" s="16" t="s">
        <v>2</v>
      </c>
      <c r="R57" s="16" t="s">
        <v>2</v>
      </c>
      <c r="T57" s="16" t="s">
        <v>3</v>
      </c>
      <c r="U57" s="16" t="s">
        <v>2</v>
      </c>
      <c r="V57" s="16" t="s">
        <v>3</v>
      </c>
      <c r="W57" s="17" t="s">
        <v>3</v>
      </c>
      <c r="X57" s="16" t="s">
        <v>2</v>
      </c>
      <c r="Y57" s="16" t="s">
        <v>3</v>
      </c>
      <c r="Z57" s="35" t="s">
        <v>102</v>
      </c>
      <c r="AA57" s="19" t="s">
        <v>4</v>
      </c>
      <c r="AB57" s="16" t="s">
        <v>3</v>
      </c>
      <c r="AC57" s="16" t="s">
        <v>2</v>
      </c>
      <c r="AD57" s="16" t="s">
        <v>2</v>
      </c>
      <c r="AE57" s="20" t="s">
        <v>2</v>
      </c>
      <c r="AF57" s="35" t="s">
        <v>3</v>
      </c>
      <c r="AG57" s="35" t="s">
        <v>103</v>
      </c>
      <c r="AH57" s="16">
        <v>2</v>
      </c>
      <c r="AI57" s="16">
        <v>7</v>
      </c>
      <c r="AJ57" s="21" t="s">
        <v>2</v>
      </c>
      <c r="AK57" s="21" t="s">
        <v>2</v>
      </c>
      <c r="AL57" s="21" t="s">
        <v>2</v>
      </c>
      <c r="AM57" s="21" t="s">
        <v>2</v>
      </c>
      <c r="AN57" s="51" t="s">
        <v>3</v>
      </c>
      <c r="AP57" s="16" t="s">
        <v>104</v>
      </c>
      <c r="AR57" s="16" t="s">
        <v>7</v>
      </c>
      <c r="AS57" s="16" t="s">
        <v>19</v>
      </c>
    </row>
    <row r="58" spans="1:45" s="24" customFormat="1" ht="24" customHeight="1">
      <c r="A58" s="23" t="s">
        <v>105</v>
      </c>
      <c r="B58" s="24" t="s">
        <v>106</v>
      </c>
      <c r="C58" s="24" t="s">
        <v>2</v>
      </c>
      <c r="D58" s="24" t="s">
        <v>2</v>
      </c>
      <c r="E58" s="24" t="s">
        <v>3</v>
      </c>
      <c r="F58" s="24" t="s">
        <v>2</v>
      </c>
      <c r="G58" s="24" t="s">
        <v>2</v>
      </c>
      <c r="I58" s="24" t="s">
        <v>2</v>
      </c>
      <c r="J58" s="24" t="s">
        <v>2</v>
      </c>
      <c r="K58" s="24" t="s">
        <v>2</v>
      </c>
      <c r="L58" s="24" t="s">
        <v>3</v>
      </c>
      <c r="M58" s="24" t="s">
        <v>28</v>
      </c>
      <c r="N58" s="24" t="s">
        <v>2</v>
      </c>
      <c r="O58" s="24" t="s">
        <v>2</v>
      </c>
      <c r="P58" s="32" t="s">
        <v>3</v>
      </c>
      <c r="Q58" s="24" t="s">
        <v>2</v>
      </c>
      <c r="R58" s="24" t="s">
        <v>2</v>
      </c>
      <c r="T58" s="24" t="s">
        <v>2</v>
      </c>
      <c r="U58" s="24" t="s">
        <v>2</v>
      </c>
      <c r="V58" s="24" t="s">
        <v>2</v>
      </c>
      <c r="W58" s="24" t="s">
        <v>2</v>
      </c>
      <c r="X58" s="18" t="s">
        <v>3</v>
      </c>
      <c r="Y58" s="24" t="s">
        <v>2</v>
      </c>
      <c r="AA58" s="24" t="s">
        <v>11</v>
      </c>
      <c r="AB58" s="30" t="s">
        <v>2</v>
      </c>
      <c r="AC58" s="24" t="s">
        <v>2</v>
      </c>
      <c r="AD58" s="24" t="s">
        <v>2</v>
      </c>
      <c r="AE58" s="20" t="s">
        <v>2</v>
      </c>
      <c r="AF58" s="24" t="s">
        <v>2</v>
      </c>
      <c r="AH58" s="24">
        <v>3</v>
      </c>
      <c r="AI58" s="24">
        <v>5</v>
      </c>
      <c r="AJ58" s="21" t="s">
        <v>2</v>
      </c>
      <c r="AK58" s="21" t="s">
        <v>2</v>
      </c>
      <c r="AL58" s="21" t="s">
        <v>2</v>
      </c>
      <c r="AM58" s="21" t="s">
        <v>2</v>
      </c>
      <c r="AN58" s="51" t="s">
        <v>3</v>
      </c>
      <c r="AP58" s="24" t="s">
        <v>107</v>
      </c>
      <c r="AQ58" s="22" t="s">
        <v>108</v>
      </c>
      <c r="AR58" s="24" t="s">
        <v>7</v>
      </c>
      <c r="AS58" s="24" t="s">
        <v>19</v>
      </c>
    </row>
    <row r="59" spans="1:45" s="16" customFormat="1" ht="24" customHeight="1">
      <c r="A59" s="27" t="s">
        <v>109</v>
      </c>
      <c r="B59" s="16" t="s">
        <v>110</v>
      </c>
      <c r="C59" s="16" t="s">
        <v>2</v>
      </c>
      <c r="D59" s="16" t="s">
        <v>3</v>
      </c>
      <c r="E59" s="16" t="s">
        <v>2</v>
      </c>
      <c r="F59" s="16" t="s">
        <v>2</v>
      </c>
      <c r="G59" s="16" t="s">
        <v>2</v>
      </c>
      <c r="I59" s="16" t="s">
        <v>3</v>
      </c>
      <c r="J59" s="16" t="s">
        <v>2</v>
      </c>
      <c r="K59" s="16" t="s">
        <v>2</v>
      </c>
      <c r="L59" s="16" t="s">
        <v>2</v>
      </c>
      <c r="M59" s="16" t="s">
        <v>4</v>
      </c>
      <c r="N59" s="16" t="s">
        <v>2</v>
      </c>
      <c r="O59" s="36" t="s">
        <v>3</v>
      </c>
      <c r="P59" s="16" t="s">
        <v>2</v>
      </c>
      <c r="Q59" s="16" t="s">
        <v>2</v>
      </c>
      <c r="R59" s="16" t="s">
        <v>2</v>
      </c>
      <c r="T59" s="16" t="s">
        <v>2</v>
      </c>
      <c r="U59" s="16" t="s">
        <v>2</v>
      </c>
      <c r="V59" s="16" t="s">
        <v>3</v>
      </c>
      <c r="W59" s="17" t="s">
        <v>3</v>
      </c>
      <c r="X59" s="16" t="s">
        <v>2</v>
      </c>
      <c r="Y59" s="16" t="s">
        <v>2</v>
      </c>
      <c r="AA59" s="19" t="s">
        <v>4</v>
      </c>
      <c r="AB59" s="16" t="s">
        <v>3</v>
      </c>
      <c r="AC59" s="16" t="s">
        <v>2</v>
      </c>
      <c r="AD59" s="16" t="s">
        <v>2</v>
      </c>
      <c r="AE59" s="20" t="s">
        <v>2</v>
      </c>
      <c r="AF59" s="16" t="s">
        <v>2</v>
      </c>
      <c r="AH59" s="16">
        <v>8</v>
      </c>
      <c r="AI59" s="16">
        <v>1</v>
      </c>
      <c r="AJ59" s="16" t="s">
        <v>3</v>
      </c>
      <c r="AK59" s="21" t="s">
        <v>2</v>
      </c>
      <c r="AL59" s="21" t="s">
        <v>2</v>
      </c>
      <c r="AM59" s="21" t="s">
        <v>2</v>
      </c>
      <c r="AN59" s="16" t="s">
        <v>2</v>
      </c>
      <c r="AP59" s="16" t="s">
        <v>111</v>
      </c>
      <c r="AQ59" s="22" t="s">
        <v>112</v>
      </c>
      <c r="AR59" s="16" t="s">
        <v>7</v>
      </c>
      <c r="AS59" s="16" t="s">
        <v>8</v>
      </c>
    </row>
    <row r="60" spans="1:45" s="16" customFormat="1" ht="24" customHeight="1">
      <c r="A60" s="27" t="s">
        <v>113</v>
      </c>
      <c r="B60" s="16" t="s">
        <v>114</v>
      </c>
      <c r="C60" s="16" t="s">
        <v>2</v>
      </c>
      <c r="D60" s="16" t="s">
        <v>2</v>
      </c>
      <c r="E60" s="16" t="s">
        <v>3</v>
      </c>
      <c r="F60" s="16" t="s">
        <v>2</v>
      </c>
      <c r="G60" s="16" t="s">
        <v>2</v>
      </c>
      <c r="I60" s="16" t="s">
        <v>3</v>
      </c>
      <c r="J60" s="16" t="s">
        <v>2</v>
      </c>
      <c r="K60" s="16" t="s">
        <v>2</v>
      </c>
      <c r="L60" s="16" t="s">
        <v>2</v>
      </c>
      <c r="M60" s="16" t="s">
        <v>11</v>
      </c>
      <c r="N60" s="16" t="s">
        <v>2</v>
      </c>
      <c r="O60" s="16" t="s">
        <v>2</v>
      </c>
      <c r="P60" s="32" t="s">
        <v>3</v>
      </c>
      <c r="Q60" s="16" t="s">
        <v>2</v>
      </c>
      <c r="R60" s="16" t="s">
        <v>2</v>
      </c>
      <c r="T60" s="16" t="s">
        <v>3</v>
      </c>
      <c r="U60" s="16" t="s">
        <v>2</v>
      </c>
      <c r="V60" s="16" t="s">
        <v>2</v>
      </c>
      <c r="W60" s="16" t="s">
        <v>2</v>
      </c>
      <c r="X60" s="18" t="s">
        <v>3</v>
      </c>
      <c r="Y60" s="16" t="s">
        <v>2</v>
      </c>
      <c r="AA60" s="16" t="s">
        <v>11</v>
      </c>
      <c r="AB60" s="16" t="s">
        <v>3</v>
      </c>
      <c r="AC60" s="16" t="s">
        <v>2</v>
      </c>
      <c r="AD60" s="16" t="s">
        <v>2</v>
      </c>
      <c r="AE60" s="20" t="s">
        <v>2</v>
      </c>
      <c r="AF60" s="16" t="s">
        <v>2</v>
      </c>
      <c r="AH60" s="16">
        <v>0</v>
      </c>
      <c r="AI60" s="16">
        <v>2</v>
      </c>
      <c r="AJ60" s="21" t="s">
        <v>2</v>
      </c>
      <c r="AK60" s="21" t="s">
        <v>2</v>
      </c>
      <c r="AL60" s="21" t="s">
        <v>2</v>
      </c>
      <c r="AM60" s="21" t="s">
        <v>2</v>
      </c>
      <c r="AN60" s="51" t="s">
        <v>3</v>
      </c>
      <c r="AR60" s="16" t="s">
        <v>7</v>
      </c>
      <c r="AS60" s="16" t="s">
        <v>8</v>
      </c>
    </row>
    <row r="61" spans="1:45" s="26" customFormat="1" ht="24" customHeight="1">
      <c r="A61" s="54"/>
    </row>
    <row r="62" spans="1:45" s="49" customFormat="1" ht="15.75" customHeight="1">
      <c r="M62" s="49" t="s">
        <v>4</v>
      </c>
      <c r="AA62" s="49" t="s">
        <v>4</v>
      </c>
      <c r="AB62" s="16" t="s">
        <v>232</v>
      </c>
      <c r="AH62" s="2" t="s">
        <v>167</v>
      </c>
      <c r="AI62" s="2" t="s">
        <v>167</v>
      </c>
      <c r="AS62" s="49" t="s">
        <v>14</v>
      </c>
    </row>
    <row r="63" spans="1:45">
      <c r="C63">
        <f>COUNTIF(C$2:C60, "Checked")</f>
        <v>6</v>
      </c>
      <c r="D63">
        <f>COUNTIF(D$2:D60, "Checked")</f>
        <v>31</v>
      </c>
      <c r="E63">
        <f>COUNTIF(E$2:E60, "Checked")</f>
        <v>22</v>
      </c>
      <c r="F63">
        <f>COUNTIF(F$2:F60, "Checked")</f>
        <v>1</v>
      </c>
      <c r="G63">
        <f>COUNTIF(G$2:G60, "Checked")</f>
        <v>0</v>
      </c>
      <c r="I63">
        <f>COUNTIF(I$2:I60, "Checked")</f>
        <v>34</v>
      </c>
      <c r="J63">
        <f>COUNTIF(J$2:J60, "Checked")</f>
        <v>2</v>
      </c>
      <c r="K63">
        <f>COUNTIF(K$2:K60, "Checked")</f>
        <v>2</v>
      </c>
      <c r="L63">
        <f>COUNTIF(L$2:L60, "Checked")</f>
        <v>20</v>
      </c>
      <c r="M63">
        <f>COUNTIF(M$2:M60, "Yes")</f>
        <v>14</v>
      </c>
      <c r="N63">
        <f>COUNTIF(N$2:N60, "Checked")</f>
        <v>7</v>
      </c>
      <c r="O63">
        <f>COUNTIF(O$2:O60, "Checked")</f>
        <v>26</v>
      </c>
      <c r="P63">
        <f>COUNTIF(P$2:P60, "Checked")</f>
        <v>21</v>
      </c>
      <c r="Q63">
        <f>COUNTIF(Q$2:Q60, "Checked")</f>
        <v>0</v>
      </c>
      <c r="R63">
        <f>COUNTIF(R$2:R60, "Checked")</f>
        <v>5</v>
      </c>
      <c r="T63">
        <f>COUNTIF(T$2:T60, "Checked")</f>
        <v>36</v>
      </c>
      <c r="U63">
        <f>COUNTIF(U$2:U60, "Checked")</f>
        <v>15</v>
      </c>
      <c r="V63">
        <f>COUNTIF(V$2:V60, "Checked")</f>
        <v>28</v>
      </c>
      <c r="W63">
        <f>COUNTIF(W$2:W60, "Checked")</f>
        <v>30</v>
      </c>
      <c r="X63">
        <f>COUNTIF(X$2:X60, "Checked")</f>
        <v>32</v>
      </c>
      <c r="Y63">
        <f>COUNTIF(Y$2:Y60, "Checked")</f>
        <v>6</v>
      </c>
      <c r="AA63">
        <f>COUNTIF(AA$2:AA60, "Yes")</f>
        <v>19</v>
      </c>
      <c r="AB63">
        <f>COUNTIF(AB$2:AB60, "Not checked")</f>
        <v>10</v>
      </c>
      <c r="AC63">
        <f>COUNTIF(AC$2:AC60, "Checked")</f>
        <v>7</v>
      </c>
      <c r="AD63">
        <f>COUNTIF(AD$2:AD60, "Checked")</f>
        <v>9</v>
      </c>
      <c r="AE63">
        <f>COUNTIF(AE$2:AE60, "Checked")</f>
        <v>0</v>
      </c>
      <c r="AF63">
        <f>COUNTIF(AF$2:AF60, "Checked")</f>
        <v>5</v>
      </c>
      <c r="AH63">
        <f>COUNTIF(AH$2:AH60,"&lt;=3")</f>
        <v>32</v>
      </c>
      <c r="AI63">
        <f>COUNTIF(AI$2:AI60,"&lt;=3")</f>
        <v>22</v>
      </c>
      <c r="AJ63">
        <f>COUNTIF(AJ$2:AJ60, "Checked")</f>
        <v>14</v>
      </c>
      <c r="AK63">
        <f>COUNTIF(AK$2:AK60, "Checked")</f>
        <v>9</v>
      </c>
      <c r="AL63">
        <f>COUNTIF(AL$2:AL60, "Checked")</f>
        <v>5</v>
      </c>
      <c r="AM63">
        <f>COUNTIF(AM$2:AM60, "Checked")</f>
        <v>2</v>
      </c>
      <c r="AN63">
        <f>COUNTIF(AN$2:AN60, "Checked")</f>
        <v>35</v>
      </c>
      <c r="AQ63">
        <v>24</v>
      </c>
      <c r="AR63">
        <f>COUNTIF(AR$2:AR60, "Berlin")</f>
        <v>37</v>
      </c>
      <c r="AS63">
        <f>COUNTIF(AS$2:AS60, "19 - 24")</f>
        <v>4</v>
      </c>
    </row>
    <row r="64" spans="1:45">
      <c r="M64" s="16" t="s">
        <v>28</v>
      </c>
      <c r="P64" t="s">
        <v>237</v>
      </c>
      <c r="AA64" s="16" t="s">
        <v>153</v>
      </c>
      <c r="AF64" t="s">
        <v>236</v>
      </c>
      <c r="AH64" s="47" t="s">
        <v>168</v>
      </c>
      <c r="AI64" s="47" t="s">
        <v>168</v>
      </c>
      <c r="AN64" s="50" t="s">
        <v>173</v>
      </c>
      <c r="AQ64" t="s">
        <v>233</v>
      </c>
      <c r="AR64" s="40" t="s">
        <v>172</v>
      </c>
      <c r="AS64" s="16" t="s">
        <v>19</v>
      </c>
    </row>
    <row r="65" spans="1:45">
      <c r="M65">
        <f>COUNTIF(M$2:M60, "Maybe")</f>
        <v>11</v>
      </c>
      <c r="P65">
        <v>6</v>
      </c>
      <c r="AA65">
        <f>COUNTIF(AA$2:AA60, "Yes but could not find")</f>
        <v>5</v>
      </c>
      <c r="AF65">
        <v>3</v>
      </c>
      <c r="AH65">
        <f>50-AH63-AH67</f>
        <v>6</v>
      </c>
      <c r="AI65">
        <f>50-AI63-AI67</f>
        <v>14</v>
      </c>
      <c r="AN65">
        <v>1</v>
      </c>
      <c r="AQ65">
        <v>17</v>
      </c>
      <c r="AS65">
        <f>COUNTIF(AS$2:AS60, "25 - 34")</f>
        <v>39</v>
      </c>
    </row>
    <row r="66" spans="1:45" s="2" customFormat="1" ht="15.75" customHeight="1">
      <c r="G66" s="14"/>
      <c r="H66" s="14"/>
      <c r="I66" s="14"/>
      <c r="J66" s="14"/>
      <c r="K66" s="14"/>
      <c r="L66" s="14"/>
      <c r="M66" s="14" t="s">
        <v>11</v>
      </c>
      <c r="N66" s="14"/>
      <c r="O66" s="14"/>
      <c r="P66" s="48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 t="s">
        <v>11</v>
      </c>
      <c r="AB66" s="14"/>
      <c r="AC66" s="14"/>
      <c r="AD66" s="14"/>
      <c r="AE66" s="14"/>
      <c r="AF66" s="14"/>
      <c r="AG66" s="14"/>
      <c r="AH66" s="47" t="s">
        <v>169</v>
      </c>
      <c r="AI66" s="47" t="s">
        <v>169</v>
      </c>
      <c r="AJ66" s="14"/>
      <c r="AK66" s="14"/>
      <c r="AL66" s="14"/>
      <c r="AM66" s="14"/>
      <c r="AN66" s="14"/>
      <c r="AO66" s="14"/>
      <c r="AP66" s="14"/>
      <c r="AQ66" s="14" t="s">
        <v>302</v>
      </c>
      <c r="AR66" s="14"/>
      <c r="AS66" s="16" t="s">
        <v>8</v>
      </c>
    </row>
    <row r="67" spans="1:45" s="2" customFormat="1" ht="15.75" customHeight="1">
      <c r="G67" s="14"/>
      <c r="H67" s="14"/>
      <c r="I67" s="14"/>
      <c r="J67" s="14"/>
      <c r="K67" s="14"/>
      <c r="L67" s="14"/>
      <c r="M67">
        <f>COUNTIF(M$2:M60, "No")</f>
        <v>33</v>
      </c>
      <c r="N67" s="14"/>
      <c r="O67" s="14"/>
      <c r="P67" s="48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>
        <f>COUNTIF(AA$2:AA60, "No")</f>
        <v>30</v>
      </c>
      <c r="AB67" s="14"/>
      <c r="AC67" s="14"/>
      <c r="AD67" s="14"/>
      <c r="AE67" s="14"/>
      <c r="AF67" s="14"/>
      <c r="AG67" s="14"/>
      <c r="AH67">
        <f>COUNTIF(AH$2:AH60,"&gt;=7")</f>
        <v>12</v>
      </c>
      <c r="AI67">
        <f>COUNTIF(AI$2:AI60,"&gt;=7")</f>
        <v>14</v>
      </c>
      <c r="AJ67" s="14"/>
      <c r="AK67" s="14"/>
      <c r="AL67" s="14"/>
      <c r="AM67" s="14"/>
      <c r="AN67" s="14"/>
      <c r="AO67" s="14"/>
      <c r="AP67" s="14"/>
      <c r="AQ67" s="14">
        <v>1</v>
      </c>
      <c r="AR67" s="14"/>
      <c r="AS67">
        <f>COUNTIF(AS$2:AS60, "35 - 44")</f>
        <v>14</v>
      </c>
    </row>
    <row r="68" spans="1:45" s="2" customFormat="1" ht="15.75" customHeight="1"/>
    <row r="69" spans="1:45" s="2" customFormat="1" ht="15.75" customHeight="1"/>
    <row r="70" spans="1:45" s="29" customFormat="1" ht="23.25" customHeight="1">
      <c r="A70" s="28" t="s">
        <v>44</v>
      </c>
      <c r="B70" s="29" t="s">
        <v>45</v>
      </c>
      <c r="C70" s="29" t="s">
        <v>2</v>
      </c>
      <c r="D70" s="29" t="s">
        <v>2</v>
      </c>
      <c r="E70" s="29" t="s">
        <v>2</v>
      </c>
      <c r="F70" s="29" t="s">
        <v>2</v>
      </c>
      <c r="G70" s="29" t="s">
        <v>3</v>
      </c>
      <c r="I70" s="29" t="s">
        <v>2</v>
      </c>
      <c r="J70" s="29" t="s">
        <v>2</v>
      </c>
      <c r="K70" s="29" t="s">
        <v>2</v>
      </c>
      <c r="L70" s="29" t="s">
        <v>3</v>
      </c>
      <c r="M70" s="29" t="s">
        <v>11</v>
      </c>
      <c r="N70" s="29" t="s">
        <v>2</v>
      </c>
      <c r="O70" s="29" t="s">
        <v>2</v>
      </c>
      <c r="P70" s="29" t="s">
        <v>2</v>
      </c>
      <c r="Q70" s="29" t="s">
        <v>2</v>
      </c>
      <c r="R70" s="29" t="s">
        <v>3</v>
      </c>
      <c r="T70" s="29" t="s">
        <v>3</v>
      </c>
      <c r="U70" s="29" t="s">
        <v>2</v>
      </c>
      <c r="V70" s="29" t="s">
        <v>2</v>
      </c>
      <c r="W70" s="29" t="s">
        <v>2</v>
      </c>
      <c r="X70" s="29" t="s">
        <v>2</v>
      </c>
      <c r="Y70" s="29" t="s">
        <v>2</v>
      </c>
      <c r="AA70" s="29" t="s">
        <v>11</v>
      </c>
      <c r="AB70" s="30" t="s">
        <v>2</v>
      </c>
      <c r="AC70" s="29" t="s">
        <v>2</v>
      </c>
      <c r="AD70" s="25" t="s">
        <v>3</v>
      </c>
      <c r="AE70" s="20" t="s">
        <v>2</v>
      </c>
      <c r="AF70" s="29" t="s">
        <v>2</v>
      </c>
      <c r="AH70" s="29">
        <v>2</v>
      </c>
      <c r="AI70" s="29">
        <v>2</v>
      </c>
      <c r="AJ70" s="21" t="s">
        <v>2</v>
      </c>
      <c r="AK70" s="21" t="s">
        <v>2</v>
      </c>
      <c r="AL70" s="21" t="s">
        <v>2</v>
      </c>
      <c r="AM70" s="21" t="s">
        <v>2</v>
      </c>
      <c r="AN70" s="51" t="s">
        <v>3</v>
      </c>
      <c r="AS70" s="29" t="s">
        <v>19</v>
      </c>
    </row>
    <row r="71" spans="1:45" s="2" customFormat="1" ht="15.75" customHeight="1"/>
    <row r="72" spans="1:45" s="2" customFormat="1" ht="15.75" customHeight="1"/>
    <row r="91" spans="1:2">
      <c r="A91" s="38"/>
      <c r="B91" t="s">
        <v>162</v>
      </c>
    </row>
    <row r="92" spans="1:2">
      <c r="A92" s="3"/>
      <c r="B92" t="s">
        <v>147</v>
      </c>
    </row>
    <row r="93" spans="1:2">
      <c r="A93" s="4"/>
      <c r="B93" t="s">
        <v>148</v>
      </c>
    </row>
    <row r="94" spans="1:2">
      <c r="A94" s="10"/>
      <c r="B94" t="s">
        <v>150</v>
      </c>
    </row>
    <row r="95" spans="1:2">
      <c r="A95" s="7"/>
      <c r="B95" t="s">
        <v>149</v>
      </c>
    </row>
    <row r="97" spans="1:7">
      <c r="A97">
        <v>59</v>
      </c>
      <c r="B97" t="s">
        <v>298</v>
      </c>
      <c r="E97" s="1"/>
      <c r="G97" s="1"/>
    </row>
    <row r="98" spans="1:7">
      <c r="A98" s="55">
        <f>C63/A97</f>
        <v>0.10169491525423729</v>
      </c>
      <c r="B98" s="62" t="s">
        <v>163</v>
      </c>
      <c r="C98" s="65">
        <f>C63</f>
        <v>6</v>
      </c>
      <c r="D98" s="39" t="s">
        <v>250</v>
      </c>
      <c r="E98" s="39"/>
      <c r="F98" s="39"/>
      <c r="G98" s="39"/>
    </row>
    <row r="99" spans="1:7">
      <c r="A99" s="55" t="s">
        <v>246</v>
      </c>
      <c r="B99" s="63"/>
      <c r="C99" s="66"/>
      <c r="D99" s="39" t="s">
        <v>264</v>
      </c>
      <c r="E99" s="39"/>
      <c r="F99" s="39"/>
      <c r="G99" s="39"/>
    </row>
    <row r="100" spans="1:7">
      <c r="A100" s="55">
        <f>I63/A97</f>
        <v>0.57627118644067798</v>
      </c>
      <c r="B100" s="63" t="s">
        <v>243</v>
      </c>
      <c r="C100" s="67">
        <f>I63</f>
        <v>34</v>
      </c>
      <c r="D100" s="39" t="s">
        <v>261</v>
      </c>
      <c r="E100" s="39"/>
      <c r="F100" s="39"/>
      <c r="G100" s="39"/>
    </row>
    <row r="101" spans="1:7">
      <c r="A101" s="55">
        <f>(J63+1)/A97</f>
        <v>5.0847457627118647E-2</v>
      </c>
      <c r="B101" s="63" t="s">
        <v>244</v>
      </c>
      <c r="C101" s="67">
        <f>(J63+1)</f>
        <v>3</v>
      </c>
      <c r="D101" s="39" t="s">
        <v>251</v>
      </c>
      <c r="E101" s="39"/>
      <c r="F101" s="39"/>
      <c r="G101" s="39"/>
    </row>
    <row r="102" spans="1:7">
      <c r="A102" s="55">
        <f>K63/A97</f>
        <v>3.3898305084745763E-2</v>
      </c>
      <c r="B102" s="63" t="s">
        <v>245</v>
      </c>
      <c r="C102" s="67">
        <f>K63</f>
        <v>2</v>
      </c>
      <c r="D102" s="39"/>
      <c r="E102" s="39"/>
      <c r="F102" s="39"/>
      <c r="G102" s="39"/>
    </row>
    <row r="103" spans="1:7">
      <c r="A103" s="56">
        <f>L63/A97</f>
        <v>0.33898305084745761</v>
      </c>
      <c r="B103" s="16" t="s">
        <v>148</v>
      </c>
      <c r="C103" s="67">
        <f>L63</f>
        <v>20</v>
      </c>
      <c r="D103" s="74" t="s">
        <v>266</v>
      </c>
      <c r="E103" s="39"/>
      <c r="F103" s="39"/>
      <c r="G103" s="39"/>
    </row>
    <row r="104" spans="1:7" ht="36.75" customHeight="1">
      <c r="A104" s="56">
        <f>(R63+P63)/A97</f>
        <v>0.44067796610169491</v>
      </c>
      <c r="B104" s="64" t="s">
        <v>235</v>
      </c>
      <c r="C104" s="67">
        <f>(R63+P63)</f>
        <v>26</v>
      </c>
      <c r="D104" s="39"/>
      <c r="E104" s="39"/>
      <c r="F104" s="39"/>
      <c r="G104" s="39"/>
    </row>
    <row r="105" spans="1:7">
      <c r="A105" s="56">
        <f>N63/A97</f>
        <v>0.11864406779661017</v>
      </c>
      <c r="B105" s="34" t="s">
        <v>149</v>
      </c>
      <c r="C105" s="67">
        <f>N63</f>
        <v>7</v>
      </c>
      <c r="D105" s="39" t="s">
        <v>252</v>
      </c>
      <c r="E105" s="39"/>
      <c r="F105" s="39"/>
      <c r="G105" s="39"/>
    </row>
    <row r="106" spans="1:7">
      <c r="A106" s="41" t="s">
        <v>165</v>
      </c>
      <c r="B106" s="16"/>
      <c r="C106" s="67"/>
      <c r="D106" s="39"/>
      <c r="E106" s="39"/>
      <c r="F106" s="39"/>
      <c r="G106" s="39"/>
    </row>
    <row r="107" spans="1:7">
      <c r="A107" s="56">
        <f>T63/A97</f>
        <v>0.61016949152542377</v>
      </c>
      <c r="B107" s="42" t="s">
        <v>129</v>
      </c>
      <c r="C107" s="67">
        <f>T63</f>
        <v>36</v>
      </c>
      <c r="D107" t="s">
        <v>253</v>
      </c>
    </row>
    <row r="108" spans="1:7">
      <c r="A108" s="56">
        <f>U63/A97</f>
        <v>0.25423728813559321</v>
      </c>
      <c r="B108" s="42" t="s">
        <v>130</v>
      </c>
      <c r="C108" s="67">
        <f>U63</f>
        <v>15</v>
      </c>
      <c r="D108" s="39" t="s">
        <v>254</v>
      </c>
      <c r="E108" s="39"/>
      <c r="F108" s="39"/>
      <c r="G108" s="39"/>
    </row>
    <row r="109" spans="1:7">
      <c r="A109" s="56">
        <f>V63/A97</f>
        <v>0.47457627118644069</v>
      </c>
      <c r="B109" s="42" t="s">
        <v>131</v>
      </c>
      <c r="C109" s="67">
        <f>V63</f>
        <v>28</v>
      </c>
      <c r="D109" s="39" t="s">
        <v>255</v>
      </c>
      <c r="E109" s="39"/>
      <c r="F109" s="39"/>
      <c r="G109" s="39"/>
    </row>
    <row r="110" spans="1:7">
      <c r="A110" s="56">
        <f>W63/A97</f>
        <v>0.50847457627118642</v>
      </c>
      <c r="B110" s="43" t="s">
        <v>132</v>
      </c>
      <c r="C110" s="67">
        <f>W63</f>
        <v>30</v>
      </c>
      <c r="D110" s="39" t="s">
        <v>265</v>
      </c>
      <c r="E110" s="39"/>
      <c r="F110" s="39"/>
      <c r="G110" s="39"/>
    </row>
    <row r="111" spans="1:7">
      <c r="A111" s="56">
        <f>X63/A97</f>
        <v>0.5423728813559322</v>
      </c>
      <c r="B111" s="44" t="s">
        <v>133</v>
      </c>
      <c r="C111" s="67">
        <f>X63</f>
        <v>32</v>
      </c>
      <c r="D111" s="39"/>
      <c r="E111" s="39"/>
      <c r="F111" s="39"/>
      <c r="G111" s="39"/>
    </row>
    <row r="112" spans="1:7" s="73" customFormat="1">
      <c r="A112" s="70">
        <f>O63/A97</f>
        <v>0.44067796610169491</v>
      </c>
      <c r="B112" s="46" t="s">
        <v>256</v>
      </c>
      <c r="C112" s="71">
        <f>O63</f>
        <v>26</v>
      </c>
      <c r="D112" s="72"/>
      <c r="E112" s="72"/>
      <c r="F112" s="72"/>
      <c r="G112" s="72"/>
    </row>
    <row r="113" spans="1:13">
      <c r="A113" s="56">
        <f>Y63/A97</f>
        <v>0.10169491525423729</v>
      </c>
      <c r="B113" s="42" t="s">
        <v>119</v>
      </c>
      <c r="C113" s="67">
        <f>Y63</f>
        <v>6</v>
      </c>
    </row>
    <row r="114" spans="1:13" ht="45">
      <c r="A114" s="56">
        <f>(AA63+AA65)/A97</f>
        <v>0.40677966101694918</v>
      </c>
      <c r="B114" s="45" t="s">
        <v>238</v>
      </c>
      <c r="C114" s="68">
        <f>(AA63+AA65)</f>
        <v>24</v>
      </c>
      <c r="D114" t="s">
        <v>257</v>
      </c>
    </row>
    <row r="115" spans="1:13">
      <c r="A115" s="27" t="s">
        <v>166</v>
      </c>
      <c r="B115" s="46"/>
      <c r="C115" s="67"/>
    </row>
    <row r="116" spans="1:13">
      <c r="A116" s="60">
        <f>(50-AB63)/A97</f>
        <v>0.67796610169491522</v>
      </c>
      <c r="B116" s="42" t="s">
        <v>160</v>
      </c>
      <c r="C116" s="67">
        <f>(50-AB63)</f>
        <v>40</v>
      </c>
    </row>
    <row r="117" spans="1:13">
      <c r="A117" s="56">
        <f>AC63/A97</f>
        <v>0.11864406779661017</v>
      </c>
      <c r="B117" s="42" t="s">
        <v>161</v>
      </c>
      <c r="C117" s="67">
        <f>AC63</f>
        <v>7</v>
      </c>
    </row>
    <row r="118" spans="1:13">
      <c r="A118" s="56">
        <f>AD63/A97</f>
        <v>0.15254237288135594</v>
      </c>
      <c r="B118" s="42" t="s">
        <v>135</v>
      </c>
      <c r="C118" s="67">
        <f>AD63</f>
        <v>9</v>
      </c>
      <c r="D118" t="s">
        <v>258</v>
      </c>
    </row>
    <row r="119" spans="1:13">
      <c r="A119" s="56">
        <v>0</v>
      </c>
      <c r="B119" s="46" t="s">
        <v>136</v>
      </c>
      <c r="C119" s="67">
        <v>0</v>
      </c>
    </row>
    <row r="120" spans="1:13">
      <c r="A120" s="60">
        <v>0.06</v>
      </c>
      <c r="B120" s="61" t="s">
        <v>239</v>
      </c>
      <c r="C120" s="67">
        <v>3</v>
      </c>
      <c r="D120" t="s">
        <v>259</v>
      </c>
    </row>
    <row r="121" spans="1:13">
      <c r="A121" s="60">
        <v>0.02</v>
      </c>
      <c r="B121" s="61" t="s">
        <v>240</v>
      </c>
      <c r="C121" s="67">
        <v>1</v>
      </c>
    </row>
    <row r="122" spans="1:13" ht="30">
      <c r="A122" s="42" t="s">
        <v>144</v>
      </c>
      <c r="B122" s="16"/>
      <c r="C122" s="67"/>
      <c r="D122" t="s">
        <v>260</v>
      </c>
      <c r="I122" s="2"/>
      <c r="J122" s="2"/>
      <c r="K122" s="2"/>
      <c r="L122" s="2"/>
      <c r="M122" s="2"/>
    </row>
    <row r="123" spans="1:13">
      <c r="A123" s="56">
        <f>AH63/A97</f>
        <v>0.5423728813559322</v>
      </c>
      <c r="B123" s="42" t="s">
        <v>167</v>
      </c>
      <c r="C123" s="67">
        <f>AH63</f>
        <v>32</v>
      </c>
    </row>
    <row r="124" spans="1:13">
      <c r="A124" s="56">
        <f>AH65/A97</f>
        <v>0.10169491525423729</v>
      </c>
      <c r="B124" s="47" t="s">
        <v>168</v>
      </c>
      <c r="C124" s="67">
        <f>AH65</f>
        <v>6</v>
      </c>
      <c r="D124" s="39" t="s">
        <v>300</v>
      </c>
      <c r="E124" s="39"/>
      <c r="F124" s="39"/>
      <c r="G124" s="39"/>
      <c r="H124" s="39"/>
    </row>
    <row r="125" spans="1:13">
      <c r="A125" s="56">
        <f>AH67/A97</f>
        <v>0.20338983050847459</v>
      </c>
      <c r="B125" s="47" t="s">
        <v>169</v>
      </c>
      <c r="C125" s="67">
        <f>AH67</f>
        <v>12</v>
      </c>
      <c r="D125" s="39" t="s">
        <v>299</v>
      </c>
      <c r="E125" s="39"/>
      <c r="F125" s="39"/>
      <c r="G125" s="39"/>
      <c r="H125" s="39"/>
    </row>
    <row r="126" spans="1:13">
      <c r="A126" s="42" t="s">
        <v>145</v>
      </c>
      <c r="B126" s="47"/>
      <c r="C126" s="67"/>
      <c r="D126" s="39"/>
      <c r="E126" s="39"/>
      <c r="F126" s="39"/>
      <c r="G126" s="39"/>
      <c r="H126" s="39"/>
    </row>
    <row r="127" spans="1:13">
      <c r="A127" s="56">
        <f>AI63/A97</f>
        <v>0.3728813559322034</v>
      </c>
      <c r="B127" s="42" t="s">
        <v>167</v>
      </c>
      <c r="C127" s="67">
        <f>AI63</f>
        <v>22</v>
      </c>
      <c r="D127" s="39"/>
      <c r="E127" s="39"/>
      <c r="F127" s="39"/>
      <c r="G127" s="39"/>
      <c r="H127" s="39"/>
    </row>
    <row r="128" spans="1:13">
      <c r="A128" s="56">
        <f>AI65/A97</f>
        <v>0.23728813559322035</v>
      </c>
      <c r="B128" s="47" t="s">
        <v>168</v>
      </c>
      <c r="C128" s="67">
        <f>AI65</f>
        <v>14</v>
      </c>
      <c r="D128" s="39"/>
      <c r="E128" s="39"/>
      <c r="F128" s="39"/>
      <c r="G128" s="39"/>
      <c r="H128" s="39"/>
    </row>
    <row r="129" spans="1:8">
      <c r="A129" s="56">
        <f>AI67/A97</f>
        <v>0.23728813559322035</v>
      </c>
      <c r="B129" s="47" t="s">
        <v>169</v>
      </c>
      <c r="C129" s="67">
        <f>AI67</f>
        <v>14</v>
      </c>
      <c r="D129" s="39" t="s">
        <v>301</v>
      </c>
      <c r="E129" s="39"/>
      <c r="F129" s="39"/>
      <c r="G129" s="39"/>
      <c r="H129" s="39"/>
    </row>
    <row r="130" spans="1:8">
      <c r="A130" s="41" t="s">
        <v>249</v>
      </c>
      <c r="B130" s="47"/>
      <c r="C130" s="67"/>
      <c r="D130" s="39" t="s">
        <v>262</v>
      </c>
      <c r="E130" s="39"/>
      <c r="F130" s="39"/>
      <c r="G130" s="39"/>
      <c r="H130" s="39"/>
    </row>
    <row r="131" spans="1:8">
      <c r="A131" s="56">
        <f>AJ63/A97</f>
        <v>0.23728813559322035</v>
      </c>
      <c r="B131" s="42" t="s">
        <v>137</v>
      </c>
      <c r="C131" s="67">
        <f>AJ63</f>
        <v>14</v>
      </c>
      <c r="D131" s="39"/>
      <c r="E131" s="39"/>
      <c r="F131" s="39"/>
      <c r="G131" s="39"/>
      <c r="H131" s="39"/>
    </row>
    <row r="132" spans="1:8">
      <c r="A132" s="56">
        <f>AK63/A97</f>
        <v>0.15254237288135594</v>
      </c>
      <c r="B132" s="42" t="s">
        <v>138</v>
      </c>
      <c r="C132" s="67">
        <f>AK63</f>
        <v>9</v>
      </c>
      <c r="D132" s="39"/>
      <c r="E132" s="39"/>
      <c r="F132" s="39"/>
      <c r="G132" s="39"/>
      <c r="H132" s="39"/>
    </row>
    <row r="133" spans="1:8">
      <c r="A133" s="56">
        <f>AL63/A97</f>
        <v>8.4745762711864403E-2</v>
      </c>
      <c r="B133" s="42" t="s">
        <v>146</v>
      </c>
      <c r="C133" s="67">
        <f>AL63</f>
        <v>5</v>
      </c>
      <c r="D133" s="39"/>
      <c r="E133" s="39"/>
      <c r="F133" s="39"/>
      <c r="G133" s="39"/>
      <c r="H133" s="39"/>
    </row>
    <row r="134" spans="1:8">
      <c r="A134" s="56">
        <f>AM63/A97</f>
        <v>3.3898305084745763E-2</v>
      </c>
      <c r="B134" s="61" t="s">
        <v>239</v>
      </c>
      <c r="C134" s="67">
        <f>AM63</f>
        <v>2</v>
      </c>
      <c r="D134" s="39"/>
      <c r="E134" s="39"/>
      <c r="F134" s="39"/>
      <c r="G134" s="39"/>
      <c r="H134" s="39"/>
    </row>
    <row r="135" spans="1:8">
      <c r="A135" s="56">
        <f>AN63/A97</f>
        <v>0.59322033898305082</v>
      </c>
      <c r="B135" s="42" t="s">
        <v>11</v>
      </c>
      <c r="C135" s="67">
        <f>AN63</f>
        <v>35</v>
      </c>
      <c r="D135" s="39"/>
      <c r="E135" s="39"/>
      <c r="F135" s="39"/>
      <c r="G135" s="39"/>
      <c r="H135" s="39"/>
    </row>
    <row r="136" spans="1:8">
      <c r="A136" s="56">
        <v>0.02</v>
      </c>
      <c r="B136" s="42" t="s">
        <v>247</v>
      </c>
      <c r="C136" s="67">
        <v>1</v>
      </c>
      <c r="D136" s="39"/>
      <c r="E136" s="39"/>
      <c r="F136" s="39"/>
      <c r="G136" s="39"/>
      <c r="H136" s="39"/>
    </row>
    <row r="137" spans="1:8">
      <c r="A137" s="42" t="s">
        <v>170</v>
      </c>
      <c r="B137" s="16"/>
      <c r="C137" s="67"/>
    </row>
    <row r="138" spans="1:8">
      <c r="A138" s="56">
        <f>(AR63+2)/A97</f>
        <v>0.66101694915254239</v>
      </c>
      <c r="B138" s="42" t="s">
        <v>7</v>
      </c>
      <c r="C138" s="67">
        <f>(AR63+2)</f>
        <v>39</v>
      </c>
    </row>
    <row r="139" spans="1:8">
      <c r="A139" s="56">
        <f>1-A138</f>
        <v>0.33898305084745761</v>
      </c>
      <c r="B139" s="42" t="s">
        <v>119</v>
      </c>
      <c r="C139" s="67">
        <f>(50-C138)</f>
        <v>11</v>
      </c>
    </row>
    <row r="140" spans="1:8">
      <c r="A140" s="16" t="s">
        <v>171</v>
      </c>
      <c r="B140" s="16"/>
      <c r="C140" s="67"/>
    </row>
    <row r="141" spans="1:8">
      <c r="A141" s="56">
        <f>AS63/A97</f>
        <v>6.7796610169491525E-2</v>
      </c>
      <c r="B141" s="16" t="s">
        <v>14</v>
      </c>
      <c r="C141" s="67">
        <f>AS63</f>
        <v>4</v>
      </c>
    </row>
    <row r="142" spans="1:8">
      <c r="A142" s="56">
        <f>AS65/A97</f>
        <v>0.66101694915254239</v>
      </c>
      <c r="B142" s="16" t="s">
        <v>19</v>
      </c>
      <c r="C142" s="67">
        <f>AS65</f>
        <v>39</v>
      </c>
    </row>
    <row r="143" spans="1:8">
      <c r="A143" s="56">
        <f>AS67/A97</f>
        <v>0.23728813559322035</v>
      </c>
      <c r="B143" s="16" t="s">
        <v>8</v>
      </c>
      <c r="C143" s="67">
        <f>AS67</f>
        <v>14</v>
      </c>
    </row>
    <row r="144" spans="1:8">
      <c r="A144" s="42" t="s">
        <v>248</v>
      </c>
      <c r="C144" s="67"/>
    </row>
    <row r="145" spans="1:7">
      <c r="A145" s="16">
        <f>AQ63</f>
        <v>24</v>
      </c>
      <c r="B145" s="16" t="s">
        <v>242</v>
      </c>
      <c r="C145" s="67"/>
    </row>
    <row r="146" spans="1:7">
      <c r="A146" s="16">
        <f>AQ65</f>
        <v>17</v>
      </c>
      <c r="B146" s="42" t="s">
        <v>241</v>
      </c>
      <c r="C146" s="67"/>
    </row>
    <row r="147" spans="1:7">
      <c r="C147" s="69"/>
    </row>
    <row r="148" spans="1:7">
      <c r="A148" s="58" t="s">
        <v>234</v>
      </c>
      <c r="B148" s="57" t="s">
        <v>164</v>
      </c>
      <c r="C148" s="39"/>
      <c r="D148" s="39"/>
      <c r="E148" s="39"/>
      <c r="F148" s="39"/>
      <c r="G148" s="39"/>
    </row>
    <row r="150" spans="1:7">
      <c r="D150" t="s">
        <v>263</v>
      </c>
    </row>
    <row r="155" spans="1:7" ht="18">
      <c r="C155" s="87"/>
    </row>
    <row r="156" spans="1:7" ht="18">
      <c r="C156" s="87"/>
    </row>
    <row r="157" spans="1:7" ht="18">
      <c r="C157" s="87"/>
    </row>
    <row r="158" spans="1:7" ht="18">
      <c r="C158" s="87"/>
    </row>
    <row r="159" spans="1:7" ht="18">
      <c r="C159" s="87"/>
    </row>
    <row r="160" spans="1:7" ht="18">
      <c r="C160" s="87"/>
    </row>
    <row r="161" spans="3:3" ht="18">
      <c r="C161" s="87"/>
    </row>
    <row r="162" spans="3:3" ht="18">
      <c r="C162" s="87"/>
    </row>
    <row r="163" spans="3:3" ht="18">
      <c r="C163" s="87"/>
    </row>
    <row r="164" spans="3:3" ht="18">
      <c r="C164" s="87"/>
    </row>
    <row r="165" spans="3:3" ht="18">
      <c r="C165" s="87"/>
    </row>
    <row r="166" spans="3:3" ht="18">
      <c r="C166" s="87"/>
    </row>
    <row r="167" spans="3:3" ht="18">
      <c r="C167" s="87"/>
    </row>
    <row r="168" spans="3:3" ht="18">
      <c r="C168" s="87"/>
    </row>
    <row r="169" spans="3:3" ht="18">
      <c r="C169" s="87"/>
    </row>
    <row r="170" spans="3:3" ht="18">
      <c r="C170" s="87"/>
    </row>
    <row r="171" spans="3:3" ht="18">
      <c r="C171" s="87"/>
    </row>
    <row r="172" spans="3:3" ht="18">
      <c r="C172" s="87"/>
    </row>
    <row r="173" spans="3:3" ht="18">
      <c r="C173" s="87"/>
    </row>
    <row r="174" spans="3:3" ht="18">
      <c r="C174" s="87"/>
    </row>
    <row r="175" spans="3:3" ht="18">
      <c r="C175" s="87"/>
    </row>
    <row r="176" spans="3:3" ht="18">
      <c r="C176" s="87"/>
    </row>
    <row r="177" spans="3:3" ht="18">
      <c r="C177" s="87"/>
    </row>
    <row r="178" spans="3:3" ht="18">
      <c r="C178" s="87"/>
    </row>
    <row r="179" spans="3:3" ht="18">
      <c r="C179" s="87"/>
    </row>
    <row r="180" spans="3:3" ht="18">
      <c r="C180" s="87"/>
    </row>
    <row r="181" spans="3:3" ht="18">
      <c r="C181" s="87"/>
    </row>
    <row r="182" spans="3:3" ht="18">
      <c r="C182" s="87"/>
    </row>
    <row r="183" spans="3:3" ht="18">
      <c r="C183" s="87"/>
    </row>
    <row r="184" spans="3:3" ht="18">
      <c r="C184" s="87"/>
    </row>
  </sheetData>
  <dataConsolidate link="1"/>
  <conditionalFormatting sqref="AH11:AI61">
    <cfRule type="colorScale" priority="2">
      <colorScale>
        <cfvo type="min" val="0"/>
        <cfvo type="percentile" val="50"/>
        <cfvo type="max" val="0"/>
        <color theme="0"/>
        <color rgb="FFFAED48"/>
        <color rgb="FF009A46"/>
      </colorScale>
    </cfRule>
  </conditionalFormatting>
  <conditionalFormatting sqref="AH2:AI60">
    <cfRule type="colorScale" priority="1">
      <colorScale>
        <cfvo type="min" val="0"/>
        <cfvo type="percentile" val="50"/>
        <cfvo type="max" val="0"/>
        <color theme="0"/>
        <color rgb="FFFAED48"/>
        <color rgb="FF009A46"/>
      </colorScale>
    </cfRule>
  </conditionalFormatting>
  <hyperlinks>
    <hyperlink ref="AQ46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survey-results-v3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2021-05-19T12:32:59Z</dcterms:created>
  <dcterms:modified xsi:type="dcterms:W3CDTF">2021-05-23T19:25:22Z</dcterms:modified>
</cp:coreProperties>
</file>