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an\Documents\GitHub\Multimidia\TechTeam\labs\lab5\"/>
    </mc:Choice>
  </mc:AlternateContent>
  <xr:revisionPtr revIDLastSave="0" documentId="8_{95061904-E139-4C26-A1B5-E3575EAB06FB}" xr6:coauthVersionLast="47" xr6:coauthVersionMax="47" xr10:uidLastSave="{00000000-0000-0000-0000-000000000000}"/>
  <bookViews>
    <workbookView xWindow="-120" yWindow="-120" windowWidth="38640" windowHeight="15720" xr2:uid="{4749AEE6-E7A2-4D84-940F-53A7E580B0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F18" i="1" s="1"/>
  <c r="D22" i="1"/>
  <c r="D23" i="1"/>
  <c r="D24" i="1"/>
  <c r="D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B7" i="1"/>
  <c r="C17" i="1"/>
  <c r="O19" i="1"/>
  <c r="C19" i="1" s="1"/>
  <c r="K23" i="1"/>
  <c r="B23" i="1" s="1"/>
  <c r="K21" i="1"/>
  <c r="B21" i="1" s="1"/>
  <c r="I25" i="1"/>
  <c r="K25" i="1" s="1"/>
  <c r="B25" i="1" s="1"/>
  <c r="I24" i="1"/>
  <c r="K24" i="1" s="1"/>
  <c r="B24" i="1" s="1"/>
  <c r="I23" i="1"/>
  <c r="I22" i="1"/>
  <c r="K22" i="1" s="1"/>
  <c r="B22" i="1" s="1"/>
  <c r="I21" i="1"/>
  <c r="I20" i="1"/>
  <c r="K20" i="1" s="1"/>
  <c r="B20" i="1" s="1"/>
  <c r="I19" i="1"/>
  <c r="K19" i="1" s="1"/>
  <c r="B19" i="1" s="1"/>
  <c r="I18" i="1"/>
  <c r="K18" i="1" s="1"/>
  <c r="B18" i="1" s="1"/>
  <c r="O15" i="1"/>
  <c r="C15" i="1" s="1"/>
  <c r="O13" i="1"/>
  <c r="C13" i="1" s="1"/>
  <c r="O10" i="1"/>
  <c r="C10" i="1" s="1"/>
  <c r="M10" i="1"/>
  <c r="M11" i="1"/>
  <c r="O11" i="1" s="1"/>
  <c r="C11" i="1" s="1"/>
  <c r="M12" i="1"/>
  <c r="O12" i="1" s="1"/>
  <c r="C12" i="1" s="1"/>
  <c r="M13" i="1"/>
  <c r="M14" i="1"/>
  <c r="O14" i="1" s="1"/>
  <c r="C14" i="1" s="1"/>
  <c r="M15" i="1"/>
  <c r="M16" i="1"/>
  <c r="O16" i="1" s="1"/>
  <c r="C16" i="1" s="1"/>
  <c r="M17" i="1"/>
  <c r="O17" i="1" s="1"/>
  <c r="M18" i="1"/>
  <c r="O18" i="1" s="1"/>
  <c r="C18" i="1" s="1"/>
  <c r="M19" i="1"/>
  <c r="M20" i="1"/>
  <c r="O20" i="1" s="1"/>
  <c r="C20" i="1" s="1"/>
  <c r="M21" i="1"/>
  <c r="O21" i="1" s="1"/>
  <c r="C21" i="1" s="1"/>
  <c r="M22" i="1"/>
  <c r="O22" i="1" s="1"/>
  <c r="C22" i="1" s="1"/>
  <c r="M23" i="1"/>
  <c r="O23" i="1" s="1"/>
  <c r="C23" i="1" s="1"/>
  <c r="M24" i="1"/>
  <c r="O24" i="1" s="1"/>
  <c r="C24" i="1" s="1"/>
  <c r="M25" i="1"/>
  <c r="O25" i="1" s="1"/>
  <c r="C25" i="1" s="1"/>
  <c r="K13" i="1"/>
  <c r="B13" i="1" s="1"/>
  <c r="I17" i="1"/>
  <c r="K17" i="1" s="1"/>
  <c r="B17" i="1" s="1"/>
  <c r="I16" i="1"/>
  <c r="K16" i="1" s="1"/>
  <c r="B16" i="1" s="1"/>
  <c r="I15" i="1"/>
  <c r="K15" i="1" s="1"/>
  <c r="B15" i="1" s="1"/>
  <c r="I14" i="1"/>
  <c r="K14" i="1" s="1"/>
  <c r="B14" i="1" s="1"/>
  <c r="I13" i="1"/>
  <c r="I12" i="1"/>
  <c r="K12" i="1" s="1"/>
  <c r="B12" i="1" s="1"/>
  <c r="I11" i="1"/>
  <c r="K11" i="1" s="1"/>
  <c r="B11" i="1" s="1"/>
  <c r="I10" i="1"/>
  <c r="K10" i="1" s="1"/>
  <c r="B10" i="1" s="1"/>
  <c r="O3" i="1"/>
  <c r="C3" i="1" s="1"/>
  <c r="O7" i="1"/>
  <c r="C7" i="1" s="1"/>
  <c r="M9" i="1"/>
  <c r="O9" i="1" s="1"/>
  <c r="C9" i="1" s="1"/>
  <c r="M8" i="1"/>
  <c r="O8" i="1" s="1"/>
  <c r="C8" i="1" s="1"/>
  <c r="M7" i="1"/>
  <c r="M6" i="1"/>
  <c r="O6" i="1" s="1"/>
  <c r="C6" i="1" s="1"/>
  <c r="M5" i="1"/>
  <c r="O5" i="1" s="1"/>
  <c r="C5" i="1" s="1"/>
  <c r="M4" i="1"/>
  <c r="O4" i="1" s="1"/>
  <c r="C4" i="1" s="1"/>
  <c r="M3" i="1"/>
  <c r="M2" i="1"/>
  <c r="O2" i="1" s="1"/>
  <c r="C2" i="1" s="1"/>
  <c r="Q2" i="1"/>
  <c r="Q3" i="1"/>
  <c r="Q4" i="1"/>
  <c r="Q5" i="1"/>
  <c r="Q7" i="1"/>
  <c r="Q9" i="1"/>
  <c r="I3" i="1"/>
  <c r="K3" i="1" s="1"/>
  <c r="B3" i="1" s="1"/>
  <c r="I4" i="1"/>
  <c r="K4" i="1" s="1"/>
  <c r="B4" i="1" s="1"/>
  <c r="I5" i="1"/>
  <c r="K5" i="1" s="1"/>
  <c r="B5" i="1" s="1"/>
  <c r="I6" i="1"/>
  <c r="K6" i="1" s="1"/>
  <c r="B6" i="1" s="1"/>
  <c r="I7" i="1"/>
  <c r="K7" i="1" s="1"/>
  <c r="I8" i="1"/>
  <c r="K8" i="1" s="1"/>
  <c r="B8" i="1" s="1"/>
  <c r="I9" i="1"/>
  <c r="K9" i="1" s="1"/>
  <c r="B9" i="1" s="1"/>
  <c r="I2" i="1"/>
  <c r="K2" i="1" s="1"/>
  <c r="B2" i="1" s="1"/>
  <c r="R9" i="1"/>
  <c r="R8" i="1"/>
  <c r="R7" i="1"/>
  <c r="R6" i="1"/>
  <c r="R5" i="1"/>
  <c r="R4" i="1"/>
  <c r="R3" i="1"/>
  <c r="R2" i="1"/>
  <c r="F2" i="1" l="1"/>
  <c r="F10" i="1"/>
</calcChain>
</file>

<file path=xl/sharedStrings.xml><?xml version="1.0" encoding="utf-8"?>
<sst xmlns="http://schemas.openxmlformats.org/spreadsheetml/2006/main" count="41" uniqueCount="18">
  <si>
    <t>Voluntário</t>
  </si>
  <si>
    <t>|Δθ|</t>
  </si>
  <si>
    <t>Incerteza (°)</t>
  </si>
  <si>
    <t>Ângulo Real Sorteado (°)</t>
  </si>
  <si>
    <t>Ângulo Indicado (°)</t>
  </si>
  <si>
    <t>João Pedro</t>
  </si>
  <si>
    <t>Walter</t>
  </si>
  <si>
    <t>Marcelo</t>
  </si>
  <si>
    <t>±10</t>
  </si>
  <si>
    <t>quadrante</t>
  </si>
  <si>
    <t>ângulo</t>
  </si>
  <si>
    <t>soma</t>
  </si>
  <si>
    <t>ângulo real</t>
  </si>
  <si>
    <t>quadrante indicado</t>
  </si>
  <si>
    <t>ângulo indicado</t>
  </si>
  <si>
    <t>ângulo final</t>
  </si>
  <si>
    <t>ângulo quadrante soma</t>
  </si>
  <si>
    <t>Erro médio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</si>
</sst>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38C6-271C-44ED-BCB8-B522951C2AB4}">
  <dimension ref="A1:R25"/>
  <sheetViews>
    <sheetView tabSelected="1" workbookViewId="0">
      <selection activeCell="F1" sqref="A1:F25"/>
    </sheetView>
  </sheetViews>
  <sheetFormatPr defaultRowHeight="15" x14ac:dyDescent="0.25"/>
  <cols>
    <col min="1" max="6" width="16.85546875" style="2" customWidth="1"/>
    <col min="7" max="7" width="9.140625" style="1"/>
    <col min="8" max="15" width="10.85546875" style="1" customWidth="1"/>
    <col min="16" max="16384" width="9.140625" style="1"/>
  </cols>
  <sheetData>
    <row r="1" spans="1:18" ht="43.5" customHeight="1" x14ac:dyDescent="0.25">
      <c r="A1" s="5" t="s">
        <v>0</v>
      </c>
      <c r="B1" s="6" t="s">
        <v>3</v>
      </c>
      <c r="C1" s="6" t="s">
        <v>4</v>
      </c>
      <c r="D1" s="6" t="s">
        <v>1</v>
      </c>
      <c r="E1" s="6" t="s">
        <v>2</v>
      </c>
      <c r="F1" s="7" t="s">
        <v>17</v>
      </c>
      <c r="H1" s="2" t="s">
        <v>9</v>
      </c>
      <c r="I1" s="2" t="s">
        <v>11</v>
      </c>
      <c r="J1" s="2" t="s">
        <v>10</v>
      </c>
      <c r="K1" s="3" t="s">
        <v>12</v>
      </c>
      <c r="L1" s="2" t="s">
        <v>13</v>
      </c>
      <c r="M1" s="2" t="s">
        <v>16</v>
      </c>
      <c r="N1" s="2" t="s">
        <v>14</v>
      </c>
      <c r="O1" s="3" t="s">
        <v>15</v>
      </c>
    </row>
    <row r="2" spans="1:18" x14ac:dyDescent="0.25">
      <c r="A2" s="8" t="s">
        <v>5</v>
      </c>
      <c r="B2" s="9">
        <f>K2</f>
        <v>344</v>
      </c>
      <c r="C2" s="9">
        <f>O2</f>
        <v>330</v>
      </c>
      <c r="D2" s="9">
        <f t="shared" ref="D2:D25" si="0">IF(ABS(B2-C2)&gt;180,ABS(ABS(B2-C2)-360),ABS(B2-C2))</f>
        <v>14</v>
      </c>
      <c r="E2" s="9" t="s">
        <v>8</v>
      </c>
      <c r="F2" s="10">
        <f>SUM(D2:D9)/8</f>
        <v>59.375</v>
      </c>
      <c r="H2" s="1">
        <v>4</v>
      </c>
      <c r="I2" s="1">
        <f>IF(H2=4,270,IF(H2=3,180,IF(H2=2,90,0)))</f>
        <v>270</v>
      </c>
      <c r="J2" s="1">
        <v>74</v>
      </c>
      <c r="K2" s="4">
        <f>J2+I2</f>
        <v>344</v>
      </c>
      <c r="L2" s="1">
        <v>4</v>
      </c>
      <c r="M2" s="1">
        <f>IF(L2=4,270,IF(L2=3,180,IF(L2=2,90,0)))</f>
        <v>270</v>
      </c>
      <c r="N2" s="1">
        <v>60</v>
      </c>
      <c r="O2" s="4">
        <f>M2+N2</f>
        <v>330</v>
      </c>
      <c r="Q2" s="2">
        <f>270+74</f>
        <v>344</v>
      </c>
      <c r="R2" s="2">
        <f>270+60</f>
        <v>330</v>
      </c>
    </row>
    <row r="3" spans="1:18" x14ac:dyDescent="0.25">
      <c r="A3" s="8"/>
      <c r="B3" s="9">
        <f>K3</f>
        <v>257</v>
      </c>
      <c r="C3" s="9">
        <f t="shared" ref="C3:C25" si="1">O3</f>
        <v>258</v>
      </c>
      <c r="D3" s="9">
        <f t="shared" si="0"/>
        <v>1</v>
      </c>
      <c r="E3" s="9" t="s">
        <v>8</v>
      </c>
      <c r="F3" s="10"/>
      <c r="H3" s="1">
        <v>3</v>
      </c>
      <c r="I3" s="1">
        <f t="shared" ref="I3:I25" si="2">IF(H3=4,270,IF(H3=3,180,IF(H3=2,90,0)))</f>
        <v>180</v>
      </c>
      <c r="J3" s="1">
        <v>77</v>
      </c>
      <c r="K3" s="4">
        <f t="shared" ref="K3:K25" si="3">J3+I3</f>
        <v>257</v>
      </c>
      <c r="L3" s="1">
        <v>3</v>
      </c>
      <c r="M3" s="1">
        <f t="shared" ref="M3:M25" si="4">IF(L3=4,270,IF(L3=3,180,IF(L3=2,90,0)))</f>
        <v>180</v>
      </c>
      <c r="N3" s="1">
        <v>78</v>
      </c>
      <c r="O3" s="4">
        <f t="shared" ref="O3:O25" si="5">M3+N3</f>
        <v>258</v>
      </c>
      <c r="Q3" s="2">
        <f>180+77</f>
        <v>257</v>
      </c>
      <c r="R3" s="2">
        <f>180+78</f>
        <v>258</v>
      </c>
    </row>
    <row r="4" spans="1:18" x14ac:dyDescent="0.25">
      <c r="A4" s="8"/>
      <c r="B4" s="9">
        <f t="shared" ref="B4:B25" si="6">K4</f>
        <v>232</v>
      </c>
      <c r="C4" s="9">
        <f t="shared" si="1"/>
        <v>255</v>
      </c>
      <c r="D4" s="9">
        <f t="shared" si="0"/>
        <v>23</v>
      </c>
      <c r="E4" s="9" t="s">
        <v>8</v>
      </c>
      <c r="F4" s="10"/>
      <c r="H4" s="1">
        <v>3</v>
      </c>
      <c r="I4" s="1">
        <f t="shared" si="2"/>
        <v>180</v>
      </c>
      <c r="J4" s="1">
        <v>52</v>
      </c>
      <c r="K4" s="4">
        <f t="shared" si="3"/>
        <v>232</v>
      </c>
      <c r="L4" s="1">
        <v>3</v>
      </c>
      <c r="M4" s="1">
        <f t="shared" si="4"/>
        <v>180</v>
      </c>
      <c r="N4" s="1">
        <v>75</v>
      </c>
      <c r="O4" s="4">
        <f t="shared" si="5"/>
        <v>255</v>
      </c>
      <c r="Q4" s="2">
        <f>180+52</f>
        <v>232</v>
      </c>
      <c r="R4" s="2">
        <f>180+75</f>
        <v>255</v>
      </c>
    </row>
    <row r="5" spans="1:18" x14ac:dyDescent="0.25">
      <c r="A5" s="8"/>
      <c r="B5" s="9">
        <f t="shared" si="6"/>
        <v>209</v>
      </c>
      <c r="C5" s="9">
        <f t="shared" si="1"/>
        <v>240</v>
      </c>
      <c r="D5" s="9">
        <f t="shared" si="0"/>
        <v>31</v>
      </c>
      <c r="E5" s="9" t="s">
        <v>8</v>
      </c>
      <c r="F5" s="10"/>
      <c r="H5" s="1">
        <v>3</v>
      </c>
      <c r="I5" s="1">
        <f t="shared" si="2"/>
        <v>180</v>
      </c>
      <c r="J5" s="1">
        <v>29</v>
      </c>
      <c r="K5" s="4">
        <f t="shared" si="3"/>
        <v>209</v>
      </c>
      <c r="L5" s="1">
        <v>3</v>
      </c>
      <c r="M5" s="1">
        <f t="shared" si="4"/>
        <v>180</v>
      </c>
      <c r="N5" s="1">
        <v>60</v>
      </c>
      <c r="O5" s="4">
        <f t="shared" si="5"/>
        <v>240</v>
      </c>
      <c r="Q5" s="2">
        <f>180+29</f>
        <v>209</v>
      </c>
      <c r="R5" s="2">
        <f>180+60</f>
        <v>240</v>
      </c>
    </row>
    <row r="6" spans="1:18" x14ac:dyDescent="0.25">
      <c r="A6" s="8"/>
      <c r="B6" s="9">
        <f t="shared" si="6"/>
        <v>37</v>
      </c>
      <c r="C6" s="9">
        <f t="shared" si="1"/>
        <v>115</v>
      </c>
      <c r="D6" s="9">
        <f t="shared" si="0"/>
        <v>78</v>
      </c>
      <c r="E6" s="9" t="s">
        <v>8</v>
      </c>
      <c r="F6" s="10"/>
      <c r="H6" s="1">
        <v>1</v>
      </c>
      <c r="I6" s="1">
        <f t="shared" si="2"/>
        <v>0</v>
      </c>
      <c r="J6" s="1">
        <v>37</v>
      </c>
      <c r="K6" s="4">
        <f t="shared" si="3"/>
        <v>37</v>
      </c>
      <c r="L6" s="1">
        <v>2</v>
      </c>
      <c r="M6" s="1">
        <f t="shared" si="4"/>
        <v>90</v>
      </c>
      <c r="N6" s="1">
        <v>25</v>
      </c>
      <c r="O6" s="4">
        <f t="shared" si="5"/>
        <v>115</v>
      </c>
      <c r="Q6" s="2">
        <v>37</v>
      </c>
      <c r="R6" s="2">
        <f>90+25</f>
        <v>115</v>
      </c>
    </row>
    <row r="7" spans="1:18" x14ac:dyDescent="0.25">
      <c r="A7" s="8"/>
      <c r="B7" s="9">
        <f>K7</f>
        <v>295</v>
      </c>
      <c r="C7" s="9">
        <f t="shared" si="1"/>
        <v>102</v>
      </c>
      <c r="D7" s="9">
        <f t="shared" si="0"/>
        <v>167</v>
      </c>
      <c r="E7" s="9" t="s">
        <v>8</v>
      </c>
      <c r="F7" s="10"/>
      <c r="H7" s="1">
        <v>4</v>
      </c>
      <c r="I7" s="1">
        <f t="shared" si="2"/>
        <v>270</v>
      </c>
      <c r="J7" s="1">
        <v>25</v>
      </c>
      <c r="K7" s="4">
        <f t="shared" si="3"/>
        <v>295</v>
      </c>
      <c r="L7" s="1">
        <v>2</v>
      </c>
      <c r="M7" s="1">
        <f t="shared" si="4"/>
        <v>90</v>
      </c>
      <c r="N7" s="1">
        <v>12</v>
      </c>
      <c r="O7" s="4">
        <f t="shared" si="5"/>
        <v>102</v>
      </c>
      <c r="Q7" s="2">
        <f>270+25</f>
        <v>295</v>
      </c>
      <c r="R7" s="2">
        <f>90+12</f>
        <v>102</v>
      </c>
    </row>
    <row r="8" spans="1:18" x14ac:dyDescent="0.25">
      <c r="A8" s="8"/>
      <c r="B8" s="9">
        <f t="shared" si="6"/>
        <v>13</v>
      </c>
      <c r="C8" s="9">
        <f t="shared" si="1"/>
        <v>160</v>
      </c>
      <c r="D8" s="9">
        <f t="shared" si="0"/>
        <v>147</v>
      </c>
      <c r="E8" s="9" t="s">
        <v>8</v>
      </c>
      <c r="F8" s="10"/>
      <c r="H8" s="1">
        <v>1</v>
      </c>
      <c r="I8" s="1">
        <f t="shared" si="2"/>
        <v>0</v>
      </c>
      <c r="J8" s="1">
        <v>13</v>
      </c>
      <c r="K8" s="4">
        <f t="shared" si="3"/>
        <v>13</v>
      </c>
      <c r="L8" s="1">
        <v>2</v>
      </c>
      <c r="M8" s="1">
        <f t="shared" si="4"/>
        <v>90</v>
      </c>
      <c r="N8" s="1">
        <v>70</v>
      </c>
      <c r="O8" s="4">
        <f t="shared" si="5"/>
        <v>160</v>
      </c>
      <c r="Q8" s="2">
        <v>13</v>
      </c>
      <c r="R8" s="2">
        <f>90+70</f>
        <v>160</v>
      </c>
    </row>
    <row r="9" spans="1:18" x14ac:dyDescent="0.25">
      <c r="A9" s="8"/>
      <c r="B9" s="9">
        <f t="shared" si="6"/>
        <v>139</v>
      </c>
      <c r="C9" s="9">
        <f t="shared" si="1"/>
        <v>153</v>
      </c>
      <c r="D9" s="9">
        <f t="shared" si="0"/>
        <v>14</v>
      </c>
      <c r="E9" s="9" t="s">
        <v>8</v>
      </c>
      <c r="F9" s="10"/>
      <c r="H9" s="1">
        <v>2</v>
      </c>
      <c r="I9" s="1">
        <f t="shared" si="2"/>
        <v>90</v>
      </c>
      <c r="J9" s="1">
        <v>49</v>
      </c>
      <c r="K9" s="4">
        <f t="shared" si="3"/>
        <v>139</v>
      </c>
      <c r="L9" s="1">
        <v>2</v>
      </c>
      <c r="M9" s="1">
        <f t="shared" si="4"/>
        <v>90</v>
      </c>
      <c r="N9" s="1">
        <v>63</v>
      </c>
      <c r="O9" s="4">
        <f t="shared" si="5"/>
        <v>153</v>
      </c>
      <c r="Q9" s="2">
        <f>90+49</f>
        <v>139</v>
      </c>
      <c r="R9" s="2">
        <f>90+63</f>
        <v>153</v>
      </c>
    </row>
    <row r="10" spans="1:18" x14ac:dyDescent="0.25">
      <c r="A10" s="8" t="s">
        <v>6</v>
      </c>
      <c r="B10" s="9">
        <f t="shared" si="6"/>
        <v>233</v>
      </c>
      <c r="C10" s="9">
        <f t="shared" si="1"/>
        <v>180</v>
      </c>
      <c r="D10" s="9">
        <f t="shared" si="0"/>
        <v>53</v>
      </c>
      <c r="E10" s="9" t="s">
        <v>8</v>
      </c>
      <c r="F10" s="10">
        <f>SUM(D10:D17)/8</f>
        <v>33</v>
      </c>
      <c r="H10" s="1">
        <v>3</v>
      </c>
      <c r="I10" s="1">
        <f t="shared" si="2"/>
        <v>180</v>
      </c>
      <c r="J10" s="1">
        <v>53</v>
      </c>
      <c r="K10" s="4">
        <f>J10+I10</f>
        <v>233</v>
      </c>
      <c r="L10" s="1">
        <v>3</v>
      </c>
      <c r="M10" s="1">
        <f t="shared" si="4"/>
        <v>180</v>
      </c>
      <c r="N10" s="1">
        <v>0</v>
      </c>
      <c r="O10" s="4">
        <f t="shared" si="5"/>
        <v>180</v>
      </c>
    </row>
    <row r="11" spans="1:18" x14ac:dyDescent="0.25">
      <c r="A11" s="8"/>
      <c r="B11" s="9">
        <f t="shared" si="6"/>
        <v>97</v>
      </c>
      <c r="C11" s="9">
        <f t="shared" si="1"/>
        <v>95</v>
      </c>
      <c r="D11" s="9">
        <f t="shared" si="0"/>
        <v>2</v>
      </c>
      <c r="E11" s="9" t="s">
        <v>8</v>
      </c>
      <c r="F11" s="10"/>
      <c r="H11" s="1">
        <v>2</v>
      </c>
      <c r="I11" s="1">
        <f t="shared" si="2"/>
        <v>90</v>
      </c>
      <c r="J11" s="1">
        <v>7</v>
      </c>
      <c r="K11" s="4">
        <f t="shared" si="3"/>
        <v>97</v>
      </c>
      <c r="L11" s="1">
        <v>2</v>
      </c>
      <c r="M11" s="1">
        <f t="shared" si="4"/>
        <v>90</v>
      </c>
      <c r="N11" s="1">
        <v>5</v>
      </c>
      <c r="O11" s="4">
        <f>M11+N11</f>
        <v>95</v>
      </c>
    </row>
    <row r="12" spans="1:18" x14ac:dyDescent="0.25">
      <c r="A12" s="8"/>
      <c r="B12" s="9">
        <f t="shared" si="6"/>
        <v>176</v>
      </c>
      <c r="C12" s="9">
        <f t="shared" si="1"/>
        <v>160</v>
      </c>
      <c r="D12" s="9">
        <f t="shared" si="0"/>
        <v>16</v>
      </c>
      <c r="E12" s="9" t="s">
        <v>8</v>
      </c>
      <c r="F12" s="10"/>
      <c r="H12" s="1">
        <v>2</v>
      </c>
      <c r="I12" s="1">
        <f t="shared" si="2"/>
        <v>90</v>
      </c>
      <c r="J12" s="1">
        <v>86</v>
      </c>
      <c r="K12" s="4">
        <f t="shared" si="3"/>
        <v>176</v>
      </c>
      <c r="L12" s="1">
        <v>2</v>
      </c>
      <c r="M12" s="1">
        <f t="shared" si="4"/>
        <v>90</v>
      </c>
      <c r="N12" s="1">
        <v>70</v>
      </c>
      <c r="O12" s="4">
        <f t="shared" si="5"/>
        <v>160</v>
      </c>
    </row>
    <row r="13" spans="1:18" x14ac:dyDescent="0.25">
      <c r="A13" s="8"/>
      <c r="B13" s="9">
        <f t="shared" si="6"/>
        <v>56</v>
      </c>
      <c r="C13" s="9">
        <f t="shared" si="1"/>
        <v>40</v>
      </c>
      <c r="D13" s="9">
        <f t="shared" si="0"/>
        <v>16</v>
      </c>
      <c r="E13" s="9" t="s">
        <v>8</v>
      </c>
      <c r="F13" s="10"/>
      <c r="H13" s="1">
        <v>1</v>
      </c>
      <c r="I13" s="1">
        <f t="shared" si="2"/>
        <v>0</v>
      </c>
      <c r="J13" s="1">
        <v>56</v>
      </c>
      <c r="K13" s="4">
        <f t="shared" si="3"/>
        <v>56</v>
      </c>
      <c r="L13" s="1">
        <v>1</v>
      </c>
      <c r="M13" s="1">
        <f t="shared" si="4"/>
        <v>0</v>
      </c>
      <c r="N13" s="1">
        <v>40</v>
      </c>
      <c r="O13" s="4">
        <f t="shared" si="5"/>
        <v>40</v>
      </c>
    </row>
    <row r="14" spans="1:18" x14ac:dyDescent="0.25">
      <c r="A14" s="8"/>
      <c r="B14" s="9">
        <f t="shared" si="6"/>
        <v>101</v>
      </c>
      <c r="C14" s="9">
        <f t="shared" si="1"/>
        <v>183</v>
      </c>
      <c r="D14" s="9">
        <f t="shared" si="0"/>
        <v>82</v>
      </c>
      <c r="E14" s="9" t="s">
        <v>8</v>
      </c>
      <c r="F14" s="10"/>
      <c r="H14" s="1">
        <v>2</v>
      </c>
      <c r="I14" s="1">
        <f t="shared" si="2"/>
        <v>90</v>
      </c>
      <c r="J14" s="1">
        <v>11</v>
      </c>
      <c r="K14" s="4">
        <f t="shared" si="3"/>
        <v>101</v>
      </c>
      <c r="L14" s="1">
        <v>3</v>
      </c>
      <c r="M14" s="1">
        <f t="shared" si="4"/>
        <v>180</v>
      </c>
      <c r="N14" s="1">
        <v>3</v>
      </c>
      <c r="O14" s="4">
        <f t="shared" si="5"/>
        <v>183</v>
      </c>
    </row>
    <row r="15" spans="1:18" x14ac:dyDescent="0.25">
      <c r="A15" s="8"/>
      <c r="B15" s="9">
        <f t="shared" si="6"/>
        <v>53</v>
      </c>
      <c r="C15" s="9">
        <f t="shared" si="1"/>
        <v>55</v>
      </c>
      <c r="D15" s="9">
        <f t="shared" si="0"/>
        <v>2</v>
      </c>
      <c r="E15" s="9" t="s">
        <v>8</v>
      </c>
      <c r="F15" s="10"/>
      <c r="H15" s="1">
        <v>1</v>
      </c>
      <c r="I15" s="1">
        <f t="shared" si="2"/>
        <v>0</v>
      </c>
      <c r="J15" s="1">
        <v>53</v>
      </c>
      <c r="K15" s="4">
        <f t="shared" si="3"/>
        <v>53</v>
      </c>
      <c r="L15" s="1">
        <v>1</v>
      </c>
      <c r="M15" s="1">
        <f t="shared" si="4"/>
        <v>0</v>
      </c>
      <c r="N15" s="1">
        <v>55</v>
      </c>
      <c r="O15" s="4">
        <f t="shared" si="5"/>
        <v>55</v>
      </c>
    </row>
    <row r="16" spans="1:18" x14ac:dyDescent="0.25">
      <c r="A16" s="8"/>
      <c r="B16" s="9">
        <f t="shared" si="6"/>
        <v>183</v>
      </c>
      <c r="C16" s="9">
        <f t="shared" si="1"/>
        <v>184</v>
      </c>
      <c r="D16" s="9">
        <f t="shared" si="0"/>
        <v>1</v>
      </c>
      <c r="E16" s="9" t="s">
        <v>8</v>
      </c>
      <c r="F16" s="10"/>
      <c r="H16" s="1">
        <v>3</v>
      </c>
      <c r="I16" s="1">
        <f t="shared" si="2"/>
        <v>180</v>
      </c>
      <c r="J16" s="1">
        <v>3</v>
      </c>
      <c r="K16" s="4">
        <f t="shared" si="3"/>
        <v>183</v>
      </c>
      <c r="L16" s="1">
        <v>3</v>
      </c>
      <c r="M16" s="1">
        <f t="shared" si="4"/>
        <v>180</v>
      </c>
      <c r="N16" s="1">
        <v>4</v>
      </c>
      <c r="O16" s="4">
        <f t="shared" si="5"/>
        <v>184</v>
      </c>
    </row>
    <row r="17" spans="1:15" x14ac:dyDescent="0.25">
      <c r="A17" s="8"/>
      <c r="B17" s="9">
        <f t="shared" si="6"/>
        <v>7</v>
      </c>
      <c r="C17" s="9">
        <f t="shared" si="1"/>
        <v>275</v>
      </c>
      <c r="D17" s="9">
        <f>IF(ABS(B17-C17)&gt;180,ABS(ABS(B17-C17)-360),ABS(B17-C17))</f>
        <v>92</v>
      </c>
      <c r="E17" s="9" t="s">
        <v>8</v>
      </c>
      <c r="F17" s="10"/>
      <c r="H17" s="1">
        <v>1</v>
      </c>
      <c r="I17" s="1">
        <f t="shared" si="2"/>
        <v>0</v>
      </c>
      <c r="J17" s="1">
        <v>7</v>
      </c>
      <c r="K17" s="4">
        <f t="shared" si="3"/>
        <v>7</v>
      </c>
      <c r="L17" s="1">
        <v>4</v>
      </c>
      <c r="M17" s="1">
        <f t="shared" si="4"/>
        <v>270</v>
      </c>
      <c r="N17" s="1">
        <v>5</v>
      </c>
      <c r="O17" s="4">
        <f t="shared" si="5"/>
        <v>275</v>
      </c>
    </row>
    <row r="18" spans="1:15" x14ac:dyDescent="0.25">
      <c r="A18" s="8" t="s">
        <v>7</v>
      </c>
      <c r="B18" s="9">
        <f t="shared" si="6"/>
        <v>247</v>
      </c>
      <c r="C18" s="9">
        <f t="shared" si="1"/>
        <v>237</v>
      </c>
      <c r="D18" s="9">
        <f t="shared" si="0"/>
        <v>10</v>
      </c>
      <c r="E18" s="9" t="s">
        <v>8</v>
      </c>
      <c r="F18" s="10">
        <f>SUM(D18:D25)/8</f>
        <v>8.75</v>
      </c>
      <c r="H18" s="1">
        <v>3</v>
      </c>
      <c r="I18" s="1">
        <f t="shared" si="2"/>
        <v>180</v>
      </c>
      <c r="J18" s="1">
        <v>67</v>
      </c>
      <c r="K18" s="1">
        <f t="shared" si="3"/>
        <v>247</v>
      </c>
      <c r="L18" s="1">
        <v>3</v>
      </c>
      <c r="M18" s="1">
        <f t="shared" si="4"/>
        <v>180</v>
      </c>
      <c r="N18" s="1">
        <v>57</v>
      </c>
      <c r="O18" s="1">
        <f t="shared" si="5"/>
        <v>237</v>
      </c>
    </row>
    <row r="19" spans="1:15" x14ac:dyDescent="0.25">
      <c r="A19" s="8"/>
      <c r="B19" s="9">
        <f t="shared" si="6"/>
        <v>168</v>
      </c>
      <c r="C19" s="9">
        <f t="shared" si="1"/>
        <v>164</v>
      </c>
      <c r="D19" s="9">
        <f t="shared" si="0"/>
        <v>4</v>
      </c>
      <c r="E19" s="9" t="s">
        <v>8</v>
      </c>
      <c r="F19" s="10"/>
      <c r="H19" s="1">
        <v>2</v>
      </c>
      <c r="I19" s="1">
        <f t="shared" si="2"/>
        <v>90</v>
      </c>
      <c r="J19" s="1">
        <v>78</v>
      </c>
      <c r="K19" s="1">
        <f t="shared" si="3"/>
        <v>168</v>
      </c>
      <c r="L19" s="1">
        <v>2</v>
      </c>
      <c r="M19" s="1">
        <f t="shared" si="4"/>
        <v>90</v>
      </c>
      <c r="N19" s="1">
        <v>74</v>
      </c>
      <c r="O19" s="1">
        <f t="shared" si="5"/>
        <v>164</v>
      </c>
    </row>
    <row r="20" spans="1:15" x14ac:dyDescent="0.25">
      <c r="A20" s="8"/>
      <c r="B20" s="9">
        <f t="shared" si="6"/>
        <v>307</v>
      </c>
      <c r="C20" s="9">
        <f t="shared" si="1"/>
        <v>312</v>
      </c>
      <c r="D20" s="9">
        <f t="shared" si="0"/>
        <v>5</v>
      </c>
      <c r="E20" s="9" t="s">
        <v>8</v>
      </c>
      <c r="F20" s="10"/>
      <c r="H20" s="1">
        <v>4</v>
      </c>
      <c r="I20" s="1">
        <f t="shared" si="2"/>
        <v>270</v>
      </c>
      <c r="J20" s="1">
        <v>37</v>
      </c>
      <c r="K20" s="1">
        <f t="shared" si="3"/>
        <v>307</v>
      </c>
      <c r="L20" s="1">
        <v>4</v>
      </c>
      <c r="M20" s="1">
        <f t="shared" si="4"/>
        <v>270</v>
      </c>
      <c r="N20" s="1">
        <v>42</v>
      </c>
      <c r="O20" s="1">
        <f t="shared" si="5"/>
        <v>312</v>
      </c>
    </row>
    <row r="21" spans="1:15" x14ac:dyDescent="0.25">
      <c r="A21" s="8"/>
      <c r="B21" s="9">
        <f t="shared" si="6"/>
        <v>69</v>
      </c>
      <c r="C21" s="9">
        <f t="shared" si="1"/>
        <v>85</v>
      </c>
      <c r="D21" s="9">
        <f t="shared" si="0"/>
        <v>16</v>
      </c>
      <c r="E21" s="9" t="s">
        <v>8</v>
      </c>
      <c r="F21" s="10"/>
      <c r="H21" s="1">
        <v>1</v>
      </c>
      <c r="I21" s="1">
        <f t="shared" si="2"/>
        <v>0</v>
      </c>
      <c r="J21" s="1">
        <v>69</v>
      </c>
      <c r="K21" s="1">
        <f t="shared" si="3"/>
        <v>69</v>
      </c>
      <c r="L21" s="1">
        <v>1</v>
      </c>
      <c r="M21" s="1">
        <f t="shared" si="4"/>
        <v>0</v>
      </c>
      <c r="N21" s="1">
        <v>85</v>
      </c>
      <c r="O21" s="1">
        <f t="shared" si="5"/>
        <v>85</v>
      </c>
    </row>
    <row r="22" spans="1:15" x14ac:dyDescent="0.25">
      <c r="A22" s="8"/>
      <c r="B22" s="9">
        <f t="shared" si="6"/>
        <v>96</v>
      </c>
      <c r="C22" s="9">
        <f t="shared" si="1"/>
        <v>90</v>
      </c>
      <c r="D22" s="9">
        <f t="shared" si="0"/>
        <v>6</v>
      </c>
      <c r="E22" s="9" t="s">
        <v>8</v>
      </c>
      <c r="F22" s="10"/>
      <c r="H22" s="1">
        <v>2</v>
      </c>
      <c r="I22" s="1">
        <f t="shared" si="2"/>
        <v>90</v>
      </c>
      <c r="J22" s="1">
        <v>6</v>
      </c>
      <c r="K22" s="1">
        <f t="shared" si="3"/>
        <v>96</v>
      </c>
      <c r="L22" s="1">
        <v>2</v>
      </c>
      <c r="M22" s="1">
        <f t="shared" si="4"/>
        <v>90</v>
      </c>
      <c r="N22" s="1">
        <v>0</v>
      </c>
      <c r="O22" s="1">
        <f t="shared" si="5"/>
        <v>90</v>
      </c>
    </row>
    <row r="23" spans="1:15" x14ac:dyDescent="0.25">
      <c r="A23" s="8"/>
      <c r="B23" s="9">
        <f t="shared" si="6"/>
        <v>155</v>
      </c>
      <c r="C23" s="9">
        <f t="shared" si="1"/>
        <v>143</v>
      </c>
      <c r="D23" s="9">
        <f t="shared" si="0"/>
        <v>12</v>
      </c>
      <c r="E23" s="9" t="s">
        <v>8</v>
      </c>
      <c r="F23" s="10"/>
      <c r="H23" s="1">
        <v>2</v>
      </c>
      <c r="I23" s="1">
        <f t="shared" si="2"/>
        <v>90</v>
      </c>
      <c r="J23" s="1">
        <v>65</v>
      </c>
      <c r="K23" s="1">
        <f t="shared" si="3"/>
        <v>155</v>
      </c>
      <c r="L23" s="1">
        <v>2</v>
      </c>
      <c r="M23" s="1">
        <f t="shared" si="4"/>
        <v>90</v>
      </c>
      <c r="N23" s="1">
        <v>53</v>
      </c>
      <c r="O23" s="1">
        <f t="shared" si="5"/>
        <v>143</v>
      </c>
    </row>
    <row r="24" spans="1:15" x14ac:dyDescent="0.25">
      <c r="A24" s="8"/>
      <c r="B24" s="9">
        <f t="shared" si="6"/>
        <v>302</v>
      </c>
      <c r="C24" s="9">
        <f t="shared" si="1"/>
        <v>317</v>
      </c>
      <c r="D24" s="9">
        <f t="shared" si="0"/>
        <v>15</v>
      </c>
      <c r="E24" s="9" t="s">
        <v>8</v>
      </c>
      <c r="F24" s="10"/>
      <c r="H24" s="1">
        <v>4</v>
      </c>
      <c r="I24" s="1">
        <f t="shared" si="2"/>
        <v>270</v>
      </c>
      <c r="J24" s="1">
        <v>32</v>
      </c>
      <c r="K24" s="1">
        <f t="shared" si="3"/>
        <v>302</v>
      </c>
      <c r="L24" s="1">
        <v>4</v>
      </c>
      <c r="M24" s="1">
        <f t="shared" si="4"/>
        <v>270</v>
      </c>
      <c r="N24" s="1">
        <v>47</v>
      </c>
      <c r="O24" s="1">
        <f t="shared" si="5"/>
        <v>317</v>
      </c>
    </row>
    <row r="25" spans="1:15" ht="15.75" thickBot="1" x14ac:dyDescent="0.3">
      <c r="A25" s="11"/>
      <c r="B25" s="12">
        <f t="shared" si="6"/>
        <v>171</v>
      </c>
      <c r="C25" s="12">
        <f t="shared" si="1"/>
        <v>169</v>
      </c>
      <c r="D25" s="12">
        <f t="shared" si="0"/>
        <v>2</v>
      </c>
      <c r="E25" s="12" t="s">
        <v>8</v>
      </c>
      <c r="F25" s="13"/>
      <c r="H25" s="1">
        <v>2</v>
      </c>
      <c r="I25" s="1">
        <f t="shared" si="2"/>
        <v>90</v>
      </c>
      <c r="J25" s="1">
        <v>81</v>
      </c>
      <c r="K25" s="1">
        <f t="shared" si="3"/>
        <v>171</v>
      </c>
      <c r="L25" s="1">
        <v>2</v>
      </c>
      <c r="M25" s="1">
        <f t="shared" si="4"/>
        <v>90</v>
      </c>
      <c r="N25" s="1">
        <v>79</v>
      </c>
      <c r="O25" s="1">
        <f t="shared" si="5"/>
        <v>169</v>
      </c>
    </row>
  </sheetData>
  <mergeCells count="6">
    <mergeCell ref="A2:A9"/>
    <mergeCell ref="A10:A17"/>
    <mergeCell ref="A18:A25"/>
    <mergeCell ref="F2:F9"/>
    <mergeCell ref="F10:F17"/>
    <mergeCell ref="F18:F2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Adinan</dc:creator>
  <cp:lastModifiedBy>Adinan</cp:lastModifiedBy>
  <dcterms:created xsi:type="dcterms:W3CDTF">2022-11-03T01:56:47Z</dcterms:created>
  <dcterms:modified xsi:type="dcterms:W3CDTF">2022-11-03T02:49:54Z</dcterms:modified>
</cp:coreProperties>
</file>