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tssalem\Desktop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externalReferences>
    <externalReference r:id="rId4"/>
  </externalReferences>
  <definedNames>
    <definedName name="_xlnm._FilterDatabase" localSheetId="0" hidden="1">'Comparative OPEX per Dept'!$A$2:$G$51</definedName>
  </definedNames>
  <calcPr calcId="162913"/>
</workbook>
</file>

<file path=xl/calcChain.xml><?xml version="1.0" encoding="utf-8"?>
<calcChain xmlns="http://schemas.openxmlformats.org/spreadsheetml/2006/main">
  <c r="F50" i="1" l="1"/>
  <c r="F48" i="1"/>
  <c r="F47" i="1"/>
  <c r="F46" i="1"/>
  <c r="F45" i="1"/>
  <c r="F44" i="1"/>
  <c r="F43" i="1"/>
  <c r="F42" i="1"/>
  <c r="F41" i="1"/>
  <c r="F40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<sst xmlns="http://schemas.openxmlformats.org/spreadsheetml/2006/main" count="181" uniqueCount="72">
  <si>
    <t>Comparative OPEX per Dept Template
Run Date : 2022-02-10 10:41:21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</si>
  <si>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</si>
  <si>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</si>
  <si>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</si>
  <si>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</si>
  <si>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</si>
  <si>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</si>
  <si>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</si>
  <si>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</si>
  <si>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</si>
  <si>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</si>
  <si>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FEEDMILL OPERATION</t>
  </si>
  <si>
    <t>FM001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</si>
  <si>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</si>
  <si>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</si>
  <si>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</si>
  <si>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</si>
  <si>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</si>
  <si>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</si>
  <si>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</si>
  <si>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</si>
  <si>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</si>
  <si>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</si>
  <si>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</si>
  <si>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</si>
  <si>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</si>
  <si>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</si>
  <si>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</si>
  <si>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Storage/Warehouse</t>
  </si>
  <si>
    <t>Representation Expenses - Fixed</t>
  </si>
  <si>
    <t>Representation Expenses</t>
  </si>
  <si>
    <t>Transportation &amp; Travel Expenses</t>
  </si>
  <si>
    <t>Out-of-Town Travel Expense</t>
  </si>
  <si>
    <t>Office Supplies</t>
  </si>
  <si>
    <t>Factory &amp; farm Supplies-Fixed</t>
  </si>
  <si>
    <t>Laboratory Supplies-Fixed</t>
  </si>
  <si>
    <t>Service Vehicle Registration Fee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</si>
  <si>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</si>
  <si>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</si>
  <si>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</si>
  <si>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</si>
  <si>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</si>
  <si>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</si>
  <si>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</si>
  <si>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</si>
  <si>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Pest Control</t>
  </si>
  <si>
    <t>EB-Meal Expenses</t>
  </si>
  <si>
    <t>Incentives &amp; Commission</t>
  </si>
  <si>
    <t>EB-Membership Dues</t>
  </si>
  <si>
    <t>EB-Medical Expenses</t>
  </si>
  <si>
    <t>Honorarium</t>
  </si>
  <si>
    <t>Hazard Pay - Employees</t>
  </si>
  <si>
    <t>Personal Protective Equipment</t>
  </si>
  <si>
    <t>DE-Computer Equipt&amp;P</t>
  </si>
  <si>
    <t>DE- Mach. Equipment</t>
  </si>
  <si>
    <t>DE- Computer System</t>
  </si>
  <si>
    <t>DE- Trans. Equip.</t>
  </si>
  <si>
    <t>Depreciation Exp. - Other Assets</t>
  </si>
  <si>
    <t>Fuel Expenses</t>
  </si>
  <si>
    <t>Repairs &amp; Maint.-Vehicle</t>
  </si>
  <si>
    <t>LWP- Electricity</t>
  </si>
  <si>
    <t>LWP- Water</t>
  </si>
  <si>
    <t>Testing Fees</t>
  </si>
  <si>
    <t>Research &amp; Development</t>
  </si>
  <si>
    <t>Repairs &amp; Maint.- Others</t>
  </si>
  <si>
    <t>Fixed Freight Charges</t>
  </si>
  <si>
    <t>Truck Scale Fee</t>
  </si>
  <si>
    <t>Prior Period Adjustments</t>
  </si>
  <si>
    <t>Loyalty &amp; Awards</t>
  </si>
  <si>
    <t>Loss on Stock Condemnation</t>
  </si>
  <si>
    <t>EMPLOYEE BENEFITS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</si>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</sst>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salem/Downloads/Budgeting%20-%20OPEX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Data - 2022"/>
    </sheetNames>
    <sheetDataSet>
      <sheetData sheetId="0">
        <row r="2">
          <cell r="B2">
            <v>600010</v>
          </cell>
          <cell r="C2" t="str">
            <v>SALARIES &amp; WAGES</v>
          </cell>
          <cell r="D2" t="str">
            <v>S&amp;W- BASIC PAY</v>
          </cell>
        </row>
        <row r="3">
          <cell r="B3">
            <v>600020</v>
          </cell>
          <cell r="C3" t="str">
            <v>SALARIES &amp; WAGES</v>
          </cell>
          <cell r="D3" t="str">
            <v>S&amp;W- OVERTIME</v>
          </cell>
        </row>
        <row r="4">
          <cell r="B4">
            <v>600030</v>
          </cell>
          <cell r="C4" t="str">
            <v>SALARIES &amp; WAGES</v>
          </cell>
          <cell r="D4" t="str">
            <v>S&amp;W- SSS (EMPLOYER SHARE)</v>
          </cell>
        </row>
        <row r="5">
          <cell r="B5">
            <v>600050</v>
          </cell>
          <cell r="C5" t="str">
            <v>SALARIES &amp; WAGES</v>
          </cell>
          <cell r="D5" t="str">
            <v>S&amp;W- 13TH MONTH PAY</v>
          </cell>
        </row>
        <row r="6">
          <cell r="B6">
            <v>600080</v>
          </cell>
          <cell r="C6" t="str">
            <v>SALARIES &amp; WAGES</v>
          </cell>
          <cell r="D6" t="str">
            <v>S&amp;W- PAGIBIG EMPLOYER SHARE</v>
          </cell>
        </row>
        <row r="7">
          <cell r="B7">
            <v>600110</v>
          </cell>
          <cell r="C7" t="str">
            <v>SALARIES &amp; WAGES</v>
          </cell>
          <cell r="D7" t="str">
            <v>S&amp;W- PHILHEALTH EMPLOYER SHARE</v>
          </cell>
        </row>
        <row r="8">
          <cell r="B8">
            <v>600120</v>
          </cell>
          <cell r="C8" t="str">
            <v>SALARIES &amp; WAGES</v>
          </cell>
          <cell r="D8" t="str">
            <v>S&amp;W- COMMISSION &amp; INCENTIVES</v>
          </cell>
        </row>
        <row r="9">
          <cell r="B9">
            <v>611080</v>
          </cell>
          <cell r="C9" t="str">
            <v>SALARIES &amp; WAGES</v>
          </cell>
          <cell r="D9" t="str">
            <v>REPRESENTATION EXPENSES - FIXED</v>
          </cell>
        </row>
        <row r="10">
          <cell r="B10">
            <v>615010</v>
          </cell>
          <cell r="C10" t="str">
            <v>COMMUNICATION EXPENSES</v>
          </cell>
          <cell r="D10" t="str">
            <v>TEL&amp;POST-LANDLINE</v>
          </cell>
        </row>
        <row r="11">
          <cell r="B11">
            <v>615020</v>
          </cell>
          <cell r="C11" t="str">
            <v>COMMUNICATION EXPENSES</v>
          </cell>
          <cell r="D11" t="str">
            <v>TEL&amp;POST-CELLPHONE</v>
          </cell>
        </row>
        <row r="12">
          <cell r="B12">
            <v>615030</v>
          </cell>
          <cell r="C12" t="str">
            <v>COMMUNICATION EXPENSES</v>
          </cell>
          <cell r="D12" t="str">
            <v>TEL&amp;POST-INTERNET FEES</v>
          </cell>
        </row>
        <row r="13">
          <cell r="B13">
            <v>615040</v>
          </cell>
          <cell r="C13" t="str">
            <v>COMMUNICATION EXPENSES</v>
          </cell>
          <cell r="D13" t="str">
            <v>TEL&amp;POST-COURIER</v>
          </cell>
        </row>
        <row r="14">
          <cell r="B14">
            <v>619010</v>
          </cell>
          <cell r="C14" t="str">
            <v>EMPLOYEE BENEFITS</v>
          </cell>
          <cell r="D14" t="str">
            <v>EB-MEAL EXPENSES</v>
          </cell>
        </row>
        <row r="15">
          <cell r="B15">
            <v>619020</v>
          </cell>
          <cell r="C15" t="str">
            <v>EMPLOYEE BENEFITS</v>
          </cell>
          <cell r="D15" t="str">
            <v>INCENTIVES &amp; COMMISSION</v>
          </cell>
        </row>
        <row r="16">
          <cell r="B16">
            <v>619060</v>
          </cell>
          <cell r="C16" t="str">
            <v>EMPLOYEE BENEFITS</v>
          </cell>
          <cell r="D16" t="str">
            <v>EB-MEMBERSHIP DUES</v>
          </cell>
        </row>
        <row r="17">
          <cell r="B17">
            <v>619070</v>
          </cell>
          <cell r="C17" t="str">
            <v>EMPLOYEE BENEFITS</v>
          </cell>
          <cell r="D17" t="str">
            <v>EB-MEDICAL EXPENSES</v>
          </cell>
        </row>
        <row r="18">
          <cell r="B18">
            <v>619140</v>
          </cell>
          <cell r="C18" t="str">
            <v>EMPLOYEE BENEFITS</v>
          </cell>
          <cell r="D18" t="str">
            <v>HAZARD PAY - EMPLOYEES</v>
          </cell>
        </row>
        <row r="19">
          <cell r="B19">
            <v>619150</v>
          </cell>
          <cell r="C19" t="str">
            <v>EMPLOYEE BENEFITS</v>
          </cell>
          <cell r="D19" t="str">
            <v>PERSONAL PROTECTIVE EQUIPMENT</v>
          </cell>
        </row>
        <row r="20">
          <cell r="B20">
            <v>619100</v>
          </cell>
          <cell r="C20" t="str">
            <v>HR EXPENSES</v>
          </cell>
          <cell r="D20" t="str">
            <v>LOYALTY AND AWARD</v>
          </cell>
        </row>
        <row r="21">
          <cell r="B21">
            <v>640100</v>
          </cell>
          <cell r="C21" t="str">
            <v>RESEARCH &amp; DEVELOPMENT</v>
          </cell>
          <cell r="D21" t="str">
            <v>TESTING FEES</v>
          </cell>
        </row>
        <row r="22">
          <cell r="B22">
            <v>640180</v>
          </cell>
          <cell r="C22" t="str">
            <v>RESEARCH &amp; DEVELOPMENT</v>
          </cell>
          <cell r="D22" t="str">
            <v>RESEARCH &amp; DEVELOPMENT</v>
          </cell>
        </row>
        <row r="23">
          <cell r="B23">
            <v>640010</v>
          </cell>
          <cell r="C23" t="str">
            <v>VEHICLE</v>
          </cell>
          <cell r="D23" t="str">
            <v>FUEL EXPENSES</v>
          </cell>
        </row>
        <row r="24">
          <cell r="B24">
            <v>640020</v>
          </cell>
          <cell r="C24" t="str">
            <v>VEHICLE</v>
          </cell>
          <cell r="D24" t="str">
            <v>REPAIRS &amp; MAINT.-VEHICLE</v>
          </cell>
        </row>
        <row r="25">
          <cell r="B25">
            <v>612010</v>
          </cell>
          <cell r="C25" t="str">
            <v>REPRESENTATION EXPENSES</v>
          </cell>
          <cell r="D25" t="str">
            <v>REPRESENTATION EXPENSES</v>
          </cell>
        </row>
        <row r="26">
          <cell r="B26">
            <v>618020</v>
          </cell>
          <cell r="C26" t="str">
            <v>CONTRACT LABOR</v>
          </cell>
          <cell r="D26" t="str">
            <v>CONTRACT LABOR-FIXED</v>
          </cell>
        </row>
        <row r="27">
          <cell r="B27">
            <v>618010</v>
          </cell>
          <cell r="C27" t="str">
            <v>CONTRACT SERVICES</v>
          </cell>
          <cell r="D27" t="str">
            <v>SECURITY SERVICES</v>
          </cell>
        </row>
        <row r="28">
          <cell r="B28">
            <v>618060</v>
          </cell>
          <cell r="C28" t="str">
            <v>CONTRACT SERVICES</v>
          </cell>
          <cell r="D28" t="str">
            <v>PEST CONTROL</v>
          </cell>
        </row>
        <row r="29">
          <cell r="B29">
            <v>617010</v>
          </cell>
          <cell r="C29" t="str">
            <v>INSURANCE EXPENSE</v>
          </cell>
          <cell r="D29" t="str">
            <v>INSURANCE EXP.-GROUP LIFE &amp; HOSP. PREMIUM</v>
          </cell>
        </row>
        <row r="30">
          <cell r="B30">
            <v>617030</v>
          </cell>
          <cell r="C30" t="str">
            <v>INSURANCE EXPENSE</v>
          </cell>
          <cell r="D30" t="str">
            <v>INSURANCE EXP.-MOTOR VEHICLE</v>
          </cell>
        </row>
        <row r="31">
          <cell r="B31">
            <v>613010</v>
          </cell>
          <cell r="C31" t="str">
            <v>MATERIALS AND SUPPLIES</v>
          </cell>
          <cell r="D31" t="str">
            <v>OFFICE SUPPLIES</v>
          </cell>
        </row>
        <row r="32">
          <cell r="B32">
            <v>613030</v>
          </cell>
          <cell r="C32" t="str">
            <v>MATERIALS AND SUPPLIES</v>
          </cell>
          <cell r="D32" t="str">
            <v>FACTORY &amp; FARM SUPPLIES-FIXED</v>
          </cell>
        </row>
        <row r="33">
          <cell r="B33">
            <v>613040</v>
          </cell>
          <cell r="C33" t="str">
            <v>MATERIALS AND SUPPLIES</v>
          </cell>
          <cell r="D33" t="str">
            <v>LABORATORY SUPPLIES-FIXED</v>
          </cell>
        </row>
        <row r="34">
          <cell r="B34">
            <v>616030</v>
          </cell>
          <cell r="C34" t="str">
            <v>PRINTING, PUBLICATION AND SUBSCRIPTION</v>
          </cell>
          <cell r="D34" t="str">
            <v>PHOTOCOPYING/PRINTING SERVICES</v>
          </cell>
        </row>
        <row r="35">
          <cell r="B35">
            <v>611010</v>
          </cell>
          <cell r="C35" t="str">
            <v>RENT EXPENSE</v>
          </cell>
          <cell r="D35" t="str">
            <v>RENT EXPENSE - OFFICE SPACE</v>
          </cell>
        </row>
        <row r="36">
          <cell r="B36">
            <v>611020</v>
          </cell>
          <cell r="C36" t="str">
            <v>RENT EXPENSE</v>
          </cell>
          <cell r="D36" t="str">
            <v>RENT EXPENSE - STORAGE/WAREHOUSE</v>
          </cell>
        </row>
        <row r="37">
          <cell r="B37">
            <v>614020</v>
          </cell>
          <cell r="C37" t="str">
            <v>TAXES AND LICENSES</v>
          </cell>
          <cell r="D37" t="str">
            <v>BUSINESS TAXES</v>
          </cell>
        </row>
        <row r="38">
          <cell r="B38">
            <v>614030</v>
          </cell>
          <cell r="C38" t="str">
            <v>TAXES AND LICENSES</v>
          </cell>
          <cell r="D38" t="str">
            <v>SERVICE VEHICLE REGISTRATION FEE</v>
          </cell>
        </row>
        <row r="39">
          <cell r="B39">
            <v>612020</v>
          </cell>
          <cell r="C39" t="str">
            <v>TRAVEL EXPENSES</v>
          </cell>
          <cell r="D39" t="str">
            <v>TRANSPORTATION &amp; TRAVEL EXPENSES</v>
          </cell>
        </row>
        <row r="40">
          <cell r="B40">
            <v>612030</v>
          </cell>
          <cell r="C40" t="str">
            <v>TRAVEL EXPENSES</v>
          </cell>
          <cell r="D40" t="str">
            <v>OUT-OF-TOWN TRAVEL EXPENSE</v>
          </cell>
        </row>
        <row r="41">
          <cell r="B41">
            <v>640050</v>
          </cell>
          <cell r="C41" t="str">
            <v>UTILITIES</v>
          </cell>
          <cell r="D41" t="str">
            <v>LWP- ELECTRICITY</v>
          </cell>
        </row>
        <row r="42">
          <cell r="B42">
            <v>640060</v>
          </cell>
          <cell r="C42" t="str">
            <v>UTILITIES</v>
          </cell>
          <cell r="D42" t="str">
            <v>LWP- WATER</v>
          </cell>
        </row>
        <row r="43">
          <cell r="B43">
            <v>640210</v>
          </cell>
          <cell r="C43" t="str">
            <v>OTHER OPERATING ACTIVITIES</v>
          </cell>
          <cell r="D43" t="str">
            <v>REPAIRS &amp; MAINT.- OTHERS</v>
          </cell>
        </row>
        <row r="44">
          <cell r="B44">
            <v>640980</v>
          </cell>
          <cell r="C44" t="str">
            <v>OTHER OPERATING ACTIVITIES</v>
          </cell>
          <cell r="D44" t="str">
            <v>FIXED FREIGHT CHARGES</v>
          </cell>
        </row>
        <row r="45">
          <cell r="B45">
            <v>641070</v>
          </cell>
          <cell r="C45" t="str">
            <v>OTHER OPERATING ACTIVITIES</v>
          </cell>
          <cell r="D45" t="str">
            <v>TRUCK SCALE FEE</v>
          </cell>
        </row>
        <row r="46">
          <cell r="B46">
            <v>640200</v>
          </cell>
          <cell r="C46" t="str">
            <v>OTHER OPERATING ACTIVITIES</v>
          </cell>
          <cell r="D46" t="str">
            <v>SHARE IN FARM EXPENSES</v>
          </cell>
        </row>
        <row r="47">
          <cell r="B47">
            <v>630100</v>
          </cell>
          <cell r="C47" t="str">
            <v>OTHER EXPENSES</v>
          </cell>
          <cell r="D47" t="str">
            <v>DEPRECIATION EXPENSE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tabSelected="1" topLeftCell="A2" workbookViewId="0">
      <selection activeCell="B3" sqref="B3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4.5703125" bestFit="1" customWidth="1"/>
    <col min="6" max="6" width="41.140625" bestFit="1" customWidth="1"/>
    <col min="7" max="7" width="11.570312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11</v>
      </c>
      <c r="D3">
        <v>600010</v>
      </c>
      <c r="E3" s="4" t="str">
        <f>+VLOOKUP(D3,'[1]OPEX Data - 2022'!$B$2:$D$47,3,FALSE)</f>
        <v>S&amp;W- BASIC PAY</v>
      </c>
      <c r="F3" t="str">
        <f>+VLOOKUP(D3,'[1]OPEX Data - 2022'!$B$2:$C$47,2,FALSE)</f>
        <v>SALARIES &amp; WAGES</v>
      </c>
      <c r="G3" s="5">
        <v>11787951.869999999</v>
      </c>
    </row>
    <row r="4" spans="1:7" x14ac:dyDescent="0.25">
      <c r="B4" t="s">
        <v>12</v>
      </c>
      <c r="C4" t="s">
        <v>11</v>
      </c>
      <c r="D4">
        <v>600020</v>
      </c>
      <c r="E4" s="4" t="s">
        <v>22</v>
      </c>
      <c r="F4" t="str">
        <f>+VLOOKUP(D4,'[1]OPEX Data - 2022'!$B$2:$C$47,2,FALSE)</f>
        <v>SALARIES &amp; WAGES</v>
      </c>
      <c r="G4" s="5">
        <v>48995.189999999995</v>
      </c>
    </row>
    <row r="5" spans="1:7" x14ac:dyDescent="0.25">
      <c r="B5" t="s">
        <v>12</v>
      </c>
      <c r="C5" t="s">
        <v>11</v>
      </c>
      <c r="D5">
        <v>600030</v>
      </c>
      <c r="E5" s="4" t="s">
        <v>23</v>
      </c>
      <c r="F5" t="str">
        <f>+VLOOKUP(D5,'[1]OPEX Data - 2022'!$B$2:$C$47,2,FALSE)</f>
        <v>SALARIES &amp; WAGES</v>
      </c>
      <c r="G5" s="5">
        <v>730737.5</v>
      </c>
    </row>
    <row r="6" spans="1:7" x14ac:dyDescent="0.25">
      <c r="B6" t="s">
        <v>12</v>
      </c>
      <c r="C6" t="s">
        <v>11</v>
      </c>
      <c r="D6">
        <v>600050</v>
      </c>
      <c r="E6" s="4" t="s">
        <v>24</v>
      </c>
      <c r="F6" t="str">
        <f>+VLOOKUP(D6,'[1]OPEX Data - 2022'!$B$2:$C$47,2,FALSE)</f>
        <v>SALARIES &amp; WAGES</v>
      </c>
      <c r="G6" s="5">
        <v>996055.41999999969</v>
      </c>
    </row>
    <row r="7" spans="1:7" x14ac:dyDescent="0.25">
      <c r="B7" t="s">
        <v>12</v>
      </c>
      <c r="C7" t="s">
        <v>11</v>
      </c>
      <c r="D7">
        <v>600080</v>
      </c>
      <c r="E7" s="4" t="s">
        <v>25</v>
      </c>
      <c r="F7" t="str">
        <f>+VLOOKUP(D7,'[1]OPEX Data - 2022'!$B$2:$C$47,2,FALSE)</f>
        <v>SALARIES &amp; WAGES</v>
      </c>
      <c r="G7" s="5">
        <v>39500</v>
      </c>
    </row>
    <row r="8" spans="1:7" x14ac:dyDescent="0.25">
      <c r="B8" t="s">
        <v>12</v>
      </c>
      <c r="C8" t="s">
        <v>11</v>
      </c>
      <c r="D8">
        <v>600110</v>
      </c>
      <c r="E8" s="4" t="s">
        <v>26</v>
      </c>
      <c r="F8" t="str">
        <f>+VLOOKUP(D8,'[1]OPEX Data - 2022'!$B$2:$C$47,2,FALSE)</f>
        <v>SALARIES &amp; WAGES</v>
      </c>
      <c r="G8" s="5">
        <v>173520</v>
      </c>
    </row>
    <row r="9" spans="1:7" x14ac:dyDescent="0.25">
      <c r="B9" t="s">
        <v>12</v>
      </c>
      <c r="C9" t="s">
        <v>11</v>
      </c>
      <c r="D9">
        <v>600120</v>
      </c>
      <c r="E9" s="4" t="s">
        <v>27</v>
      </c>
      <c r="F9" t="str">
        <f>+VLOOKUP(D9,'[1]OPEX Data - 2022'!$B$2:$C$47,2,FALSE)</f>
        <v>SALARIES &amp; WAGES</v>
      </c>
      <c r="G9" s="5">
        <v>2351293.7263636366</v>
      </c>
    </row>
    <row r="10" spans="1:7" x14ac:dyDescent="0.25">
      <c r="B10" t="s">
        <v>12</v>
      </c>
      <c r="C10" t="s">
        <v>11</v>
      </c>
      <c r="D10">
        <v>611020</v>
      </c>
      <c r="E10" s="4" t="s">
        <v>28</v>
      </c>
      <c r="F10" t="str">
        <f>+VLOOKUP(D10,'[1]OPEX Data - 2022'!$B$2:$C$47,2,FALSE)</f>
        <v>RENT EXPENSE</v>
      </c>
      <c r="G10" s="5">
        <v>3210856.2100000004</v>
      </c>
    </row>
    <row r="11" spans="1:7" x14ac:dyDescent="0.25">
      <c r="B11" t="s">
        <v>12</v>
      </c>
      <c r="C11" t="s">
        <v>11</v>
      </c>
      <c r="D11">
        <v>611080</v>
      </c>
      <c r="E11" s="4" t="s">
        <v>29</v>
      </c>
      <c r="F11" t="str">
        <f>+VLOOKUP(D11,'[1]OPEX Data - 2022'!$B$2:$C$47,2,FALSE)</f>
        <v>SALARIES &amp; WAGES</v>
      </c>
      <c r="G11" s="5">
        <v>4887275.0999999996</v>
      </c>
    </row>
    <row r="12" spans="1:7" x14ac:dyDescent="0.25">
      <c r="B12" t="s">
        <v>12</v>
      </c>
      <c r="C12" t="s">
        <v>11</v>
      </c>
      <c r="D12">
        <v>612010</v>
      </c>
      <c r="E12" s="4" t="s">
        <v>30</v>
      </c>
      <c r="F12" t="str">
        <f>+VLOOKUP(D12,'[1]OPEX Data - 2022'!$B$2:$C$47,2,FALSE)</f>
        <v>REPRESENTATION EXPENSES</v>
      </c>
      <c r="G12" s="5">
        <v>90127</v>
      </c>
    </row>
    <row r="13" spans="1:7" x14ac:dyDescent="0.25">
      <c r="B13" t="s">
        <v>12</v>
      </c>
      <c r="C13" t="s">
        <v>11</v>
      </c>
      <c r="D13">
        <v>612020</v>
      </c>
      <c r="E13" s="4" t="s">
        <v>31</v>
      </c>
      <c r="F13" t="str">
        <f>+VLOOKUP(D13,'[1]OPEX Data - 2022'!$B$2:$C$47,2,FALSE)</f>
        <v>TRAVEL EXPENSES</v>
      </c>
      <c r="G13" s="5">
        <v>238177.98</v>
      </c>
    </row>
    <row r="14" spans="1:7" x14ac:dyDescent="0.25">
      <c r="B14" t="s">
        <v>12</v>
      </c>
      <c r="C14" t="s">
        <v>11</v>
      </c>
      <c r="D14">
        <v>612030</v>
      </c>
      <c r="E14" s="4" t="s">
        <v>32</v>
      </c>
      <c r="F14" t="str">
        <f>+VLOOKUP(D14,'[1]OPEX Data - 2022'!$B$2:$C$47,2,FALSE)</f>
        <v>TRAVEL EXPENSES</v>
      </c>
      <c r="G14" s="5">
        <v>90177.749090909085</v>
      </c>
    </row>
    <row r="15" spans="1:7" x14ac:dyDescent="0.25">
      <c r="B15" t="s">
        <v>12</v>
      </c>
      <c r="C15" t="s">
        <v>11</v>
      </c>
      <c r="D15">
        <v>613010</v>
      </c>
      <c r="E15" s="4" t="s">
        <v>33</v>
      </c>
      <c r="F15" t="str">
        <f>+VLOOKUP(D15,'[1]OPEX Data - 2022'!$B$2:$C$47,2,FALSE)</f>
        <v>MATERIALS AND SUPPLIES</v>
      </c>
      <c r="G15" s="5">
        <v>385033.77</v>
      </c>
    </row>
    <row r="16" spans="1:7" x14ac:dyDescent="0.25">
      <c r="B16" t="s">
        <v>12</v>
      </c>
      <c r="C16" t="s">
        <v>11</v>
      </c>
      <c r="D16">
        <v>613030</v>
      </c>
      <c r="E16" s="4" t="s">
        <v>34</v>
      </c>
      <c r="F16" t="str">
        <f>+VLOOKUP(D16,'[1]OPEX Data - 2022'!$B$2:$C$47,2,FALSE)</f>
        <v>MATERIALS AND SUPPLIES</v>
      </c>
      <c r="G16" s="5">
        <v>458188.33090909093</v>
      </c>
    </row>
    <row r="17" spans="2:7" x14ac:dyDescent="0.25">
      <c r="B17" t="s">
        <v>12</v>
      </c>
      <c r="C17" t="s">
        <v>11</v>
      </c>
      <c r="D17">
        <v>613040</v>
      </c>
      <c r="E17" s="4" t="s">
        <v>35</v>
      </c>
      <c r="F17" t="str">
        <f>+VLOOKUP(D17,'[1]OPEX Data - 2022'!$B$2:$C$47,2,FALSE)</f>
        <v>MATERIALS AND SUPPLIES</v>
      </c>
      <c r="G17" s="5">
        <v>14092.789090909089</v>
      </c>
    </row>
    <row r="18" spans="2:7" x14ac:dyDescent="0.25">
      <c r="B18" t="s">
        <v>12</v>
      </c>
      <c r="C18" t="s">
        <v>11</v>
      </c>
      <c r="D18">
        <v>614030</v>
      </c>
      <c r="E18" s="4" t="s">
        <v>36</v>
      </c>
      <c r="F18" t="str">
        <f>+VLOOKUP(D18,'[1]OPEX Data - 2022'!$B$2:$C$47,2,FALSE)</f>
        <v>TAXES AND LICENSES</v>
      </c>
      <c r="G18" s="5">
        <v>57853.419999999991</v>
      </c>
    </row>
    <row r="19" spans="2:7" x14ac:dyDescent="0.25">
      <c r="B19" t="s">
        <v>12</v>
      </c>
      <c r="C19" t="s">
        <v>11</v>
      </c>
      <c r="D19">
        <v>615010</v>
      </c>
      <c r="E19" s="4" t="s">
        <v>37</v>
      </c>
      <c r="F19" t="str">
        <f>+VLOOKUP(D19,'[1]OPEX Data - 2022'!$B$2:$C$47,2,FALSE)</f>
        <v>COMMUNICATION EXPENSES</v>
      </c>
      <c r="G19" s="5">
        <v>10989.11</v>
      </c>
    </row>
    <row r="20" spans="2:7" x14ac:dyDescent="0.25">
      <c r="B20" t="s">
        <v>12</v>
      </c>
      <c r="C20" t="s">
        <v>11</v>
      </c>
      <c r="D20">
        <v>615020</v>
      </c>
      <c r="E20" s="4" t="s">
        <v>38</v>
      </c>
      <c r="F20" t="str">
        <f>+VLOOKUP(D20,'[1]OPEX Data - 2022'!$B$2:$C$47,2,FALSE)</f>
        <v>COMMUNICATION EXPENSES</v>
      </c>
      <c r="G20" s="5">
        <v>421410.25</v>
      </c>
    </row>
    <row r="21" spans="2:7" x14ac:dyDescent="0.25">
      <c r="B21" t="s">
        <v>12</v>
      </c>
      <c r="C21" t="s">
        <v>11</v>
      </c>
      <c r="D21">
        <v>615030</v>
      </c>
      <c r="E21" s="4" t="s">
        <v>39</v>
      </c>
      <c r="F21" t="str">
        <f>+VLOOKUP(D21,'[1]OPEX Data - 2022'!$B$2:$C$47,2,FALSE)</f>
        <v>COMMUNICATION EXPENSES</v>
      </c>
      <c r="G21" s="5">
        <v>289175.65000000002</v>
      </c>
    </row>
    <row r="22" spans="2:7" x14ac:dyDescent="0.25">
      <c r="B22" t="s">
        <v>12</v>
      </c>
      <c r="C22" t="s">
        <v>11</v>
      </c>
      <c r="D22">
        <v>615040</v>
      </c>
      <c r="E22" s="4" t="s">
        <v>40</v>
      </c>
      <c r="F22" t="str">
        <f>+VLOOKUP(D22,'[1]OPEX Data - 2022'!$B$2:$C$47,2,FALSE)</f>
        <v>COMMUNICATION EXPENSES</v>
      </c>
      <c r="G22" s="5">
        <v>228855.8327272727</v>
      </c>
    </row>
    <row r="23" spans="2:7" x14ac:dyDescent="0.25">
      <c r="B23" t="s">
        <v>12</v>
      </c>
      <c r="C23" t="s">
        <v>11</v>
      </c>
      <c r="D23">
        <v>616030</v>
      </c>
      <c r="E23" s="4" t="s">
        <v>41</v>
      </c>
      <c r="F23" t="str">
        <f>+VLOOKUP(D23,'[1]OPEX Data - 2022'!$B$2:$C$47,2,FALSE)</f>
        <v>PRINTING, PUBLICATION AND SUBSCRIPTION</v>
      </c>
      <c r="G23" s="5">
        <v>20967.81818181818</v>
      </c>
    </row>
    <row r="24" spans="2:7" x14ac:dyDescent="0.25">
      <c r="B24" t="s">
        <v>12</v>
      </c>
      <c r="C24" t="s">
        <v>11</v>
      </c>
      <c r="D24">
        <v>617010</v>
      </c>
      <c r="E24" s="4" t="s">
        <v>42</v>
      </c>
      <c r="F24" t="str">
        <f>+VLOOKUP(D24,'[1]OPEX Data - 2022'!$B$2:$C$47,2,FALSE)</f>
        <v>INSURANCE EXPENSE</v>
      </c>
      <c r="G24" s="5">
        <v>795891.16000000015</v>
      </c>
    </row>
    <row r="25" spans="2:7" x14ac:dyDescent="0.25">
      <c r="B25" t="s">
        <v>12</v>
      </c>
      <c r="C25" t="s">
        <v>11</v>
      </c>
      <c r="D25">
        <v>617030</v>
      </c>
      <c r="E25" s="4" t="s">
        <v>43</v>
      </c>
      <c r="F25" t="str">
        <f>+VLOOKUP(D25,'[1]OPEX Data - 2022'!$B$2:$C$47,2,FALSE)</f>
        <v>INSURANCE EXPENSE</v>
      </c>
      <c r="G25" s="5">
        <v>129022.54000000001</v>
      </c>
    </row>
    <row r="26" spans="2:7" x14ac:dyDescent="0.25">
      <c r="B26" t="s">
        <v>12</v>
      </c>
      <c r="C26" t="s">
        <v>11</v>
      </c>
      <c r="D26">
        <v>618020</v>
      </c>
      <c r="E26" s="4" t="s">
        <v>44</v>
      </c>
      <c r="F26" t="str">
        <f>+VLOOKUP(D26,'[1]OPEX Data - 2022'!$B$2:$C$47,2,FALSE)</f>
        <v>CONTRACT LABOR</v>
      </c>
      <c r="G26" s="5">
        <v>3161017.5172727276</v>
      </c>
    </row>
    <row r="27" spans="2:7" x14ac:dyDescent="0.25">
      <c r="B27" t="s">
        <v>12</v>
      </c>
      <c r="C27" t="s">
        <v>11</v>
      </c>
      <c r="D27">
        <v>618060</v>
      </c>
      <c r="E27" s="4" t="s">
        <v>45</v>
      </c>
      <c r="F27" t="str">
        <f>+VLOOKUP(D27,'[1]OPEX Data - 2022'!$B$2:$C$47,2,FALSE)</f>
        <v>CONTRACT SERVICES</v>
      </c>
      <c r="G27" s="5">
        <v>63272.727272727272</v>
      </c>
    </row>
    <row r="28" spans="2:7" x14ac:dyDescent="0.25">
      <c r="B28" t="s">
        <v>12</v>
      </c>
      <c r="C28" t="s">
        <v>11</v>
      </c>
      <c r="D28">
        <v>619010</v>
      </c>
      <c r="E28" s="4" t="s">
        <v>46</v>
      </c>
      <c r="F28" t="str">
        <f>+VLOOKUP(D28,'[1]OPEX Data - 2022'!$B$2:$C$47,2,FALSE)</f>
        <v>EMPLOYEE BENEFITS</v>
      </c>
      <c r="G28" s="5">
        <v>65943.227272727279</v>
      </c>
    </row>
    <row r="29" spans="2:7" x14ac:dyDescent="0.25">
      <c r="B29" t="s">
        <v>12</v>
      </c>
      <c r="C29" t="s">
        <v>11</v>
      </c>
      <c r="D29">
        <v>619020</v>
      </c>
      <c r="E29" s="4" t="s">
        <v>47</v>
      </c>
      <c r="F29" t="str">
        <f>+VLOOKUP(D29,'[1]OPEX Data - 2022'!$B$2:$C$47,2,FALSE)</f>
        <v>EMPLOYEE BENEFITS</v>
      </c>
      <c r="G29" s="5">
        <v>1796907.3190909091</v>
      </c>
    </row>
    <row r="30" spans="2:7" x14ac:dyDescent="0.25">
      <c r="B30" t="s">
        <v>12</v>
      </c>
      <c r="C30" t="s">
        <v>11</v>
      </c>
      <c r="D30">
        <v>619060</v>
      </c>
      <c r="E30" s="4" t="s">
        <v>48</v>
      </c>
      <c r="F30" t="str">
        <f>+VLOOKUP(D30,'[1]OPEX Data - 2022'!$B$2:$C$47,2,FALSE)</f>
        <v>EMPLOYEE BENEFITS</v>
      </c>
      <c r="G30" s="5">
        <v>7984.2100000000009</v>
      </c>
    </row>
    <row r="31" spans="2:7" x14ac:dyDescent="0.25">
      <c r="B31" t="s">
        <v>12</v>
      </c>
      <c r="C31" t="s">
        <v>11</v>
      </c>
      <c r="D31">
        <v>619070</v>
      </c>
      <c r="E31" s="4" t="s">
        <v>49</v>
      </c>
      <c r="F31" t="str">
        <f>+VLOOKUP(D31,'[1]OPEX Data - 2022'!$B$2:$C$47,2,FALSE)</f>
        <v>EMPLOYEE BENEFITS</v>
      </c>
      <c r="G31" s="5">
        <v>3320</v>
      </c>
    </row>
    <row r="32" spans="2:7" x14ac:dyDescent="0.25">
      <c r="B32" t="s">
        <v>12</v>
      </c>
      <c r="C32" t="s">
        <v>11</v>
      </c>
      <c r="D32">
        <v>619110</v>
      </c>
      <c r="E32" s="4" t="s">
        <v>50</v>
      </c>
      <c r="F32" t="s">
        <v>70</v>
      </c>
      <c r="G32" s="5">
        <v>7000</v>
      </c>
    </row>
    <row r="33" spans="2:7" x14ac:dyDescent="0.25">
      <c r="B33" t="s">
        <v>12</v>
      </c>
      <c r="C33" t="s">
        <v>11</v>
      </c>
      <c r="D33">
        <v>619140</v>
      </c>
      <c r="E33" s="4" t="s">
        <v>51</v>
      </c>
      <c r="F33" t="str">
        <f>+VLOOKUP(D33,'[1]OPEX Data - 2022'!$B$2:$C$47,2,FALSE)</f>
        <v>EMPLOYEE BENEFITS</v>
      </c>
      <c r="G33" s="5">
        <v>654400</v>
      </c>
    </row>
    <row r="34" spans="2:7" x14ac:dyDescent="0.25">
      <c r="B34" t="s">
        <v>12</v>
      </c>
      <c r="C34" t="s">
        <v>11</v>
      </c>
      <c r="D34">
        <v>619150</v>
      </c>
      <c r="E34" s="4" t="s">
        <v>52</v>
      </c>
      <c r="F34" t="str">
        <f>+VLOOKUP(D34,'[1]OPEX Data - 2022'!$B$2:$C$47,2,FALSE)</f>
        <v>EMPLOYEE BENEFITS</v>
      </c>
      <c r="G34" s="5">
        <v>4200</v>
      </c>
    </row>
    <row r="35" spans="2:7" x14ac:dyDescent="0.25">
      <c r="B35" t="s">
        <v>12</v>
      </c>
      <c r="C35" t="s">
        <v>11</v>
      </c>
      <c r="D35">
        <v>630180</v>
      </c>
      <c r="E35" s="4" t="s">
        <v>53</v>
      </c>
      <c r="F35" t="s">
        <v>71</v>
      </c>
      <c r="G35" s="5">
        <v>202940.49666666667</v>
      </c>
    </row>
    <row r="36" spans="2:7" x14ac:dyDescent="0.25">
      <c r="B36" t="s">
        <v>12</v>
      </c>
      <c r="C36" t="s">
        <v>11</v>
      </c>
      <c r="D36">
        <v>630060</v>
      </c>
      <c r="E36" s="4" t="s">
        <v>54</v>
      </c>
      <c r="F36" t="s">
        <v>71</v>
      </c>
      <c r="G36" s="5">
        <v>477864.9366666667</v>
      </c>
    </row>
    <row r="37" spans="2:7" x14ac:dyDescent="0.25">
      <c r="B37" t="s">
        <v>12</v>
      </c>
      <c r="C37" t="s">
        <v>11</v>
      </c>
      <c r="D37">
        <v>630070</v>
      </c>
      <c r="E37" s="4" t="s">
        <v>55</v>
      </c>
      <c r="F37" t="s">
        <v>71</v>
      </c>
      <c r="G37" s="5">
        <v>6233.31</v>
      </c>
    </row>
    <row r="38" spans="2:7" x14ac:dyDescent="0.25">
      <c r="B38" t="s">
        <v>12</v>
      </c>
      <c r="C38" t="s">
        <v>11</v>
      </c>
      <c r="D38">
        <v>630110</v>
      </c>
      <c r="E38" s="4" t="s">
        <v>56</v>
      </c>
      <c r="F38" t="s">
        <v>71</v>
      </c>
      <c r="G38" s="5">
        <v>315084.74</v>
      </c>
    </row>
    <row r="39" spans="2:7" x14ac:dyDescent="0.25">
      <c r="B39" t="s">
        <v>12</v>
      </c>
      <c r="C39" t="s">
        <v>11</v>
      </c>
      <c r="D39">
        <v>630140</v>
      </c>
      <c r="E39" s="4" t="s">
        <v>57</v>
      </c>
      <c r="F39" t="s">
        <v>71</v>
      </c>
      <c r="G39" s="5">
        <v>1476646.1333333333</v>
      </c>
    </row>
    <row r="40" spans="2:7" x14ac:dyDescent="0.25">
      <c r="B40" t="s">
        <v>12</v>
      </c>
      <c r="C40" t="s">
        <v>11</v>
      </c>
      <c r="D40">
        <v>640010</v>
      </c>
      <c r="E40" s="4" t="s">
        <v>58</v>
      </c>
      <c r="F40" t="str">
        <f>+VLOOKUP(D40,'[1]OPEX Data - 2022'!$B$2:$C$47,2,FALSE)</f>
        <v>VEHICLE</v>
      </c>
      <c r="G40" s="5">
        <v>500074.98</v>
      </c>
    </row>
    <row r="41" spans="2:7" x14ac:dyDescent="0.25">
      <c r="B41" t="s">
        <v>12</v>
      </c>
      <c r="C41" t="s">
        <v>11</v>
      </c>
      <c r="D41">
        <v>640020</v>
      </c>
      <c r="E41" s="4" t="s">
        <v>59</v>
      </c>
      <c r="F41" t="str">
        <f>+VLOOKUP(D41,'[1]OPEX Data - 2022'!$B$2:$C$47,2,FALSE)</f>
        <v>VEHICLE</v>
      </c>
      <c r="G41" s="5">
        <v>256145.56</v>
      </c>
    </row>
    <row r="42" spans="2:7" x14ac:dyDescent="0.25">
      <c r="B42" t="s">
        <v>12</v>
      </c>
      <c r="C42" t="s">
        <v>11</v>
      </c>
      <c r="D42">
        <v>640050</v>
      </c>
      <c r="E42" s="4" t="s">
        <v>60</v>
      </c>
      <c r="F42" t="str">
        <f>+VLOOKUP(D42,'[1]OPEX Data - 2022'!$B$2:$C$47,2,FALSE)</f>
        <v>UTILITIES</v>
      </c>
      <c r="G42" s="5">
        <v>60390</v>
      </c>
    </row>
    <row r="43" spans="2:7" x14ac:dyDescent="0.25">
      <c r="B43" t="s">
        <v>12</v>
      </c>
      <c r="C43" t="s">
        <v>11</v>
      </c>
      <c r="D43">
        <v>640060</v>
      </c>
      <c r="E43" s="4" t="s">
        <v>61</v>
      </c>
      <c r="F43" t="str">
        <f>+VLOOKUP(D43,'[1]OPEX Data - 2022'!$B$2:$C$47,2,FALSE)</f>
        <v>UTILITIES</v>
      </c>
      <c r="G43" s="5">
        <v>4550</v>
      </c>
    </row>
    <row r="44" spans="2:7" x14ac:dyDescent="0.25">
      <c r="B44" t="s">
        <v>12</v>
      </c>
      <c r="C44" t="s">
        <v>11</v>
      </c>
      <c r="D44">
        <v>640100</v>
      </c>
      <c r="E44" s="4" t="s">
        <v>62</v>
      </c>
      <c r="F44" t="str">
        <f>+VLOOKUP(D44,'[1]OPEX Data - 2022'!$B$2:$C$47,2,FALSE)</f>
        <v>RESEARCH &amp; DEVELOPMENT</v>
      </c>
      <c r="G44" s="5">
        <v>376404</v>
      </c>
    </row>
    <row r="45" spans="2:7" x14ac:dyDescent="0.25">
      <c r="B45" t="s">
        <v>12</v>
      </c>
      <c r="C45" t="s">
        <v>11</v>
      </c>
      <c r="D45">
        <v>640180</v>
      </c>
      <c r="E45" s="4" t="s">
        <v>63</v>
      </c>
      <c r="F45" t="str">
        <f>+VLOOKUP(D45,'[1]OPEX Data - 2022'!$B$2:$C$47,2,FALSE)</f>
        <v>RESEARCH &amp; DEVELOPMENT</v>
      </c>
      <c r="G45" s="5">
        <v>17366.18181818182</v>
      </c>
    </row>
    <row r="46" spans="2:7" x14ac:dyDescent="0.25">
      <c r="B46" t="s">
        <v>12</v>
      </c>
      <c r="C46" t="s">
        <v>11</v>
      </c>
      <c r="D46">
        <v>640210</v>
      </c>
      <c r="E46" s="4" t="s">
        <v>64</v>
      </c>
      <c r="F46" t="str">
        <f>+VLOOKUP(D46,'[1]OPEX Data - 2022'!$B$2:$C$47,2,FALSE)</f>
        <v>OTHER OPERATING ACTIVITIES</v>
      </c>
      <c r="G46" s="5">
        <v>17340.786363636365</v>
      </c>
    </row>
    <row r="47" spans="2:7" x14ac:dyDescent="0.25">
      <c r="B47" t="s">
        <v>12</v>
      </c>
      <c r="C47" t="s">
        <v>11</v>
      </c>
      <c r="D47">
        <v>640980</v>
      </c>
      <c r="E47" s="4" t="s">
        <v>65</v>
      </c>
      <c r="F47" t="str">
        <f>+VLOOKUP(D47,'[1]OPEX Data - 2022'!$B$2:$C$47,2,FALSE)</f>
        <v>OTHER OPERATING ACTIVITIES</v>
      </c>
      <c r="G47" s="5">
        <v>173845.29090909092</v>
      </c>
    </row>
    <row r="48" spans="2:7" x14ac:dyDescent="0.25">
      <c r="B48" t="s">
        <v>12</v>
      </c>
      <c r="C48" t="s">
        <v>11</v>
      </c>
      <c r="D48">
        <v>641070</v>
      </c>
      <c r="E48" s="4" t="s">
        <v>66</v>
      </c>
      <c r="F48" t="str">
        <f>+VLOOKUP(D48,'[1]OPEX Data - 2022'!$B$2:$C$47,2,FALSE)</f>
        <v>OTHER OPERATING ACTIVITIES</v>
      </c>
      <c r="G48" s="5">
        <v>1168970.4718181819</v>
      </c>
    </row>
    <row r="49" spans="2:7" x14ac:dyDescent="0.25">
      <c r="B49" t="s">
        <v>12</v>
      </c>
      <c r="C49" t="s">
        <v>11</v>
      </c>
      <c r="D49">
        <v>800050</v>
      </c>
      <c r="E49" s="4" t="s">
        <v>67</v>
      </c>
      <c r="G49" s="5">
        <v>10402.130000000005</v>
      </c>
    </row>
    <row r="50" spans="2:7" x14ac:dyDescent="0.25">
      <c r="B50" t="s">
        <v>12</v>
      </c>
      <c r="C50" t="s">
        <v>11</v>
      </c>
      <c r="D50">
        <v>619100</v>
      </c>
      <c r="E50" s="4" t="s">
        <v>68</v>
      </c>
      <c r="F50" t="str">
        <f>+VLOOKUP(D50,'[1]OPEX Data - 2022'!$B$2:$C$47,2,FALSE)</f>
        <v>HR EXPENSES</v>
      </c>
      <c r="G50" s="5">
        <v>150000</v>
      </c>
    </row>
    <row r="51" spans="2:7" x14ac:dyDescent="0.25">
      <c r="B51" t="s">
        <v>12</v>
      </c>
      <c r="C51" t="s">
        <v>11</v>
      </c>
      <c r="D51">
        <v>700170</v>
      </c>
      <c r="E51" s="4" t="s">
        <v>69</v>
      </c>
      <c r="G51" s="5">
        <v>21706.11</v>
      </c>
    </row>
    <row r="55" spans="2:7" x14ac:dyDescent="0.25">
      <c r="G55" s="5"/>
    </row>
    <row r="56" spans="2:7" x14ac:dyDescent="0.25">
      <c r="G56" s="5"/>
    </row>
  </sheetData>
  <sheetProtection password="8FB5" formatCells="0" formatColumns="0" formatRows="0" insertColumns="0" insertRows="0" insertHyperlinks="0" deleteColumns="0" deleteRows="0" sort="0" autoFilter="0" pivotTables="0"/>
  <autoFilter ref="A2:G5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2.285156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Theresa Nica S. Salem</cp:lastModifiedBy>
  <dcterms:created xsi:type="dcterms:W3CDTF">2022-02-10T02:41:21Z</dcterms:created>
  <dcterms:modified xsi:type="dcterms:W3CDTF">2022-02-10T02:59:26Z</dcterms:modified>
  <cp:category/>
</cp:coreProperties>
</file>