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rs\Rozhel P. Cabayacruz\Desktop\BUDGET 2024\13_Budget System_2024_10252023\Comparative\"/>
    </mc:Choice>
  </mc:AlternateContent>
  <xr:revisionPtr revIDLastSave="0" documentId="13_ncr:1_{E61E3B5C-9C2D-4B75-9406-A657F4D198CA}" xr6:coauthVersionLast="47" xr6:coauthVersionMax="47" xr10:uidLastSave="{00000000-0000-0000-0000-000000000000}"/>
  <bookViews>
    <workbookView xWindow="-108" yWindow="-108" windowWidth="17496" windowHeight="10416" xr2:uid="{00000000-000D-0000-FFFF-FFFF00000000}"/>
  </bookViews>
  <sheets>
    <sheet name="Comparative OPEX per GL" sheetId="1" r:id="rId1"/>
    <sheet name="MAPPING GL" sheetId="5" r:id="rId2"/>
    <sheet name="BC" sheetId="2" r:id="rId3"/>
    <sheet name="GL" sheetId="3" r:id="rId4"/>
    <sheet name="Cost Center" sheetId="4" r:id="rId5"/>
  </sheets>
  <externalReferences>
    <externalReference r:id="rId6"/>
    <externalReference r:id="rId7"/>
    <externalReference r:id="rId8"/>
  </externalReferences>
  <definedNames>
    <definedName name="_xlnm._FilterDatabase" localSheetId="0" hidden="1">'Comparative OPEX per GL'!$G$2:$G$176</definedName>
    <definedName name="_xlnm._FilterDatabase" localSheetId="1" hidden="1">'MAPPING GL'!$K$1:$K$198</definedName>
  </definedNames>
  <calcPr calcId="191029"/>
</workbook>
</file>

<file path=xl/calcChain.xml><?xml version="1.0" encoding="utf-8"?>
<calcChain xmlns="http://schemas.openxmlformats.org/spreadsheetml/2006/main">
  <c r="G176" i="1" l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4" i="1"/>
  <c r="G93" i="1"/>
  <c r="G92" i="1"/>
  <c r="G91" i="1"/>
  <c r="G89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5" i="1"/>
  <c r="G4" i="1"/>
  <c r="G3" i="1"/>
  <c r="D196" i="5"/>
  <c r="C196" i="5"/>
  <c r="G196" i="5" s="1"/>
  <c r="K195" i="5"/>
  <c r="J195" i="5"/>
  <c r="I195" i="5"/>
  <c r="H195" i="5"/>
  <c r="G195" i="5"/>
  <c r="F195" i="5"/>
  <c r="E195" i="5"/>
  <c r="K194" i="5"/>
  <c r="J194" i="5"/>
  <c r="I194" i="5"/>
  <c r="H194" i="5"/>
  <c r="G194" i="5"/>
  <c r="F194" i="5"/>
  <c r="E194" i="5"/>
  <c r="K193" i="5"/>
  <c r="J193" i="5"/>
  <c r="I193" i="5"/>
  <c r="H193" i="5"/>
  <c r="G193" i="5"/>
  <c r="F193" i="5"/>
  <c r="E193" i="5"/>
  <c r="K192" i="5"/>
  <c r="J192" i="5"/>
  <c r="I192" i="5"/>
  <c r="H192" i="5"/>
  <c r="G192" i="5"/>
  <c r="F192" i="5"/>
  <c r="E192" i="5"/>
  <c r="K191" i="5"/>
  <c r="J191" i="5"/>
  <c r="I191" i="5"/>
  <c r="H191" i="5"/>
  <c r="G191" i="5"/>
  <c r="F191" i="5"/>
  <c r="E191" i="5"/>
  <c r="K190" i="5"/>
  <c r="J190" i="5"/>
  <c r="I190" i="5"/>
  <c r="H190" i="5"/>
  <c r="G190" i="5"/>
  <c r="F190" i="5"/>
  <c r="E190" i="5"/>
  <c r="K189" i="5"/>
  <c r="J189" i="5"/>
  <c r="I189" i="5"/>
  <c r="H189" i="5"/>
  <c r="G189" i="5"/>
  <c r="F189" i="5"/>
  <c r="E189" i="5"/>
  <c r="K188" i="5"/>
  <c r="J188" i="5"/>
  <c r="I188" i="5"/>
  <c r="H188" i="5"/>
  <c r="G188" i="5"/>
  <c r="F188" i="5"/>
  <c r="E188" i="5"/>
  <c r="D187" i="5"/>
  <c r="C187" i="5"/>
  <c r="D186" i="5"/>
  <c r="C186" i="5"/>
  <c r="I186" i="5" s="1"/>
  <c r="D185" i="5"/>
  <c r="C185" i="5"/>
  <c r="F185" i="5" s="1"/>
  <c r="D184" i="5"/>
  <c r="C184" i="5"/>
  <c r="H184" i="5" s="1"/>
  <c r="D183" i="5"/>
  <c r="C183" i="5"/>
  <c r="D182" i="5"/>
  <c r="C182" i="5"/>
  <c r="I182" i="5" s="1"/>
  <c r="D181" i="5"/>
  <c r="C181" i="5"/>
  <c r="F181" i="5" s="1"/>
  <c r="D180" i="5"/>
  <c r="C180" i="5"/>
  <c r="K180" i="5" s="1"/>
  <c r="D179" i="5"/>
  <c r="C179" i="5"/>
  <c r="D178" i="5"/>
  <c r="C178" i="5"/>
  <c r="I178" i="5" s="1"/>
  <c r="D177" i="5"/>
  <c r="C177" i="5"/>
  <c r="F177" i="5" s="1"/>
  <c r="D176" i="5"/>
  <c r="C176" i="5"/>
  <c r="K176" i="5" s="1"/>
  <c r="D175" i="5"/>
  <c r="C175" i="5"/>
  <c r="D174" i="5"/>
  <c r="C174" i="5"/>
  <c r="I174" i="5" s="1"/>
  <c r="D173" i="5"/>
  <c r="C173" i="5"/>
  <c r="F173" i="5" s="1"/>
  <c r="D172" i="5"/>
  <c r="C172" i="5"/>
  <c r="K172" i="5" s="1"/>
  <c r="D171" i="5"/>
  <c r="C171" i="5"/>
  <c r="D170" i="5"/>
  <c r="C170" i="5"/>
  <c r="I170" i="5" s="1"/>
  <c r="D169" i="5"/>
  <c r="C169" i="5"/>
  <c r="F169" i="5" s="1"/>
  <c r="D168" i="5"/>
  <c r="C168" i="5"/>
  <c r="K168" i="5" s="1"/>
  <c r="D167" i="5"/>
  <c r="C167" i="5"/>
  <c r="K166" i="5"/>
  <c r="J166" i="5"/>
  <c r="I166" i="5"/>
  <c r="H166" i="5"/>
  <c r="G166" i="5"/>
  <c r="F166" i="5"/>
  <c r="E166" i="5"/>
  <c r="K165" i="5"/>
  <c r="J165" i="5"/>
  <c r="I165" i="5"/>
  <c r="H165" i="5"/>
  <c r="G165" i="5"/>
  <c r="F165" i="5"/>
  <c r="E165" i="5"/>
  <c r="D164" i="5"/>
  <c r="C164" i="5"/>
  <c r="K164" i="5" s="1"/>
  <c r="D163" i="5"/>
  <c r="C163" i="5"/>
  <c r="H163" i="5" s="1"/>
  <c r="D162" i="5"/>
  <c r="C162" i="5"/>
  <c r="E162" i="5" s="1"/>
  <c r="D161" i="5"/>
  <c r="C161" i="5"/>
  <c r="E161" i="5" s="1"/>
  <c r="D160" i="5"/>
  <c r="C160" i="5"/>
  <c r="K160" i="5" s="1"/>
  <c r="D159" i="5"/>
  <c r="C159" i="5"/>
  <c r="H159" i="5" s="1"/>
  <c r="D158" i="5"/>
  <c r="C158" i="5"/>
  <c r="E158" i="5" s="1"/>
  <c r="D157" i="5"/>
  <c r="C157" i="5"/>
  <c r="E157" i="5" s="1"/>
  <c r="D156" i="5"/>
  <c r="C156" i="5"/>
  <c r="K156" i="5" s="1"/>
  <c r="D155" i="5"/>
  <c r="C155" i="5"/>
  <c r="H155" i="5" s="1"/>
  <c r="D154" i="5"/>
  <c r="C154" i="5"/>
  <c r="E154" i="5" s="1"/>
  <c r="D153" i="5"/>
  <c r="C153" i="5"/>
  <c r="E153" i="5" s="1"/>
  <c r="K152" i="5"/>
  <c r="J152" i="5"/>
  <c r="I152" i="5"/>
  <c r="H152" i="5"/>
  <c r="G152" i="5"/>
  <c r="F152" i="5"/>
  <c r="E152" i="5"/>
  <c r="D151" i="5"/>
  <c r="C151" i="5"/>
  <c r="F151" i="5" s="1"/>
  <c r="D150" i="5"/>
  <c r="C150" i="5"/>
  <c r="K150" i="5" s="1"/>
  <c r="D149" i="5"/>
  <c r="C149" i="5"/>
  <c r="K148" i="5"/>
  <c r="J148" i="5"/>
  <c r="I148" i="5"/>
  <c r="H148" i="5"/>
  <c r="G148" i="5"/>
  <c r="F148" i="5"/>
  <c r="E148" i="5"/>
  <c r="D147" i="5"/>
  <c r="C147" i="5"/>
  <c r="I147" i="5" s="1"/>
  <c r="D146" i="5"/>
  <c r="C146" i="5"/>
  <c r="I146" i="5" s="1"/>
  <c r="K145" i="5"/>
  <c r="J145" i="5"/>
  <c r="I145" i="5"/>
  <c r="H145" i="5"/>
  <c r="G145" i="5"/>
  <c r="F145" i="5"/>
  <c r="E145" i="5"/>
  <c r="K144" i="5"/>
  <c r="J144" i="5"/>
  <c r="I144" i="5"/>
  <c r="H144" i="5"/>
  <c r="G144" i="5"/>
  <c r="F144" i="5"/>
  <c r="E144" i="5"/>
  <c r="K143" i="5"/>
  <c r="J143" i="5"/>
  <c r="I143" i="5"/>
  <c r="H143" i="5"/>
  <c r="G143" i="5"/>
  <c r="F143" i="5"/>
  <c r="E143" i="5"/>
  <c r="K142" i="5"/>
  <c r="J142" i="5"/>
  <c r="I142" i="5"/>
  <c r="H142" i="5"/>
  <c r="G142" i="5"/>
  <c r="F142" i="5"/>
  <c r="E142" i="5"/>
  <c r="K141" i="5"/>
  <c r="J141" i="5"/>
  <c r="I141" i="5"/>
  <c r="H141" i="5"/>
  <c r="G141" i="5"/>
  <c r="F141" i="5"/>
  <c r="E141" i="5"/>
  <c r="K140" i="5"/>
  <c r="J140" i="5"/>
  <c r="I140" i="5"/>
  <c r="H140" i="5"/>
  <c r="G140" i="5"/>
  <c r="F140" i="5"/>
  <c r="E140" i="5"/>
  <c r="K139" i="5"/>
  <c r="J139" i="5"/>
  <c r="I139" i="5"/>
  <c r="H139" i="5"/>
  <c r="G139" i="5"/>
  <c r="F139" i="5"/>
  <c r="E139" i="5"/>
  <c r="K138" i="5"/>
  <c r="J138" i="5"/>
  <c r="I138" i="5"/>
  <c r="H138" i="5"/>
  <c r="G138" i="5"/>
  <c r="F138" i="5"/>
  <c r="E138" i="5"/>
  <c r="K137" i="5"/>
  <c r="J137" i="5"/>
  <c r="I137" i="5"/>
  <c r="H137" i="5"/>
  <c r="G137" i="5"/>
  <c r="F137" i="5"/>
  <c r="E137" i="5"/>
  <c r="K136" i="5"/>
  <c r="J136" i="5"/>
  <c r="I136" i="5"/>
  <c r="H136" i="5"/>
  <c r="G136" i="5"/>
  <c r="F136" i="5"/>
  <c r="E136" i="5"/>
  <c r="K135" i="5"/>
  <c r="J135" i="5"/>
  <c r="I135" i="5"/>
  <c r="H135" i="5"/>
  <c r="G135" i="5"/>
  <c r="F135" i="5"/>
  <c r="E135" i="5"/>
  <c r="K134" i="5"/>
  <c r="J134" i="5"/>
  <c r="I134" i="5"/>
  <c r="H134" i="5"/>
  <c r="G134" i="5"/>
  <c r="F134" i="5"/>
  <c r="E134" i="5"/>
  <c r="D133" i="5"/>
  <c r="C133" i="5"/>
  <c r="I133" i="5" s="1"/>
  <c r="D132" i="5"/>
  <c r="C132" i="5"/>
  <c r="F132" i="5" s="1"/>
  <c r="D131" i="5"/>
  <c r="C131" i="5"/>
  <c r="I131" i="5" s="1"/>
  <c r="D130" i="5"/>
  <c r="C130" i="5"/>
  <c r="F130" i="5" s="1"/>
  <c r="D129" i="5"/>
  <c r="C129" i="5"/>
  <c r="I129" i="5" s="1"/>
  <c r="K128" i="5"/>
  <c r="J128" i="5"/>
  <c r="I128" i="5"/>
  <c r="H128" i="5"/>
  <c r="G128" i="5"/>
  <c r="F128" i="5"/>
  <c r="E128" i="5"/>
  <c r="D127" i="5"/>
  <c r="C127" i="5"/>
  <c r="E127" i="5" s="1"/>
  <c r="K126" i="5"/>
  <c r="J126" i="5"/>
  <c r="I126" i="5"/>
  <c r="H126" i="5"/>
  <c r="G126" i="5"/>
  <c r="F126" i="5"/>
  <c r="E126" i="5"/>
  <c r="D125" i="5"/>
  <c r="C125" i="5"/>
  <c r="F125" i="5" s="1"/>
  <c r="D124" i="5"/>
  <c r="C124" i="5"/>
  <c r="K124" i="5" s="1"/>
  <c r="K123" i="5"/>
  <c r="J123" i="5"/>
  <c r="I123" i="5"/>
  <c r="H123" i="5"/>
  <c r="G123" i="5"/>
  <c r="F123" i="5"/>
  <c r="E123" i="5"/>
  <c r="K122" i="5"/>
  <c r="J122" i="5"/>
  <c r="I122" i="5"/>
  <c r="H122" i="5"/>
  <c r="G122" i="5"/>
  <c r="F122" i="5"/>
  <c r="E122" i="5"/>
  <c r="K121" i="5"/>
  <c r="J121" i="5"/>
  <c r="I121" i="5"/>
  <c r="H121" i="5"/>
  <c r="G121" i="5"/>
  <c r="F121" i="5"/>
  <c r="E121" i="5"/>
  <c r="K120" i="5"/>
  <c r="J120" i="5"/>
  <c r="I120" i="5"/>
  <c r="H120" i="5"/>
  <c r="G120" i="5"/>
  <c r="F120" i="5"/>
  <c r="E120" i="5"/>
  <c r="K119" i="5"/>
  <c r="J119" i="5"/>
  <c r="I119" i="5"/>
  <c r="H119" i="5"/>
  <c r="G119" i="5"/>
  <c r="F119" i="5"/>
  <c r="E119" i="5"/>
  <c r="K118" i="5"/>
  <c r="J118" i="5"/>
  <c r="I118" i="5"/>
  <c r="H118" i="5"/>
  <c r="G118" i="5"/>
  <c r="F118" i="5"/>
  <c r="E118" i="5"/>
  <c r="K117" i="5"/>
  <c r="J117" i="5"/>
  <c r="I117" i="5"/>
  <c r="H117" i="5"/>
  <c r="G117" i="5"/>
  <c r="F117" i="5"/>
  <c r="E117" i="5"/>
  <c r="K116" i="5"/>
  <c r="J116" i="5"/>
  <c r="I116" i="5"/>
  <c r="H116" i="5"/>
  <c r="G116" i="5"/>
  <c r="F116" i="5"/>
  <c r="E116" i="5"/>
  <c r="K115" i="5"/>
  <c r="J115" i="5"/>
  <c r="I115" i="5"/>
  <c r="H115" i="5"/>
  <c r="G115" i="5"/>
  <c r="F115" i="5"/>
  <c r="E115" i="5"/>
  <c r="D114" i="5"/>
  <c r="C114" i="5"/>
  <c r="K114" i="5" s="1"/>
  <c r="D113" i="5"/>
  <c r="C113" i="5"/>
  <c r="K112" i="5"/>
  <c r="J112" i="5"/>
  <c r="I112" i="5"/>
  <c r="H112" i="5"/>
  <c r="G112" i="5"/>
  <c r="F112" i="5"/>
  <c r="E112" i="5"/>
  <c r="K111" i="5"/>
  <c r="J111" i="5"/>
  <c r="I111" i="5"/>
  <c r="H111" i="5"/>
  <c r="G111" i="5"/>
  <c r="F111" i="5"/>
  <c r="E111" i="5"/>
  <c r="D110" i="5"/>
  <c r="C110" i="5"/>
  <c r="K110" i="5" s="1"/>
  <c r="K109" i="5"/>
  <c r="J109" i="5"/>
  <c r="I109" i="5"/>
  <c r="H109" i="5"/>
  <c r="G109" i="5"/>
  <c r="F109" i="5"/>
  <c r="E109" i="5"/>
  <c r="D108" i="5"/>
  <c r="C108" i="5"/>
  <c r="K108" i="5" s="1"/>
  <c r="D107" i="5"/>
  <c r="C107" i="5"/>
  <c r="D106" i="5"/>
  <c r="C106" i="5"/>
  <c r="I106" i="5" s="1"/>
  <c r="D105" i="5"/>
  <c r="C105" i="5"/>
  <c r="F105" i="5" s="1"/>
  <c r="D104" i="5"/>
  <c r="C104" i="5"/>
  <c r="K104" i="5" s="1"/>
  <c r="D103" i="5"/>
  <c r="C103" i="5"/>
  <c r="D102" i="5"/>
  <c r="C102" i="5"/>
  <c r="I102" i="5" s="1"/>
  <c r="D101" i="5"/>
  <c r="C101" i="5"/>
  <c r="F101" i="5" s="1"/>
  <c r="D100" i="5"/>
  <c r="C100" i="5"/>
  <c r="K100" i="5" s="1"/>
  <c r="K99" i="5"/>
  <c r="J99" i="5"/>
  <c r="I99" i="5"/>
  <c r="H99" i="5"/>
  <c r="G99" i="5"/>
  <c r="F99" i="5"/>
  <c r="E99" i="5"/>
  <c r="D98" i="5"/>
  <c r="C98" i="5"/>
  <c r="F98" i="5" s="1"/>
  <c r="D97" i="5"/>
  <c r="C97" i="5"/>
  <c r="I97" i="5" s="1"/>
  <c r="D96" i="5"/>
  <c r="C96" i="5"/>
  <c r="F96" i="5" s="1"/>
  <c r="D95" i="5"/>
  <c r="C95" i="5"/>
  <c r="I95" i="5" s="1"/>
  <c r="D94" i="5"/>
  <c r="C94" i="5"/>
  <c r="F94" i="5" s="1"/>
  <c r="D93" i="5"/>
  <c r="C93" i="5"/>
  <c r="I93" i="5" s="1"/>
  <c r="D92" i="5"/>
  <c r="C92" i="5"/>
  <c r="F92" i="5" s="1"/>
  <c r="D91" i="5"/>
  <c r="C91" i="5"/>
  <c r="I91" i="5" s="1"/>
  <c r="D90" i="5"/>
  <c r="C90" i="5"/>
  <c r="F90" i="5" s="1"/>
  <c r="K89" i="5"/>
  <c r="J89" i="5"/>
  <c r="I89" i="5"/>
  <c r="H89" i="5"/>
  <c r="G89" i="5"/>
  <c r="F89" i="5"/>
  <c r="E89" i="5"/>
  <c r="K88" i="5"/>
  <c r="J88" i="5"/>
  <c r="I88" i="5"/>
  <c r="H88" i="5"/>
  <c r="G88" i="5"/>
  <c r="F88" i="5"/>
  <c r="E88" i="5"/>
  <c r="D88" i="5"/>
  <c r="D87" i="5"/>
  <c r="C87" i="5"/>
  <c r="F87" i="5" s="1"/>
  <c r="D86" i="5"/>
  <c r="C86" i="5"/>
  <c r="I86" i="5" s="1"/>
  <c r="D85" i="5"/>
  <c r="C85" i="5"/>
  <c r="K85" i="5" s="1"/>
  <c r="D84" i="5"/>
  <c r="C84" i="5"/>
  <c r="I84" i="5" s="1"/>
  <c r="D83" i="5"/>
  <c r="C83" i="5"/>
  <c r="F83" i="5" s="1"/>
  <c r="D82" i="5"/>
  <c r="C82" i="5"/>
  <c r="I82" i="5" s="1"/>
  <c r="D81" i="5"/>
  <c r="C81" i="5"/>
  <c r="K81" i="5" s="1"/>
  <c r="D80" i="5"/>
  <c r="C80" i="5"/>
  <c r="I80" i="5" s="1"/>
  <c r="D79" i="5"/>
  <c r="C79" i="5"/>
  <c r="F79" i="5" s="1"/>
  <c r="D78" i="5"/>
  <c r="C78" i="5"/>
  <c r="I78" i="5" s="1"/>
  <c r="K77" i="5"/>
  <c r="J77" i="5"/>
  <c r="I77" i="5"/>
  <c r="H77" i="5"/>
  <c r="G77" i="5"/>
  <c r="F77" i="5"/>
  <c r="E77" i="5"/>
  <c r="D76" i="5"/>
  <c r="C76" i="5"/>
  <c r="H76" i="5" s="1"/>
  <c r="D75" i="5"/>
  <c r="C75" i="5"/>
  <c r="E75" i="5" s="1"/>
  <c r="D74" i="5"/>
  <c r="C74" i="5"/>
  <c r="D73" i="5"/>
  <c r="C73" i="5"/>
  <c r="K73" i="5" s="1"/>
  <c r="D72" i="5"/>
  <c r="C72" i="5"/>
  <c r="H72" i="5" s="1"/>
  <c r="K71" i="5"/>
  <c r="J71" i="5"/>
  <c r="I71" i="5"/>
  <c r="H71" i="5"/>
  <c r="G71" i="5"/>
  <c r="F71" i="5"/>
  <c r="E71" i="5"/>
  <c r="D70" i="5"/>
  <c r="C70" i="5"/>
  <c r="D69" i="5"/>
  <c r="C69" i="5"/>
  <c r="I69" i="5" s="1"/>
  <c r="D68" i="5"/>
  <c r="C68" i="5"/>
  <c r="F68" i="5" s="1"/>
  <c r="K67" i="5"/>
  <c r="J67" i="5"/>
  <c r="I67" i="5"/>
  <c r="H67" i="5"/>
  <c r="G67" i="5"/>
  <c r="F67" i="5"/>
  <c r="E67" i="5"/>
  <c r="D66" i="5"/>
  <c r="C66" i="5"/>
  <c r="I66" i="5" s="1"/>
  <c r="D65" i="5"/>
  <c r="C65" i="5"/>
  <c r="G65" i="5" s="1"/>
  <c r="D64" i="5"/>
  <c r="C64" i="5"/>
  <c r="F64" i="5" s="1"/>
  <c r="D63" i="5"/>
  <c r="C63" i="5"/>
  <c r="K63" i="5" s="1"/>
  <c r="D62" i="5"/>
  <c r="C62" i="5"/>
  <c r="I62" i="5" s="1"/>
  <c r="D61" i="5"/>
  <c r="C61" i="5"/>
  <c r="G61" i="5" s="1"/>
  <c r="D60" i="5"/>
  <c r="C60" i="5"/>
  <c r="F60" i="5" s="1"/>
  <c r="K59" i="5"/>
  <c r="J59" i="5"/>
  <c r="I59" i="5"/>
  <c r="H59" i="5"/>
  <c r="G59" i="5"/>
  <c r="F59" i="5"/>
  <c r="E59" i="5"/>
  <c r="D58" i="5"/>
  <c r="C58" i="5"/>
  <c r="H58" i="5" s="1"/>
  <c r="D57" i="5"/>
  <c r="C57" i="5"/>
  <c r="E57" i="5" s="1"/>
  <c r="D56" i="5"/>
  <c r="C56" i="5"/>
  <c r="D55" i="5"/>
  <c r="C55" i="5"/>
  <c r="K55" i="5" s="1"/>
  <c r="D54" i="5"/>
  <c r="C54" i="5"/>
  <c r="H54" i="5" s="1"/>
  <c r="K53" i="5"/>
  <c r="J53" i="5"/>
  <c r="I53" i="5"/>
  <c r="H53" i="5"/>
  <c r="G53" i="5"/>
  <c r="F53" i="5"/>
  <c r="E53" i="5"/>
  <c r="K52" i="5"/>
  <c r="J52" i="5"/>
  <c r="I52" i="5"/>
  <c r="H52" i="5"/>
  <c r="G52" i="5"/>
  <c r="F52" i="5"/>
  <c r="E52" i="5"/>
  <c r="D51" i="5"/>
  <c r="C51" i="5"/>
  <c r="G51" i="5" s="1"/>
  <c r="D50" i="5"/>
  <c r="C50" i="5"/>
  <c r="F50" i="5" s="1"/>
  <c r="D49" i="5"/>
  <c r="C49" i="5"/>
  <c r="E49" i="5" s="1"/>
  <c r="D48" i="5"/>
  <c r="C48" i="5"/>
  <c r="I48" i="5" s="1"/>
  <c r="K47" i="5"/>
  <c r="J47" i="5"/>
  <c r="I47" i="5"/>
  <c r="H47" i="5"/>
  <c r="G47" i="5"/>
  <c r="F47" i="5"/>
  <c r="E47" i="5"/>
  <c r="D46" i="5"/>
  <c r="C46" i="5"/>
  <c r="E46" i="5" s="1"/>
  <c r="D45" i="5"/>
  <c r="C45" i="5"/>
  <c r="K45" i="5" s="1"/>
  <c r="K44" i="5"/>
  <c r="J44" i="5"/>
  <c r="I44" i="5"/>
  <c r="H44" i="5"/>
  <c r="G44" i="5"/>
  <c r="F44" i="5"/>
  <c r="E44" i="5"/>
  <c r="D43" i="5"/>
  <c r="C43" i="5"/>
  <c r="H43" i="5" s="1"/>
  <c r="D42" i="5"/>
  <c r="C42" i="5"/>
  <c r="F42" i="5" s="1"/>
  <c r="K41" i="5"/>
  <c r="J41" i="5"/>
  <c r="I41" i="5"/>
  <c r="H41" i="5"/>
  <c r="G41" i="5"/>
  <c r="F41" i="5"/>
  <c r="E41" i="5"/>
  <c r="K40" i="5"/>
  <c r="J40" i="5"/>
  <c r="I40" i="5"/>
  <c r="H40" i="5"/>
  <c r="G40" i="5"/>
  <c r="F40" i="5"/>
  <c r="E40" i="5"/>
  <c r="D39" i="5"/>
  <c r="C39" i="5"/>
  <c r="E39" i="5" s="1"/>
  <c r="D38" i="5"/>
  <c r="C38" i="5"/>
  <c r="H38" i="5" s="1"/>
  <c r="D37" i="5"/>
  <c r="C37" i="5"/>
  <c r="E37" i="5" s="1"/>
  <c r="D36" i="5"/>
  <c r="C36" i="5"/>
  <c r="D35" i="5"/>
  <c r="C35" i="5"/>
  <c r="D34" i="5"/>
  <c r="C34" i="5"/>
  <c r="H34" i="5" s="1"/>
  <c r="D33" i="5"/>
  <c r="C33" i="5"/>
  <c r="E33" i="5" s="1"/>
  <c r="D32" i="5"/>
  <c r="C32" i="5"/>
  <c r="F32" i="5" s="1"/>
  <c r="D31" i="5"/>
  <c r="C31" i="5"/>
  <c r="D30" i="5"/>
  <c r="C30" i="5"/>
  <c r="K30" i="5" s="1"/>
  <c r="D29" i="5"/>
  <c r="C29" i="5"/>
  <c r="E29" i="5" s="1"/>
  <c r="D28" i="5"/>
  <c r="C28" i="5"/>
  <c r="H28" i="5" s="1"/>
  <c r="D27" i="5"/>
  <c r="C27" i="5"/>
  <c r="H27" i="5" s="1"/>
  <c r="D26" i="5"/>
  <c r="C26" i="5"/>
  <c r="I26" i="5" s="1"/>
  <c r="D25" i="5"/>
  <c r="C25" i="5"/>
  <c r="E25" i="5" s="1"/>
  <c r="D24" i="5"/>
  <c r="C24" i="5"/>
  <c r="K24" i="5" s="1"/>
  <c r="D23" i="5"/>
  <c r="C23" i="5"/>
  <c r="H23" i="5" s="1"/>
  <c r="D22" i="5"/>
  <c r="C22" i="5"/>
  <c r="D21" i="5"/>
  <c r="C21" i="5"/>
  <c r="E21" i="5" s="1"/>
  <c r="K20" i="5"/>
  <c r="J20" i="5"/>
  <c r="I20" i="5"/>
  <c r="H20" i="5"/>
  <c r="G20" i="5"/>
  <c r="F20" i="5"/>
  <c r="E20" i="5"/>
  <c r="K19" i="5"/>
  <c r="J19" i="5"/>
  <c r="I19" i="5"/>
  <c r="H19" i="5"/>
  <c r="G19" i="5"/>
  <c r="F19" i="5"/>
  <c r="E19" i="5"/>
  <c r="K18" i="5"/>
  <c r="J18" i="5"/>
  <c r="I18" i="5"/>
  <c r="H18" i="5"/>
  <c r="G18" i="5"/>
  <c r="F18" i="5"/>
  <c r="E18" i="5"/>
  <c r="D17" i="5"/>
  <c r="C17" i="5"/>
  <c r="E17" i="5" s="1"/>
  <c r="D16" i="5"/>
  <c r="C16" i="5"/>
  <c r="I16" i="5" s="1"/>
  <c r="D15" i="5"/>
  <c r="C15" i="5"/>
  <c r="E15" i="5" s="1"/>
  <c r="K14" i="5"/>
  <c r="J14" i="5"/>
  <c r="I14" i="5"/>
  <c r="H14" i="5"/>
  <c r="G14" i="5"/>
  <c r="F14" i="5"/>
  <c r="E14" i="5"/>
  <c r="K13" i="5"/>
  <c r="J13" i="5"/>
  <c r="I13" i="5"/>
  <c r="H13" i="5"/>
  <c r="G13" i="5"/>
  <c r="F13" i="5"/>
  <c r="E13" i="5"/>
  <c r="D12" i="5"/>
  <c r="C12" i="5"/>
  <c r="F12" i="5" s="1"/>
  <c r="D11" i="5"/>
  <c r="C11" i="5"/>
  <c r="K11" i="5" s="1"/>
  <c r="D10" i="5"/>
  <c r="C10" i="5"/>
  <c r="J10" i="5" s="1"/>
  <c r="K9" i="5"/>
  <c r="J9" i="5"/>
  <c r="I9" i="5"/>
  <c r="H9" i="5"/>
  <c r="G9" i="5"/>
  <c r="F9" i="5"/>
  <c r="E9" i="5"/>
  <c r="D8" i="5"/>
  <c r="C8" i="5"/>
  <c r="I8" i="5" s="1"/>
  <c r="D7" i="5"/>
  <c r="C7" i="5"/>
  <c r="H7" i="5" s="1"/>
  <c r="K6" i="5"/>
  <c r="J6" i="5"/>
  <c r="I6" i="5"/>
  <c r="H6" i="5"/>
  <c r="G6" i="5"/>
  <c r="F6" i="5"/>
  <c r="E6" i="5"/>
  <c r="K5" i="5"/>
  <c r="J5" i="5"/>
  <c r="I5" i="5"/>
  <c r="H5" i="5"/>
  <c r="G5" i="5"/>
  <c r="F5" i="5"/>
  <c r="E5" i="5"/>
  <c r="K4" i="5"/>
  <c r="J4" i="5"/>
  <c r="I4" i="5"/>
  <c r="H4" i="5"/>
  <c r="G4" i="5"/>
  <c r="F4" i="5"/>
  <c r="E4" i="5"/>
  <c r="K3" i="5"/>
  <c r="J3" i="5"/>
  <c r="I3" i="5"/>
  <c r="H3" i="5"/>
  <c r="G3" i="5"/>
  <c r="F3" i="5"/>
  <c r="E3" i="5"/>
  <c r="F186" i="5" l="1"/>
  <c r="J186" i="5"/>
  <c r="G131" i="5"/>
  <c r="E64" i="5"/>
  <c r="K43" i="5"/>
  <c r="G97" i="5"/>
  <c r="E8" i="5"/>
  <c r="K97" i="5"/>
  <c r="G108" i="5"/>
  <c r="E96" i="5"/>
  <c r="I32" i="5"/>
  <c r="E54" i="5"/>
  <c r="E97" i="5"/>
  <c r="E93" i="5"/>
  <c r="J97" i="5"/>
  <c r="K8" i="5"/>
  <c r="H96" i="5"/>
  <c r="J108" i="5"/>
  <c r="F182" i="5"/>
  <c r="I72" i="5"/>
  <c r="E82" i="5"/>
  <c r="K62" i="5"/>
  <c r="I25" i="5"/>
  <c r="E90" i="5"/>
  <c r="F43" i="5"/>
  <c r="G90" i="5"/>
  <c r="H10" i="5"/>
  <c r="K21" i="5"/>
  <c r="H32" i="5"/>
  <c r="F37" i="5"/>
  <c r="I43" i="5"/>
  <c r="J64" i="5"/>
  <c r="H85" i="5"/>
  <c r="F108" i="5"/>
  <c r="K10" i="5"/>
  <c r="K64" i="5"/>
  <c r="G85" i="5"/>
  <c r="F54" i="5"/>
  <c r="H82" i="5"/>
  <c r="I85" i="5"/>
  <c r="F49" i="5"/>
  <c r="K65" i="5"/>
  <c r="G68" i="5"/>
  <c r="E79" i="5"/>
  <c r="J82" i="5"/>
  <c r="J85" i="5"/>
  <c r="E94" i="5"/>
  <c r="I49" i="5"/>
  <c r="G79" i="5"/>
  <c r="H158" i="5"/>
  <c r="G173" i="5"/>
  <c r="G12" i="5"/>
  <c r="K38" i="5"/>
  <c r="H79" i="5"/>
  <c r="E163" i="5"/>
  <c r="J12" i="5"/>
  <c r="F69" i="5"/>
  <c r="J79" i="5"/>
  <c r="E86" i="5"/>
  <c r="J91" i="5"/>
  <c r="E98" i="5"/>
  <c r="G150" i="5"/>
  <c r="I163" i="5"/>
  <c r="I169" i="5"/>
  <c r="J69" i="5"/>
  <c r="K91" i="5"/>
  <c r="I159" i="5"/>
  <c r="K163" i="5"/>
  <c r="F174" i="5"/>
  <c r="I57" i="5"/>
  <c r="F170" i="5"/>
  <c r="K57" i="5"/>
  <c r="E60" i="5"/>
  <c r="H64" i="5"/>
  <c r="E85" i="5"/>
  <c r="I108" i="5"/>
  <c r="H131" i="5"/>
  <c r="I181" i="5"/>
  <c r="I60" i="5"/>
  <c r="F85" i="5"/>
  <c r="I37" i="5"/>
  <c r="I54" i="5"/>
  <c r="G60" i="5"/>
  <c r="I68" i="5"/>
  <c r="E80" i="5"/>
  <c r="H90" i="5"/>
  <c r="G93" i="5"/>
  <c r="I96" i="5"/>
  <c r="G98" i="5"/>
  <c r="F100" i="5"/>
  <c r="J131" i="5"/>
  <c r="I158" i="5"/>
  <c r="J178" i="5"/>
  <c r="H15" i="5"/>
  <c r="K37" i="5"/>
  <c r="H50" i="5"/>
  <c r="K54" i="5"/>
  <c r="H60" i="5"/>
  <c r="E66" i="5"/>
  <c r="F75" i="5"/>
  <c r="K80" i="5"/>
  <c r="E83" i="5"/>
  <c r="J90" i="5"/>
  <c r="H93" i="5"/>
  <c r="J96" i="5"/>
  <c r="H98" i="5"/>
  <c r="F106" i="5"/>
  <c r="F162" i="5"/>
  <c r="I15" i="5"/>
  <c r="J50" i="5"/>
  <c r="H75" i="5"/>
  <c r="J93" i="5"/>
  <c r="K96" i="5"/>
  <c r="K98" i="5"/>
  <c r="I162" i="5"/>
  <c r="K15" i="5"/>
  <c r="K50" i="5"/>
  <c r="J60" i="5"/>
  <c r="I75" i="5"/>
  <c r="E132" i="5"/>
  <c r="E155" i="5"/>
  <c r="E159" i="5"/>
  <c r="K162" i="5"/>
  <c r="F172" i="5"/>
  <c r="F176" i="5"/>
  <c r="J184" i="5"/>
  <c r="E12" i="5"/>
  <c r="H25" i="5"/>
  <c r="K34" i="5"/>
  <c r="I38" i="5"/>
  <c r="G43" i="5"/>
  <c r="E45" i="5"/>
  <c r="E48" i="5"/>
  <c r="H55" i="5"/>
  <c r="K60" i="5"/>
  <c r="G64" i="5"/>
  <c r="F72" i="5"/>
  <c r="K75" i="5"/>
  <c r="E81" i="5"/>
  <c r="E91" i="5"/>
  <c r="J129" i="5"/>
  <c r="H132" i="5"/>
  <c r="K155" i="5"/>
  <c r="F159" i="5"/>
  <c r="J172" i="5"/>
  <c r="G176" i="5"/>
  <c r="I176" i="5"/>
  <c r="H12" i="5"/>
  <c r="K25" i="5"/>
  <c r="K72" i="5"/>
  <c r="K12" i="5"/>
  <c r="G49" i="5"/>
  <c r="G82" i="5"/>
  <c r="I125" i="5"/>
  <c r="G177" i="5"/>
  <c r="E10" i="5"/>
  <c r="H49" i="5"/>
  <c r="H57" i="5"/>
  <c r="J62" i="5"/>
  <c r="E131" i="5"/>
  <c r="J146" i="5"/>
  <c r="I177" i="5"/>
  <c r="K129" i="5"/>
  <c r="K146" i="5"/>
  <c r="H162" i="5"/>
  <c r="K184" i="5"/>
  <c r="F29" i="5"/>
  <c r="F84" i="5"/>
  <c r="G87" i="5"/>
  <c r="F95" i="5"/>
  <c r="J102" i="5"/>
  <c r="I105" i="5"/>
  <c r="G133" i="5"/>
  <c r="I151" i="5"/>
  <c r="G105" i="5"/>
  <c r="E133" i="5"/>
  <c r="H29" i="5"/>
  <c r="H61" i="5"/>
  <c r="E11" i="5"/>
  <c r="I12" i="5"/>
  <c r="I29" i="5"/>
  <c r="J43" i="5"/>
  <c r="F48" i="5"/>
  <c r="J49" i="5"/>
  <c r="E51" i="5"/>
  <c r="J61" i="5"/>
  <c r="E63" i="5"/>
  <c r="I64" i="5"/>
  <c r="F66" i="5"/>
  <c r="E76" i="5"/>
  <c r="K79" i="5"/>
  <c r="F81" i="5"/>
  <c r="K82" i="5"/>
  <c r="G84" i="5"/>
  <c r="H87" i="5"/>
  <c r="K90" i="5"/>
  <c r="E92" i="5"/>
  <c r="K93" i="5"/>
  <c r="G95" i="5"/>
  <c r="J98" i="5"/>
  <c r="G100" i="5"/>
  <c r="J105" i="5"/>
  <c r="E130" i="5"/>
  <c r="K131" i="5"/>
  <c r="H133" i="5"/>
  <c r="E147" i="5"/>
  <c r="J151" i="5"/>
  <c r="F154" i="5"/>
  <c r="K159" i="5"/>
  <c r="J170" i="5"/>
  <c r="I173" i="5"/>
  <c r="J176" i="5"/>
  <c r="J182" i="5"/>
  <c r="G185" i="5"/>
  <c r="F11" i="5"/>
  <c r="E16" i="5"/>
  <c r="F23" i="5"/>
  <c r="E26" i="5"/>
  <c r="K29" i="5"/>
  <c r="F33" i="5"/>
  <c r="G48" i="5"/>
  <c r="K49" i="5"/>
  <c r="H51" i="5"/>
  <c r="E58" i="5"/>
  <c r="K61" i="5"/>
  <c r="F63" i="5"/>
  <c r="G66" i="5"/>
  <c r="H73" i="5"/>
  <c r="F76" i="5"/>
  <c r="E78" i="5"/>
  <c r="G81" i="5"/>
  <c r="H84" i="5"/>
  <c r="J87" i="5"/>
  <c r="G92" i="5"/>
  <c r="H95" i="5"/>
  <c r="I100" i="5"/>
  <c r="F124" i="5"/>
  <c r="G130" i="5"/>
  <c r="J133" i="5"/>
  <c r="G147" i="5"/>
  <c r="H154" i="5"/>
  <c r="F168" i="5"/>
  <c r="F180" i="5"/>
  <c r="I185" i="5"/>
  <c r="G11" i="5"/>
  <c r="H33" i="5"/>
  <c r="H48" i="5"/>
  <c r="J51" i="5"/>
  <c r="F58" i="5"/>
  <c r="G63" i="5"/>
  <c r="H66" i="5"/>
  <c r="I76" i="5"/>
  <c r="G78" i="5"/>
  <c r="H81" i="5"/>
  <c r="J84" i="5"/>
  <c r="K87" i="5"/>
  <c r="H92" i="5"/>
  <c r="J95" i="5"/>
  <c r="J100" i="5"/>
  <c r="G124" i="5"/>
  <c r="H130" i="5"/>
  <c r="K133" i="5"/>
  <c r="H147" i="5"/>
  <c r="I154" i="5"/>
  <c r="G168" i="5"/>
  <c r="G180" i="5"/>
  <c r="E61" i="5"/>
  <c r="H11" i="5"/>
  <c r="I33" i="5"/>
  <c r="J48" i="5"/>
  <c r="K51" i="5"/>
  <c r="I58" i="5"/>
  <c r="H63" i="5"/>
  <c r="J66" i="5"/>
  <c r="K76" i="5"/>
  <c r="H78" i="5"/>
  <c r="I81" i="5"/>
  <c r="K84" i="5"/>
  <c r="I92" i="5"/>
  <c r="K95" i="5"/>
  <c r="I124" i="5"/>
  <c r="I130" i="5"/>
  <c r="J147" i="5"/>
  <c r="I168" i="5"/>
  <c r="I180" i="5"/>
  <c r="I11" i="5"/>
  <c r="K33" i="5"/>
  <c r="H37" i="5"/>
  <c r="K48" i="5"/>
  <c r="E50" i="5"/>
  <c r="K58" i="5"/>
  <c r="E62" i="5"/>
  <c r="I63" i="5"/>
  <c r="K66" i="5"/>
  <c r="J78" i="5"/>
  <c r="F80" i="5"/>
  <c r="J81" i="5"/>
  <c r="G83" i="5"/>
  <c r="G86" i="5"/>
  <c r="F91" i="5"/>
  <c r="J92" i="5"/>
  <c r="G94" i="5"/>
  <c r="H97" i="5"/>
  <c r="F104" i="5"/>
  <c r="J106" i="5"/>
  <c r="F114" i="5"/>
  <c r="J124" i="5"/>
  <c r="E129" i="5"/>
  <c r="J130" i="5"/>
  <c r="G132" i="5"/>
  <c r="K147" i="5"/>
  <c r="F150" i="5"/>
  <c r="F158" i="5"/>
  <c r="J168" i="5"/>
  <c r="J174" i="5"/>
  <c r="J180" i="5"/>
  <c r="J11" i="5"/>
  <c r="H17" i="5"/>
  <c r="F21" i="5"/>
  <c r="G50" i="5"/>
  <c r="F62" i="5"/>
  <c r="J63" i="5"/>
  <c r="E65" i="5"/>
  <c r="K78" i="5"/>
  <c r="G80" i="5"/>
  <c r="H83" i="5"/>
  <c r="H86" i="5"/>
  <c r="G91" i="5"/>
  <c r="K92" i="5"/>
  <c r="H94" i="5"/>
  <c r="G101" i="5"/>
  <c r="G104" i="5"/>
  <c r="G114" i="5"/>
  <c r="F129" i="5"/>
  <c r="K130" i="5"/>
  <c r="E146" i="5"/>
  <c r="F184" i="5"/>
  <c r="G151" i="5"/>
  <c r="H21" i="5"/>
  <c r="G62" i="5"/>
  <c r="H65" i="5"/>
  <c r="H80" i="5"/>
  <c r="J83" i="5"/>
  <c r="J86" i="5"/>
  <c r="H91" i="5"/>
  <c r="J94" i="5"/>
  <c r="I101" i="5"/>
  <c r="I104" i="5"/>
  <c r="I114" i="5"/>
  <c r="G129" i="5"/>
  <c r="J132" i="5"/>
  <c r="G146" i="5"/>
  <c r="I150" i="5"/>
  <c r="F155" i="5"/>
  <c r="G172" i="5"/>
  <c r="G184" i="5"/>
  <c r="H196" i="5"/>
  <c r="E84" i="5"/>
  <c r="E87" i="5"/>
  <c r="E95" i="5"/>
  <c r="F102" i="5"/>
  <c r="F8" i="5"/>
  <c r="G10" i="5"/>
  <c r="F15" i="5"/>
  <c r="I21" i="5"/>
  <c r="F25" i="5"/>
  <c r="I34" i="5"/>
  <c r="I50" i="5"/>
  <c r="F57" i="5"/>
  <c r="H62" i="5"/>
  <c r="J65" i="5"/>
  <c r="E72" i="5"/>
  <c r="J80" i="5"/>
  <c r="K83" i="5"/>
  <c r="K86" i="5"/>
  <c r="K94" i="5"/>
  <c r="G96" i="5"/>
  <c r="J101" i="5"/>
  <c r="J104" i="5"/>
  <c r="J114" i="5"/>
  <c r="G125" i="5"/>
  <c r="H129" i="5"/>
  <c r="K132" i="5"/>
  <c r="H146" i="5"/>
  <c r="J150" i="5"/>
  <c r="I155" i="5"/>
  <c r="G169" i="5"/>
  <c r="I172" i="5"/>
  <c r="F178" i="5"/>
  <c r="G181" i="5"/>
  <c r="I184" i="5"/>
  <c r="J196" i="5"/>
  <c r="K167" i="5"/>
  <c r="J167" i="5"/>
  <c r="I167" i="5"/>
  <c r="H167" i="5"/>
  <c r="G167" i="5"/>
  <c r="F167" i="5"/>
  <c r="E167" i="5"/>
  <c r="K179" i="5"/>
  <c r="J179" i="5"/>
  <c r="I179" i="5"/>
  <c r="H179" i="5"/>
  <c r="G179" i="5"/>
  <c r="F179" i="5"/>
  <c r="E179" i="5"/>
  <c r="H22" i="5"/>
  <c r="G22" i="5"/>
  <c r="F22" i="5"/>
  <c r="J22" i="5"/>
  <c r="E24" i="5"/>
  <c r="F28" i="5"/>
  <c r="K36" i="5"/>
  <c r="J36" i="5"/>
  <c r="I36" i="5"/>
  <c r="G36" i="5"/>
  <c r="F24" i="5"/>
  <c r="K31" i="5"/>
  <c r="J31" i="5"/>
  <c r="I31" i="5"/>
  <c r="H31" i="5"/>
  <c r="G31" i="5"/>
  <c r="K17" i="5"/>
  <c r="J17" i="5"/>
  <c r="I17" i="5"/>
  <c r="G17" i="5"/>
  <c r="K22" i="5"/>
  <c r="K27" i="5"/>
  <c r="J27" i="5"/>
  <c r="I27" i="5"/>
  <c r="G27" i="5"/>
  <c r="F31" i="5"/>
  <c r="H36" i="5"/>
  <c r="K46" i="5"/>
  <c r="J46" i="5"/>
  <c r="I46" i="5"/>
  <c r="G46" i="5"/>
  <c r="F46" i="5"/>
  <c r="K23" i="5"/>
  <c r="J23" i="5"/>
  <c r="I23" i="5"/>
  <c r="G23" i="5"/>
  <c r="K32" i="5"/>
  <c r="J32" i="5"/>
  <c r="G32" i="5"/>
  <c r="H8" i="5"/>
  <c r="E27" i="5"/>
  <c r="F17" i="5"/>
  <c r="E23" i="5"/>
  <c r="F27" i="5"/>
  <c r="E32" i="5"/>
  <c r="H46" i="5"/>
  <c r="K42" i="5"/>
  <c r="I42" i="5"/>
  <c r="J42" i="5"/>
  <c r="H42" i="5"/>
  <c r="G42" i="5"/>
  <c r="E42" i="5"/>
  <c r="K103" i="5"/>
  <c r="J103" i="5"/>
  <c r="I103" i="5"/>
  <c r="H103" i="5"/>
  <c r="G103" i="5"/>
  <c r="F103" i="5"/>
  <c r="E103" i="5"/>
  <c r="K113" i="5"/>
  <c r="J113" i="5"/>
  <c r="I113" i="5"/>
  <c r="H113" i="5"/>
  <c r="G113" i="5"/>
  <c r="F113" i="5"/>
  <c r="E113" i="5"/>
  <c r="K149" i="5"/>
  <c r="J149" i="5"/>
  <c r="I149" i="5"/>
  <c r="H149" i="5"/>
  <c r="G149" i="5"/>
  <c r="F149" i="5"/>
  <c r="E149" i="5"/>
  <c r="K157" i="5"/>
  <c r="J157" i="5"/>
  <c r="I157" i="5"/>
  <c r="H157" i="5"/>
  <c r="G157" i="5"/>
  <c r="F157" i="5"/>
  <c r="K7" i="5"/>
  <c r="J7" i="5"/>
  <c r="I7" i="5"/>
  <c r="G7" i="5"/>
  <c r="K28" i="5"/>
  <c r="J28" i="5"/>
  <c r="G28" i="5"/>
  <c r="H30" i="5"/>
  <c r="G30" i="5"/>
  <c r="E30" i="5"/>
  <c r="F30" i="5"/>
  <c r="J30" i="5"/>
  <c r="K35" i="5"/>
  <c r="J35" i="5"/>
  <c r="H35" i="5"/>
  <c r="I35" i="5"/>
  <c r="G35" i="5"/>
  <c r="F35" i="5"/>
  <c r="K56" i="5"/>
  <c r="J56" i="5"/>
  <c r="I56" i="5"/>
  <c r="H56" i="5"/>
  <c r="G56" i="5"/>
  <c r="F56" i="5"/>
  <c r="K74" i="5"/>
  <c r="J74" i="5"/>
  <c r="I74" i="5"/>
  <c r="H74" i="5"/>
  <c r="G74" i="5"/>
  <c r="F74" i="5"/>
  <c r="K183" i="5"/>
  <c r="J183" i="5"/>
  <c r="I183" i="5"/>
  <c r="H183" i="5"/>
  <c r="G183" i="5"/>
  <c r="F183" i="5"/>
  <c r="E183" i="5"/>
  <c r="K171" i="5"/>
  <c r="J171" i="5"/>
  <c r="I171" i="5"/>
  <c r="H171" i="5"/>
  <c r="G171" i="5"/>
  <c r="F171" i="5"/>
  <c r="E171" i="5"/>
  <c r="E7" i="5"/>
  <c r="H16" i="5"/>
  <c r="G16" i="5"/>
  <c r="F16" i="5"/>
  <c r="J16" i="5"/>
  <c r="H26" i="5"/>
  <c r="G26" i="5"/>
  <c r="F26" i="5"/>
  <c r="J26" i="5"/>
  <c r="E28" i="5"/>
  <c r="I30" i="5"/>
  <c r="E35" i="5"/>
  <c r="E56" i="5"/>
  <c r="E74" i="5"/>
  <c r="F7" i="5"/>
  <c r="K127" i="5"/>
  <c r="J127" i="5"/>
  <c r="I127" i="5"/>
  <c r="H127" i="5"/>
  <c r="G127" i="5"/>
  <c r="F127" i="5"/>
  <c r="K161" i="5"/>
  <c r="J161" i="5"/>
  <c r="I161" i="5"/>
  <c r="H161" i="5"/>
  <c r="G161" i="5"/>
  <c r="F161" i="5"/>
  <c r="K107" i="5"/>
  <c r="J107" i="5"/>
  <c r="I107" i="5"/>
  <c r="H107" i="5"/>
  <c r="G107" i="5"/>
  <c r="F107" i="5"/>
  <c r="E107" i="5"/>
  <c r="K175" i="5"/>
  <c r="J175" i="5"/>
  <c r="I175" i="5"/>
  <c r="H175" i="5"/>
  <c r="G175" i="5"/>
  <c r="F175" i="5"/>
  <c r="E175" i="5"/>
  <c r="J24" i="5"/>
  <c r="G24" i="5"/>
  <c r="J8" i="5"/>
  <c r="G8" i="5"/>
  <c r="E22" i="5"/>
  <c r="H24" i="5"/>
  <c r="I28" i="5"/>
  <c r="E36" i="5"/>
  <c r="K16" i="5"/>
  <c r="I22" i="5"/>
  <c r="I24" i="5"/>
  <c r="K26" i="5"/>
  <c r="E31" i="5"/>
  <c r="F36" i="5"/>
  <c r="K39" i="5"/>
  <c r="J39" i="5"/>
  <c r="I39" i="5"/>
  <c r="H39" i="5"/>
  <c r="G39" i="5"/>
  <c r="F39" i="5"/>
  <c r="K70" i="5"/>
  <c r="J70" i="5"/>
  <c r="I70" i="5"/>
  <c r="H70" i="5"/>
  <c r="G70" i="5"/>
  <c r="F70" i="5"/>
  <c r="E70" i="5"/>
  <c r="K187" i="5"/>
  <c r="J187" i="5"/>
  <c r="I187" i="5"/>
  <c r="H187" i="5"/>
  <c r="G187" i="5"/>
  <c r="F187" i="5"/>
  <c r="E187" i="5"/>
  <c r="K153" i="5"/>
  <c r="J153" i="5"/>
  <c r="I153" i="5"/>
  <c r="H153" i="5"/>
  <c r="G153" i="5"/>
  <c r="F153" i="5"/>
  <c r="G15" i="5"/>
  <c r="G21" i="5"/>
  <c r="G25" i="5"/>
  <c r="G29" i="5"/>
  <c r="G33" i="5"/>
  <c r="J34" i="5"/>
  <c r="G37" i="5"/>
  <c r="J38" i="5"/>
  <c r="E43" i="5"/>
  <c r="I51" i="5"/>
  <c r="J54" i="5"/>
  <c r="G57" i="5"/>
  <c r="J58" i="5"/>
  <c r="I61" i="5"/>
  <c r="I65" i="5"/>
  <c r="H68" i="5"/>
  <c r="K69" i="5"/>
  <c r="J72" i="5"/>
  <c r="G75" i="5"/>
  <c r="J76" i="5"/>
  <c r="F78" i="5"/>
  <c r="I79" i="5"/>
  <c r="F82" i="5"/>
  <c r="I83" i="5"/>
  <c r="F86" i="5"/>
  <c r="I87" i="5"/>
  <c r="I90" i="5"/>
  <c r="F93" i="5"/>
  <c r="I94" i="5"/>
  <c r="F97" i="5"/>
  <c r="I98" i="5"/>
  <c r="E100" i="5"/>
  <c r="H101" i="5"/>
  <c r="K102" i="5"/>
  <c r="E104" i="5"/>
  <c r="H105" i="5"/>
  <c r="K106" i="5"/>
  <c r="E108" i="5"/>
  <c r="E114" i="5"/>
  <c r="E124" i="5"/>
  <c r="H125" i="5"/>
  <c r="F131" i="5"/>
  <c r="I132" i="5"/>
  <c r="F147" i="5"/>
  <c r="E150" i="5"/>
  <c r="H151" i="5"/>
  <c r="G154" i="5"/>
  <c r="J155" i="5"/>
  <c r="G158" i="5"/>
  <c r="J159" i="5"/>
  <c r="G162" i="5"/>
  <c r="J163" i="5"/>
  <c r="E168" i="5"/>
  <c r="H169" i="5"/>
  <c r="K170" i="5"/>
  <c r="E172" i="5"/>
  <c r="H173" i="5"/>
  <c r="K174" i="5"/>
  <c r="E176" i="5"/>
  <c r="H177" i="5"/>
  <c r="K178" i="5"/>
  <c r="E180" i="5"/>
  <c r="H181" i="5"/>
  <c r="K182" i="5"/>
  <c r="E184" i="5"/>
  <c r="H185" i="5"/>
  <c r="K186" i="5"/>
  <c r="I196" i="5"/>
  <c r="J68" i="5"/>
  <c r="J125" i="5"/>
  <c r="J169" i="5"/>
  <c r="J173" i="5"/>
  <c r="J177" i="5"/>
  <c r="J181" i="5"/>
  <c r="J185" i="5"/>
  <c r="K196" i="5"/>
  <c r="J15" i="5"/>
  <c r="J21" i="5"/>
  <c r="J25" i="5"/>
  <c r="J29" i="5"/>
  <c r="J33" i="5"/>
  <c r="J37" i="5"/>
  <c r="J57" i="5"/>
  <c r="K68" i="5"/>
  <c r="J75" i="5"/>
  <c r="H100" i="5"/>
  <c r="K101" i="5"/>
  <c r="H104" i="5"/>
  <c r="K105" i="5"/>
  <c r="H108" i="5"/>
  <c r="H114" i="5"/>
  <c r="H124" i="5"/>
  <c r="K125" i="5"/>
  <c r="F146" i="5"/>
  <c r="H150" i="5"/>
  <c r="K151" i="5"/>
  <c r="J154" i="5"/>
  <c r="J158" i="5"/>
  <c r="J162" i="5"/>
  <c r="H168" i="5"/>
  <c r="K169" i="5"/>
  <c r="H172" i="5"/>
  <c r="K173" i="5"/>
  <c r="H176" i="5"/>
  <c r="K177" i="5"/>
  <c r="H180" i="5"/>
  <c r="K181" i="5"/>
  <c r="K185" i="5"/>
  <c r="E55" i="5"/>
  <c r="E73" i="5"/>
  <c r="E110" i="5"/>
  <c r="K154" i="5"/>
  <c r="E156" i="5"/>
  <c r="K158" i="5"/>
  <c r="E160" i="5"/>
  <c r="E164" i="5"/>
  <c r="F55" i="5"/>
  <c r="F73" i="5"/>
  <c r="F110" i="5"/>
  <c r="F156" i="5"/>
  <c r="F160" i="5"/>
  <c r="F164" i="5"/>
  <c r="F45" i="5"/>
  <c r="F10" i="5"/>
  <c r="G45" i="5"/>
  <c r="G55" i="5"/>
  <c r="E69" i="5"/>
  <c r="G73" i="5"/>
  <c r="E102" i="5"/>
  <c r="E106" i="5"/>
  <c r="G110" i="5"/>
  <c r="F133" i="5"/>
  <c r="G156" i="5"/>
  <c r="G160" i="5"/>
  <c r="G164" i="5"/>
  <c r="E170" i="5"/>
  <c r="E174" i="5"/>
  <c r="E178" i="5"/>
  <c r="E182" i="5"/>
  <c r="E186" i="5"/>
  <c r="E34" i="5"/>
  <c r="H45" i="5"/>
  <c r="H110" i="5"/>
  <c r="H156" i="5"/>
  <c r="H160" i="5"/>
  <c r="H164" i="5"/>
  <c r="F34" i="5"/>
  <c r="F38" i="5"/>
  <c r="I45" i="5"/>
  <c r="I55" i="5"/>
  <c r="G69" i="5"/>
  <c r="I73" i="5"/>
  <c r="G102" i="5"/>
  <c r="G106" i="5"/>
  <c r="I110" i="5"/>
  <c r="I156" i="5"/>
  <c r="I160" i="5"/>
  <c r="F163" i="5"/>
  <c r="I164" i="5"/>
  <c r="G170" i="5"/>
  <c r="G174" i="5"/>
  <c r="G178" i="5"/>
  <c r="G182" i="5"/>
  <c r="G186" i="5"/>
  <c r="E196" i="5"/>
  <c r="E38" i="5"/>
  <c r="I10" i="5"/>
  <c r="G34" i="5"/>
  <c r="G38" i="5"/>
  <c r="J45" i="5"/>
  <c r="F51" i="5"/>
  <c r="G54" i="5"/>
  <c r="J55" i="5"/>
  <c r="G58" i="5"/>
  <c r="F61" i="5"/>
  <c r="F65" i="5"/>
  <c r="E68" i="5"/>
  <c r="H69" i="5"/>
  <c r="G72" i="5"/>
  <c r="J73" i="5"/>
  <c r="G76" i="5"/>
  <c r="E101" i="5"/>
  <c r="H102" i="5"/>
  <c r="E105" i="5"/>
  <c r="H106" i="5"/>
  <c r="J110" i="5"/>
  <c r="E125" i="5"/>
  <c r="E151" i="5"/>
  <c r="G155" i="5"/>
  <c r="J156" i="5"/>
  <c r="G159" i="5"/>
  <c r="J160" i="5"/>
  <c r="G163" i="5"/>
  <c r="J164" i="5"/>
  <c r="E169" i="5"/>
  <c r="H170" i="5"/>
  <c r="E173" i="5"/>
  <c r="H174" i="5"/>
  <c r="E177" i="5"/>
  <c r="H178" i="5"/>
  <c r="E181" i="5"/>
  <c r="H182" i="5"/>
  <c r="E185" i="5"/>
  <c r="H186" i="5"/>
  <c r="F196" i="5"/>
  <c r="J197" i="5" l="1"/>
  <c r="F197" i="5"/>
  <c r="K197" i="5"/>
  <c r="E197" i="5"/>
  <c r="E198" i="5" s="1"/>
  <c r="H197" i="5"/>
  <c r="I197" i="5"/>
  <c r="G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<sst xmlns="http://schemas.openxmlformats.org/spreadsheetml/2006/main" count="1521" uniqueCount="347">
  <si>
    <t>Comparative OPEX per GL Template
Run Date : 2023-10-27 18:02:47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</si>
  <si>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</si>
  <si>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</si>
  <si>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</si>
  <si>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</si>
  <si>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</si>
  <si>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</si>
  <si>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</si>
  <si>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</si>
  <si>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</si>
  <si>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</si>
  <si>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ZAMBOANGA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</si>
  <si>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</si>
  <si>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</si>
  <si>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</si>
  <si>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</si>
  <si>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</si>
  <si>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</si>
  <si>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</si>
  <si>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</si>
  <si>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</si>
  <si>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</si>
  <si>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</si>
  <si>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</si>
  <si>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</si>
  <si>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</si>
  <si>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</si>
  <si>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</si>
  <si>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</si>
  <si>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</si>
  <si>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</si>
  <si>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</si>
  <si>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</si>
  <si>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</si>
  <si>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</si>
  <si>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</si>
  <si>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</si>
  <si>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</si>
  <si>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</si>
  <si>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</si>
  <si>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</si>
  <si>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</si>
  <si>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</si>
  <si>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</si>
  <si>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</si>
  <si>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</si>
  <si>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</si>
  <si>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</si>
  <si>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</si>
  <si>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</si>
  <si>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</si>
  <si>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</si>
  <si>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</si>
  <si>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</si>
  <si>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</si>
  <si>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</si>
  <si>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</si>
  <si>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</si>
  <si>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</si>
  <si>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</si>
  <si>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</si>
  <si>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</si>
  <si>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</si>
  <si>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</si>
  <si>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</si>
  <si>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</si>
  <si>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</si>
  <si>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</si>
  <si>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</si>
  <si>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</si>
  <si>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</si>
  <si>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</si>
  <si>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</si>
  <si>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</si>
  <si>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</si>
  <si>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</si>
  <si>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</si>
  <si>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</si>
  <si>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</si>
  <si>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</si>
  <si>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</si>
  <si>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</si>
  <si>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</si>
  <si>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</si>
  <si>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</si>
  <si>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</si>
  <si>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</si>
  <si>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</si>
  <si>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</si>
  <si>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</si>
  <si>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</si>
  <si>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</si>
  <si>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</si>
  <si>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</si>
  <si>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</si>
  <si>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</si>
  <si>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</si>
  <si>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</si>
  <si>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</si>
  <si>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</si>
  <si>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</si>
  <si>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</si>
  <si>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</si>
  <si>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</si>
  <si>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</si>
  <si>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</si>
  <si>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</si>
  <si>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</si>
  <si>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</si>
  <si>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</si>
  <si>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</si>
  <si>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</si>
  <si>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</si>
  <si>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</si>
  <si>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</si>
  <si>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</si>
  <si>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</si>
  <si>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</si>
  <si>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</si>
  <si>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</si>
  <si>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</si>
  <si>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</si>
  <si>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</si>
  <si>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</si>
  <si>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</si>
  <si>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</si>
  <si>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</si>
  <si>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</si>
  <si>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</si>
  <si>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</si>
  <si>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</si>
  <si>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</si>
  <si>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</si>
  <si>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</si>
  <si>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</si>
  <si>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</si>
  <si>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</si>
  <si>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</si>
  <si>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</si>
  <si>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</si>
  <si>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</si>
  <si>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</si>
  <si>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</si>
  <si>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</si>
  <si>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</si>
  <si>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</si>
  <si>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</si>
  <si>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</si>
  <si>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</si>
  <si>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</si>
  <si>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</si>
  <si>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</si>
  <si>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</si>
  <si>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</si>
  <si>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</si>
  <si>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</si>
  <si>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</si>
  <si>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</si>
  <si>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</si>
  <si>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</si>
  <si>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</si>
  <si>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</si>
  <si>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</si>
  <si>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</si>
  <si>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</si>
  <si>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</si>
  <si>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</si>
  <si>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</si>
  <si>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</si>
  <si>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</si>
  <si>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</si>
  <si>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</si>
  <si>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</si>
  <si>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</si>
  <si>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</si>
  <si>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</si>
  <si>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</si>
  <si>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</si>
  <si>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</si>
  <si>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</si>
  <si>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</si>
  <si>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</si>
  <si>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</si>
  <si>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</si>
  <si>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</si>
  <si>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</si>
  <si>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</si>
  <si>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</si>
  <si>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</si>
  <si>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</si>
  <si>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</si>
  <si>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</si>
  <si>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</si>
  <si>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</si>
  <si>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</si>
  <si>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</si>
  <si>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</si>
  <si>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</si>
  <si>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</si>
  <si>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</si>
  <si>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</si>
  <si>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</si>
  <si>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</si>
  <si>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</si>
  <si>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</si>
  <si>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</si>
  <si>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</si>
  <si>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</si>
  <si>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</si>
  <si>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</si>
  <si>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</si>
  <si>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</si>
  <si>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</si>
  <si>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</si>
  <si>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</si>
  <si>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</si>
  <si>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</si>
  <si>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</si>
  <si>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</si>
  <si>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</si>
  <si>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</si>
  <si>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</si>
  <si>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</si>
  <si>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</si>
  <si>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</si>
  <si>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</si>
  <si>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</si>
  <si>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</si>
  <si>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</si>
  <si>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</si>
  <si>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</si>
  <si>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</si>
  <si>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</si>
  <si>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</si>
  <si>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</si>
  <si>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</si>
  <si>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</si>
  <si>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</si>
  <si>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</si>
  <si>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</si>
  <si>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</si>
  <si>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</si>
  <si>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</si>
  <si>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</si>
  <si>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</si>
  <si>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ZAMBOANGA - MARINADES WAREHOUSE</t>
  </si>
  <si>
    <t>ZAM420</t>
  </si>
  <si>
    <t>SUPPLY CHAIN MANAGEMENT</t>
  </si>
  <si>
    <t>Unit and BC</t>
  </si>
  <si>
    <t>COM</t>
  </si>
  <si>
    <t>ZAMBOANGA - ADMIN</t>
  </si>
  <si>
    <t>LEGAL AND ADMIN</t>
  </si>
  <si>
    <t>ZAMBOANGA - FINANCE</t>
  </si>
  <si>
    <t>FINANCE SUPPORT CENTER</t>
  </si>
  <si>
    <t>ZAMBOANGA  - ISSC</t>
  </si>
  <si>
    <t>INFORMATION SYSTEMS SUPPORT CENTER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</si>
  <si>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</si>
  <si>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</si>
  <si>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</si>
  <si>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</si>
  <si>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</si>
  <si>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</si>
  <si>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 xml:space="preserve"> ZAMBOANGA CTG - SALES</t>
  </si>
  <si>
    <t>SALES</t>
  </si>
  <si>
    <t>CTG</t>
  </si>
  <si>
    <t xml:space="preserve"> ZAMBOANGA CTG - ADMIN</t>
  </si>
  <si>
    <t xml:space="preserve"> ZAMBOANGA UR - SALES</t>
  </si>
  <si>
    <t>UR</t>
  </si>
  <si>
    <t>ZAMBOANGA RSL ADMIN</t>
  </si>
  <si>
    <t>RSL</t>
  </si>
  <si>
    <t>ZAMBOANGA EXPRESS - SALES</t>
  </si>
  <si>
    <t>EXP</t>
  </si>
  <si>
    <t>ENG420</t>
  </si>
  <si>
    <t>SLS420</t>
  </si>
  <si>
    <t>BOS GL CODE</t>
  </si>
  <si>
    <t>SAP GL CODE</t>
  </si>
  <si>
    <t>CTGSALES</t>
  </si>
  <si>
    <t>ENG120</t>
  </si>
  <si>
    <t>LAD320</t>
  </si>
  <si>
    <t>RSL120</t>
  </si>
  <si>
    <t>SLS120</t>
  </si>
  <si>
    <t>ULR SALES</t>
  </si>
  <si>
    <t>WHS020</t>
  </si>
  <si>
    <t>GL Name</t>
  </si>
  <si>
    <t>S&amp;W- Basic Pay</t>
  </si>
  <si>
    <t>S&amp;W- Basic Pay (NT)</t>
  </si>
  <si>
    <t>S&amp;W- Overtime</t>
  </si>
  <si>
    <t>S&amp;W-Living Allowance</t>
  </si>
  <si>
    <t>S&amp;W- 14th month pay</t>
  </si>
  <si>
    <t>EB-Relocation Exp.</t>
  </si>
  <si>
    <t>EB-Retirement/Separa</t>
  </si>
  <si>
    <t>EB-Christmas Give-aw</t>
  </si>
  <si>
    <t>EB-Bereavement Assis</t>
  </si>
  <si>
    <t>EB-Study Grant</t>
  </si>
  <si>
    <t>Rent Expense - Laboratory Space</t>
  </si>
  <si>
    <t>Rental - Sports Facilities</t>
  </si>
  <si>
    <t>Representation Expenses - Fixed</t>
  </si>
  <si>
    <t>Meals with Second Parties</t>
  </si>
  <si>
    <t>Foreign Travel Expenses</t>
  </si>
  <si>
    <t>Foreign Trips</t>
  </si>
  <si>
    <t>Factory &amp; Farm Supplies-Fixed</t>
  </si>
  <si>
    <t>Real Estate Taxes</t>
  </si>
  <si>
    <t>Municipal Taxes</t>
  </si>
  <si>
    <t>Penalties</t>
  </si>
  <si>
    <t>Insurance Exp.-Group Life &amp; Hosp. Premium</t>
  </si>
  <si>
    <t>Hazard Pay - Crew</t>
  </si>
  <si>
    <t>Dues Subscription &amp; Publication - Mags, Journals</t>
  </si>
  <si>
    <t>Job Ads Opening</t>
  </si>
  <si>
    <t>Professional Fees - Audit</t>
  </si>
  <si>
    <t>Professional Fees - Appraiser</t>
  </si>
  <si>
    <t>Professional Fees - Consultancy</t>
  </si>
  <si>
    <t>Professional Fees - Consultancy (NT)</t>
  </si>
  <si>
    <t>Professional Fees - Consultancy (OT)</t>
  </si>
  <si>
    <t>Professional Fees - Talent</t>
  </si>
  <si>
    <t>Professional Fees - Talent (NT)</t>
  </si>
  <si>
    <t>Professional Endorser</t>
  </si>
  <si>
    <t>Professional Fees - Medical Team</t>
  </si>
  <si>
    <t>Sports Program</t>
  </si>
  <si>
    <t>Public Relations</t>
  </si>
  <si>
    <t>Cash Prize</t>
  </si>
  <si>
    <t>Production-Video</t>
  </si>
  <si>
    <t>Production-TV</t>
  </si>
  <si>
    <t>Production-Photography</t>
  </si>
  <si>
    <t>Production-Print</t>
  </si>
  <si>
    <t>Media-Social Networks</t>
  </si>
  <si>
    <t>Media-Outdoor Advertising</t>
  </si>
  <si>
    <t>Media-TV</t>
  </si>
  <si>
    <t>Media-Radio</t>
  </si>
  <si>
    <t>Media-Print</t>
  </si>
  <si>
    <t>Media-Cinema</t>
  </si>
  <si>
    <t>Promos-Special Events</t>
  </si>
  <si>
    <t>Promos-Pilots</t>
  </si>
  <si>
    <t>Depreciation Exp. - Building Improvements</t>
  </si>
  <si>
    <t>Depreciation Exp.-Laboratory Equipment</t>
  </si>
  <si>
    <t>Research &amp; Development</t>
  </si>
  <si>
    <t>Market Research &amp; Dev.</t>
  </si>
  <si>
    <t>Laboratory Supplies - Fixed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</si>
  <si>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</si>
  <si>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</si>
  <si>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</si>
  <si>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</si>
  <si>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</si>
  <si>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</si>
  <si>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ADM420</t>
  </si>
  <si>
    <t>RAD420</t>
  </si>
  <si>
    <t>ULR420</t>
  </si>
  <si>
    <t>ZSS420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</si>
</sst>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5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0" fontId="2" fillId="0" borderId="0" xfId="0" applyFont="1"/>
    <xf numFmtId="0" fontId="4" fillId="0" borderId="2" xfId="2" applyFont="1" applyBorder="1" applyAlignment="1">
      <alignment horizontal="center"/>
    </xf>
    <xf numFmtId="0" fontId="4" fillId="0" borderId="0" xfId="2" applyFont="1"/>
    <xf numFmtId="0" fontId="5" fillId="0" borderId="0" xfId="3" applyAlignment="1">
      <alignment vertical="top"/>
    </xf>
    <xf numFmtId="0" fontId="4" fillId="0" borderId="3" xfId="2" applyFont="1" applyBorder="1" applyAlignment="1">
      <alignment horizontal="center"/>
    </xf>
    <xf numFmtId="43" fontId="2" fillId="0" borderId="0" xfId="4" applyFont="1"/>
    <xf numFmtId="0" fontId="2" fillId="0" borderId="0" xfId="2"/>
    <xf numFmtId="0" fontId="4" fillId="0" borderId="4" xfId="2" applyFont="1" applyBorder="1" applyAlignment="1">
      <alignment horizontal="right"/>
    </xf>
    <xf numFmtId="0" fontId="4" fillId="0" borderId="4" xfId="2" applyFont="1" applyBorder="1" applyAlignment="1">
      <alignment horizontal="left"/>
    </xf>
    <xf numFmtId="0" fontId="4" fillId="3" borderId="4" xfId="2" applyFont="1" applyFill="1" applyBorder="1" applyAlignment="1">
      <alignment horizontal="right"/>
    </xf>
    <xf numFmtId="0" fontId="4" fillId="3" borderId="4" xfId="2" applyFont="1" applyFill="1" applyBorder="1" applyAlignment="1">
      <alignment horizontal="left"/>
    </xf>
    <xf numFmtId="43" fontId="2" fillId="0" borderId="0" xfId="2" applyNumberFormat="1"/>
  </cellXfs>
  <cellStyles count="5">
    <cellStyle name="Comma" xfId="1" builtinId="3"/>
    <cellStyle name="Comma 2" xfId="4" xr:uid="{AAD91CD6-44F6-4858-B06C-52A9C42E68F4}"/>
    <cellStyle name="Normal" xfId="0" builtinId="0"/>
    <cellStyle name="Normal 2" xfId="2" xr:uid="{25AC357E-5A7D-4BA8-80DF-177FDD93EBBC}"/>
    <cellStyle name="Normal 3" xfId="3" xr:uid="{6D8C91E7-EA97-4174-917D-9DC0714F826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Users\Rozhel%20P.%20Cabayacruz\Desktop\PNL%202022.XLS" TargetMode="External"/><Relationship Id="rId1" Type="http://schemas.openxmlformats.org/officeDocument/2006/relationships/externalLinkPath" Target="/Users/Rozhel%20P.%20Cabayacruz/Desktop/PNL%202022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Users\Rozhel%20P.%20Cabayacruz\Desktop\BUDGET%202024%20FIN%20FILE\Budget%202024\02_Budget%202024%20-%20OPEX%20TEMPLATE.xlsx" TargetMode="External"/><Relationship Id="rId1" Type="http://schemas.openxmlformats.org/officeDocument/2006/relationships/externalLinkPath" Target="/Users/Rozhel%20P.%20Cabayacruz/Desktop/BUDGET%202024%20FIN%20FILE/Budget%202024/02_Budget%202024%20-%20OPEX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Users\Rozhel%20P.%20Cabayacruz\Desktop\BUDGET%202024\13_Budget%20System_2024_10252023\Comparative\2023_Comparative%20OPEX%20per%20GL.xlsx" TargetMode="External"/><Relationship Id="rId1" Type="http://schemas.openxmlformats.org/officeDocument/2006/relationships/externalLinkPath" Target="2023_Comparative%20OPEX%20per%20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MAPPING GL"/>
      <sheetName val="Sheet5"/>
      <sheetName val="CTG"/>
    </sheetNames>
    <sheetDataSet>
      <sheetData sheetId="0" refreshError="1"/>
      <sheetData sheetId="1" refreshError="1"/>
      <sheetData sheetId="2"/>
      <sheetData sheetId="3">
        <row r="1">
          <cell r="C1" t="str">
            <v>Account Number</v>
          </cell>
          <cell r="D1" t="str">
            <v>G/L Account Description</v>
          </cell>
          <cell r="E1" t="str">
            <v>Sum of Current Value</v>
          </cell>
          <cell r="K1" t="str">
            <v>Account Number</v>
          </cell>
          <cell r="L1" t="str">
            <v>G/L Account Description</v>
          </cell>
          <cell r="M1" t="str">
            <v>Sum of Current Value</v>
          </cell>
          <cell r="S1" t="str">
            <v>Account Number</v>
          </cell>
          <cell r="T1" t="str">
            <v>G/L Account Description</v>
          </cell>
          <cell r="U1" t="str">
            <v>Sum of Current Value</v>
          </cell>
          <cell r="AA1" t="str">
            <v>Account Number</v>
          </cell>
          <cell r="AB1" t="str">
            <v>G/L Account Description</v>
          </cell>
          <cell r="AC1" t="str">
            <v>Sum of Current Value</v>
          </cell>
          <cell r="AI1" t="str">
            <v>Account Number</v>
          </cell>
          <cell r="AJ1" t="str">
            <v>G/L Account Description</v>
          </cell>
          <cell r="AK1" t="str">
            <v>Sum of Current Value</v>
          </cell>
        </row>
        <row r="2">
          <cell r="C2">
            <v>600060</v>
          </cell>
          <cell r="D2" t="str">
            <v>Working Clothes</v>
          </cell>
          <cell r="E2">
            <v>11230.890000000003</v>
          </cell>
          <cell r="K2">
            <v>600010</v>
          </cell>
          <cell r="L2" t="str">
            <v>S&amp;W- Basic Pay</v>
          </cell>
          <cell r="M2">
            <v>566254.15</v>
          </cell>
          <cell r="S2">
            <v>600010</v>
          </cell>
          <cell r="T2" t="str">
            <v>S&amp;W- Basic Pay</v>
          </cell>
          <cell r="U2">
            <v>197985.22</v>
          </cell>
          <cell r="AA2">
            <v>600010</v>
          </cell>
          <cell r="AB2" t="str">
            <v>S&amp;W- Basic Pay</v>
          </cell>
          <cell r="AC2">
            <v>51201.84</v>
          </cell>
          <cell r="AI2">
            <v>600010</v>
          </cell>
          <cell r="AJ2" t="str">
            <v>S&amp;W- Basic Pay</v>
          </cell>
          <cell r="AK2">
            <v>912243.94</v>
          </cell>
          <cell r="AP2">
            <v>600060</v>
          </cell>
          <cell r="AQ2" t="str">
            <v>Working Clothes</v>
          </cell>
          <cell r="AR2">
            <v>25712.720000000001</v>
          </cell>
          <cell r="AX2">
            <v>600010</v>
          </cell>
          <cell r="AY2" t="str">
            <v>S&amp;W- Basic Pay</v>
          </cell>
          <cell r="AZ2">
            <v>356111.7</v>
          </cell>
        </row>
        <row r="3">
          <cell r="C3">
            <v>611060</v>
          </cell>
          <cell r="D3" t="str">
            <v>Rent Expense - Store</v>
          </cell>
          <cell r="E3">
            <v>7919876.1999999983</v>
          </cell>
          <cell r="K3">
            <v>600030</v>
          </cell>
          <cell r="L3" t="str">
            <v>S&amp;W- SSS Employer share</v>
          </cell>
          <cell r="M3">
            <v>49123.75</v>
          </cell>
          <cell r="S3">
            <v>600020</v>
          </cell>
          <cell r="T3" t="str">
            <v>S&amp;W- Overtime</v>
          </cell>
          <cell r="U3">
            <v>1449.16</v>
          </cell>
          <cell r="AA3">
            <v>600030</v>
          </cell>
          <cell r="AB3" t="str">
            <v>S&amp;W- SSS Employer share</v>
          </cell>
          <cell r="AC3">
            <v>4460</v>
          </cell>
          <cell r="AI3">
            <v>600030</v>
          </cell>
          <cell r="AJ3" t="str">
            <v>S&amp;W- SSS Employer share</v>
          </cell>
          <cell r="AK3">
            <v>67125</v>
          </cell>
          <cell r="AP3">
            <v>611060</v>
          </cell>
          <cell r="AQ3" t="str">
            <v>Rent Expense - Store</v>
          </cell>
          <cell r="AR3">
            <v>1301347.4300000002</v>
          </cell>
          <cell r="AX3">
            <v>600020</v>
          </cell>
          <cell r="AY3" t="str">
            <v>S&amp;W- Overtime</v>
          </cell>
          <cell r="AZ3">
            <v>7965.47</v>
          </cell>
        </row>
        <row r="4">
          <cell r="C4">
            <v>613020</v>
          </cell>
          <cell r="D4" t="str">
            <v>Store Supplies</v>
          </cell>
          <cell r="E4">
            <v>2221251.2399999998</v>
          </cell>
          <cell r="K4">
            <v>600050</v>
          </cell>
          <cell r="L4" t="str">
            <v>S&amp;W- 13th Month Pay</v>
          </cell>
          <cell r="M4">
            <v>47145.83</v>
          </cell>
          <cell r="S4">
            <v>600030</v>
          </cell>
          <cell r="T4" t="str">
            <v>S&amp;W- SSS Employer share</v>
          </cell>
          <cell r="U4">
            <v>17105</v>
          </cell>
          <cell r="AA4">
            <v>600050</v>
          </cell>
          <cell r="AB4" t="str">
            <v>S&amp;W- 13th Month Pay</v>
          </cell>
          <cell r="AC4">
            <v>3882.19</v>
          </cell>
          <cell r="AI4">
            <v>600050</v>
          </cell>
          <cell r="AJ4" t="str">
            <v>S&amp;W- 13th Month Pay</v>
          </cell>
          <cell r="AK4">
            <v>80851.929999999993</v>
          </cell>
          <cell r="AP4">
            <v>613020</v>
          </cell>
          <cell r="AQ4" t="str">
            <v>Store Supplies</v>
          </cell>
          <cell r="AR4">
            <v>860173.34000000008</v>
          </cell>
          <cell r="AX4">
            <v>600030</v>
          </cell>
          <cell r="AY4" t="str">
            <v>S&amp;W- SSS Employer share</v>
          </cell>
          <cell r="AZ4">
            <v>30547.5</v>
          </cell>
        </row>
        <row r="5">
          <cell r="C5">
            <v>613050</v>
          </cell>
          <cell r="D5" t="str">
            <v>Registration Fee</v>
          </cell>
          <cell r="E5">
            <v>19500</v>
          </cell>
          <cell r="K5">
            <v>600080</v>
          </cell>
          <cell r="L5" t="str">
            <v>S&amp;W- PAGIBIG Employer share</v>
          </cell>
          <cell r="M5">
            <v>3350</v>
          </cell>
          <cell r="S5">
            <v>600050</v>
          </cell>
          <cell r="T5" t="str">
            <v>S&amp;W- 13th Month Pay</v>
          </cell>
          <cell r="U5">
            <v>17120</v>
          </cell>
          <cell r="AA5">
            <v>600080</v>
          </cell>
          <cell r="AB5" t="str">
            <v>S&amp;W- PAGIBIG Employer share</v>
          </cell>
          <cell r="AC5">
            <v>300</v>
          </cell>
          <cell r="AI5">
            <v>600080</v>
          </cell>
          <cell r="AJ5" t="str">
            <v>S&amp;W- PAGIBIG Employer share</v>
          </cell>
          <cell r="AK5">
            <v>3600</v>
          </cell>
          <cell r="AP5">
            <v>613050</v>
          </cell>
          <cell r="AQ5" t="str">
            <v>Registration Fee</v>
          </cell>
          <cell r="AR5">
            <v>5000</v>
          </cell>
          <cell r="AX5">
            <v>600050</v>
          </cell>
          <cell r="AY5" t="str">
            <v>S&amp;W- 13th Month Pay</v>
          </cell>
          <cell r="AZ5">
            <v>34117.81</v>
          </cell>
        </row>
        <row r="6">
          <cell r="C6">
            <v>614020</v>
          </cell>
          <cell r="D6" t="str">
            <v>Business Taxes</v>
          </cell>
          <cell r="E6">
            <v>1035323.7300000001</v>
          </cell>
          <cell r="K6">
            <v>600110</v>
          </cell>
          <cell r="L6" t="str">
            <v>S&amp;W- Philhealth Employer Share</v>
          </cell>
          <cell r="M6">
            <v>9941.25</v>
          </cell>
          <cell r="S6">
            <v>600080</v>
          </cell>
          <cell r="T6" t="str">
            <v>S&amp;W- PAGIBIG Employer share</v>
          </cell>
          <cell r="U6">
            <v>1200</v>
          </cell>
          <cell r="AA6">
            <v>600110</v>
          </cell>
          <cell r="AB6" t="str">
            <v>S&amp;W- Philhealth Employer Share</v>
          </cell>
          <cell r="AC6">
            <v>780</v>
          </cell>
          <cell r="AI6">
            <v>600110</v>
          </cell>
          <cell r="AJ6" t="str">
            <v>S&amp;W- Philhealth Employer Share</v>
          </cell>
          <cell r="AK6">
            <v>16205</v>
          </cell>
          <cell r="AP6">
            <v>614020</v>
          </cell>
          <cell r="AQ6" t="str">
            <v>Business Taxes</v>
          </cell>
          <cell r="AR6">
            <v>216366.67</v>
          </cell>
          <cell r="AX6">
            <v>600080</v>
          </cell>
          <cell r="AY6" t="str">
            <v>S&amp;W- PAGIBIG Employer share</v>
          </cell>
          <cell r="AZ6">
            <v>2500</v>
          </cell>
        </row>
        <row r="7">
          <cell r="C7">
            <v>614070</v>
          </cell>
          <cell r="D7" t="str">
            <v>Penalties</v>
          </cell>
          <cell r="E7">
            <v>2037.09</v>
          </cell>
          <cell r="K7">
            <v>600120</v>
          </cell>
          <cell r="L7" t="str">
            <v>S&amp;W- Commission &amp; Incentives</v>
          </cell>
          <cell r="M7">
            <v>232792.12</v>
          </cell>
          <cell r="S7">
            <v>600110</v>
          </cell>
          <cell r="T7" t="str">
            <v>S&amp;W- Philhealth Employer Share</v>
          </cell>
          <cell r="U7">
            <v>3540</v>
          </cell>
          <cell r="AA7">
            <v>613010</v>
          </cell>
          <cell r="AB7" t="str">
            <v>Office Supplies</v>
          </cell>
          <cell r="AC7">
            <v>12856</v>
          </cell>
          <cell r="AI7">
            <v>600120</v>
          </cell>
          <cell r="AJ7" t="str">
            <v>S&amp;W- Commission &amp; Incentives</v>
          </cell>
          <cell r="AK7">
            <v>577780.69999999995</v>
          </cell>
          <cell r="AP7">
            <v>614070</v>
          </cell>
          <cell r="AQ7" t="str">
            <v>Penalties</v>
          </cell>
          <cell r="AR7">
            <v>2016</v>
          </cell>
          <cell r="AX7">
            <v>600110</v>
          </cell>
          <cell r="AY7" t="str">
            <v>S&amp;W- Philhealth Employer Share</v>
          </cell>
          <cell r="AZ7">
            <v>6145</v>
          </cell>
        </row>
        <row r="8">
          <cell r="C8">
            <v>615020</v>
          </cell>
          <cell r="D8" t="str">
            <v>Tel&amp;Post-Cellphone</v>
          </cell>
          <cell r="E8">
            <v>112585.06000000001</v>
          </cell>
          <cell r="K8">
            <v>612020</v>
          </cell>
          <cell r="L8" t="str">
            <v>Transportation &amp; Travel Expenses</v>
          </cell>
          <cell r="M8">
            <v>0</v>
          </cell>
          <cell r="S8">
            <v>600120</v>
          </cell>
          <cell r="T8" t="str">
            <v>S&amp;W- Commission &amp; Incentives</v>
          </cell>
          <cell r="U8">
            <v>84997.45</v>
          </cell>
          <cell r="AA8">
            <v>615020</v>
          </cell>
          <cell r="AB8" t="str">
            <v>Tel&amp;Post-Cellphone</v>
          </cell>
          <cell r="AC8">
            <v>4050</v>
          </cell>
          <cell r="AI8">
            <v>611020</v>
          </cell>
          <cell r="AJ8" t="str">
            <v>Rent Expense - Storage/Warehouse</v>
          </cell>
          <cell r="AK8">
            <v>98989.8</v>
          </cell>
          <cell r="AP8">
            <v>615020</v>
          </cell>
          <cell r="AQ8" t="str">
            <v>Tel&amp;Post-Cellphone</v>
          </cell>
          <cell r="AR8">
            <v>26585.71</v>
          </cell>
          <cell r="AX8">
            <v>600120</v>
          </cell>
          <cell r="AY8" t="str">
            <v>S&amp;W- Commission &amp; Incentives</v>
          </cell>
          <cell r="AZ8">
            <v>169994.89</v>
          </cell>
        </row>
        <row r="9">
          <cell r="C9">
            <v>615030</v>
          </cell>
          <cell r="D9" t="str">
            <v>Tel&amp;Post-Internet Fees</v>
          </cell>
          <cell r="E9">
            <v>315847.41000000003</v>
          </cell>
          <cell r="K9">
            <v>612030</v>
          </cell>
          <cell r="L9" t="str">
            <v>Out-of-Town Travel Expense</v>
          </cell>
          <cell r="M9">
            <v>371761.95</v>
          </cell>
          <cell r="S9">
            <v>612030</v>
          </cell>
          <cell r="T9" t="str">
            <v>Out-of-Town Travel Expense</v>
          </cell>
          <cell r="U9">
            <v>6186.44</v>
          </cell>
          <cell r="AA9">
            <v>617010</v>
          </cell>
          <cell r="AB9" t="str">
            <v>Insurance Exp.-Group Life &amp; Hosp. Premium</v>
          </cell>
          <cell r="AC9">
            <v>6156.72</v>
          </cell>
          <cell r="AI9">
            <v>611040</v>
          </cell>
          <cell r="AJ9" t="str">
            <v>Rent Expense - House</v>
          </cell>
          <cell r="AK9">
            <v>37894.720000000001</v>
          </cell>
          <cell r="AP9">
            <v>615030</v>
          </cell>
          <cell r="AQ9" t="str">
            <v>Tel&amp;Post-Internet Fees</v>
          </cell>
          <cell r="AR9">
            <v>93365.34</v>
          </cell>
          <cell r="AX9">
            <v>611020</v>
          </cell>
          <cell r="AY9" t="str">
            <v>Rent Expense - Storage/Warehouse</v>
          </cell>
          <cell r="AZ9">
            <v>142403.04</v>
          </cell>
        </row>
        <row r="10">
          <cell r="C10">
            <v>615040</v>
          </cell>
          <cell r="D10" t="str">
            <v>Tel&amp;Post-Courier</v>
          </cell>
          <cell r="E10">
            <v>465</v>
          </cell>
          <cell r="K10">
            <v>614030</v>
          </cell>
          <cell r="L10" t="str">
            <v>Service Vehicle Registration Fee</v>
          </cell>
          <cell r="M10">
            <v>18868.12</v>
          </cell>
          <cell r="S10">
            <v>614030</v>
          </cell>
          <cell r="T10" t="str">
            <v>Service Vehicle Registration Fee</v>
          </cell>
          <cell r="U10">
            <v>1761.33</v>
          </cell>
          <cell r="AA10">
            <v>618020</v>
          </cell>
          <cell r="AB10" t="str">
            <v>Contract Labor-fixed</v>
          </cell>
          <cell r="AC10">
            <v>118564.81</v>
          </cell>
          <cell r="AI10">
            <v>611060</v>
          </cell>
          <cell r="AJ10" t="str">
            <v>Rent Expense - Store</v>
          </cell>
          <cell r="AK10">
            <v>141673.42000000001</v>
          </cell>
          <cell r="AP10">
            <v>616030</v>
          </cell>
          <cell r="AQ10" t="str">
            <v>Photocopying/Printing Services</v>
          </cell>
          <cell r="AR10">
            <v>2349</v>
          </cell>
          <cell r="AX10">
            <v>611060</v>
          </cell>
          <cell r="AY10" t="str">
            <v>Rent Expense - Store</v>
          </cell>
          <cell r="AZ10">
            <v>0</v>
          </cell>
        </row>
        <row r="11">
          <cell r="C11">
            <v>616030</v>
          </cell>
          <cell r="D11" t="str">
            <v>Photocopying/Printing Services</v>
          </cell>
          <cell r="E11">
            <v>12129</v>
          </cell>
          <cell r="K11">
            <v>615020</v>
          </cell>
          <cell r="L11" t="str">
            <v>Tel&amp;Post-Cellphone</v>
          </cell>
          <cell r="M11">
            <v>40958.28</v>
          </cell>
          <cell r="S11">
            <v>615020</v>
          </cell>
          <cell r="T11" t="str">
            <v>Tel&amp;Post-Cellphone</v>
          </cell>
          <cell r="U11">
            <v>4149</v>
          </cell>
          <cell r="AA11">
            <v>618040</v>
          </cell>
          <cell r="AB11" t="str">
            <v>Merchandising Materials Expense</v>
          </cell>
          <cell r="AC11">
            <v>2880</v>
          </cell>
          <cell r="AI11">
            <v>612010</v>
          </cell>
          <cell r="AJ11" t="str">
            <v>Representation Expenses</v>
          </cell>
          <cell r="AK11">
            <v>1948</v>
          </cell>
          <cell r="AP11">
            <v>618060</v>
          </cell>
          <cell r="AQ11" t="str">
            <v>Pest Control</v>
          </cell>
          <cell r="AR11">
            <v>139200</v>
          </cell>
          <cell r="AX11">
            <v>612020</v>
          </cell>
          <cell r="AY11" t="str">
            <v>Transportation &amp; Travel Expenses</v>
          </cell>
          <cell r="AZ11">
            <v>0</v>
          </cell>
        </row>
        <row r="12">
          <cell r="C12">
            <v>618020</v>
          </cell>
          <cell r="D12" t="str">
            <v>Contract Labor-fixed</v>
          </cell>
          <cell r="E12">
            <v>77200</v>
          </cell>
          <cell r="K12">
            <v>615040</v>
          </cell>
          <cell r="L12" t="str">
            <v>Tel&amp;Post-Courier</v>
          </cell>
          <cell r="M12">
            <v>1148</v>
          </cell>
          <cell r="S12">
            <v>617010</v>
          </cell>
          <cell r="T12" t="str">
            <v>Insurance Exp.-Group Life &amp; Hosp. Premium</v>
          </cell>
          <cell r="U12">
            <v>18850.88</v>
          </cell>
          <cell r="AA12">
            <v>618080</v>
          </cell>
          <cell r="AB12" t="str">
            <v>Remittance Charges</v>
          </cell>
          <cell r="AC12">
            <v>14280</v>
          </cell>
          <cell r="AI12">
            <v>612020</v>
          </cell>
          <cell r="AJ12" t="str">
            <v>Transportation &amp; Travel Expenses</v>
          </cell>
          <cell r="AK12">
            <v>0</v>
          </cell>
          <cell r="AP12">
            <v>618070</v>
          </cell>
          <cell r="AQ12" t="str">
            <v>Garbage Disposal</v>
          </cell>
          <cell r="AR12">
            <v>5300</v>
          </cell>
          <cell r="AX12">
            <v>612030</v>
          </cell>
          <cell r="AY12" t="str">
            <v>Out-of-Town Travel Expense</v>
          </cell>
          <cell r="AZ12">
            <v>4600</v>
          </cell>
        </row>
        <row r="13">
          <cell r="C13">
            <v>618040</v>
          </cell>
          <cell r="D13" t="str">
            <v>Merchandising Materials Expense</v>
          </cell>
          <cell r="E13">
            <v>5989.92</v>
          </cell>
          <cell r="K13">
            <v>616030</v>
          </cell>
          <cell r="L13" t="str">
            <v>Photocopying/Printing Services</v>
          </cell>
          <cell r="M13">
            <v>2240</v>
          </cell>
          <cell r="S13">
            <v>617030</v>
          </cell>
          <cell r="T13" t="str">
            <v>Insurance Exp.-Motor Vehicle</v>
          </cell>
          <cell r="U13">
            <v>6483.33</v>
          </cell>
          <cell r="AA13">
            <v>619120</v>
          </cell>
          <cell r="AB13" t="str">
            <v>Pre Employment Expenses</v>
          </cell>
          <cell r="AC13">
            <v>1398</v>
          </cell>
          <cell r="AI13">
            <v>612030</v>
          </cell>
          <cell r="AJ13" t="str">
            <v>Out-of-Town Travel Expense</v>
          </cell>
          <cell r="AK13">
            <v>295955.11</v>
          </cell>
          <cell r="AP13">
            <v>618080</v>
          </cell>
          <cell r="AQ13" t="str">
            <v>Remittance Charges</v>
          </cell>
          <cell r="AR13">
            <v>147885</v>
          </cell>
          <cell r="AX13">
            <v>613010</v>
          </cell>
          <cell r="AY13" t="str">
            <v>Office Supplies</v>
          </cell>
          <cell r="AZ13">
            <v>64554.22</v>
          </cell>
        </row>
        <row r="14">
          <cell r="C14">
            <v>618060</v>
          </cell>
          <cell r="D14" t="str">
            <v>Pest Control</v>
          </cell>
          <cell r="E14">
            <v>555248.55000000005</v>
          </cell>
          <cell r="K14">
            <v>617010</v>
          </cell>
          <cell r="L14" t="str">
            <v>Insurance Exp.-Group Life &amp; Hosp. Premium</v>
          </cell>
          <cell r="M14">
            <v>47550.16</v>
          </cell>
          <cell r="S14">
            <v>618020</v>
          </cell>
          <cell r="T14" t="str">
            <v>Contract Labor-fixed</v>
          </cell>
          <cell r="U14">
            <v>111377.66</v>
          </cell>
          <cell r="AA14">
            <v>623030</v>
          </cell>
          <cell r="AB14" t="str">
            <v>Trade Promo- Support</v>
          </cell>
          <cell r="AC14">
            <v>60000</v>
          </cell>
          <cell r="AI14">
            <v>613010</v>
          </cell>
          <cell r="AJ14" t="str">
            <v>Office Supplies</v>
          </cell>
          <cell r="AK14">
            <v>9571</v>
          </cell>
          <cell r="AP14">
            <v>618090</v>
          </cell>
          <cell r="AQ14" t="str">
            <v>Contract Labor - Crew</v>
          </cell>
          <cell r="AR14">
            <v>1886128.17</v>
          </cell>
          <cell r="AX14">
            <v>613020</v>
          </cell>
          <cell r="AY14" t="str">
            <v>Store Supplies</v>
          </cell>
          <cell r="AZ14">
            <v>0</v>
          </cell>
        </row>
        <row r="15">
          <cell r="C15">
            <v>618070</v>
          </cell>
          <cell r="D15" t="str">
            <v>Garbage Disposal</v>
          </cell>
          <cell r="E15">
            <v>79710</v>
          </cell>
          <cell r="K15">
            <v>617030</v>
          </cell>
          <cell r="L15" t="str">
            <v>Insurance Exp.-Motor Vehicle</v>
          </cell>
          <cell r="M15">
            <v>20663.59</v>
          </cell>
          <cell r="S15">
            <v>619010</v>
          </cell>
          <cell r="T15" t="str">
            <v>EB-Meal Expenses</v>
          </cell>
          <cell r="U15">
            <v>699</v>
          </cell>
          <cell r="AA15">
            <v>630180</v>
          </cell>
          <cell r="AB15" t="str">
            <v>Depreciation Exp.-Computer Equipment&amp;Paraphernalia</v>
          </cell>
          <cell r="AC15">
            <v>12300</v>
          </cell>
          <cell r="AI15">
            <v>613020</v>
          </cell>
          <cell r="AJ15" t="str">
            <v>Store Supplies</v>
          </cell>
          <cell r="AK15">
            <v>153347.26</v>
          </cell>
          <cell r="AP15">
            <v>618100</v>
          </cell>
          <cell r="AQ15" t="str">
            <v>Contract Labor - Crew Overtime</v>
          </cell>
          <cell r="AR15">
            <v>646717.87999999989</v>
          </cell>
          <cell r="AX15">
            <v>615020</v>
          </cell>
          <cell r="AY15" t="str">
            <v>Tel&amp;Post-Cellphone</v>
          </cell>
          <cell r="AZ15">
            <v>9801</v>
          </cell>
        </row>
        <row r="16">
          <cell r="C16">
            <v>618080</v>
          </cell>
          <cell r="D16" t="str">
            <v>Remittance Charges</v>
          </cell>
          <cell r="E16">
            <v>617294.5</v>
          </cell>
          <cell r="K16">
            <v>618020</v>
          </cell>
          <cell r="L16" t="str">
            <v>Contract Labor-fixed</v>
          </cell>
          <cell r="M16">
            <v>248663</v>
          </cell>
          <cell r="S16">
            <v>630180</v>
          </cell>
          <cell r="T16" t="str">
            <v>Depreciation Exp.-Computer Equipment&amp;Paraphernalia</v>
          </cell>
          <cell r="U16">
            <v>552.08000000000004</v>
          </cell>
          <cell r="AA16">
            <v>640210</v>
          </cell>
          <cell r="AB16" t="str">
            <v>Repairs &amp; Maint.- Others</v>
          </cell>
          <cell r="AC16">
            <v>11290</v>
          </cell>
          <cell r="AI16">
            <v>614020</v>
          </cell>
          <cell r="AJ16" t="str">
            <v>Business Taxes</v>
          </cell>
          <cell r="AK16">
            <v>2211.56</v>
          </cell>
          <cell r="AP16">
            <v>618110</v>
          </cell>
          <cell r="AQ16" t="str">
            <v>Sales Incentives - crew</v>
          </cell>
          <cell r="AR16">
            <v>128651.67</v>
          </cell>
          <cell r="AX16">
            <v>615030</v>
          </cell>
          <cell r="AY16" t="str">
            <v>Tel&amp;Post-Internet Fees</v>
          </cell>
          <cell r="AZ16">
            <v>598</v>
          </cell>
        </row>
        <row r="17">
          <cell r="C17">
            <v>618090</v>
          </cell>
          <cell r="D17" t="str">
            <v>Contract Labor - Crew</v>
          </cell>
          <cell r="E17">
            <v>7745377.0799999973</v>
          </cell>
          <cell r="K17">
            <v>619010</v>
          </cell>
          <cell r="L17" t="str">
            <v>EB-Meal Expenses</v>
          </cell>
          <cell r="M17">
            <v>174334</v>
          </cell>
          <cell r="U17">
            <v>473456.5500000001</v>
          </cell>
          <cell r="AA17">
            <v>640980</v>
          </cell>
          <cell r="AB17" t="str">
            <v>Fixed Freight Charges</v>
          </cell>
          <cell r="AC17">
            <v>3000</v>
          </cell>
          <cell r="AI17">
            <v>614030</v>
          </cell>
          <cell r="AJ17" t="str">
            <v>Service Vehicle Registration Fee</v>
          </cell>
          <cell r="AK17">
            <v>29078.12</v>
          </cell>
          <cell r="AP17">
            <v>623080</v>
          </cell>
          <cell r="AQ17" t="str">
            <v>Trade Promo- Display Materials</v>
          </cell>
          <cell r="AR17">
            <v>187.85</v>
          </cell>
          <cell r="AX17">
            <v>617010</v>
          </cell>
          <cell r="AY17" t="str">
            <v>Insurance Exp.-Group Life &amp; Hosp. Premium</v>
          </cell>
          <cell r="AZ17">
            <v>37333.03</v>
          </cell>
        </row>
        <row r="18">
          <cell r="C18">
            <v>618100</v>
          </cell>
          <cell r="D18" t="str">
            <v>Contract Labor - Crew Overtime</v>
          </cell>
          <cell r="E18">
            <v>3331312.2999999993</v>
          </cell>
          <cell r="K18">
            <v>619070</v>
          </cell>
          <cell r="L18" t="str">
            <v>EB-Medical Expenses</v>
          </cell>
          <cell r="M18">
            <v>1000</v>
          </cell>
          <cell r="AI18">
            <v>615020</v>
          </cell>
          <cell r="AJ18" t="str">
            <v>Tel&amp;Post-Cellphone</v>
          </cell>
          <cell r="AK18">
            <v>36230</v>
          </cell>
          <cell r="AP18">
            <v>630050</v>
          </cell>
          <cell r="AQ18" t="str">
            <v>Depreciation Exp.-Leasehold Improvement</v>
          </cell>
          <cell r="AR18">
            <v>110104.79000000001</v>
          </cell>
          <cell r="AX18">
            <v>618020</v>
          </cell>
          <cell r="AY18" t="str">
            <v>Contract Labor-fixed</v>
          </cell>
          <cell r="AZ18">
            <v>5116</v>
          </cell>
        </row>
        <row r="19">
          <cell r="C19">
            <v>618110</v>
          </cell>
          <cell r="D19" t="str">
            <v>Sales Incentives - crew</v>
          </cell>
          <cell r="E19">
            <v>1486650.67</v>
          </cell>
          <cell r="K19">
            <v>630110</v>
          </cell>
          <cell r="L19" t="str">
            <v>Depreciation Exp.-Transportation Equipment</v>
          </cell>
          <cell r="M19">
            <v>66899</v>
          </cell>
          <cell r="AI19">
            <v>615030</v>
          </cell>
          <cell r="AJ19" t="str">
            <v>Tel&amp;Post-Internet Fees</v>
          </cell>
          <cell r="AK19">
            <v>0</v>
          </cell>
          <cell r="AP19">
            <v>630130</v>
          </cell>
          <cell r="AQ19" t="str">
            <v>Depreciation Exp.-Store Equipment</v>
          </cell>
          <cell r="AR19">
            <v>91430.180000000008</v>
          </cell>
          <cell r="AX19">
            <v>618060</v>
          </cell>
          <cell r="AY19" t="str">
            <v>Pest Control</v>
          </cell>
          <cell r="AZ19">
            <v>13200</v>
          </cell>
        </row>
        <row r="20">
          <cell r="C20">
            <v>623010</v>
          </cell>
          <cell r="D20" t="str">
            <v>Trade Promos</v>
          </cell>
          <cell r="E20">
            <v>14033.88</v>
          </cell>
          <cell r="K20">
            <v>630180</v>
          </cell>
          <cell r="L20" t="str">
            <v>Depreciation Exp.-Computer Equipment&amp;Paraphernalia</v>
          </cell>
          <cell r="M20">
            <v>4000</v>
          </cell>
          <cell r="AI20">
            <v>615040</v>
          </cell>
          <cell r="AJ20" t="str">
            <v>Tel&amp;Post-Courier</v>
          </cell>
          <cell r="AK20">
            <v>49007.16</v>
          </cell>
          <cell r="AP20">
            <v>640050</v>
          </cell>
          <cell r="AQ20" t="str">
            <v>LWP- Electricity</v>
          </cell>
          <cell r="AR20">
            <v>541824.55000000005</v>
          </cell>
          <cell r="AX20">
            <v>619010</v>
          </cell>
          <cell r="AY20" t="str">
            <v>EB-Meal Expenses</v>
          </cell>
          <cell r="AZ20">
            <v>1398</v>
          </cell>
        </row>
        <row r="21">
          <cell r="C21">
            <v>623030</v>
          </cell>
          <cell r="D21" t="str">
            <v>Trade Promo- Support</v>
          </cell>
          <cell r="E21">
            <v>15590.39</v>
          </cell>
          <cell r="K21">
            <v>640010</v>
          </cell>
          <cell r="L21" t="str">
            <v>Fuel Expenses</v>
          </cell>
          <cell r="M21">
            <v>274832.86</v>
          </cell>
          <cell r="AI21">
            <v>616030</v>
          </cell>
          <cell r="AJ21" t="str">
            <v>Photocopying/Printing Services</v>
          </cell>
          <cell r="AK21">
            <v>10409</v>
          </cell>
          <cell r="AP21">
            <v>640060</v>
          </cell>
          <cell r="AQ21" t="str">
            <v>LWP- Water</v>
          </cell>
          <cell r="AR21">
            <v>73278.42</v>
          </cell>
          <cell r="AX21">
            <v>619120</v>
          </cell>
          <cell r="AY21" t="str">
            <v>Pre Employment Expenses</v>
          </cell>
          <cell r="AZ21">
            <v>615</v>
          </cell>
        </row>
        <row r="22">
          <cell r="C22">
            <v>623080</v>
          </cell>
          <cell r="D22" t="str">
            <v>Trade Promo- Display Materials</v>
          </cell>
          <cell r="E22">
            <v>1696.12</v>
          </cell>
          <cell r="K22">
            <v>640020</v>
          </cell>
          <cell r="L22" t="str">
            <v>Repairs &amp; Maint.-Vehicle</v>
          </cell>
          <cell r="M22">
            <v>219130.21</v>
          </cell>
          <cell r="AI22">
            <v>617010</v>
          </cell>
          <cell r="AJ22" t="str">
            <v>Insurance Exp.-Group Life &amp; Hosp. Premium</v>
          </cell>
          <cell r="AK22">
            <v>60719.199999999997</v>
          </cell>
          <cell r="AP22">
            <v>640090</v>
          </cell>
          <cell r="AQ22" t="str">
            <v>Sampling Expenses</v>
          </cell>
          <cell r="AR22">
            <v>18703.179999999993</v>
          </cell>
          <cell r="AX22">
            <v>630050</v>
          </cell>
          <cell r="AY22" t="str">
            <v>Depreciation Exp.-Leasehold Improvement</v>
          </cell>
          <cell r="AZ22">
            <v>5332.33</v>
          </cell>
        </row>
        <row r="23">
          <cell r="C23">
            <v>630050</v>
          </cell>
          <cell r="D23" t="str">
            <v>Depreciation Exp.-Leasehold Improvement</v>
          </cell>
          <cell r="E23">
            <v>1917639.9800000002</v>
          </cell>
          <cell r="K23">
            <v>640170</v>
          </cell>
          <cell r="L23" t="str">
            <v>Documentary Stamps</v>
          </cell>
          <cell r="M23">
            <v>5389.5</v>
          </cell>
          <cell r="AI23">
            <v>617030</v>
          </cell>
          <cell r="AJ23" t="str">
            <v>Insurance Exp.-Motor Vehicle</v>
          </cell>
          <cell r="AK23">
            <v>36293.379999999997</v>
          </cell>
          <cell r="AP23">
            <v>640170</v>
          </cell>
          <cell r="AQ23" t="str">
            <v>Documentary Stamps</v>
          </cell>
          <cell r="AR23">
            <v>60</v>
          </cell>
          <cell r="AX23">
            <v>630060</v>
          </cell>
          <cell r="AY23" t="str">
            <v>Depreciation Exp.-Machinery Equipment</v>
          </cell>
          <cell r="AZ23">
            <v>0</v>
          </cell>
        </row>
        <row r="24">
          <cell r="C24">
            <v>630130</v>
          </cell>
          <cell r="D24" t="str">
            <v>Depreciation Exp.-Store Equipment</v>
          </cell>
          <cell r="E24">
            <v>676066.32000000007</v>
          </cell>
          <cell r="K24">
            <v>640210</v>
          </cell>
          <cell r="L24" t="str">
            <v>Repairs &amp; Maint.- Others</v>
          </cell>
          <cell r="M24">
            <v>109226</v>
          </cell>
          <cell r="AI24">
            <v>618020</v>
          </cell>
          <cell r="AJ24" t="str">
            <v>Contract Labor-fixed</v>
          </cell>
          <cell r="AK24">
            <v>2950</v>
          </cell>
          <cell r="AP24">
            <v>640210</v>
          </cell>
          <cell r="AQ24" t="str">
            <v>Repairs &amp; Maint.- Others</v>
          </cell>
          <cell r="AR24">
            <v>264451.94999999995</v>
          </cell>
          <cell r="AX24">
            <v>630130</v>
          </cell>
          <cell r="AY24" t="str">
            <v>Depreciation Exp.-Store Equipment</v>
          </cell>
          <cell r="AZ24">
            <v>61168.800000000003</v>
          </cell>
        </row>
        <row r="25">
          <cell r="C25">
            <v>640050</v>
          </cell>
          <cell r="D25" t="str">
            <v>LWP- Electricity</v>
          </cell>
          <cell r="E25">
            <v>3021666.5600000005</v>
          </cell>
          <cell r="M25">
            <v>2515271.77</v>
          </cell>
          <cell r="AI25">
            <v>618060</v>
          </cell>
          <cell r="AJ25" t="str">
            <v>Pest Control</v>
          </cell>
          <cell r="AK25">
            <v>1200</v>
          </cell>
          <cell r="AP25">
            <v>640980</v>
          </cell>
          <cell r="AQ25" t="str">
            <v>Fixed Freight Charges</v>
          </cell>
          <cell r="AR25">
            <v>178894.85999999996</v>
          </cell>
          <cell r="AX25">
            <v>630180</v>
          </cell>
          <cell r="AY25" t="str">
            <v>Depreciation Exp.-Computer Equipment&amp;Paraphernalia</v>
          </cell>
          <cell r="AZ25">
            <v>7522.5</v>
          </cell>
        </row>
        <row r="26">
          <cell r="C26">
            <v>640060</v>
          </cell>
          <cell r="D26" t="str">
            <v>LWP- Water</v>
          </cell>
          <cell r="E26">
            <v>412211.07</v>
          </cell>
          <cell r="AI26">
            <v>618080</v>
          </cell>
          <cell r="AJ26" t="str">
            <v>Remittance Charges</v>
          </cell>
          <cell r="AK26">
            <v>1030</v>
          </cell>
          <cell r="AP26">
            <v>641000</v>
          </cell>
          <cell r="AQ26" t="str">
            <v>Handling Charges</v>
          </cell>
          <cell r="AR26">
            <v>44165.98</v>
          </cell>
          <cell r="AX26">
            <v>640050</v>
          </cell>
          <cell r="AY26" t="str">
            <v>LWP- Electricity</v>
          </cell>
          <cell r="AZ26">
            <v>6506.01</v>
          </cell>
        </row>
        <row r="27">
          <cell r="C27">
            <v>640090</v>
          </cell>
          <cell r="D27" t="str">
            <v>Sampling Expenses</v>
          </cell>
          <cell r="E27">
            <v>155813.01</v>
          </cell>
          <cell r="AI27">
            <v>618090</v>
          </cell>
          <cell r="AJ27" t="str">
            <v>Contract Labor - Crew</v>
          </cell>
          <cell r="AK27">
            <v>114475.83</v>
          </cell>
          <cell r="AX27">
            <v>640060</v>
          </cell>
          <cell r="AY27" t="str">
            <v>LWP- Water</v>
          </cell>
          <cell r="AZ27">
            <v>3408</v>
          </cell>
        </row>
        <row r="28">
          <cell r="C28">
            <v>640170</v>
          </cell>
          <cell r="D28" t="str">
            <v>Documentary Stamps</v>
          </cell>
          <cell r="E28">
            <v>90</v>
          </cell>
          <cell r="AI28">
            <v>619010</v>
          </cell>
          <cell r="AJ28" t="str">
            <v>EB-Meal Expenses</v>
          </cell>
          <cell r="AK28">
            <v>218110.76</v>
          </cell>
          <cell r="AX28">
            <v>640980</v>
          </cell>
          <cell r="AY28" t="str">
            <v>Fixed Freight Charges</v>
          </cell>
          <cell r="AZ28">
            <v>57913.52</v>
          </cell>
        </row>
        <row r="29">
          <cell r="C29">
            <v>640210</v>
          </cell>
          <cell r="D29" t="str">
            <v>Repairs &amp; Maint.- Others</v>
          </cell>
          <cell r="E29">
            <v>1538926.87</v>
          </cell>
          <cell r="AI29">
            <v>619070</v>
          </cell>
          <cell r="AJ29" t="str">
            <v>EB-Medical Expenses</v>
          </cell>
          <cell r="AK29">
            <v>20972</v>
          </cell>
        </row>
        <row r="30">
          <cell r="C30">
            <v>640980</v>
          </cell>
          <cell r="D30" t="str">
            <v>Fixed Freight Charges</v>
          </cell>
          <cell r="E30">
            <v>781481.15000000014</v>
          </cell>
          <cell r="AI30">
            <v>619100</v>
          </cell>
          <cell r="AJ30" t="str">
            <v>Loyalty &amp; Awards</v>
          </cell>
          <cell r="AK30">
            <v>10000</v>
          </cell>
        </row>
        <row r="31">
          <cell r="C31">
            <v>641000</v>
          </cell>
          <cell r="D31" t="str">
            <v>Handling Charges</v>
          </cell>
          <cell r="E31">
            <v>150832.20000000001</v>
          </cell>
          <cell r="AI31">
            <v>623080</v>
          </cell>
          <cell r="AJ31" t="str">
            <v>Trade Promo- Display Materials</v>
          </cell>
          <cell r="AK31">
            <v>29.11</v>
          </cell>
        </row>
        <row r="32">
          <cell r="E32">
            <v>34235076.190000005</v>
          </cell>
          <cell r="AI32">
            <v>626110</v>
          </cell>
          <cell r="AJ32" t="str">
            <v>Endorsement Fee</v>
          </cell>
          <cell r="AK32">
            <v>1490668</v>
          </cell>
        </row>
        <row r="33">
          <cell r="AI33">
            <v>630050</v>
          </cell>
          <cell r="AJ33" t="str">
            <v>Depreciation Exp.-Leasehold Improvement</v>
          </cell>
          <cell r="AK33">
            <v>1300.93</v>
          </cell>
        </row>
        <row r="34">
          <cell r="AI34">
            <v>630060</v>
          </cell>
          <cell r="AJ34" t="str">
            <v>Depreciation Exp.-Machinery Equipment</v>
          </cell>
          <cell r="AK34">
            <v>0</v>
          </cell>
        </row>
        <row r="35">
          <cell r="AI35">
            <v>630110</v>
          </cell>
          <cell r="AJ35" t="str">
            <v>Depreciation Exp.-Transportation Equipment</v>
          </cell>
          <cell r="AK35">
            <v>108932.34</v>
          </cell>
        </row>
        <row r="36">
          <cell r="AI36">
            <v>630130</v>
          </cell>
          <cell r="AJ36" t="str">
            <v>Depreciation Exp.-Store Equipment</v>
          </cell>
          <cell r="AK36">
            <v>96841.39</v>
          </cell>
        </row>
        <row r="37">
          <cell r="AI37">
            <v>630180</v>
          </cell>
          <cell r="AJ37" t="str">
            <v>Depreciation Exp.-Computer Equipment&amp;Paraphernalia</v>
          </cell>
          <cell r="AK37">
            <v>9134.7999999999993</v>
          </cell>
        </row>
        <row r="38">
          <cell r="AI38">
            <v>640010</v>
          </cell>
          <cell r="AJ38" t="str">
            <v>Fuel Expenses</v>
          </cell>
          <cell r="AK38">
            <v>405772.65</v>
          </cell>
        </row>
        <row r="39">
          <cell r="AI39">
            <v>640020</v>
          </cell>
          <cell r="AJ39" t="str">
            <v>Repairs &amp; Maint.-Vehicle</v>
          </cell>
          <cell r="AK39">
            <v>96289.59</v>
          </cell>
        </row>
        <row r="40">
          <cell r="AI40">
            <v>640040</v>
          </cell>
          <cell r="AJ40" t="str">
            <v>Trainings and Seminars</v>
          </cell>
          <cell r="AK40">
            <v>44584.15</v>
          </cell>
        </row>
        <row r="41">
          <cell r="AI41">
            <v>640050</v>
          </cell>
          <cell r="AJ41" t="str">
            <v>LWP- Electricity</v>
          </cell>
          <cell r="AK41">
            <v>326.86</v>
          </cell>
        </row>
        <row r="42">
          <cell r="AI42">
            <v>640060</v>
          </cell>
          <cell r="AJ42" t="str">
            <v>LWP- Water</v>
          </cell>
          <cell r="AK42">
            <v>1515.58</v>
          </cell>
        </row>
        <row r="43">
          <cell r="AI43">
            <v>640110</v>
          </cell>
          <cell r="AJ43" t="str">
            <v>Employee Engagement</v>
          </cell>
          <cell r="AK43">
            <v>8094</v>
          </cell>
        </row>
        <row r="44">
          <cell r="AI44">
            <v>640170</v>
          </cell>
          <cell r="AJ44" t="str">
            <v>Documentary Stamps</v>
          </cell>
          <cell r="AK44">
            <v>5014</v>
          </cell>
        </row>
        <row r="45">
          <cell r="AI45">
            <v>640210</v>
          </cell>
          <cell r="AJ45" t="str">
            <v>Repairs &amp; Maint.- Others</v>
          </cell>
          <cell r="AK45">
            <v>9155.86</v>
          </cell>
        </row>
        <row r="46">
          <cell r="AI46">
            <v>640980</v>
          </cell>
          <cell r="AJ46" t="str">
            <v>Fixed Freight Charges</v>
          </cell>
          <cell r="AK46">
            <v>2945961.23</v>
          </cell>
        </row>
        <row r="47">
          <cell r="AI47">
            <v>640990</v>
          </cell>
          <cell r="AJ47" t="str">
            <v>Share in Fixed Expenses</v>
          </cell>
          <cell r="AK47">
            <v>274007.44</v>
          </cell>
        </row>
        <row r="48">
          <cell r="AI48">
            <v>641000</v>
          </cell>
          <cell r="AJ48" t="str">
            <v>Handling Charges</v>
          </cell>
          <cell r="AK48">
            <v>19544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 COMPARATIVE"/>
      <sheetName val="PER DEPT COMPARATIVE"/>
      <sheetName val="FOR PNL"/>
      <sheetName val="DEPT OPEX "/>
      <sheetName val="CTG OUTLET  OPEX"/>
      <sheetName val="UR OUTLET OPEX"/>
      <sheetName val="RSL OUTLET OPEX "/>
      <sheetName val="CHOOKS EXPRESS OPEX "/>
      <sheetName val="CDI OPEX "/>
      <sheetName val="Sheet1"/>
      <sheetName val="MAPPING 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>
            <v>60000010</v>
          </cell>
          <cell r="B3" t="str">
            <v>S&amp;W- BASIC PAY</v>
          </cell>
          <cell r="C3">
            <v>600010</v>
          </cell>
          <cell r="D3" t="str">
            <v>S&amp;W- Basic Pay</v>
          </cell>
        </row>
        <row r="4">
          <cell r="A4">
            <v>60000030</v>
          </cell>
          <cell r="B4" t="str">
            <v>S&amp;W- OVERTIME</v>
          </cell>
          <cell r="C4">
            <v>600020</v>
          </cell>
          <cell r="D4" t="str">
            <v>S&amp;W- Overtime</v>
          </cell>
        </row>
        <row r="5">
          <cell r="A5">
            <v>60200010</v>
          </cell>
          <cell r="B5" t="str">
            <v>S&amp;W- SSS EMPLOYER SHARE</v>
          </cell>
          <cell r="C5">
            <v>600030</v>
          </cell>
          <cell r="D5" t="str">
            <v>S&amp;W- SSS Employer share</v>
          </cell>
        </row>
        <row r="6">
          <cell r="A6">
            <v>60100010</v>
          </cell>
          <cell r="B6" t="str">
            <v>S&amp;W- 13TH MONTH</v>
          </cell>
          <cell r="C6">
            <v>600050</v>
          </cell>
          <cell r="D6" t="str">
            <v>S&amp;W- 13th Month Pay</v>
          </cell>
        </row>
        <row r="7">
          <cell r="A7">
            <v>60100050</v>
          </cell>
          <cell r="B7" t="str">
            <v>WORKING CLOTHES</v>
          </cell>
          <cell r="C7">
            <v>600060</v>
          </cell>
          <cell r="D7" t="str">
            <v>Working Clothes</v>
          </cell>
        </row>
        <row r="8">
          <cell r="A8">
            <v>60200020</v>
          </cell>
          <cell r="B8" t="str">
            <v>S&amp;W- PAGIBIG EMPLOYER SHARE</v>
          </cell>
          <cell r="C8">
            <v>600080</v>
          </cell>
          <cell r="D8" t="str">
            <v>S&amp;W- PAGIBIG Employer share</v>
          </cell>
        </row>
        <row r="9">
          <cell r="A9">
            <v>60200030</v>
          </cell>
          <cell r="B9" t="str">
            <v>S&amp;W- PHILHEALTH EMPLOYER SHARE</v>
          </cell>
          <cell r="C9">
            <v>600110</v>
          </cell>
          <cell r="D9" t="str">
            <v>S&amp;W- Philhealth Employer Share</v>
          </cell>
        </row>
        <row r="10">
          <cell r="A10">
            <v>60100030</v>
          </cell>
          <cell r="B10" t="str">
            <v>S&amp;W- COMMISSION &amp; INCENTIVES</v>
          </cell>
          <cell r="C10">
            <v>600120</v>
          </cell>
          <cell r="D10" t="str">
            <v>S&amp;W- Commission &amp; Incentives</v>
          </cell>
        </row>
        <row r="11">
          <cell r="A11">
            <v>60300010</v>
          </cell>
          <cell r="B11" t="str">
            <v>RENT EXPENSE - OFFICE SPACE</v>
          </cell>
          <cell r="C11">
            <v>611010</v>
          </cell>
          <cell r="D11" t="str">
            <v>Rent Expense - Office Space</v>
          </cell>
        </row>
        <row r="12">
          <cell r="A12">
            <v>60300020</v>
          </cell>
          <cell r="B12" t="str">
            <v>RENT EXPENSE - STORAGE/WAREHOUSE</v>
          </cell>
          <cell r="C12">
            <v>611020</v>
          </cell>
          <cell r="D12" t="str">
            <v>Rent Expense - Storage/Warehouse</v>
          </cell>
        </row>
        <row r="13">
          <cell r="A13">
            <v>60300040</v>
          </cell>
          <cell r="B13" t="str">
            <v>RENT EXPENSE - HOUSE</v>
          </cell>
          <cell r="C13">
            <v>611040</v>
          </cell>
          <cell r="D13" t="str">
            <v>Rent Expense - House</v>
          </cell>
        </row>
        <row r="14">
          <cell r="A14">
            <v>60300050</v>
          </cell>
          <cell r="B14" t="str">
            <v>RENT EXPENSE - VEHICLE</v>
          </cell>
          <cell r="C14">
            <v>611050</v>
          </cell>
          <cell r="D14" t="str">
            <v>Rent Expense - Vehicle</v>
          </cell>
        </row>
        <row r="15">
          <cell r="A15">
            <v>60300060</v>
          </cell>
          <cell r="B15" t="str">
            <v>RENT EXPENSE - STORE</v>
          </cell>
          <cell r="C15">
            <v>611060</v>
          </cell>
          <cell r="D15" t="str">
            <v>Rent Expense - Store</v>
          </cell>
        </row>
        <row r="16">
          <cell r="A16">
            <v>60400010</v>
          </cell>
          <cell r="B16" t="str">
            <v>REPRESENTATION EXPENSES</v>
          </cell>
          <cell r="C16">
            <v>612010</v>
          </cell>
          <cell r="D16" t="str">
            <v>Representation Expenses</v>
          </cell>
        </row>
        <row r="17">
          <cell r="A17">
            <v>60600010</v>
          </cell>
          <cell r="B17" t="str">
            <v>TRANSPORTATION &amp; TRAVEL EXPENSES</v>
          </cell>
          <cell r="C17">
            <v>612020</v>
          </cell>
          <cell r="D17" t="str">
            <v>Transportation &amp; Travel Expenses</v>
          </cell>
        </row>
        <row r="18">
          <cell r="A18">
            <v>60400060</v>
          </cell>
          <cell r="B18" t="str">
            <v>LODGING/HOTEL ACCOMMODATION EXP</v>
          </cell>
          <cell r="C18">
            <v>612030</v>
          </cell>
          <cell r="D18" t="str">
            <v>Out-of-Town Travel Expense</v>
          </cell>
        </row>
        <row r="19">
          <cell r="A19">
            <v>60800010</v>
          </cell>
          <cell r="B19" t="str">
            <v>OFFICE SUPPLIES</v>
          </cell>
          <cell r="C19">
            <v>613010</v>
          </cell>
          <cell r="D19" t="str">
            <v>Office Supplies</v>
          </cell>
        </row>
        <row r="20">
          <cell r="A20">
            <v>60800020</v>
          </cell>
          <cell r="B20" t="str">
            <v>STORE SUPPLIES</v>
          </cell>
          <cell r="C20">
            <v>613020</v>
          </cell>
          <cell r="D20" t="str">
            <v>Store Supplies</v>
          </cell>
        </row>
        <row r="21">
          <cell r="A21">
            <v>60800030</v>
          </cell>
          <cell r="B21" t="str">
            <v>FACTORY SUPPLIES</v>
          </cell>
          <cell r="C21">
            <v>613030</v>
          </cell>
          <cell r="D21" t="str">
            <v>Factory &amp; Farm Supplies-Fixed</v>
          </cell>
        </row>
        <row r="22">
          <cell r="A22">
            <v>60800050</v>
          </cell>
          <cell r="B22" t="str">
            <v>LABORATORY SUPPLIES</v>
          </cell>
          <cell r="C22">
            <v>613040</v>
          </cell>
          <cell r="D22" t="str">
            <v>Laboratory Supplies - Fixed</v>
          </cell>
        </row>
        <row r="23">
          <cell r="A23">
            <v>60900040</v>
          </cell>
          <cell r="B23" t="str">
            <v>TAXES - REGISTRATION FEE</v>
          </cell>
          <cell r="C23">
            <v>613050</v>
          </cell>
          <cell r="D23" t="str">
            <v>Registration Fee</v>
          </cell>
        </row>
        <row r="24">
          <cell r="A24">
            <v>60800080</v>
          </cell>
          <cell r="B24" t="str">
            <v>MARKETING SUPPLIES</v>
          </cell>
          <cell r="C24">
            <v>613070</v>
          </cell>
          <cell r="D24" t="str">
            <v>Marketing Supplies</v>
          </cell>
        </row>
        <row r="25">
          <cell r="A25">
            <v>60900010</v>
          </cell>
          <cell r="B25" t="str">
            <v>TAXES - BUSINESS PERMIT</v>
          </cell>
          <cell r="C25">
            <v>614020</v>
          </cell>
          <cell r="D25" t="str">
            <v>Business Taxes</v>
          </cell>
        </row>
        <row r="26">
          <cell r="A26">
            <v>60900100</v>
          </cell>
          <cell r="B26" t="str">
            <v>LICENSES &amp; REGISTRATION - VEHICLES</v>
          </cell>
          <cell r="C26">
            <v>614030</v>
          </cell>
          <cell r="D26" t="str">
            <v>Service Vehicle Registration Fee</v>
          </cell>
        </row>
        <row r="27">
          <cell r="A27">
            <v>62900130</v>
          </cell>
          <cell r="B27" t="str">
            <v>PENALTIES</v>
          </cell>
          <cell r="C27">
            <v>614070</v>
          </cell>
          <cell r="D27" t="str">
            <v>Penalties</v>
          </cell>
        </row>
        <row r="28">
          <cell r="A28"/>
          <cell r="B28"/>
          <cell r="C28">
            <v>614090</v>
          </cell>
          <cell r="D28" t="str">
            <v>Inspection Fee</v>
          </cell>
        </row>
        <row r="29">
          <cell r="A29">
            <v>61100010</v>
          </cell>
          <cell r="B29" t="str">
            <v>TEL&amp;POST-LANDLINE</v>
          </cell>
          <cell r="C29">
            <v>615010</v>
          </cell>
          <cell r="D29" t="str">
            <v>Tel&amp;Post-Landline</v>
          </cell>
        </row>
        <row r="30">
          <cell r="A30">
            <v>61100020</v>
          </cell>
          <cell r="B30" t="str">
            <v>TEL&amp;POST-CELLPHONE</v>
          </cell>
          <cell r="C30">
            <v>615020</v>
          </cell>
          <cell r="D30" t="str">
            <v>Tel&amp;Post-Cellphone</v>
          </cell>
        </row>
        <row r="31">
          <cell r="A31">
            <v>61100030</v>
          </cell>
          <cell r="B31" t="str">
            <v>TEL&amp;POST-INTERNET FEES</v>
          </cell>
          <cell r="C31">
            <v>615030</v>
          </cell>
          <cell r="D31" t="str">
            <v>Tel&amp;Post-Internet Fees</v>
          </cell>
        </row>
        <row r="32">
          <cell r="A32">
            <v>61100040</v>
          </cell>
          <cell r="B32" t="str">
            <v>TEL&amp;POST-COURIER</v>
          </cell>
          <cell r="C32">
            <v>615040</v>
          </cell>
          <cell r="D32" t="str">
            <v>Tel&amp;Post-Courier</v>
          </cell>
        </row>
        <row r="33">
          <cell r="A33">
            <v>61200010</v>
          </cell>
          <cell r="B33" t="str">
            <v>BOOKS &amp; SUBSCRIPTION</v>
          </cell>
          <cell r="C33">
            <v>616010</v>
          </cell>
          <cell r="D33" t="str">
            <v>Books &amp; Subscription</v>
          </cell>
        </row>
        <row r="34">
          <cell r="A34">
            <v>61200020</v>
          </cell>
          <cell r="B34" t="str">
            <v>PHOTOCOPYING/PRINTING SERVICES</v>
          </cell>
          <cell r="C34">
            <v>616030</v>
          </cell>
          <cell r="D34" t="str">
            <v>Photocopying/Printing Services</v>
          </cell>
        </row>
        <row r="35">
          <cell r="A35">
            <v>61300010</v>
          </cell>
          <cell r="B35" t="str">
            <v>INSURANCE EXP.-HEALTH</v>
          </cell>
          <cell r="C35">
            <v>617010</v>
          </cell>
          <cell r="D35" t="str">
            <v>Insurance Exp.-Group Life &amp; Hosp. Premium</v>
          </cell>
        </row>
        <row r="36">
          <cell r="A36">
            <v>61300050</v>
          </cell>
          <cell r="B36" t="str">
            <v>INSURANCE EXP.-FIRE</v>
          </cell>
          <cell r="C36">
            <v>617020</v>
          </cell>
          <cell r="D36" t="str">
            <v>Insurance Exp.-Fire</v>
          </cell>
        </row>
        <row r="37">
          <cell r="A37">
            <v>61300040</v>
          </cell>
          <cell r="B37" t="str">
            <v>INSURANCE EXP.-VEHICLE</v>
          </cell>
          <cell r="C37">
            <v>617030</v>
          </cell>
          <cell r="D37" t="str">
            <v>Insurance Exp.-Motor Vehicle</v>
          </cell>
        </row>
        <row r="38">
          <cell r="A38">
            <v>61400130</v>
          </cell>
          <cell r="B38" t="str">
            <v>SECURITY SERVICES</v>
          </cell>
          <cell r="C38">
            <v>618010</v>
          </cell>
          <cell r="D38" t="str">
            <v>Security Services</v>
          </cell>
        </row>
        <row r="39">
          <cell r="A39">
            <v>61400030</v>
          </cell>
          <cell r="B39" t="str">
            <v>CONTRACT LABOR - FIXED</v>
          </cell>
          <cell r="C39">
            <v>618020</v>
          </cell>
          <cell r="D39" t="str">
            <v>Contract Labor-fixed</v>
          </cell>
        </row>
        <row r="40">
          <cell r="A40">
            <v>60800060</v>
          </cell>
          <cell r="B40" t="str">
            <v>MERCHANDISING MATERIALS</v>
          </cell>
          <cell r="C40">
            <v>618040</v>
          </cell>
          <cell r="D40" t="str">
            <v>Merchandising Materials Expense</v>
          </cell>
        </row>
        <row r="41">
          <cell r="A41">
            <v>61400120</v>
          </cell>
          <cell r="B41" t="str">
            <v>JANITORIAL SERVICES</v>
          </cell>
          <cell r="C41">
            <v>618050</v>
          </cell>
          <cell r="D41" t="str">
            <v>Janitorial Services</v>
          </cell>
        </row>
        <row r="42">
          <cell r="A42">
            <v>61400140</v>
          </cell>
          <cell r="B42" t="str">
            <v>PEST CONTROL</v>
          </cell>
          <cell r="C42">
            <v>618060</v>
          </cell>
          <cell r="D42" t="str">
            <v>Pest Control</v>
          </cell>
        </row>
        <row r="43">
          <cell r="A43">
            <v>61400150</v>
          </cell>
          <cell r="B43" t="str">
            <v>GARBAGE DISPOSAL</v>
          </cell>
          <cell r="C43">
            <v>618070</v>
          </cell>
          <cell r="D43" t="str">
            <v>Garbage Disposal</v>
          </cell>
        </row>
        <row r="44">
          <cell r="A44">
            <v>61400160</v>
          </cell>
          <cell r="B44" t="str">
            <v>REMITTANCE CHARGES</v>
          </cell>
          <cell r="C44">
            <v>618080</v>
          </cell>
          <cell r="D44" t="str">
            <v>Remittance Charges</v>
          </cell>
        </row>
        <row r="45">
          <cell r="A45">
            <v>61400010</v>
          </cell>
          <cell r="B45" t="str">
            <v>CONTRACT LABOR - CREW</v>
          </cell>
          <cell r="C45">
            <v>618090</v>
          </cell>
          <cell r="D45" t="str">
            <v>Contract Labor - Crew</v>
          </cell>
        </row>
        <row r="46">
          <cell r="A46">
            <v>61400020</v>
          </cell>
          <cell r="B46" t="str">
            <v>CONTRACT LABOR - CREW OVERTIME</v>
          </cell>
          <cell r="C46">
            <v>618100</v>
          </cell>
          <cell r="D46" t="str">
            <v>Contract Labor - Crew Overtime</v>
          </cell>
        </row>
        <row r="47">
          <cell r="A47">
            <v>61400040</v>
          </cell>
          <cell r="B47" t="str">
            <v>SALES INCENTIVES - CREW</v>
          </cell>
          <cell r="C47">
            <v>618110</v>
          </cell>
          <cell r="D47" t="str">
            <v>Sales Incentives - crew</v>
          </cell>
        </row>
        <row r="48">
          <cell r="A48">
            <v>60400040</v>
          </cell>
          <cell r="B48" t="str">
            <v>MEAL &amp; SUBSISTENCE EXPENSES</v>
          </cell>
          <cell r="C48">
            <v>619010</v>
          </cell>
          <cell r="D48" t="str">
            <v>EB-Meal Expenses</v>
          </cell>
        </row>
        <row r="49">
          <cell r="A49">
            <v>60100040</v>
          </cell>
          <cell r="B49" t="str">
            <v>INCENTIVES &amp; COMMISSION (NON TAX)</v>
          </cell>
          <cell r="C49">
            <v>619020</v>
          </cell>
          <cell r="D49" t="str">
            <v>Incentives &amp; Commission</v>
          </cell>
        </row>
        <row r="50">
          <cell r="A50">
            <v>60100080</v>
          </cell>
          <cell r="B50" t="str">
            <v>MEMBERSHIP DUES</v>
          </cell>
          <cell r="C50">
            <v>619060</v>
          </cell>
          <cell r="D50" t="str">
            <v>EB-Membership Dues</v>
          </cell>
        </row>
        <row r="51">
          <cell r="A51">
            <v>60100090</v>
          </cell>
          <cell r="B51" t="str">
            <v>MEDICAL EXPENSES</v>
          </cell>
          <cell r="C51">
            <v>619070</v>
          </cell>
          <cell r="D51" t="str">
            <v>EB-Medical Expenses</v>
          </cell>
        </row>
        <row r="52">
          <cell r="A52">
            <v>60100160</v>
          </cell>
          <cell r="B52" t="str">
            <v>LOYALTY &amp; SERVICE AWARDS</v>
          </cell>
          <cell r="C52">
            <v>619100</v>
          </cell>
          <cell r="D52" t="str">
            <v>Loyalty &amp; Awards</v>
          </cell>
        </row>
        <row r="53">
          <cell r="A53">
            <v>60100180</v>
          </cell>
          <cell r="B53" t="str">
            <v>PRE EMPLOYMENT EXPENSES</v>
          </cell>
          <cell r="C53">
            <v>619120</v>
          </cell>
          <cell r="D53" t="str">
            <v>Pre Employment Expenses</v>
          </cell>
        </row>
        <row r="54">
          <cell r="A54">
            <v>60100190</v>
          </cell>
          <cell r="B54" t="str">
            <v>ON BOARDING EXPENSES</v>
          </cell>
          <cell r="C54">
            <v>619130</v>
          </cell>
          <cell r="D54" t="str">
            <v>On Boarding Expenses</v>
          </cell>
        </row>
        <row r="55">
          <cell r="A55">
            <v>60100200</v>
          </cell>
          <cell r="B55" t="str">
            <v>HAZARD PAY - EMPLOYEES</v>
          </cell>
          <cell r="C55">
            <v>619140</v>
          </cell>
          <cell r="D55" t="str">
            <v>Hazard Pay - Employees</v>
          </cell>
        </row>
        <row r="56">
          <cell r="A56">
            <v>61500020</v>
          </cell>
          <cell r="B56" t="str">
            <v>DUES SUBSCRIPTION &amp; PUBLICATION - ASSOCIATION DUES</v>
          </cell>
          <cell r="C56">
            <v>620030</v>
          </cell>
          <cell r="D56" t="str">
            <v>Dues Subscription &amp; Publication - Association Dues</v>
          </cell>
        </row>
        <row r="57">
          <cell r="A57">
            <v>61600030</v>
          </cell>
          <cell r="B57" t="str">
            <v>PROFESSIONAL FEES - LEGAL</v>
          </cell>
          <cell r="C57">
            <v>621020</v>
          </cell>
          <cell r="D57" t="str">
            <v>Professional Fees - Legal</v>
          </cell>
        </row>
        <row r="58">
          <cell r="A58"/>
          <cell r="B58"/>
          <cell r="C58">
            <v>623010</v>
          </cell>
          <cell r="D58" t="str">
            <v>Trade Promos</v>
          </cell>
        </row>
        <row r="59">
          <cell r="A59">
            <v>61800010</v>
          </cell>
          <cell r="B59" t="str">
            <v>TRADE PROMO- SUPPORT</v>
          </cell>
          <cell r="C59">
            <v>623030</v>
          </cell>
          <cell r="D59" t="str">
            <v>Trade Promo- Support</v>
          </cell>
        </row>
        <row r="60">
          <cell r="A60">
            <v>61800020</v>
          </cell>
          <cell r="B60" t="str">
            <v>TRADE PROMO- PROMOTIONAL ITEMS</v>
          </cell>
          <cell r="C60">
            <v>623040</v>
          </cell>
          <cell r="D60" t="str">
            <v>Trade Promo- Promotional Items</v>
          </cell>
        </row>
        <row r="61">
          <cell r="A61">
            <v>61800030</v>
          </cell>
          <cell r="B61" t="str">
            <v>TRADE PROMO- DISPLAY MATERIALS</v>
          </cell>
          <cell r="C61">
            <v>623080</v>
          </cell>
          <cell r="D61" t="str">
            <v>Trade Promo- Display Materials</v>
          </cell>
        </row>
        <row r="62">
          <cell r="A62">
            <v>61800050</v>
          </cell>
          <cell r="B62" t="str">
            <v>TRADE PROMO- SIGNAGES</v>
          </cell>
          <cell r="C62">
            <v>623090</v>
          </cell>
          <cell r="D62" t="str">
            <v>Trade Promo- Signages</v>
          </cell>
        </row>
        <row r="63">
          <cell r="A63">
            <v>61700030</v>
          </cell>
          <cell r="B63" t="str">
            <v>SPECIAL PROGRAMS</v>
          </cell>
          <cell r="C63">
            <v>626050</v>
          </cell>
          <cell r="D63" t="str">
            <v>Special Programs</v>
          </cell>
        </row>
        <row r="64">
          <cell r="A64">
            <v>61500010</v>
          </cell>
          <cell r="B64" t="str">
            <v>SYSTEM/DOMAIN MAINTAINANCE</v>
          </cell>
          <cell r="C64">
            <v>626070</v>
          </cell>
          <cell r="D64" t="str">
            <v>System/Domain Maintenance</v>
          </cell>
        </row>
        <row r="65">
          <cell r="A65">
            <v>61700020</v>
          </cell>
          <cell r="B65" t="str">
            <v>SPONSORSHIPS</v>
          </cell>
          <cell r="C65">
            <v>626090</v>
          </cell>
          <cell r="D65" t="str">
            <v>Sponsorships</v>
          </cell>
        </row>
        <row r="66">
          <cell r="A66">
            <v>61700050</v>
          </cell>
          <cell r="B66" t="str">
            <v>ENDORSEMENT FEE</v>
          </cell>
          <cell r="C66">
            <v>626110</v>
          </cell>
          <cell r="D66" t="str">
            <v>Endorsement Fee</v>
          </cell>
        </row>
        <row r="67">
          <cell r="A67">
            <v>62200010</v>
          </cell>
          <cell r="B67" t="str">
            <v>DEPRECIATION EXP. - LAND IMPROVEMENTS</v>
          </cell>
          <cell r="C67">
            <v>630010</v>
          </cell>
          <cell r="D67" t="str">
            <v>Depreciation Exp. - Land Improvements</v>
          </cell>
        </row>
        <row r="68">
          <cell r="A68">
            <v>62200020</v>
          </cell>
          <cell r="B68" t="str">
            <v>DEPRECIATION EXP. - BUILDING</v>
          </cell>
          <cell r="C68">
            <v>630020</v>
          </cell>
          <cell r="D68" t="str">
            <v>Depreciation Exp. - Buildings</v>
          </cell>
        </row>
        <row r="69">
          <cell r="A69">
            <v>62200050</v>
          </cell>
          <cell r="B69" t="str">
            <v>DEPRECIATION EXP. - LEASEHOLD IMPROVEMENT</v>
          </cell>
          <cell r="C69">
            <v>630050</v>
          </cell>
          <cell r="D69" t="str">
            <v>Depreciation Exp.-Leasehold Improvement</v>
          </cell>
        </row>
        <row r="70">
          <cell r="A70">
            <v>62200060</v>
          </cell>
          <cell r="B70" t="str">
            <v>DEPRECIATION EXP. - MACHINERY &amp; EQUIPMENT</v>
          </cell>
          <cell r="C70">
            <v>630060</v>
          </cell>
          <cell r="D70" t="str">
            <v>Depreciation Exp.-Machinery Equipment</v>
          </cell>
        </row>
        <row r="71">
          <cell r="A71">
            <v>62200130</v>
          </cell>
          <cell r="B71" t="str">
            <v>DEPRECIATION EXP. - COMPUTER SOFTWARE</v>
          </cell>
          <cell r="C71">
            <v>630070</v>
          </cell>
          <cell r="D71" t="str">
            <v>Depreciation Exp.-Computer Software</v>
          </cell>
        </row>
        <row r="72">
          <cell r="A72">
            <v>62200150</v>
          </cell>
          <cell r="B72" t="str">
            <v>DEPRECIATION EXP. - OFFICE EQUIPMENT</v>
          </cell>
          <cell r="C72">
            <v>630080</v>
          </cell>
          <cell r="D72" t="str">
            <v>Depreciation Exp.-Office Equipment</v>
          </cell>
        </row>
        <row r="73">
          <cell r="A73">
            <v>62200160</v>
          </cell>
          <cell r="B73" t="str">
            <v>DEPRECIATION EXP. - OFFICE FURNITURE &amp; FIXTURES</v>
          </cell>
          <cell r="C73">
            <v>630090</v>
          </cell>
          <cell r="D73" t="str">
            <v>Depreciation Exp.-Office Furniture &amp; Fixtures</v>
          </cell>
        </row>
        <row r="74">
          <cell r="A74"/>
          <cell r="B74"/>
          <cell r="C74">
            <v>630100</v>
          </cell>
          <cell r="D74" t="str">
            <v>Depreciation Exp. - Deepwell &amp; Water System</v>
          </cell>
        </row>
        <row r="75">
          <cell r="A75">
            <v>62200170</v>
          </cell>
          <cell r="B75" t="str">
            <v>DEPRECIATION EXP. - TRANSPORTATION EQUIPMENT</v>
          </cell>
          <cell r="C75">
            <v>630110</v>
          </cell>
          <cell r="D75" t="str">
            <v>Depreciation Exp.-Transportation Equipment</v>
          </cell>
        </row>
        <row r="76">
          <cell r="A76">
            <v>62200180</v>
          </cell>
          <cell r="B76" t="str">
            <v>DEPRECIATION EXP. - HAND TOOLS</v>
          </cell>
          <cell r="C76">
            <v>630120</v>
          </cell>
          <cell r="D76" t="str">
            <v>Depreciation Exp.-Hand Tools</v>
          </cell>
        </row>
        <row r="77">
          <cell r="A77">
            <v>62200110</v>
          </cell>
          <cell r="B77" t="str">
            <v>DEPRECIATION EXP. - STORE EQUIPMENT</v>
          </cell>
          <cell r="C77">
            <v>630130</v>
          </cell>
          <cell r="D77" t="str">
            <v>Depreciation Exp.-Store Equipment</v>
          </cell>
        </row>
        <row r="78">
          <cell r="A78">
            <v>62200190</v>
          </cell>
          <cell r="B78" t="str">
            <v>DEPRECIATION EXP. - LOW VALUE ASSET</v>
          </cell>
          <cell r="C78">
            <v>630140</v>
          </cell>
          <cell r="D78" t="str">
            <v>Depreciation Exp.-Other Assets</v>
          </cell>
        </row>
        <row r="79">
          <cell r="A79">
            <v>62200140</v>
          </cell>
          <cell r="B79" t="str">
            <v>DEPRECIATION EXP. - COMPUTER EQUIPMENT &amp; PARAPHERNALIA</v>
          </cell>
          <cell r="C79">
            <v>630180</v>
          </cell>
          <cell r="D79" t="str">
            <v>Depreciation Exp.-Computer Equipment&amp;Paraphernalia</v>
          </cell>
        </row>
        <row r="80">
          <cell r="A80"/>
          <cell r="B80"/>
          <cell r="C80">
            <v>630200</v>
          </cell>
          <cell r="D80" t="str">
            <v>Depreciation Exp.-Farm Equipment</v>
          </cell>
        </row>
        <row r="81">
          <cell r="A81">
            <v>60700010</v>
          </cell>
          <cell r="B81" t="str">
            <v>FUEL EXPENSES - TRANSPORTATION</v>
          </cell>
          <cell r="C81">
            <v>640010</v>
          </cell>
          <cell r="D81" t="str">
            <v>Fuel Expenses</v>
          </cell>
        </row>
        <row r="82">
          <cell r="A82">
            <v>62600010</v>
          </cell>
          <cell r="B82" t="str">
            <v>R&amp;M - VEHICLE</v>
          </cell>
          <cell r="C82">
            <v>640020</v>
          </cell>
          <cell r="D82" t="str">
            <v>Repairs &amp; Maint.-Vehicle</v>
          </cell>
        </row>
        <row r="83">
          <cell r="A83">
            <v>62900010</v>
          </cell>
          <cell r="B83" t="str">
            <v>MEETING AND CONFERENCE</v>
          </cell>
          <cell r="C83">
            <v>640030</v>
          </cell>
          <cell r="D83" t="str">
            <v>Meeting &amp; Conference</v>
          </cell>
        </row>
        <row r="84">
          <cell r="A84">
            <v>62900020</v>
          </cell>
          <cell r="B84" t="str">
            <v>TRAININGS AND SEMINARS</v>
          </cell>
          <cell r="C84">
            <v>640040</v>
          </cell>
          <cell r="D84" t="str">
            <v>Trainings and Seminars</v>
          </cell>
        </row>
        <row r="85">
          <cell r="A85">
            <v>62500020</v>
          </cell>
          <cell r="B85" t="str">
            <v>UTILITIES - ELECTRICITY</v>
          </cell>
          <cell r="C85">
            <v>640050</v>
          </cell>
          <cell r="D85" t="str">
            <v>LWP- Electricity</v>
          </cell>
        </row>
        <row r="86">
          <cell r="A86">
            <v>62500030</v>
          </cell>
          <cell r="B86" t="str">
            <v>UTILITIES - WATER</v>
          </cell>
          <cell r="C86">
            <v>640060</v>
          </cell>
          <cell r="D86" t="str">
            <v>LWP- Water</v>
          </cell>
        </row>
        <row r="87">
          <cell r="A87">
            <v>62800010</v>
          </cell>
          <cell r="B87" t="str">
            <v>DONATION AND CONTRIBUTION</v>
          </cell>
          <cell r="C87">
            <v>640070</v>
          </cell>
          <cell r="D87" t="str">
            <v>Donation &amp; Contribution</v>
          </cell>
        </row>
        <row r="88">
          <cell r="A88">
            <v>62900040</v>
          </cell>
          <cell r="B88" t="str">
            <v>SAMPLING EXPENSES</v>
          </cell>
          <cell r="C88">
            <v>640090</v>
          </cell>
          <cell r="D88" t="str">
            <v>Sampling Expenses</v>
          </cell>
        </row>
        <row r="89">
          <cell r="A89">
            <v>60100140</v>
          </cell>
          <cell r="B89" t="str">
            <v>EMPLOYEE ENGAGEMENT</v>
          </cell>
          <cell r="C89">
            <v>640110</v>
          </cell>
          <cell r="D89" t="str">
            <v>Employee Engagement</v>
          </cell>
        </row>
        <row r="90">
          <cell r="A90">
            <v>61000030</v>
          </cell>
          <cell r="B90" t="str">
            <v>DOCUMENTARY STAMPS</v>
          </cell>
          <cell r="C90">
            <v>640170</v>
          </cell>
          <cell r="D90" t="str">
            <v>Documentary Stamps</v>
          </cell>
        </row>
        <row r="91">
          <cell r="A91">
            <v>62600040</v>
          </cell>
          <cell r="B91" t="str">
            <v>R&amp;M - STORES</v>
          </cell>
          <cell r="C91">
            <v>640210</v>
          </cell>
          <cell r="D91" t="str">
            <v>Repairs &amp; Maint.- Others</v>
          </cell>
        </row>
        <row r="92">
          <cell r="A92"/>
          <cell r="B92"/>
          <cell r="C92">
            <v>640240</v>
          </cell>
          <cell r="D92" t="str">
            <v>Cold Storage Charges</v>
          </cell>
        </row>
        <row r="93">
          <cell r="A93"/>
          <cell r="B93"/>
          <cell r="C93">
            <v>640250</v>
          </cell>
          <cell r="D93" t="str">
            <v>Ice Consumption - fixed</v>
          </cell>
        </row>
        <row r="94">
          <cell r="A94">
            <v>65000030</v>
          </cell>
          <cell r="B94" t="str">
            <v>FREIGHT-OUT</v>
          </cell>
          <cell r="C94">
            <v>640980</v>
          </cell>
          <cell r="D94" t="str">
            <v>Fixed Freight Charges</v>
          </cell>
        </row>
        <row r="95">
          <cell r="A95"/>
          <cell r="B95"/>
          <cell r="C95">
            <v>640990</v>
          </cell>
          <cell r="D95" t="str">
            <v>Share in Fixed Expenses</v>
          </cell>
        </row>
        <row r="96">
          <cell r="A96">
            <v>62700040</v>
          </cell>
          <cell r="B96" t="str">
            <v>HANDLING CHARGES</v>
          </cell>
          <cell r="C96">
            <v>641000</v>
          </cell>
          <cell r="D96" t="str">
            <v>Handling Charges</v>
          </cell>
        </row>
        <row r="97">
          <cell r="A97">
            <v>61400170</v>
          </cell>
          <cell r="B97" t="str">
            <v>MERCHANT FEES</v>
          </cell>
          <cell r="C97">
            <v>641020</v>
          </cell>
          <cell r="D97" t="str">
            <v>Merchant Fees</v>
          </cell>
        </row>
        <row r="98">
          <cell r="A98"/>
          <cell r="B98"/>
          <cell r="C98">
            <v>641060</v>
          </cell>
          <cell r="D98" t="str">
            <v>IBG Period Cost Clearing</v>
          </cell>
        </row>
        <row r="99">
          <cell r="A99"/>
          <cell r="B99"/>
          <cell r="C99">
            <v>612070</v>
          </cell>
          <cell r="D99" t="str">
            <v>Representation Expenses Covid 19</v>
          </cell>
        </row>
        <row r="100">
          <cell r="A100">
            <v>61400180</v>
          </cell>
          <cell r="B100" t="str">
            <v>TOKEN</v>
          </cell>
          <cell r="C100">
            <v>618120</v>
          </cell>
          <cell r="D100" t="str">
            <v>Token-Crew</v>
          </cell>
        </row>
        <row r="101">
          <cell r="A101"/>
          <cell r="B101"/>
          <cell r="C101">
            <v>620040</v>
          </cell>
          <cell r="D101" t="str">
            <v>Dues Subscription &amp; Publication-Annual Subscription</v>
          </cell>
        </row>
        <row r="102">
          <cell r="A102">
            <v>61500040</v>
          </cell>
          <cell r="B102" t="str">
            <v>DUES SUBSCRIPTION &amp; PUBLICATION -PRINTING SERVICES</v>
          </cell>
          <cell r="C102">
            <v>620020</v>
          </cell>
          <cell r="D102" t="str">
            <v>Dues Subscription &amp; Publication-Printing Services</v>
          </cell>
        </row>
        <row r="103">
          <cell r="A103">
            <v>60100100</v>
          </cell>
          <cell r="B103" t="str">
            <v>PERSONAL PROTECTIVE EQUIPMENT</v>
          </cell>
          <cell r="C103">
            <v>619150</v>
          </cell>
          <cell r="D103" t="str">
            <v>Personal Protective Equipment</v>
          </cell>
        </row>
        <row r="104">
          <cell r="A104">
            <v>60800070</v>
          </cell>
          <cell r="B104" t="str">
            <v>TRAINING SUPPLIES</v>
          </cell>
          <cell r="C104">
            <v>613060</v>
          </cell>
          <cell r="D104" t="str">
            <v>Training Supplies</v>
          </cell>
        </row>
        <row r="105">
          <cell r="A105">
            <v>62300030</v>
          </cell>
          <cell r="B105" t="str">
            <v>TESTING FEES</v>
          </cell>
          <cell r="C105">
            <v>640100</v>
          </cell>
          <cell r="D105" t="str">
            <v>Testing Fees</v>
          </cell>
        </row>
        <row r="106">
          <cell r="A106">
            <v>60900110</v>
          </cell>
          <cell r="B106" t="str">
            <v>SEC REGISTRATION</v>
          </cell>
          <cell r="C106">
            <v>614040</v>
          </cell>
          <cell r="D106" t="str">
            <v>New Company Registration Fee</v>
          </cell>
        </row>
        <row r="107">
          <cell r="A107"/>
          <cell r="B107"/>
          <cell r="C107">
            <v>640230</v>
          </cell>
          <cell r="D107" t="str">
            <v>Gasoline Expenses</v>
          </cell>
        </row>
        <row r="108">
          <cell r="A108">
            <v>60100170</v>
          </cell>
          <cell r="B108" t="str">
            <v>HONORARIUM</v>
          </cell>
          <cell r="C108">
            <v>619110</v>
          </cell>
          <cell r="D108" t="str">
            <v>Honorarium</v>
          </cell>
        </row>
        <row r="109">
          <cell r="A109">
            <v>60900020</v>
          </cell>
          <cell r="B109" t="str">
            <v>TAXES - INSURANCE</v>
          </cell>
          <cell r="C109">
            <v>617050</v>
          </cell>
          <cell r="D109" t="str">
            <v>Insurance Exp- Business Taxes</v>
          </cell>
        </row>
        <row r="110">
          <cell r="A110">
            <v>61800040</v>
          </cell>
          <cell r="B110" t="str">
            <v>TRADE PROMO- RAFFLES/REDEMPTION</v>
          </cell>
          <cell r="C110">
            <v>623020</v>
          </cell>
          <cell r="D110" t="str">
            <v>Trade Promo-Raffles/Redemption</v>
          </cell>
        </row>
        <row r="111">
          <cell r="A111">
            <v>60300030</v>
          </cell>
          <cell r="B111" t="str">
            <v>RENT EXPENSE - PARKING LOT</v>
          </cell>
          <cell r="C111">
            <v>611030</v>
          </cell>
          <cell r="D111" t="str">
            <v>Rent Expense-Parking Lot</v>
          </cell>
        </row>
        <row r="112">
          <cell r="A112">
            <v>60300070</v>
          </cell>
          <cell r="B112" t="str">
            <v>RENT EXPENSE - ADVERTISING SPACE</v>
          </cell>
          <cell r="C112">
            <v>611070</v>
          </cell>
          <cell r="D112" t="str">
            <v>Rent Expense-Advertising Space</v>
          </cell>
        </row>
        <row r="113">
          <cell r="A113"/>
          <cell r="B113"/>
          <cell r="C113">
            <v>622030</v>
          </cell>
          <cell r="D113" t="str">
            <v>Consumer Promo-Promotional Items</v>
          </cell>
        </row>
      </sheetData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tive OPEX per GL"/>
      <sheetName val="BC"/>
      <sheetName val="GL"/>
      <sheetName val="Cost Center"/>
    </sheetNames>
    <sheetDataSet>
      <sheetData sheetId="0">
        <row r="2">
          <cell r="E2" t="str">
            <v>GL Account</v>
          </cell>
          <cell r="F2" t="str">
            <v>GL Description</v>
          </cell>
          <cell r="G2" t="str">
            <v>GL Group</v>
          </cell>
        </row>
        <row r="3">
          <cell r="E3">
            <v>60000010</v>
          </cell>
          <cell r="F3" t="str">
            <v>S&amp;W- BASIC PAY</v>
          </cell>
          <cell r="G3" t="str">
            <v>SALARIES AND WAGES</v>
          </cell>
        </row>
        <row r="4">
          <cell r="E4">
            <v>60100010</v>
          </cell>
          <cell r="F4" t="str">
            <v>S&amp;W- 13TH MONTH</v>
          </cell>
          <cell r="G4" t="str">
            <v>BONUS &amp; BENEFITS</v>
          </cell>
        </row>
        <row r="5">
          <cell r="E5">
            <v>60100030</v>
          </cell>
          <cell r="F5" t="str">
            <v>S&amp;W- COMMISSION &amp; INCENTIVES</v>
          </cell>
          <cell r="G5" t="str">
            <v>BONUS &amp; BENEFITS</v>
          </cell>
        </row>
        <row r="6">
          <cell r="E6">
            <v>60200010</v>
          </cell>
          <cell r="F6" t="str">
            <v>S&amp;W- SSS EMPLOYER SHARE</v>
          </cell>
          <cell r="G6" t="str">
            <v>SSS/PHILHEALTH/HDMF</v>
          </cell>
        </row>
        <row r="7">
          <cell r="E7">
            <v>60200020</v>
          </cell>
          <cell r="F7" t="str">
            <v>S&amp;W- PAGIBIG EMPLOYER SHARE</v>
          </cell>
          <cell r="G7" t="str">
            <v>SSS/PHILHEALTH/HDMF</v>
          </cell>
        </row>
        <row r="8">
          <cell r="E8">
            <v>60200030</v>
          </cell>
          <cell r="F8" t="str">
            <v>S&amp;W- PHILHEALTH EMPLOYER SHARE</v>
          </cell>
          <cell r="G8" t="str">
            <v>SSS/PHILHEALTH/HDMF</v>
          </cell>
        </row>
        <row r="9">
          <cell r="E9">
            <v>60400040</v>
          </cell>
          <cell r="F9" t="str">
            <v>MEAL &amp; SUBSISTENCE EXPENSES</v>
          </cell>
          <cell r="G9" t="str">
            <v>REPRESENTATION EXPENSES</v>
          </cell>
        </row>
        <row r="10">
          <cell r="E10">
            <v>60400060</v>
          </cell>
          <cell r="F10" t="str">
            <v>LODGING/HOTEL ACCOMMODATION EXP</v>
          </cell>
          <cell r="G10" t="str">
            <v>REPRESENTATION EXPENSES</v>
          </cell>
        </row>
        <row r="11">
          <cell r="E11">
            <v>60600010</v>
          </cell>
          <cell r="F11" t="str">
            <v>TRANSPORTATION &amp; TRAVEL EXPENSES</v>
          </cell>
          <cell r="G11" t="str">
            <v>TRANSPORTATION &amp; TRAVEL EXPENSES</v>
          </cell>
        </row>
        <row r="12">
          <cell r="E12">
            <v>60700010</v>
          </cell>
          <cell r="F12" t="str">
            <v>FUEL EXPENSES - TRANSPORTATION</v>
          </cell>
          <cell r="G12" t="str">
            <v>FUEL EXPENSES</v>
          </cell>
        </row>
        <row r="13">
          <cell r="E13">
            <v>60800010</v>
          </cell>
          <cell r="F13" t="str">
            <v>OFFICE SUPPLIES</v>
          </cell>
          <cell r="G13" t="str">
            <v>MATERIALS AND SUPPLIES</v>
          </cell>
        </row>
        <row r="14">
          <cell r="E14">
            <v>60800020</v>
          </cell>
          <cell r="F14" t="str">
            <v>STORE SUPPLIES</v>
          </cell>
          <cell r="G14" t="str">
            <v>MATERIALS AND SUPPLIES</v>
          </cell>
        </row>
        <row r="15">
          <cell r="E15">
            <v>60900100</v>
          </cell>
          <cell r="F15" t="str">
            <v>LICENSES &amp; REGISTRATION - VEHICLES</v>
          </cell>
          <cell r="G15" t="str">
            <v>TAXES AND LICENSES</v>
          </cell>
        </row>
        <row r="16">
          <cell r="E16">
            <v>61100020</v>
          </cell>
          <cell r="F16" t="str">
            <v>TEL&amp;POST-CELLPHONE</v>
          </cell>
          <cell r="G16" t="str">
            <v>COMMUNICATION EXPENSES</v>
          </cell>
        </row>
        <row r="17">
          <cell r="E17">
            <v>61100030</v>
          </cell>
          <cell r="F17" t="str">
            <v>TEL&amp;POST-INTERNET FEES</v>
          </cell>
          <cell r="G17" t="str">
            <v>COMMUNICATION EXPENSES</v>
          </cell>
        </row>
        <row r="18">
          <cell r="E18">
            <v>61100040</v>
          </cell>
          <cell r="F18" t="str">
            <v>TEL&amp;POST-COURIER</v>
          </cell>
          <cell r="G18" t="str">
            <v>COMMUNICATION EXPENSES</v>
          </cell>
        </row>
        <row r="19">
          <cell r="E19">
            <v>61300020</v>
          </cell>
          <cell r="F19" t="str">
            <v>INSURANCE EXP.-LIFE</v>
          </cell>
          <cell r="G19" t="str">
            <v>INSURANCE EXPENSE</v>
          </cell>
        </row>
        <row r="20">
          <cell r="E20">
            <v>61300040</v>
          </cell>
          <cell r="F20" t="str">
            <v>INSURANCE EXP.-VEHICLE</v>
          </cell>
          <cell r="G20" t="str">
            <v>INSURANCE EXPENSE</v>
          </cell>
        </row>
        <row r="21">
          <cell r="E21">
            <v>61400030</v>
          </cell>
          <cell r="F21" t="str">
            <v>CONTRACT LABOR - FIXED</v>
          </cell>
          <cell r="G21" t="str">
            <v>CONTRACT SERVICES</v>
          </cell>
        </row>
        <row r="22">
          <cell r="E22">
            <v>61600030</v>
          </cell>
          <cell r="F22" t="str">
            <v>PROFESSIONAL FEES - LEGAL</v>
          </cell>
          <cell r="G22" t="str">
            <v>PROFESSIONAL FEES</v>
          </cell>
        </row>
        <row r="23">
          <cell r="E23">
            <v>62200140</v>
          </cell>
          <cell r="F23" t="str">
            <v>DEPRECIATION EXP. - COMPUTER EQUIPMENT &amp; PARAPHERNALIA</v>
          </cell>
          <cell r="G23" t="str">
            <v>DEPRECIATION EXPENSES</v>
          </cell>
        </row>
        <row r="24">
          <cell r="E24">
            <v>62200170</v>
          </cell>
          <cell r="F24" t="str">
            <v>DEPRECIATION EXP. - TRANSPORTATION EQUIPMENT</v>
          </cell>
          <cell r="G24" t="str">
            <v>DEPRECIATION EXPENSES</v>
          </cell>
        </row>
        <row r="25">
          <cell r="E25">
            <v>62600010</v>
          </cell>
          <cell r="F25" t="str">
            <v>R&amp;M - VEHICLE</v>
          </cell>
          <cell r="G25" t="str">
            <v>REPAIRS AND MAINTAINANCE</v>
          </cell>
        </row>
        <row r="26">
          <cell r="E26">
            <v>62600040</v>
          </cell>
          <cell r="F26" t="str">
            <v>R&amp;M - STORES</v>
          </cell>
          <cell r="G26" t="str">
            <v>REPAIRS AND MAINTAINANCE</v>
          </cell>
        </row>
        <row r="27">
          <cell r="E27">
            <v>62900020</v>
          </cell>
          <cell r="F27" t="str">
            <v>TRAININGS AND SEMINARS</v>
          </cell>
          <cell r="G27" t="str">
            <v>OTHER OPERATING ACTIVITIES</v>
          </cell>
        </row>
        <row r="28">
          <cell r="E28">
            <v>65000030</v>
          </cell>
          <cell r="F28" t="str">
            <v>FREIGHT-OUT</v>
          </cell>
          <cell r="G28" t="str">
            <v>SELLING GENERAL &amp; ADMIN EXPENSES</v>
          </cell>
        </row>
        <row r="29">
          <cell r="E29">
            <v>60000010</v>
          </cell>
          <cell r="F29" t="str">
            <v>S&amp;W- BASIC PAY</v>
          </cell>
          <cell r="G29" t="str">
            <v>SALARIES AND WAGES</v>
          </cell>
        </row>
        <row r="30">
          <cell r="E30">
            <v>60100010</v>
          </cell>
          <cell r="F30" t="str">
            <v>S&amp;W- 13TH MONTH</v>
          </cell>
          <cell r="G30" t="str">
            <v>BONUS &amp; BENEFITS</v>
          </cell>
        </row>
        <row r="31">
          <cell r="E31">
            <v>60200010</v>
          </cell>
          <cell r="F31" t="str">
            <v>S&amp;W- SSS EMPLOYER SHARE</v>
          </cell>
          <cell r="G31" t="str">
            <v>SSS/PHILHEALTH/HDMF</v>
          </cell>
        </row>
        <row r="32">
          <cell r="E32">
            <v>60200020</v>
          </cell>
          <cell r="F32" t="str">
            <v>S&amp;W- PAGIBIG EMPLOYER SHARE</v>
          </cell>
          <cell r="G32" t="str">
            <v>SSS/PHILHEALTH/HDMF</v>
          </cell>
        </row>
        <row r="33">
          <cell r="E33">
            <v>60200030</v>
          </cell>
          <cell r="F33" t="str">
            <v>S&amp;W- PHILHEALTH EMPLOYER SHARE</v>
          </cell>
          <cell r="G33" t="str">
            <v>SSS/PHILHEALTH/HDMF</v>
          </cell>
        </row>
        <row r="34">
          <cell r="E34">
            <v>60400040</v>
          </cell>
          <cell r="F34" t="str">
            <v>MEAL &amp; SUBSISTENCE EXPENSES</v>
          </cell>
          <cell r="G34" t="str">
            <v>REPRESENTATION EXPENSES</v>
          </cell>
        </row>
        <row r="35">
          <cell r="E35">
            <v>60400060</v>
          </cell>
          <cell r="F35" t="str">
            <v>LODGING/HOTEL ACCOMMODATION EXP</v>
          </cell>
          <cell r="G35" t="str">
            <v>REPRESENTATION EXPENSES</v>
          </cell>
        </row>
        <row r="36">
          <cell r="E36">
            <v>60800010</v>
          </cell>
          <cell r="F36" t="str">
            <v>OFFICE SUPPLIES</v>
          </cell>
          <cell r="G36" t="str">
            <v>MATERIALS AND SUPPLIES</v>
          </cell>
        </row>
        <row r="37">
          <cell r="E37">
            <v>61100020</v>
          </cell>
          <cell r="F37" t="str">
            <v>TEL&amp;POST-CELLPHONE</v>
          </cell>
          <cell r="G37" t="str">
            <v>COMMUNICATION EXPENSES</v>
          </cell>
        </row>
        <row r="38">
          <cell r="E38">
            <v>61100040</v>
          </cell>
          <cell r="F38" t="str">
            <v>TEL&amp;POST-COURIER</v>
          </cell>
          <cell r="G38" t="str">
            <v>COMMUNICATION EXPENSES</v>
          </cell>
        </row>
        <row r="39">
          <cell r="E39">
            <v>61300020</v>
          </cell>
          <cell r="F39" t="str">
            <v>INSURANCE EXP.-LIFE</v>
          </cell>
          <cell r="G39" t="str">
            <v>INSURANCE EXPENSE</v>
          </cell>
        </row>
        <row r="40">
          <cell r="E40">
            <v>62200140</v>
          </cell>
          <cell r="F40" t="str">
            <v>DEPRECIATION EXP. - COMPUTER EQUIPMENT &amp; PARAPHERNALIA</v>
          </cell>
          <cell r="G40" t="str">
            <v>DEPRECIATION EXPENSES</v>
          </cell>
        </row>
        <row r="41">
          <cell r="E41">
            <v>62900010</v>
          </cell>
          <cell r="F41" t="str">
            <v>MEETING AND CONFERENCE</v>
          </cell>
          <cell r="G41" t="str">
            <v>OTHER OPERATING ACTIVITIES</v>
          </cell>
        </row>
        <row r="42">
          <cell r="E42">
            <v>60000010</v>
          </cell>
          <cell r="F42" t="str">
            <v>S&amp;W- BASIC PAY</v>
          </cell>
          <cell r="G42" t="str">
            <v>SALARIES AND WAGES</v>
          </cell>
        </row>
        <row r="43">
          <cell r="E43">
            <v>60000030</v>
          </cell>
          <cell r="F43" t="str">
            <v>S&amp;W- OVERTIME</v>
          </cell>
          <cell r="G43" t="str">
            <v>SALARIES AND WAGES</v>
          </cell>
        </row>
        <row r="44">
          <cell r="E44">
            <v>60100010</v>
          </cell>
          <cell r="F44" t="str">
            <v>S&amp;W- 13TH MONTH</v>
          </cell>
          <cell r="G44" t="str">
            <v>BONUS &amp; BENEFITS</v>
          </cell>
        </row>
        <row r="45">
          <cell r="E45">
            <v>60100030</v>
          </cell>
          <cell r="F45" t="str">
            <v>S&amp;W- COMMISSION &amp; INCENTIVES</v>
          </cell>
          <cell r="G45" t="str">
            <v>BONUS &amp; BENEFITS</v>
          </cell>
        </row>
        <row r="46">
          <cell r="E46">
            <v>60200010</v>
          </cell>
          <cell r="F46" t="str">
            <v>S&amp;W- SSS EMPLOYER SHARE</v>
          </cell>
          <cell r="G46" t="str">
            <v>SSS/PHILHEALTH/HDMF</v>
          </cell>
        </row>
        <row r="47">
          <cell r="E47">
            <v>60200020</v>
          </cell>
          <cell r="F47" t="str">
            <v>S&amp;W- PAGIBIG EMPLOYER SHARE</v>
          </cell>
          <cell r="G47" t="str">
            <v>SSS/PHILHEALTH/HDMF</v>
          </cell>
        </row>
        <row r="48">
          <cell r="E48">
            <v>60200030</v>
          </cell>
          <cell r="F48" t="str">
            <v>S&amp;W- PHILHEALTH EMPLOYER SHARE</v>
          </cell>
          <cell r="G48" t="str">
            <v>SSS/PHILHEALTH/HDMF</v>
          </cell>
        </row>
        <row r="49">
          <cell r="E49">
            <v>60400040</v>
          </cell>
          <cell r="F49" t="str">
            <v>MEAL &amp; SUBSISTENCE EXPENSES</v>
          </cell>
          <cell r="G49" t="str">
            <v>REPRESENTATION EXPENSES</v>
          </cell>
        </row>
        <row r="50">
          <cell r="E50">
            <v>60400060</v>
          </cell>
          <cell r="F50" t="str">
            <v>LODGING/HOTEL ACCOMMODATION EXP</v>
          </cell>
          <cell r="G50" t="str">
            <v>REPRESENTATION EXPENSES</v>
          </cell>
        </row>
        <row r="51">
          <cell r="E51">
            <v>60800010</v>
          </cell>
          <cell r="F51" t="str">
            <v>OFFICE SUPPLIES</v>
          </cell>
          <cell r="G51" t="str">
            <v>MATERIALS AND SUPPLIES</v>
          </cell>
        </row>
        <row r="52">
          <cell r="E52">
            <v>61100020</v>
          </cell>
          <cell r="F52" t="str">
            <v>TEL&amp;POST-CELLPHONE</v>
          </cell>
          <cell r="G52" t="str">
            <v>COMMUNICATION EXPENSES</v>
          </cell>
        </row>
        <row r="53">
          <cell r="E53">
            <v>61300020</v>
          </cell>
          <cell r="F53" t="str">
            <v>INSURANCE EXP.-LIFE</v>
          </cell>
          <cell r="G53" t="str">
            <v>INSURANCE EXPENSE</v>
          </cell>
        </row>
        <row r="54">
          <cell r="E54">
            <v>62200140</v>
          </cell>
          <cell r="F54" t="str">
            <v>DEPRECIATION EXP. - COMPUTER EQUIPMENT &amp; PARAPHERNALIA</v>
          </cell>
          <cell r="G54" t="str">
            <v>DEPRECIATION EXPENSES</v>
          </cell>
        </row>
        <row r="55">
          <cell r="E55">
            <v>60000010</v>
          </cell>
          <cell r="F55" t="str">
            <v>S&amp;W- BASIC PAY</v>
          </cell>
          <cell r="G55" t="str">
            <v>SALARIES AND WAGES</v>
          </cell>
        </row>
        <row r="56">
          <cell r="E56">
            <v>60100010</v>
          </cell>
          <cell r="F56" t="str">
            <v>S&amp;W- 13TH MONTH</v>
          </cell>
          <cell r="G56" t="str">
            <v>BONUS &amp; BENEFITS</v>
          </cell>
        </row>
        <row r="57">
          <cell r="E57">
            <v>60100180</v>
          </cell>
          <cell r="F57" t="str">
            <v>PRE EMPLOYMENT EXPENSES</v>
          </cell>
          <cell r="G57" t="str">
            <v>BONUS &amp; BENEFITS</v>
          </cell>
        </row>
        <row r="58">
          <cell r="E58">
            <v>60200010</v>
          </cell>
          <cell r="F58" t="str">
            <v>S&amp;W- SSS EMPLOYER SHARE</v>
          </cell>
          <cell r="G58" t="str">
            <v>SSS/PHILHEALTH/HDMF</v>
          </cell>
        </row>
        <row r="59">
          <cell r="E59">
            <v>60200020</v>
          </cell>
          <cell r="F59" t="str">
            <v>S&amp;W- PAGIBIG EMPLOYER SHARE</v>
          </cell>
          <cell r="G59" t="str">
            <v>SSS/PHILHEALTH/HDMF</v>
          </cell>
        </row>
        <row r="60">
          <cell r="E60">
            <v>60200030</v>
          </cell>
          <cell r="F60" t="str">
            <v>S&amp;W- PHILHEALTH EMPLOYER SHARE</v>
          </cell>
          <cell r="G60" t="str">
            <v>SSS/PHILHEALTH/HDMF</v>
          </cell>
        </row>
        <row r="61">
          <cell r="E61">
            <v>60300010</v>
          </cell>
          <cell r="F61" t="str">
            <v>RENT EXPENSE - OFFICE SPACE</v>
          </cell>
          <cell r="G61" t="str">
            <v>RENT EXPENSE</v>
          </cell>
        </row>
        <row r="62">
          <cell r="E62">
            <v>60400010</v>
          </cell>
          <cell r="F62" t="str">
            <v>REPRESENTATION EXPENSES</v>
          </cell>
          <cell r="G62" t="str">
            <v>REPRESENTATION EXPENSES</v>
          </cell>
        </row>
        <row r="63">
          <cell r="E63">
            <v>60400040</v>
          </cell>
          <cell r="F63" t="str">
            <v>MEAL &amp; SUBSISTENCE EXPENSES</v>
          </cell>
          <cell r="G63" t="str">
            <v>REPRESENTATION EXPENSES</v>
          </cell>
        </row>
        <row r="64">
          <cell r="E64">
            <v>60400060</v>
          </cell>
          <cell r="F64" t="str">
            <v>LODGING/HOTEL ACCOMMODATION EXP</v>
          </cell>
          <cell r="G64" t="str">
            <v>REPRESENTATION EXPENSES</v>
          </cell>
        </row>
        <row r="65">
          <cell r="E65">
            <v>60600010</v>
          </cell>
          <cell r="F65" t="str">
            <v>TRANSPORTATION &amp; TRAVEL EXPENSES</v>
          </cell>
          <cell r="G65" t="str">
            <v>TRANSPORTATION &amp; TRAVEL EXPENSES</v>
          </cell>
        </row>
        <row r="66">
          <cell r="E66">
            <v>60700010</v>
          </cell>
          <cell r="F66" t="str">
            <v>FUEL EXPENSES - TRANSPORTATION</v>
          </cell>
          <cell r="G66" t="str">
            <v>FUEL EXPENSES</v>
          </cell>
        </row>
        <row r="67">
          <cell r="E67">
            <v>60800010</v>
          </cell>
          <cell r="F67" t="str">
            <v>OFFICE SUPPLIES</v>
          </cell>
          <cell r="G67" t="str">
            <v>MATERIALS AND SUPPLIES</v>
          </cell>
        </row>
        <row r="68">
          <cell r="E68">
            <v>60800020</v>
          </cell>
          <cell r="F68" t="str">
            <v>STORE SUPPLIES</v>
          </cell>
          <cell r="G68" t="str">
            <v>MATERIALS AND SUPPLIES</v>
          </cell>
        </row>
        <row r="69">
          <cell r="E69">
            <v>61100020</v>
          </cell>
          <cell r="F69" t="str">
            <v>TEL&amp;POST-CELLPHONE</v>
          </cell>
          <cell r="G69" t="str">
            <v>COMMUNICATION EXPENSES</v>
          </cell>
        </row>
        <row r="70">
          <cell r="E70">
            <v>61100030</v>
          </cell>
          <cell r="F70" t="str">
            <v>TEL&amp;POST-INTERNET FEES</v>
          </cell>
          <cell r="G70" t="str">
            <v>COMMUNICATION EXPENSES</v>
          </cell>
        </row>
        <row r="71">
          <cell r="E71">
            <v>61100040</v>
          </cell>
          <cell r="F71" t="str">
            <v>TEL&amp;POST-COURIER</v>
          </cell>
          <cell r="G71" t="str">
            <v>COMMUNICATION EXPENSES</v>
          </cell>
        </row>
        <row r="72">
          <cell r="E72">
            <v>61200020</v>
          </cell>
          <cell r="F72" t="str">
            <v>PHOTOCOPYING/PRINTING SERVICES</v>
          </cell>
          <cell r="G72" t="str">
            <v>PRINTING, PUBLICATION AND SUBSCRIPTION</v>
          </cell>
        </row>
        <row r="73">
          <cell r="E73">
            <v>61300020</v>
          </cell>
          <cell r="F73" t="str">
            <v>INSURANCE EXP.-LIFE</v>
          </cell>
          <cell r="G73" t="str">
            <v>INSURANCE EXPENSE</v>
          </cell>
        </row>
        <row r="74">
          <cell r="E74">
            <v>61300040</v>
          </cell>
          <cell r="F74" t="str">
            <v>INSURANCE EXP.-VEHICLE</v>
          </cell>
          <cell r="G74" t="str">
            <v>INSURANCE EXPENSE</v>
          </cell>
        </row>
        <row r="75">
          <cell r="E75">
            <v>61400030</v>
          </cell>
          <cell r="F75" t="str">
            <v>CONTRACT LABOR - FIXED</v>
          </cell>
          <cell r="G75" t="str">
            <v>CONTRACT SERVICES</v>
          </cell>
        </row>
        <row r="76">
          <cell r="E76">
            <v>61400150</v>
          </cell>
          <cell r="F76" t="str">
            <v>GARBAGE DISPOSAL</v>
          </cell>
          <cell r="G76" t="str">
            <v>CONTRACT SERVICES</v>
          </cell>
        </row>
        <row r="77">
          <cell r="E77">
            <v>61600030</v>
          </cell>
          <cell r="F77" t="str">
            <v>PROFESSIONAL FEES - LEGAL</v>
          </cell>
          <cell r="G77" t="str">
            <v>PROFESSIONAL FEES</v>
          </cell>
        </row>
        <row r="78">
          <cell r="E78">
            <v>62200140</v>
          </cell>
          <cell r="F78" t="str">
            <v>DEPRECIATION EXP. - COMPUTER EQUIPMENT &amp; PARAPHERNALIA</v>
          </cell>
          <cell r="G78" t="str">
            <v>DEPRECIATION EXPENSES</v>
          </cell>
        </row>
        <row r="79">
          <cell r="E79">
            <v>62500020</v>
          </cell>
          <cell r="F79" t="str">
            <v>UTILITIES - ELECTRICITY</v>
          </cell>
          <cell r="G79" t="str">
            <v>UTILITIES</v>
          </cell>
        </row>
        <row r="80">
          <cell r="E80">
            <v>62500030</v>
          </cell>
          <cell r="F80" t="str">
            <v>UTILITIES - WATER</v>
          </cell>
          <cell r="G80" t="str">
            <v>UTILITIES</v>
          </cell>
        </row>
        <row r="81">
          <cell r="E81">
            <v>62600010</v>
          </cell>
          <cell r="F81" t="str">
            <v>R&amp;M - VEHICLE</v>
          </cell>
          <cell r="G81" t="str">
            <v>REPAIRS AND MAINTAINANCE</v>
          </cell>
        </row>
        <row r="82">
          <cell r="E82">
            <v>62600040</v>
          </cell>
          <cell r="F82" t="str">
            <v>R&amp;M - STORES</v>
          </cell>
          <cell r="G82" t="str">
            <v>REPAIRS AND MAINTAINANCE</v>
          </cell>
        </row>
        <row r="83">
          <cell r="E83">
            <v>62900010</v>
          </cell>
          <cell r="F83" t="str">
            <v>MEETING AND CONFERENCE</v>
          </cell>
          <cell r="G83" t="str">
            <v>OTHER OPERATING ACTIVITIES</v>
          </cell>
        </row>
        <row r="84">
          <cell r="E84">
            <v>62900020</v>
          </cell>
          <cell r="F84" t="str">
            <v>TRAININGS AND SEMINARS</v>
          </cell>
          <cell r="G84" t="str">
            <v>OTHER OPERATING ACTIVITIES</v>
          </cell>
        </row>
        <row r="85">
          <cell r="E85">
            <v>62900080</v>
          </cell>
          <cell r="F85" t="str">
            <v>SHARE IN FIXED EXPENSES</v>
          </cell>
          <cell r="G85" t="str">
            <v>OTHER OPERATING ACTIVITIES</v>
          </cell>
        </row>
        <row r="86">
          <cell r="E86">
            <v>60000010</v>
          </cell>
          <cell r="F86" t="str">
            <v>S&amp;W- BASIC PAY</v>
          </cell>
          <cell r="G86" t="str">
            <v>SALARIES AND WAGES</v>
          </cell>
        </row>
        <row r="87">
          <cell r="E87">
            <v>60100010</v>
          </cell>
          <cell r="F87" t="str">
            <v>S&amp;W- 13TH MONTH</v>
          </cell>
          <cell r="G87" t="str">
            <v>BONUS &amp; BENEFITS</v>
          </cell>
        </row>
        <row r="88">
          <cell r="E88">
            <v>60200010</v>
          </cell>
          <cell r="F88" t="str">
            <v>S&amp;W- SSS EMPLOYER SHARE</v>
          </cell>
          <cell r="G88" t="str">
            <v>SSS/PHILHEALTH/HDMF</v>
          </cell>
        </row>
        <row r="89">
          <cell r="E89">
            <v>60200020</v>
          </cell>
          <cell r="F89" t="str">
            <v>S&amp;W- PAGIBIG EMPLOYER SHARE</v>
          </cell>
          <cell r="G89" t="str">
            <v>SSS/PHILHEALTH/HDMF</v>
          </cell>
        </row>
        <row r="90">
          <cell r="E90">
            <v>60200030</v>
          </cell>
          <cell r="F90" t="str">
            <v>S&amp;W- PHILHEALTH EMPLOYER SHARE</v>
          </cell>
          <cell r="G90" t="str">
            <v>SSS/PHILHEALTH/HDMF</v>
          </cell>
        </row>
        <row r="91">
          <cell r="E91">
            <v>60300020</v>
          </cell>
          <cell r="F91" t="str">
            <v>RENT EXPENSE - STORAGE/WAREHOUSE</v>
          </cell>
          <cell r="G91" t="str">
            <v>RENT EXPENSE</v>
          </cell>
        </row>
        <row r="92">
          <cell r="E92">
            <v>60300060</v>
          </cell>
          <cell r="F92" t="str">
            <v>RENT EXPENSE - STORE</v>
          </cell>
          <cell r="G92" t="str">
            <v>RENT EXPENSE</v>
          </cell>
        </row>
        <row r="93">
          <cell r="E93">
            <v>60400040</v>
          </cell>
          <cell r="F93" t="str">
            <v>MEAL &amp; SUBSISTENCE EXPENSES</v>
          </cell>
          <cell r="G93" t="str">
            <v>REPRESENTATION EXPENSES</v>
          </cell>
        </row>
        <row r="94">
          <cell r="E94">
            <v>60400060</v>
          </cell>
          <cell r="F94" t="str">
            <v>LODGING/HOTEL ACCOMMODATION EXP</v>
          </cell>
          <cell r="G94" t="str">
            <v>REPRESENTATION EXPENSES</v>
          </cell>
        </row>
        <row r="95">
          <cell r="E95">
            <v>60600010</v>
          </cell>
          <cell r="F95" t="str">
            <v>TRANSPORTATION &amp; TRAVEL EXPENSES</v>
          </cell>
          <cell r="G95" t="str">
            <v>TRANSPORTATION &amp; TRAVEL EXPENSES</v>
          </cell>
        </row>
        <row r="96">
          <cell r="E96">
            <v>60800010</v>
          </cell>
          <cell r="F96" t="str">
            <v>OFFICE SUPPLIES</v>
          </cell>
          <cell r="G96" t="str">
            <v>MATERIALS AND SUPPLIES</v>
          </cell>
        </row>
        <row r="97">
          <cell r="E97">
            <v>61000030</v>
          </cell>
          <cell r="F97" t="str">
            <v>DOCUMENTARY STAMPS</v>
          </cell>
          <cell r="G97" t="str">
            <v>DOCUMENTARY STAMPS</v>
          </cell>
        </row>
        <row r="98">
          <cell r="E98">
            <v>61100020</v>
          </cell>
          <cell r="F98" t="str">
            <v>TEL&amp;POST-CELLPHONE</v>
          </cell>
          <cell r="G98" t="str">
            <v>COMMUNICATION EXPENSES</v>
          </cell>
        </row>
        <row r="99">
          <cell r="E99">
            <v>61300020</v>
          </cell>
          <cell r="F99" t="str">
            <v>INSURANCE EXP.-LIFE</v>
          </cell>
          <cell r="G99" t="str">
            <v>INSURANCE EXPENSE</v>
          </cell>
        </row>
        <row r="100">
          <cell r="E100">
            <v>61400030</v>
          </cell>
          <cell r="F100" t="str">
            <v>CONTRACT LABOR - FIXED</v>
          </cell>
          <cell r="G100" t="str">
            <v>CONTRACT SERVICES</v>
          </cell>
        </row>
        <row r="101">
          <cell r="E101">
            <v>61400140</v>
          </cell>
          <cell r="F101" t="str">
            <v>PEST CONTROL</v>
          </cell>
          <cell r="G101" t="str">
            <v>CONTRACT SERVICES</v>
          </cell>
        </row>
        <row r="102">
          <cell r="E102">
            <v>62200110</v>
          </cell>
          <cell r="F102" t="str">
            <v>DEPRECIATION EXP. - STORE EQUIPMENT</v>
          </cell>
          <cell r="G102" t="str">
            <v>DEPRECIATION EXPENSES</v>
          </cell>
        </row>
        <row r="103">
          <cell r="E103">
            <v>62500020</v>
          </cell>
          <cell r="F103" t="str">
            <v>UTILITIES - ELECTRICITY</v>
          </cell>
          <cell r="G103" t="str">
            <v>UTILITIES</v>
          </cell>
        </row>
        <row r="104">
          <cell r="E104">
            <v>62500030</v>
          </cell>
          <cell r="F104" t="str">
            <v>UTILITIES - WATER</v>
          </cell>
          <cell r="G104" t="str">
            <v>UTILITIES</v>
          </cell>
        </row>
        <row r="105">
          <cell r="E105">
            <v>60000010</v>
          </cell>
          <cell r="F105" t="str">
            <v>S&amp;W- BASIC PAY</v>
          </cell>
          <cell r="G105" t="str">
            <v>SALARIES AND WAGES</v>
          </cell>
        </row>
        <row r="106">
          <cell r="E106">
            <v>60000030</v>
          </cell>
          <cell r="F106" t="str">
            <v>S&amp;W- OVERTIME</v>
          </cell>
          <cell r="G106" t="str">
            <v>SALARIES AND WAGES</v>
          </cell>
        </row>
        <row r="107">
          <cell r="E107">
            <v>60100010</v>
          </cell>
          <cell r="F107" t="str">
            <v>S&amp;W- 13TH MONTH</v>
          </cell>
          <cell r="G107" t="str">
            <v>BONUS &amp; BENEFITS</v>
          </cell>
        </row>
        <row r="108">
          <cell r="E108">
            <v>60100030</v>
          </cell>
          <cell r="F108" t="str">
            <v>S&amp;W- COMMISSION &amp; INCENTIVES</v>
          </cell>
          <cell r="G108" t="str">
            <v>BONUS &amp; BENEFITS</v>
          </cell>
        </row>
        <row r="109">
          <cell r="E109">
            <v>60100140</v>
          </cell>
          <cell r="F109" t="str">
            <v>EMPLOYEE ENGAGEMENT</v>
          </cell>
          <cell r="G109" t="str">
            <v>BONUS &amp; BENEFITS</v>
          </cell>
        </row>
        <row r="110">
          <cell r="E110">
            <v>60100180</v>
          </cell>
          <cell r="F110" t="str">
            <v>PRE EMPLOYMENT EXPENSES</v>
          </cell>
          <cell r="G110" t="str">
            <v>BONUS &amp; BENEFITS</v>
          </cell>
        </row>
        <row r="111">
          <cell r="E111">
            <v>60100190</v>
          </cell>
          <cell r="F111" t="str">
            <v>ON BOARDING EXPENSES</v>
          </cell>
          <cell r="G111" t="str">
            <v>BONUS &amp; BENEFITS</v>
          </cell>
        </row>
        <row r="112">
          <cell r="E112">
            <v>60200010</v>
          </cell>
          <cell r="F112" t="str">
            <v>S&amp;W- SSS EMPLOYER SHARE</v>
          </cell>
          <cell r="G112" t="str">
            <v>SSS/PHILHEALTH/HDMF</v>
          </cell>
        </row>
        <row r="113">
          <cell r="E113">
            <v>60200020</v>
          </cell>
          <cell r="F113" t="str">
            <v>S&amp;W- PAGIBIG EMPLOYER SHARE</v>
          </cell>
          <cell r="G113" t="str">
            <v>SSS/PHILHEALTH/HDMF</v>
          </cell>
        </row>
        <row r="114">
          <cell r="E114">
            <v>60200030</v>
          </cell>
          <cell r="F114" t="str">
            <v>S&amp;W- PHILHEALTH EMPLOYER SHARE</v>
          </cell>
          <cell r="G114" t="str">
            <v>SSS/PHILHEALTH/HDMF</v>
          </cell>
        </row>
        <row r="115">
          <cell r="E115">
            <v>60300020</v>
          </cell>
          <cell r="F115" t="str">
            <v>RENT EXPENSE - STORAGE/WAREHOUSE</v>
          </cell>
          <cell r="G115" t="str">
            <v>RENT EXPENSE</v>
          </cell>
        </row>
        <row r="116">
          <cell r="E116">
            <v>60300060</v>
          </cell>
          <cell r="F116" t="str">
            <v>RENT EXPENSE - STORE</v>
          </cell>
          <cell r="G116" t="str">
            <v>RENT EXPENSE</v>
          </cell>
        </row>
        <row r="117">
          <cell r="E117">
            <v>60400040</v>
          </cell>
          <cell r="F117" t="str">
            <v>MEAL &amp; SUBSISTENCE EXPENSES</v>
          </cell>
          <cell r="G117" t="str">
            <v>REPRESENTATION EXPENSES</v>
          </cell>
        </row>
        <row r="118">
          <cell r="E118">
            <v>60400060</v>
          </cell>
          <cell r="F118" t="str">
            <v>LODGING/HOTEL ACCOMMODATION EXP</v>
          </cell>
          <cell r="G118" t="str">
            <v>REPRESENTATION EXPENSES</v>
          </cell>
        </row>
        <row r="119">
          <cell r="E119">
            <v>60600010</v>
          </cell>
          <cell r="F119" t="str">
            <v>TRANSPORTATION &amp; TRAVEL EXPENSES</v>
          </cell>
          <cell r="G119" t="str">
            <v>TRANSPORTATION &amp; TRAVEL EXPENSES</v>
          </cell>
        </row>
        <row r="120">
          <cell r="E120">
            <v>60700010</v>
          </cell>
          <cell r="F120" t="str">
            <v>FUEL EXPENSES - TRANSPORTATION</v>
          </cell>
          <cell r="G120" t="str">
            <v>FUEL EXPENSES</v>
          </cell>
        </row>
        <row r="121">
          <cell r="E121">
            <v>60800010</v>
          </cell>
          <cell r="F121" t="str">
            <v>OFFICE SUPPLIES</v>
          </cell>
          <cell r="G121" t="str">
            <v>MATERIALS AND SUPPLIES</v>
          </cell>
        </row>
        <row r="122">
          <cell r="E122">
            <v>60800020</v>
          </cell>
          <cell r="F122" t="str">
            <v>STORE SUPPLIES</v>
          </cell>
          <cell r="G122" t="str">
            <v>MATERIALS AND SUPPLIES</v>
          </cell>
        </row>
        <row r="123">
          <cell r="E123">
            <v>60900010</v>
          </cell>
          <cell r="F123" t="str">
            <v>TAXES - BUSINESS PERMIT</v>
          </cell>
          <cell r="G123" t="str">
            <v>TAXES AND LICENSES</v>
          </cell>
        </row>
        <row r="124">
          <cell r="E124">
            <v>60900100</v>
          </cell>
          <cell r="F124" t="str">
            <v>LICENSES &amp; REGISTRATION - VEHICLES</v>
          </cell>
          <cell r="G124" t="str">
            <v>TAXES AND LICENSES</v>
          </cell>
        </row>
        <row r="125">
          <cell r="E125">
            <v>61000030</v>
          </cell>
          <cell r="F125" t="str">
            <v>DOCUMENTARY STAMPS</v>
          </cell>
          <cell r="G125" t="str">
            <v>DOCUMENTARY STAMPS</v>
          </cell>
        </row>
        <row r="126">
          <cell r="E126">
            <v>61100020</v>
          </cell>
          <cell r="F126" t="str">
            <v>TEL&amp;POST-CELLPHONE</v>
          </cell>
          <cell r="G126" t="str">
            <v>COMMUNICATION EXPENSES</v>
          </cell>
        </row>
        <row r="127">
          <cell r="E127">
            <v>61100030</v>
          </cell>
          <cell r="F127" t="str">
            <v>TEL&amp;POST-INTERNET FEES</v>
          </cell>
          <cell r="G127" t="str">
            <v>COMMUNICATION EXPENSES</v>
          </cell>
        </row>
        <row r="128">
          <cell r="E128">
            <v>61100040</v>
          </cell>
          <cell r="F128" t="str">
            <v>TEL&amp;POST-COURIER</v>
          </cell>
          <cell r="G128" t="str">
            <v>COMMUNICATION EXPENSES</v>
          </cell>
        </row>
        <row r="129">
          <cell r="E129">
            <v>61200020</v>
          </cell>
          <cell r="F129" t="str">
            <v>PHOTOCOPYING/PRINTING SERVICES</v>
          </cell>
          <cell r="G129" t="str">
            <v>PRINTING, PUBLICATION AND SUBSCRIPTION</v>
          </cell>
        </row>
        <row r="130">
          <cell r="E130">
            <v>61300020</v>
          </cell>
          <cell r="F130" t="str">
            <v>INSURANCE EXP.-LIFE</v>
          </cell>
          <cell r="G130" t="str">
            <v>INSURANCE EXPENSE</v>
          </cell>
        </row>
        <row r="131">
          <cell r="E131">
            <v>61300040</v>
          </cell>
          <cell r="F131" t="str">
            <v>INSURANCE EXP.-VEHICLE</v>
          </cell>
          <cell r="G131" t="str">
            <v>INSURANCE EXPENSE</v>
          </cell>
        </row>
        <row r="132">
          <cell r="E132">
            <v>61400010</v>
          </cell>
          <cell r="F132" t="str">
            <v>CONTRACT LABOR - CREW</v>
          </cell>
          <cell r="G132" t="str">
            <v>CONTRACT SERVICES</v>
          </cell>
        </row>
        <row r="133">
          <cell r="E133">
            <v>61400030</v>
          </cell>
          <cell r="F133" t="str">
            <v>CONTRACT LABOR - FIXED</v>
          </cell>
          <cell r="G133" t="str">
            <v>CONTRACT SERVICES</v>
          </cell>
        </row>
        <row r="134">
          <cell r="E134">
            <v>61400040</v>
          </cell>
          <cell r="F134" t="str">
            <v>SALES INCENTIVES - CREW</v>
          </cell>
          <cell r="G134" t="str">
            <v>CONTRACT SERVICES</v>
          </cell>
        </row>
        <row r="135">
          <cell r="E135">
            <v>61400140</v>
          </cell>
          <cell r="F135" t="str">
            <v>PEST CONTROL</v>
          </cell>
          <cell r="G135" t="str">
            <v>CONTRACT SERVICES</v>
          </cell>
        </row>
        <row r="136">
          <cell r="E136">
            <v>61400160</v>
          </cell>
          <cell r="F136" t="str">
            <v>REMITTANCE CHARGES</v>
          </cell>
          <cell r="G136" t="str">
            <v>CONTRACT SERVICES</v>
          </cell>
        </row>
        <row r="137">
          <cell r="E137">
            <v>61600030</v>
          </cell>
          <cell r="F137" t="str">
            <v>PROFESSIONAL FEES - LEGAL</v>
          </cell>
          <cell r="G137" t="str">
            <v>PROFESSIONAL FEES</v>
          </cell>
        </row>
        <row r="138">
          <cell r="E138">
            <v>61700050</v>
          </cell>
          <cell r="F138" t="str">
            <v>ENDORSEMENT FEE</v>
          </cell>
          <cell r="G138" t="str">
            <v>ADVERTISING AND PROMOTION</v>
          </cell>
        </row>
        <row r="139">
          <cell r="E139">
            <v>61800030</v>
          </cell>
          <cell r="F139" t="str">
            <v>TRADE PROMO- DISPLAY MATERIALS</v>
          </cell>
          <cell r="G139" t="str">
            <v>TRADE PROMO</v>
          </cell>
        </row>
        <row r="140">
          <cell r="E140">
            <v>62200050</v>
          </cell>
          <cell r="F140" t="str">
            <v>DEPRECIATION EXP. - LEASEHOLD IMPROVEMENT</v>
          </cell>
          <cell r="G140" t="str">
            <v>DEPRECIATION EXPENSES</v>
          </cell>
        </row>
        <row r="141">
          <cell r="E141">
            <v>62200110</v>
          </cell>
          <cell r="F141" t="str">
            <v>DEPRECIATION EXP. - STORE EQUIPMENT</v>
          </cell>
          <cell r="G141" t="str">
            <v>DEPRECIATION EXPENSES</v>
          </cell>
        </row>
        <row r="142">
          <cell r="E142">
            <v>62200140</v>
          </cell>
          <cell r="F142" t="str">
            <v>DEPRECIATION EXP. - COMPUTER EQUIPMENT &amp; PARAPHERNALIA</v>
          </cell>
          <cell r="G142" t="str">
            <v>DEPRECIATION EXPENSES</v>
          </cell>
        </row>
        <row r="143">
          <cell r="E143">
            <v>62200170</v>
          </cell>
          <cell r="F143" t="str">
            <v>DEPRECIATION EXP. - TRANSPORTATION EQUIPMENT</v>
          </cell>
          <cell r="G143" t="str">
            <v>DEPRECIATION EXPENSES</v>
          </cell>
        </row>
        <row r="144">
          <cell r="E144">
            <v>62500020</v>
          </cell>
          <cell r="F144" t="str">
            <v>UTILITIES - ELECTRICITY</v>
          </cell>
          <cell r="G144" t="str">
            <v>UTILITIES</v>
          </cell>
        </row>
        <row r="145">
          <cell r="E145">
            <v>62500030</v>
          </cell>
          <cell r="F145" t="str">
            <v>UTILITIES - WATER</v>
          </cell>
          <cell r="G145" t="str">
            <v>UTILITIES</v>
          </cell>
        </row>
        <row r="146">
          <cell r="E146">
            <v>62600010</v>
          </cell>
          <cell r="F146" t="str">
            <v>R&amp;M - VEHICLE</v>
          </cell>
          <cell r="G146" t="str">
            <v>REPAIRS AND MAINTAINANCE</v>
          </cell>
        </row>
        <row r="147">
          <cell r="E147">
            <v>62600040</v>
          </cell>
          <cell r="F147" t="str">
            <v>R&amp;M - STORES</v>
          </cell>
          <cell r="G147" t="str">
            <v>REPAIRS AND MAINTAINANCE</v>
          </cell>
        </row>
        <row r="148">
          <cell r="E148">
            <v>62700040</v>
          </cell>
          <cell r="F148" t="str">
            <v>HANDLING CHARGES</v>
          </cell>
          <cell r="G148" t="str">
            <v>DELIVERY EXPENSE</v>
          </cell>
        </row>
        <row r="149">
          <cell r="E149">
            <v>62900010</v>
          </cell>
          <cell r="F149" t="str">
            <v>MEETING AND CONFERENCE</v>
          </cell>
          <cell r="G149" t="str">
            <v>OTHER OPERATING ACTIVITIES</v>
          </cell>
        </row>
        <row r="150">
          <cell r="E150">
            <v>62900020</v>
          </cell>
          <cell r="F150" t="str">
            <v>TRAININGS AND SEMINARS</v>
          </cell>
          <cell r="G150" t="str">
            <v>OTHER OPERATING ACTIVITIES</v>
          </cell>
        </row>
        <row r="151">
          <cell r="E151">
            <v>62900080</v>
          </cell>
          <cell r="F151" t="str">
            <v>SHARE IN FIXED EXPENSES</v>
          </cell>
          <cell r="G151" t="str">
            <v>OTHER OPERATING ACTIVITIES</v>
          </cell>
        </row>
        <row r="152">
          <cell r="E152">
            <v>60900130</v>
          </cell>
          <cell r="F152" t="str">
            <v>PENALTY - INTEREST</v>
          </cell>
          <cell r="G152" t="str">
            <v>TAXES AND LICENSES</v>
          </cell>
        </row>
        <row r="153">
          <cell r="E153">
            <v>65000030</v>
          </cell>
          <cell r="F153" t="str">
            <v>FREIGHT-OUT</v>
          </cell>
          <cell r="G153" t="str">
            <v>SELLING GENERAL &amp; ADMIN EXPENSES</v>
          </cell>
        </row>
        <row r="154">
          <cell r="E154">
            <v>60100030</v>
          </cell>
          <cell r="F154" t="str">
            <v>S&amp;W- COMMISSION &amp; INCENTIVES</v>
          </cell>
          <cell r="G154" t="str">
            <v>BONUS &amp; BENEFITS</v>
          </cell>
        </row>
        <row r="155">
          <cell r="E155">
            <v>60100040</v>
          </cell>
          <cell r="F155" t="str">
            <v>INCENTIVES &amp; COMMISSION (NON TAX)</v>
          </cell>
          <cell r="G155" t="str">
            <v>BONUS &amp; BENEFITS</v>
          </cell>
        </row>
        <row r="156">
          <cell r="E156">
            <v>60100050</v>
          </cell>
          <cell r="F156" t="str">
            <v>WORKING CLOTHES</v>
          </cell>
          <cell r="G156" t="str">
            <v>BONUS &amp; BENEFITS</v>
          </cell>
        </row>
        <row r="157">
          <cell r="E157">
            <v>60300060</v>
          </cell>
          <cell r="F157" t="str">
            <v>RENT EXPENSE - STORE</v>
          </cell>
          <cell r="G157" t="str">
            <v>RENT EXPENSE</v>
          </cell>
        </row>
        <row r="158">
          <cell r="E158">
            <v>60800020</v>
          </cell>
          <cell r="F158" t="str">
            <v>STORE SUPPLIES</v>
          </cell>
          <cell r="G158" t="str">
            <v>MATERIALS AND SUPPLIES</v>
          </cell>
        </row>
        <row r="159">
          <cell r="E159">
            <v>60900010</v>
          </cell>
          <cell r="F159" t="str">
            <v>TAXES - BUSINESS PERMIT</v>
          </cell>
          <cell r="G159" t="str">
            <v>TAXES AND LICENSES</v>
          </cell>
        </row>
        <row r="160">
          <cell r="E160">
            <v>60900040</v>
          </cell>
          <cell r="F160" t="str">
            <v>TAXES - REGISTRATION FEE</v>
          </cell>
          <cell r="G160" t="str">
            <v>TAXES AND LICENSES</v>
          </cell>
        </row>
        <row r="161">
          <cell r="E161">
            <v>61100020</v>
          </cell>
          <cell r="F161" t="str">
            <v>TEL&amp;POST-CELLPHONE</v>
          </cell>
          <cell r="G161" t="str">
            <v>COMMUNICATION EXPENSES</v>
          </cell>
        </row>
        <row r="162">
          <cell r="E162">
            <v>61100030</v>
          </cell>
          <cell r="F162" t="str">
            <v>TEL&amp;POST-INTERNET FEES</v>
          </cell>
          <cell r="G162" t="str">
            <v>COMMUNICATION EXPENSES</v>
          </cell>
        </row>
        <row r="163">
          <cell r="E163">
            <v>61100040</v>
          </cell>
          <cell r="F163" t="str">
            <v>TEL&amp;POST-COURIER</v>
          </cell>
          <cell r="G163" t="str">
            <v>COMMUNICATION EXPENSES</v>
          </cell>
        </row>
        <row r="164">
          <cell r="E164">
            <v>61400010</v>
          </cell>
          <cell r="F164" t="str">
            <v>CONTRACT LABOR - CREW</v>
          </cell>
          <cell r="G164" t="str">
            <v>CONTRACT SERVICES</v>
          </cell>
        </row>
        <row r="165">
          <cell r="E165">
            <v>61400020</v>
          </cell>
          <cell r="F165" t="str">
            <v>CONTRACT LABOR - CREW OVERTIME</v>
          </cell>
          <cell r="G165" t="str">
            <v>CONTRACT SERVICES</v>
          </cell>
        </row>
        <row r="166">
          <cell r="E166">
            <v>61400030</v>
          </cell>
          <cell r="F166" t="str">
            <v>CONTRACT LABOR - FIXED</v>
          </cell>
          <cell r="G166" t="str">
            <v>CONTRACT SERVICES</v>
          </cell>
        </row>
        <row r="167">
          <cell r="E167">
            <v>61400040</v>
          </cell>
          <cell r="F167" t="str">
            <v>SALES INCENTIVES - CREW</v>
          </cell>
          <cell r="G167" t="str">
            <v>CONTRACT SERVICES</v>
          </cell>
        </row>
        <row r="168">
          <cell r="E168">
            <v>61400140</v>
          </cell>
          <cell r="F168" t="str">
            <v>PEST CONTROL</v>
          </cell>
          <cell r="G168" t="str">
            <v>CONTRACT SERVICES</v>
          </cell>
        </row>
        <row r="169">
          <cell r="E169">
            <v>61400150</v>
          </cell>
          <cell r="F169" t="str">
            <v>GARBAGE DISPOSAL</v>
          </cell>
          <cell r="G169" t="str">
            <v>CONTRACT SERVICES</v>
          </cell>
        </row>
        <row r="170">
          <cell r="E170">
            <v>61400160</v>
          </cell>
          <cell r="F170" t="str">
            <v>REMITTANCE CHARGES</v>
          </cell>
          <cell r="G170" t="str">
            <v>CONTRACT SERVICES</v>
          </cell>
        </row>
        <row r="171">
          <cell r="E171">
            <v>61800010</v>
          </cell>
          <cell r="F171" t="str">
            <v>TRADE PROMO- SUPPORT</v>
          </cell>
          <cell r="G171" t="str">
            <v>TRADE PROMO</v>
          </cell>
        </row>
        <row r="172">
          <cell r="E172">
            <v>61800020</v>
          </cell>
          <cell r="F172" t="str">
            <v>TRADE PROMO- PROMOTIONAL ITEMS</v>
          </cell>
          <cell r="G172" t="str">
            <v>TRADE PROMO</v>
          </cell>
        </row>
        <row r="173">
          <cell r="E173">
            <v>62200050</v>
          </cell>
          <cell r="F173" t="str">
            <v>DEPRECIATION EXP. - LEASEHOLD IMPROVEMENT</v>
          </cell>
          <cell r="G173" t="str">
            <v>DEPRECIATION EXPENSES</v>
          </cell>
        </row>
        <row r="174">
          <cell r="E174">
            <v>62200110</v>
          </cell>
          <cell r="F174" t="str">
            <v>DEPRECIATION EXP. - STORE EQUIPMENT</v>
          </cell>
          <cell r="G174" t="str">
            <v>DEPRECIATION EXPENSES</v>
          </cell>
        </row>
        <row r="175">
          <cell r="E175">
            <v>62500020</v>
          </cell>
          <cell r="F175" t="str">
            <v>UTILITIES - ELECTRICITY</v>
          </cell>
          <cell r="G175" t="str">
            <v>UTILITIES</v>
          </cell>
        </row>
        <row r="176">
          <cell r="E176">
            <v>62500030</v>
          </cell>
          <cell r="F176" t="str">
            <v>UTILITIES - WATER</v>
          </cell>
          <cell r="G176" t="str">
            <v>UTILITIES</v>
          </cell>
        </row>
        <row r="177">
          <cell r="E177">
            <v>62600040</v>
          </cell>
          <cell r="F177" t="str">
            <v>R&amp;M - STORES</v>
          </cell>
          <cell r="G177" t="str">
            <v>REPAIRS AND MAINTAINANCE</v>
          </cell>
        </row>
        <row r="178">
          <cell r="E178">
            <v>62700040</v>
          </cell>
          <cell r="F178" t="str">
            <v>HANDLING CHARGES</v>
          </cell>
          <cell r="G178" t="str">
            <v>DELIVERY EXPENSE</v>
          </cell>
        </row>
        <row r="179">
          <cell r="E179">
            <v>62900040</v>
          </cell>
          <cell r="F179" t="str">
            <v>SAMPLING EXPENSES</v>
          </cell>
          <cell r="G179" t="str">
            <v>OTHER OPERATING ACTIVITIES</v>
          </cell>
        </row>
        <row r="180">
          <cell r="E180">
            <v>60900130</v>
          </cell>
          <cell r="F180" t="str">
            <v>PENALTY - INTEREST</v>
          </cell>
          <cell r="G180" t="str">
            <v>TAXES AND LICENSES</v>
          </cell>
        </row>
        <row r="181">
          <cell r="E181">
            <v>65000030</v>
          </cell>
          <cell r="F181" t="str">
            <v>FREIGHT-OUT</v>
          </cell>
          <cell r="G181" t="str">
            <v>SELLING GENERAL &amp; ADMIN EXPENSES</v>
          </cell>
        </row>
        <row r="182">
          <cell r="E182">
            <v>60100030</v>
          </cell>
          <cell r="F182" t="str">
            <v>S&amp;W- COMMISSION &amp; INCENTIVES</v>
          </cell>
          <cell r="G182" t="str">
            <v>BONUS &amp; BENEFITS</v>
          </cell>
        </row>
        <row r="183">
          <cell r="E183">
            <v>60100040</v>
          </cell>
          <cell r="F183" t="str">
            <v>INCENTIVES &amp; COMMISSION (NON TAX)</v>
          </cell>
          <cell r="G183" t="str">
            <v>BONUS &amp; BENEFITS</v>
          </cell>
        </row>
        <row r="184">
          <cell r="E184">
            <v>60100050</v>
          </cell>
          <cell r="F184" t="str">
            <v>WORKING CLOTHES</v>
          </cell>
          <cell r="G184" t="str">
            <v>BONUS &amp; BENEFITS</v>
          </cell>
        </row>
        <row r="185">
          <cell r="E185">
            <v>60300060</v>
          </cell>
          <cell r="F185" t="str">
            <v>RENT EXPENSE - STORE</v>
          </cell>
          <cell r="G185" t="str">
            <v>RENT EXPENSE</v>
          </cell>
        </row>
        <row r="186">
          <cell r="E186">
            <v>60800020</v>
          </cell>
          <cell r="F186" t="str">
            <v>STORE SUPPLIES</v>
          </cell>
          <cell r="G186" t="str">
            <v>MATERIALS AND SUPPLIES</v>
          </cell>
        </row>
        <row r="187">
          <cell r="E187">
            <v>60800080</v>
          </cell>
          <cell r="F187" t="str">
            <v>MARKETING SUPPLIES</v>
          </cell>
          <cell r="G187" t="str">
            <v>MATERIALS AND SUPPLIES</v>
          </cell>
        </row>
        <row r="188">
          <cell r="E188">
            <v>60900010</v>
          </cell>
          <cell r="F188" t="str">
            <v>TAXES - BUSINESS PERMIT</v>
          </cell>
          <cell r="G188" t="str">
            <v>TAXES AND LICENSES</v>
          </cell>
        </row>
        <row r="189">
          <cell r="E189">
            <v>60900040</v>
          </cell>
          <cell r="F189" t="str">
            <v>TAXES - REGISTRATION FEE</v>
          </cell>
          <cell r="G189" t="str">
            <v>TAXES AND LICENSES</v>
          </cell>
        </row>
        <row r="190">
          <cell r="E190">
            <v>61100020</v>
          </cell>
          <cell r="F190" t="str">
            <v>TEL&amp;POST-CELLPHONE</v>
          </cell>
          <cell r="G190" t="str">
            <v>COMMUNICATION EXPENSES</v>
          </cell>
        </row>
        <row r="191">
          <cell r="E191">
            <v>61100030</v>
          </cell>
          <cell r="F191" t="str">
            <v>TEL&amp;POST-INTERNET FEES</v>
          </cell>
          <cell r="G191" t="str">
            <v>COMMUNICATION EXPENSES</v>
          </cell>
        </row>
        <row r="192">
          <cell r="E192">
            <v>61200020</v>
          </cell>
          <cell r="F192" t="str">
            <v>PHOTOCOPYING/PRINTING SERVICES</v>
          </cell>
          <cell r="G192" t="str">
            <v>PRINTING, PUBLICATION AND SUBSCRIPTION</v>
          </cell>
        </row>
        <row r="193">
          <cell r="E193">
            <v>61400010</v>
          </cell>
          <cell r="F193" t="str">
            <v>CONTRACT LABOR - CREW</v>
          </cell>
          <cell r="G193" t="str">
            <v>CONTRACT SERVICES</v>
          </cell>
        </row>
        <row r="194">
          <cell r="E194">
            <v>61400020</v>
          </cell>
          <cell r="F194" t="str">
            <v>CONTRACT LABOR - CREW OVERTIME</v>
          </cell>
          <cell r="G194" t="str">
            <v>CONTRACT SERVICES</v>
          </cell>
        </row>
        <row r="195">
          <cell r="E195">
            <v>61400030</v>
          </cell>
          <cell r="F195" t="str">
            <v>CONTRACT LABOR - FIXED</v>
          </cell>
          <cell r="G195" t="str">
            <v>CONTRACT SERVICES</v>
          </cell>
        </row>
        <row r="196">
          <cell r="E196">
            <v>61400040</v>
          </cell>
          <cell r="F196" t="str">
            <v>SALES INCENTIVES - CREW</v>
          </cell>
          <cell r="G196" t="str">
            <v>CONTRACT SERVICES</v>
          </cell>
        </row>
        <row r="197">
          <cell r="E197">
            <v>61400140</v>
          </cell>
          <cell r="F197" t="str">
            <v>PEST CONTROL</v>
          </cell>
          <cell r="G197" t="str">
            <v>CONTRACT SERVICES</v>
          </cell>
        </row>
        <row r="198">
          <cell r="E198">
            <v>61400160</v>
          </cell>
          <cell r="F198" t="str">
            <v>REMITTANCE CHARGES</v>
          </cell>
          <cell r="G198" t="str">
            <v>CONTRACT SERVICES</v>
          </cell>
        </row>
        <row r="199">
          <cell r="E199">
            <v>61800030</v>
          </cell>
          <cell r="F199" t="str">
            <v>TRADE PROMO- DISPLAY MATERIALS</v>
          </cell>
          <cell r="G199" t="str">
            <v>TRADE PROMO</v>
          </cell>
        </row>
        <row r="200">
          <cell r="E200">
            <v>62200050</v>
          </cell>
          <cell r="F200" t="str">
            <v>DEPRECIATION EXP. - LEASEHOLD IMPROVEMENT</v>
          </cell>
          <cell r="G200" t="str">
            <v>DEPRECIATION EXPENSES</v>
          </cell>
        </row>
        <row r="201">
          <cell r="E201">
            <v>62200110</v>
          </cell>
          <cell r="F201" t="str">
            <v>DEPRECIATION EXP. - STORE EQUIPMENT</v>
          </cell>
          <cell r="G201" t="str">
            <v>DEPRECIATION EXPENSES</v>
          </cell>
        </row>
        <row r="202">
          <cell r="E202">
            <v>62500020</v>
          </cell>
          <cell r="F202" t="str">
            <v>UTILITIES - ELECTRICITY</v>
          </cell>
          <cell r="G202" t="str">
            <v>UTILITIES</v>
          </cell>
        </row>
        <row r="203">
          <cell r="E203">
            <v>62500030</v>
          </cell>
          <cell r="F203" t="str">
            <v>UTILITIES - WATER</v>
          </cell>
          <cell r="G203" t="str">
            <v>UTILITIES</v>
          </cell>
        </row>
        <row r="204">
          <cell r="E204">
            <v>62600040</v>
          </cell>
          <cell r="F204" t="str">
            <v>R&amp;M - STORES</v>
          </cell>
          <cell r="G204" t="str">
            <v>REPAIRS AND MAINTAINANCE</v>
          </cell>
        </row>
        <row r="205">
          <cell r="E205">
            <v>62700040</v>
          </cell>
          <cell r="F205" t="str">
            <v>HANDLING CHARGES</v>
          </cell>
          <cell r="G205" t="str">
            <v>DELIVERY EXPENSE</v>
          </cell>
        </row>
        <row r="206">
          <cell r="E206">
            <v>62900040</v>
          </cell>
          <cell r="F206" t="str">
            <v>SAMPLING EXPENSES</v>
          </cell>
          <cell r="G206" t="str">
            <v>OTHER OPERATING ACTIVITIES</v>
          </cell>
        </row>
        <row r="207">
          <cell r="E207">
            <v>60900130</v>
          </cell>
          <cell r="F207" t="str">
            <v>PENALTY - INTEREST</v>
          </cell>
          <cell r="G207" t="str">
            <v>TAXES AND LICENSES</v>
          </cell>
        </row>
        <row r="208">
          <cell r="E208">
            <v>65000030</v>
          </cell>
          <cell r="F208" t="str">
            <v>FREIGHT-OUT</v>
          </cell>
          <cell r="G208" t="str">
            <v>SELLING GENERAL &amp; ADMIN EXPENSES</v>
          </cell>
        </row>
        <row r="209">
          <cell r="E209">
            <v>60000010</v>
          </cell>
          <cell r="F209" t="str">
            <v>S&amp;W- BASIC PAY</v>
          </cell>
          <cell r="G209" t="str">
            <v>SALARIES AND WAGES</v>
          </cell>
        </row>
        <row r="210">
          <cell r="E210">
            <v>60000030</v>
          </cell>
          <cell r="F210" t="str">
            <v>S&amp;W- OVERTIME</v>
          </cell>
          <cell r="G210" t="str">
            <v>SALARIES AND WAGES</v>
          </cell>
        </row>
        <row r="211">
          <cell r="E211">
            <v>60100010</v>
          </cell>
          <cell r="F211" t="str">
            <v>S&amp;W- 13TH MONTH</v>
          </cell>
          <cell r="G211" t="str">
            <v>BONUS &amp; BENEFITS</v>
          </cell>
        </row>
        <row r="212">
          <cell r="E212">
            <v>60200010</v>
          </cell>
          <cell r="F212" t="str">
            <v>S&amp;W- SSS EMPLOYER SHARE</v>
          </cell>
          <cell r="G212" t="str">
            <v>SSS/PHILHEALTH/HDMF</v>
          </cell>
        </row>
        <row r="213">
          <cell r="E213">
            <v>60200020</v>
          </cell>
          <cell r="F213" t="str">
            <v>S&amp;W- PAGIBIG EMPLOYER SHARE</v>
          </cell>
          <cell r="G213" t="str">
            <v>SSS/PHILHEALTH/HDMF</v>
          </cell>
        </row>
        <row r="214">
          <cell r="E214">
            <v>60200030</v>
          </cell>
          <cell r="F214" t="str">
            <v>S&amp;W- PHILHEALTH EMPLOYER SHARE</v>
          </cell>
          <cell r="G214" t="str">
            <v>SSS/PHILHEALTH/HDMF</v>
          </cell>
        </row>
        <row r="215">
          <cell r="E215">
            <v>60400040</v>
          </cell>
          <cell r="F215" t="str">
            <v>MEAL &amp; SUBSISTENCE EXPENSES</v>
          </cell>
          <cell r="G215" t="str">
            <v>REPRESENTATION EXPENSES</v>
          </cell>
        </row>
        <row r="216">
          <cell r="E216">
            <v>60400060</v>
          </cell>
          <cell r="F216" t="str">
            <v>LODGING/HOTEL ACCOMMODATION EXP</v>
          </cell>
          <cell r="G216" t="str">
            <v>REPRESENTATION EXPENSES</v>
          </cell>
        </row>
        <row r="217">
          <cell r="E217">
            <v>60800010</v>
          </cell>
          <cell r="F217" t="str">
            <v>OFFICE SUPPLIES</v>
          </cell>
          <cell r="G217" t="str">
            <v>MATERIALS AND SUPPLIES</v>
          </cell>
        </row>
        <row r="218">
          <cell r="E218">
            <v>60900010</v>
          </cell>
          <cell r="F218" t="str">
            <v>TAXES - BUSINESS PERMIT</v>
          </cell>
          <cell r="G218" t="str">
            <v>TAXES AND LICENSES</v>
          </cell>
        </row>
        <row r="219">
          <cell r="E219">
            <v>61100020</v>
          </cell>
          <cell r="F219" t="str">
            <v>TEL&amp;POST-CELLPHONE</v>
          </cell>
          <cell r="G219" t="str">
            <v>COMMUNICATION EXPENSES</v>
          </cell>
        </row>
        <row r="220">
          <cell r="E220">
            <v>61300020</v>
          </cell>
          <cell r="F220" t="str">
            <v>INSURANCE EXP.-LIFE</v>
          </cell>
          <cell r="G220" t="str">
            <v>INSURANCE EXPENSE</v>
          </cell>
        </row>
        <row r="221">
          <cell r="E221">
            <v>61400030</v>
          </cell>
          <cell r="F221" t="str">
            <v>CONTRACT LABOR - FIXED</v>
          </cell>
          <cell r="G221" t="str">
            <v>CONTRACT SERVICES</v>
          </cell>
        </row>
        <row r="222">
          <cell r="E222">
            <v>61400160</v>
          </cell>
          <cell r="F222" t="str">
            <v>REMITTANCE CHARGES</v>
          </cell>
          <cell r="G222" t="str">
            <v>CONTRACT SERVICES</v>
          </cell>
        </row>
        <row r="223">
          <cell r="E223">
            <v>62200140</v>
          </cell>
          <cell r="F223" t="str">
            <v>DEPRECIATION EXP. - COMPUTER EQUIPMENT &amp; PARAPHERNALIA</v>
          </cell>
          <cell r="G223" t="str">
            <v>DEPRECIATION EXPENSES</v>
          </cell>
        </row>
        <row r="224">
          <cell r="E224">
            <v>62600040</v>
          </cell>
          <cell r="F224" t="str">
            <v>R&amp;M - STORES</v>
          </cell>
          <cell r="G224" t="str">
            <v>REPAIRS AND MAINTAINANCE</v>
          </cell>
        </row>
        <row r="225">
          <cell r="E225">
            <v>65000030</v>
          </cell>
          <cell r="F225" t="str">
            <v>FREIGHT-OUT</v>
          </cell>
          <cell r="G225" t="str">
            <v>SELLING GENERAL &amp; ADMIN EXPENSES</v>
          </cell>
        </row>
        <row r="226">
          <cell r="E226">
            <v>60300060</v>
          </cell>
          <cell r="F226" t="str">
            <v>RENT EXPENSE - STORE</v>
          </cell>
          <cell r="G226" t="str">
            <v>RENT EXPENSE</v>
          </cell>
        </row>
        <row r="227">
          <cell r="E227">
            <v>60800020</v>
          </cell>
          <cell r="F227" t="str">
            <v>STORE SUPPLIES</v>
          </cell>
          <cell r="G227" t="str">
            <v>MATERIALS AND SUPPLIES</v>
          </cell>
        </row>
        <row r="228">
          <cell r="E228">
            <v>60900010</v>
          </cell>
          <cell r="F228" t="str">
            <v>TAXES - BUSINESS PERMIT</v>
          </cell>
          <cell r="G228" t="str">
            <v>TAXES AND LICENSES</v>
          </cell>
        </row>
        <row r="229">
          <cell r="E229">
            <v>61100020</v>
          </cell>
          <cell r="F229" t="str">
            <v>TEL&amp;POST-CELLPHONE</v>
          </cell>
          <cell r="G229" t="str">
            <v>COMMUNICATION EXPENSES</v>
          </cell>
        </row>
        <row r="230">
          <cell r="E230">
            <v>61100030</v>
          </cell>
          <cell r="F230" t="str">
            <v>TEL&amp;POST-INTERNET FEES</v>
          </cell>
          <cell r="G230" t="str">
            <v>COMMUNICATION EXPENSES</v>
          </cell>
        </row>
        <row r="231">
          <cell r="E231">
            <v>61400010</v>
          </cell>
          <cell r="F231" t="str">
            <v>CONTRACT LABOR - CREW</v>
          </cell>
          <cell r="G231" t="str">
            <v>CONTRACT SERVICES</v>
          </cell>
        </row>
        <row r="232">
          <cell r="E232">
            <v>61400020</v>
          </cell>
          <cell r="F232" t="str">
            <v>CONTRACT LABOR - CREW OVERTIME</v>
          </cell>
          <cell r="G232" t="str">
            <v>CONTRACT SERVICES</v>
          </cell>
        </row>
        <row r="233">
          <cell r="E233">
            <v>61400160</v>
          </cell>
          <cell r="F233" t="str">
            <v>REMITTANCE CHARGES</v>
          </cell>
          <cell r="G233" t="str">
            <v>CONTRACT SERVICES</v>
          </cell>
        </row>
        <row r="234">
          <cell r="E234">
            <v>62200050</v>
          </cell>
          <cell r="F234" t="str">
            <v>DEPRECIATION EXP. - LEASEHOLD IMPROVEMENT</v>
          </cell>
          <cell r="G234" t="str">
            <v>DEPRECIATION EXPENSES</v>
          </cell>
        </row>
        <row r="235">
          <cell r="E235">
            <v>62200110</v>
          </cell>
          <cell r="F235" t="str">
            <v>DEPRECIATION EXP. - STORE EQUIPMENT</v>
          </cell>
          <cell r="G235" t="str">
            <v>DEPRECIATION EXPENSES</v>
          </cell>
        </row>
        <row r="236">
          <cell r="E236">
            <v>62500020</v>
          </cell>
          <cell r="F236" t="str">
            <v>UTILITIES - ELECTRICITY</v>
          </cell>
          <cell r="G236" t="str">
            <v>UTILITIES</v>
          </cell>
        </row>
        <row r="237">
          <cell r="E237">
            <v>62500030</v>
          </cell>
          <cell r="F237" t="str">
            <v>UTILITIES - WATER</v>
          </cell>
          <cell r="G237" t="str">
            <v>UTILITIES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8"/>
  <sheetViews>
    <sheetView tabSelected="1" workbookViewId="0">
      <selection activeCell="A3" sqref="A3"/>
    </sheetView>
  </sheetViews>
  <sheetFormatPr defaultRowHeight="14.4" x14ac:dyDescent="0.3"/>
  <cols>
    <col min="1" max="1" width="38.88671875" bestFit="1" customWidth="1"/>
    <col min="2" max="2" width="18.6640625" bestFit="1" customWidth="1"/>
    <col min="3" max="3" width="14" bestFit="1" customWidth="1"/>
    <col min="4" max="4" width="20" bestFit="1" customWidth="1"/>
    <col min="5" max="5" width="12.88671875" bestFit="1" customWidth="1"/>
    <col min="6" max="6" width="25.109375" customWidth="1"/>
    <col min="7" max="7" width="18" customWidth="1"/>
    <col min="8" max="8" width="16.5546875" customWidth="1"/>
  </cols>
  <sheetData>
    <row r="1" spans="1:8" ht="28.8" x14ac:dyDescent="0.3">
      <c r="A1" s="1" t="s">
        <v>0</v>
      </c>
    </row>
    <row r="2" spans="1: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>
        <v>1031</v>
      </c>
      <c r="B3" t="s">
        <v>11</v>
      </c>
      <c r="C3" t="s">
        <v>273</v>
      </c>
      <c r="D3" t="s">
        <v>262</v>
      </c>
      <c r="E3">
        <v>60100050</v>
      </c>
      <c r="F3" t="s">
        <v>190</v>
      </c>
      <c r="G3" t="str">
        <f>IFERROR(VLOOKUP(E3,'[3]Comparative OPEX per GL'!$E:$G,3,0),0)</f>
        <v>BONUS &amp; BENEFITS</v>
      </c>
      <c r="H3" s="4">
        <v>11230.890000000003</v>
      </c>
    </row>
    <row r="4" spans="1:8" x14ac:dyDescent="0.3">
      <c r="C4" t="s">
        <v>273</v>
      </c>
      <c r="D4" t="s">
        <v>262</v>
      </c>
      <c r="E4">
        <v>60300060</v>
      </c>
      <c r="F4" t="s">
        <v>218</v>
      </c>
      <c r="G4" t="str">
        <f>IFERROR(VLOOKUP(E4,'[3]Comparative OPEX per GL'!$E:$G,3,0),0)</f>
        <v>RENT EXPENSE</v>
      </c>
      <c r="H4" s="4">
        <v>7919876.1999999983</v>
      </c>
    </row>
    <row r="5" spans="1:8" x14ac:dyDescent="0.3">
      <c r="C5" t="s">
        <v>273</v>
      </c>
      <c r="D5" t="s">
        <v>262</v>
      </c>
      <c r="E5">
        <v>60800020</v>
      </c>
      <c r="F5" t="s">
        <v>19</v>
      </c>
      <c r="G5" t="str">
        <f>IFERROR(VLOOKUP(E5,'[3]Comparative OPEX per GL'!$E:$G,3,0),0)</f>
        <v>MATERIALS AND SUPPLIES</v>
      </c>
      <c r="H5" s="4">
        <v>2221251.2399999998</v>
      </c>
    </row>
    <row r="6" spans="1:8" x14ac:dyDescent="0.3">
      <c r="C6" t="s">
        <v>273</v>
      </c>
      <c r="D6" t="s">
        <v>262</v>
      </c>
      <c r="E6">
        <v>60800060</v>
      </c>
      <c r="F6" t="s">
        <v>23</v>
      </c>
      <c r="G6" t="s">
        <v>18</v>
      </c>
      <c r="H6" s="4">
        <v>5989.92</v>
      </c>
    </row>
    <row r="7" spans="1:8" x14ac:dyDescent="0.3">
      <c r="C7" t="s">
        <v>273</v>
      </c>
      <c r="D7" t="s">
        <v>262</v>
      </c>
      <c r="E7">
        <v>60900010</v>
      </c>
      <c r="F7" t="s">
        <v>27</v>
      </c>
      <c r="G7" t="str">
        <f>IFERROR(VLOOKUP(E7,'[3]Comparative OPEX per GL'!$E:$G,3,0),0)</f>
        <v>TAXES AND LICENSES</v>
      </c>
      <c r="H7" s="4">
        <v>1035323.7300000001</v>
      </c>
    </row>
    <row r="8" spans="1:8" x14ac:dyDescent="0.3">
      <c r="C8" t="s">
        <v>273</v>
      </c>
      <c r="D8" t="s">
        <v>262</v>
      </c>
      <c r="E8">
        <v>60900040</v>
      </c>
      <c r="F8" t="s">
        <v>31</v>
      </c>
      <c r="G8" t="str">
        <f>IFERROR(VLOOKUP(E8,'[3]Comparative OPEX per GL'!$E:$G,3,0),0)</f>
        <v>TAXES AND LICENSES</v>
      </c>
      <c r="H8" s="4">
        <v>19500</v>
      </c>
    </row>
    <row r="9" spans="1:8" x14ac:dyDescent="0.3">
      <c r="C9" t="s">
        <v>273</v>
      </c>
      <c r="D9" t="s">
        <v>262</v>
      </c>
      <c r="E9">
        <v>60900130</v>
      </c>
      <c r="F9" t="s">
        <v>40</v>
      </c>
      <c r="G9" t="str">
        <f>IFERROR(VLOOKUP(E9,'[3]Comparative OPEX per GL'!$E:$G,3,0),0)</f>
        <v>TAXES AND LICENSES</v>
      </c>
      <c r="H9" s="4">
        <v>2037.09</v>
      </c>
    </row>
    <row r="10" spans="1:8" x14ac:dyDescent="0.3">
      <c r="C10" t="s">
        <v>273</v>
      </c>
      <c r="D10" t="s">
        <v>262</v>
      </c>
      <c r="E10">
        <v>61000030</v>
      </c>
      <c r="F10" t="s">
        <v>42</v>
      </c>
      <c r="G10" t="str">
        <f>IFERROR(VLOOKUP(E10,'[3]Comparative OPEX per GL'!$E:$G,3,0),0)</f>
        <v>DOCUMENTARY STAMPS</v>
      </c>
      <c r="H10" s="4">
        <v>90</v>
      </c>
    </row>
    <row r="11" spans="1:8" x14ac:dyDescent="0.3">
      <c r="C11" t="s">
        <v>273</v>
      </c>
      <c r="D11" t="s">
        <v>262</v>
      </c>
      <c r="E11">
        <v>61100020</v>
      </c>
      <c r="F11" t="s">
        <v>46</v>
      </c>
      <c r="G11" t="str">
        <f>IFERROR(VLOOKUP(E11,'[3]Comparative OPEX per GL'!$E:$G,3,0),0)</f>
        <v>COMMUNICATION EXPENSES</v>
      </c>
      <c r="H11" s="4">
        <v>112585.06000000001</v>
      </c>
    </row>
    <row r="12" spans="1:8" x14ac:dyDescent="0.3">
      <c r="C12" t="s">
        <v>273</v>
      </c>
      <c r="D12" t="s">
        <v>262</v>
      </c>
      <c r="E12">
        <v>61100030</v>
      </c>
      <c r="F12" t="s">
        <v>47</v>
      </c>
      <c r="G12" t="str">
        <f>IFERROR(VLOOKUP(E12,'[3]Comparative OPEX per GL'!$E:$G,3,0),0)</f>
        <v>COMMUNICATION EXPENSES</v>
      </c>
      <c r="H12" s="4">
        <v>315847.41000000003</v>
      </c>
    </row>
    <row r="13" spans="1:8" x14ac:dyDescent="0.3">
      <c r="C13" t="s">
        <v>273</v>
      </c>
      <c r="D13" t="s">
        <v>262</v>
      </c>
      <c r="E13">
        <v>61100040</v>
      </c>
      <c r="F13" t="s">
        <v>48</v>
      </c>
      <c r="G13" t="str">
        <f>IFERROR(VLOOKUP(E13,'[3]Comparative OPEX per GL'!$E:$G,3,0),0)</f>
        <v>COMMUNICATION EXPENSES</v>
      </c>
      <c r="H13" s="4">
        <v>465</v>
      </c>
    </row>
    <row r="14" spans="1:8" x14ac:dyDescent="0.3">
      <c r="C14" t="s">
        <v>273</v>
      </c>
      <c r="D14" t="s">
        <v>262</v>
      </c>
      <c r="E14">
        <v>61200020</v>
      </c>
      <c r="F14" t="s">
        <v>51</v>
      </c>
      <c r="G14" t="str">
        <f>IFERROR(VLOOKUP(E14,'[3]Comparative OPEX per GL'!$E:$G,3,0),0)</f>
        <v>PRINTING, PUBLICATION AND SUBSCRIPTION</v>
      </c>
      <c r="H14" s="4">
        <v>12129</v>
      </c>
    </row>
    <row r="15" spans="1:8" x14ac:dyDescent="0.3">
      <c r="C15" t="s">
        <v>273</v>
      </c>
      <c r="D15" t="s">
        <v>262</v>
      </c>
      <c r="E15">
        <v>61400010</v>
      </c>
      <c r="F15" t="s">
        <v>60</v>
      </c>
      <c r="G15" t="str">
        <f>IFERROR(VLOOKUP(E15,'[3]Comparative OPEX per GL'!$E:$G,3,0),0)</f>
        <v>CONTRACT SERVICES</v>
      </c>
      <c r="H15" s="4">
        <v>7745377.0799999973</v>
      </c>
    </row>
    <row r="16" spans="1:8" x14ac:dyDescent="0.3">
      <c r="C16" t="s">
        <v>273</v>
      </c>
      <c r="D16" t="s">
        <v>262</v>
      </c>
      <c r="E16">
        <v>61400020</v>
      </c>
      <c r="F16" t="s">
        <v>62</v>
      </c>
      <c r="G16" t="str">
        <f>IFERROR(VLOOKUP(E16,'[3]Comparative OPEX per GL'!$E:$G,3,0),0)</f>
        <v>CONTRACT SERVICES</v>
      </c>
      <c r="H16" s="4">
        <v>3331312.2999999993</v>
      </c>
    </row>
    <row r="17" spans="3:8" x14ac:dyDescent="0.3">
      <c r="C17" t="s">
        <v>273</v>
      </c>
      <c r="D17" t="s">
        <v>262</v>
      </c>
      <c r="E17">
        <v>61400030</v>
      </c>
      <c r="F17" t="s">
        <v>63</v>
      </c>
      <c r="G17" t="str">
        <f>IFERROR(VLOOKUP(E17,'[3]Comparative OPEX per GL'!$E:$G,3,0),0)</f>
        <v>CONTRACT SERVICES</v>
      </c>
      <c r="H17" s="4">
        <v>77200</v>
      </c>
    </row>
    <row r="18" spans="3:8" x14ac:dyDescent="0.3">
      <c r="C18" t="s">
        <v>273</v>
      </c>
      <c r="D18" t="s">
        <v>262</v>
      </c>
      <c r="E18">
        <v>61400040</v>
      </c>
      <c r="F18" t="s">
        <v>64</v>
      </c>
      <c r="G18" t="str">
        <f>IFERROR(VLOOKUP(E18,'[3]Comparative OPEX per GL'!$E:$G,3,0),0)</f>
        <v>CONTRACT SERVICES</v>
      </c>
      <c r="H18" s="4">
        <v>1486650.67</v>
      </c>
    </row>
    <row r="19" spans="3:8" x14ac:dyDescent="0.3">
      <c r="C19" t="s">
        <v>273</v>
      </c>
      <c r="D19" t="s">
        <v>262</v>
      </c>
      <c r="E19">
        <v>61400140</v>
      </c>
      <c r="F19" t="s">
        <v>69</v>
      </c>
      <c r="G19" t="str">
        <f>IFERROR(VLOOKUP(E19,'[3]Comparative OPEX per GL'!$E:$G,3,0),0)</f>
        <v>CONTRACT SERVICES</v>
      </c>
      <c r="H19" s="4">
        <v>555248.55000000005</v>
      </c>
    </row>
    <row r="20" spans="3:8" x14ac:dyDescent="0.3">
      <c r="C20" t="s">
        <v>273</v>
      </c>
      <c r="D20" t="s">
        <v>262</v>
      </c>
      <c r="E20">
        <v>61400150</v>
      </c>
      <c r="F20" t="s">
        <v>70</v>
      </c>
      <c r="G20" t="str">
        <f>IFERROR(VLOOKUP(E20,'[3]Comparative OPEX per GL'!$E:$G,3,0),0)</f>
        <v>CONTRACT SERVICES</v>
      </c>
      <c r="H20" s="4">
        <v>79710</v>
      </c>
    </row>
    <row r="21" spans="3:8" x14ac:dyDescent="0.3">
      <c r="C21" t="s">
        <v>273</v>
      </c>
      <c r="D21" t="s">
        <v>262</v>
      </c>
      <c r="E21">
        <v>61400160</v>
      </c>
      <c r="F21" t="s">
        <v>71</v>
      </c>
      <c r="G21" t="str">
        <f>IFERROR(VLOOKUP(E21,'[3]Comparative OPEX per GL'!$E:$G,3,0),0)</f>
        <v>CONTRACT SERVICES</v>
      </c>
      <c r="H21" s="4">
        <v>617294.5</v>
      </c>
    </row>
    <row r="22" spans="3:8" x14ac:dyDescent="0.3">
      <c r="C22" t="s">
        <v>273</v>
      </c>
      <c r="D22" t="s">
        <v>262</v>
      </c>
      <c r="E22">
        <v>61800010</v>
      </c>
      <c r="F22" t="s">
        <v>99</v>
      </c>
      <c r="G22" t="str">
        <f>IFERROR(VLOOKUP(E22,'[3]Comparative OPEX per GL'!$E:$G,3,0),0)</f>
        <v>TRADE PROMO</v>
      </c>
      <c r="H22" s="4">
        <v>29624.269999999997</v>
      </c>
    </row>
    <row r="23" spans="3:8" x14ac:dyDescent="0.3">
      <c r="C23" t="s">
        <v>273</v>
      </c>
      <c r="D23" t="s">
        <v>262</v>
      </c>
      <c r="E23">
        <v>61800030</v>
      </c>
      <c r="F23" t="s">
        <v>102</v>
      </c>
      <c r="G23" t="str">
        <f>IFERROR(VLOOKUP(E23,'[3]Comparative OPEX per GL'!$E:$G,3,0),0)</f>
        <v>TRADE PROMO</v>
      </c>
      <c r="H23" s="4">
        <v>1696.12</v>
      </c>
    </row>
    <row r="24" spans="3:8" x14ac:dyDescent="0.3">
      <c r="C24" t="s">
        <v>273</v>
      </c>
      <c r="D24" t="s">
        <v>262</v>
      </c>
      <c r="E24">
        <v>62200050</v>
      </c>
      <c r="F24" t="s">
        <v>124</v>
      </c>
      <c r="G24" t="str">
        <f>IFERROR(VLOOKUP(E24,'[3]Comparative OPEX per GL'!$E:$G,3,0),0)</f>
        <v>DEPRECIATION EXPENSES</v>
      </c>
      <c r="H24" s="4">
        <v>1917639.9800000002</v>
      </c>
    </row>
    <row r="25" spans="3:8" x14ac:dyDescent="0.3">
      <c r="C25" t="s">
        <v>273</v>
      </c>
      <c r="D25" t="s">
        <v>262</v>
      </c>
      <c r="E25">
        <v>62200110</v>
      </c>
      <c r="F25" t="s">
        <v>128</v>
      </c>
      <c r="G25" t="str">
        <f>IFERROR(VLOOKUP(E25,'[3]Comparative OPEX per GL'!$E:$G,3,0),0)</f>
        <v>DEPRECIATION EXPENSES</v>
      </c>
      <c r="H25" s="4">
        <v>676066.32000000007</v>
      </c>
    </row>
    <row r="26" spans="3:8" x14ac:dyDescent="0.3">
      <c r="C26" t="s">
        <v>273</v>
      </c>
      <c r="D26" t="s">
        <v>262</v>
      </c>
      <c r="E26">
        <v>62500020</v>
      </c>
      <c r="F26" t="s">
        <v>150</v>
      </c>
      <c r="G26" t="str">
        <f>IFERROR(VLOOKUP(E26,'[3]Comparative OPEX per GL'!$E:$G,3,0),0)</f>
        <v>UTILITIES</v>
      </c>
      <c r="H26" s="4">
        <v>3021666.5600000005</v>
      </c>
    </row>
    <row r="27" spans="3:8" x14ac:dyDescent="0.3">
      <c r="C27" t="s">
        <v>273</v>
      </c>
      <c r="D27" t="s">
        <v>262</v>
      </c>
      <c r="E27">
        <v>62500030</v>
      </c>
      <c r="F27" t="s">
        <v>151</v>
      </c>
      <c r="G27" t="str">
        <f>IFERROR(VLOOKUP(E27,'[3]Comparative OPEX per GL'!$E:$G,3,0),0)</f>
        <v>UTILITIES</v>
      </c>
      <c r="H27" s="4">
        <v>412211.07</v>
      </c>
    </row>
    <row r="28" spans="3:8" x14ac:dyDescent="0.3">
      <c r="C28" t="s">
        <v>273</v>
      </c>
      <c r="D28" t="s">
        <v>262</v>
      </c>
      <c r="E28">
        <v>62600040</v>
      </c>
      <c r="F28" t="s">
        <v>161</v>
      </c>
      <c r="G28" t="str">
        <f>IFERROR(VLOOKUP(E28,'[3]Comparative OPEX per GL'!$E:$G,3,0),0)</f>
        <v>REPAIRS AND MAINTAINANCE</v>
      </c>
      <c r="H28" s="4">
        <v>1538926.87</v>
      </c>
    </row>
    <row r="29" spans="3:8" x14ac:dyDescent="0.3">
      <c r="C29" t="s">
        <v>273</v>
      </c>
      <c r="D29" t="s">
        <v>262</v>
      </c>
      <c r="E29">
        <v>62700040</v>
      </c>
      <c r="F29" t="s">
        <v>162</v>
      </c>
      <c r="G29" t="str">
        <f>IFERROR(VLOOKUP(E29,'[3]Comparative OPEX per GL'!$E:$G,3,0),0)</f>
        <v>DELIVERY EXPENSE</v>
      </c>
      <c r="H29" s="4">
        <v>150832.20000000001</v>
      </c>
    </row>
    <row r="30" spans="3:8" x14ac:dyDescent="0.3">
      <c r="C30" t="s">
        <v>273</v>
      </c>
      <c r="D30" t="s">
        <v>262</v>
      </c>
      <c r="E30">
        <v>62900040</v>
      </c>
      <c r="F30" t="s">
        <v>168</v>
      </c>
      <c r="G30" t="str">
        <f>IFERROR(VLOOKUP(E30,'[3]Comparative OPEX per GL'!$E:$G,3,0),0)</f>
        <v>OTHER OPERATING ACTIVITIES</v>
      </c>
      <c r="H30" s="4">
        <v>155813.01</v>
      </c>
    </row>
    <row r="31" spans="3:8" x14ac:dyDescent="0.3">
      <c r="C31" t="s">
        <v>273</v>
      </c>
      <c r="D31" t="s">
        <v>262</v>
      </c>
      <c r="E31">
        <v>65000030</v>
      </c>
      <c r="F31" t="s">
        <v>177</v>
      </c>
      <c r="G31" t="str">
        <f>IFERROR(VLOOKUP(E31,'[3]Comparative OPEX per GL'!$E:$G,3,0),0)</f>
        <v>SELLING GENERAL &amp; ADMIN EXPENSES</v>
      </c>
      <c r="H31" s="4">
        <v>781481.15000000014</v>
      </c>
    </row>
    <row r="32" spans="3:8" x14ac:dyDescent="0.3">
      <c r="C32" t="s">
        <v>272</v>
      </c>
      <c r="D32" t="s">
        <v>256</v>
      </c>
      <c r="E32">
        <v>60000010</v>
      </c>
      <c r="F32" t="s">
        <v>179</v>
      </c>
      <c r="G32" t="str">
        <f>IFERROR(VLOOKUP(E32,'[3]Comparative OPEX per GL'!$E:$G,3,0),0)</f>
        <v>SALARIES AND WAGES</v>
      </c>
      <c r="H32" s="4">
        <v>566254.15</v>
      </c>
    </row>
    <row r="33" spans="3:8" x14ac:dyDescent="0.3">
      <c r="C33" t="s">
        <v>272</v>
      </c>
      <c r="D33" t="s">
        <v>256</v>
      </c>
      <c r="E33">
        <v>60100010</v>
      </c>
      <c r="F33" t="s">
        <v>185</v>
      </c>
      <c r="G33" t="str">
        <f>IFERROR(VLOOKUP(E33,'[3]Comparative OPEX per GL'!$E:$G,3,0),0)</f>
        <v>BONUS &amp; BENEFITS</v>
      </c>
      <c r="H33" s="4">
        <v>47145.83</v>
      </c>
    </row>
    <row r="34" spans="3:8" x14ac:dyDescent="0.3">
      <c r="C34" t="s">
        <v>272</v>
      </c>
      <c r="D34" t="s">
        <v>256</v>
      </c>
      <c r="E34">
        <v>60100030</v>
      </c>
      <c r="F34" t="s">
        <v>188</v>
      </c>
      <c r="G34" t="str">
        <f>IFERROR(VLOOKUP(E34,'[3]Comparative OPEX per GL'!$E:$G,3,0),0)</f>
        <v>BONUS &amp; BENEFITS</v>
      </c>
      <c r="H34" s="4">
        <v>232792.12</v>
      </c>
    </row>
    <row r="35" spans="3:8" x14ac:dyDescent="0.3">
      <c r="C35" t="s">
        <v>272</v>
      </c>
      <c r="D35" t="s">
        <v>256</v>
      </c>
      <c r="E35">
        <v>60100090</v>
      </c>
      <c r="F35" t="s">
        <v>194</v>
      </c>
      <c r="G35" s="5" t="s">
        <v>186</v>
      </c>
      <c r="H35" s="4">
        <v>1000</v>
      </c>
    </row>
    <row r="36" spans="3:8" x14ac:dyDescent="0.3">
      <c r="C36" t="s">
        <v>272</v>
      </c>
      <c r="D36" t="s">
        <v>256</v>
      </c>
      <c r="E36">
        <v>60200010</v>
      </c>
      <c r="F36" t="s">
        <v>208</v>
      </c>
      <c r="G36" t="str">
        <f>IFERROR(VLOOKUP(E36,'[3]Comparative OPEX per GL'!$E:$G,3,0),0)</f>
        <v>SSS/PHILHEALTH/HDMF</v>
      </c>
      <c r="H36" s="4">
        <v>49123.75</v>
      </c>
    </row>
    <row r="37" spans="3:8" x14ac:dyDescent="0.3">
      <c r="C37" t="s">
        <v>272</v>
      </c>
      <c r="D37" t="s">
        <v>256</v>
      </c>
      <c r="E37">
        <v>60200020</v>
      </c>
      <c r="F37" t="s">
        <v>210</v>
      </c>
      <c r="G37" t="str">
        <f>IFERROR(VLOOKUP(E37,'[3]Comparative OPEX per GL'!$E:$G,3,0),0)</f>
        <v>SSS/PHILHEALTH/HDMF</v>
      </c>
      <c r="H37" s="4">
        <v>3350</v>
      </c>
    </row>
    <row r="38" spans="3:8" x14ac:dyDescent="0.3">
      <c r="C38" t="s">
        <v>272</v>
      </c>
      <c r="D38" t="s">
        <v>256</v>
      </c>
      <c r="E38">
        <v>60200030</v>
      </c>
      <c r="F38" t="s">
        <v>211</v>
      </c>
      <c r="G38" t="str">
        <f>IFERROR(VLOOKUP(E38,'[3]Comparative OPEX per GL'!$E:$G,3,0),0)</f>
        <v>SSS/PHILHEALTH/HDMF</v>
      </c>
      <c r="H38" s="4">
        <v>9941.25</v>
      </c>
    </row>
    <row r="39" spans="3:8" x14ac:dyDescent="0.3">
      <c r="C39" t="s">
        <v>272</v>
      </c>
      <c r="D39" t="s">
        <v>256</v>
      </c>
      <c r="E39">
        <v>60400040</v>
      </c>
      <c r="F39" t="s">
        <v>226</v>
      </c>
      <c r="G39" t="str">
        <f>IFERROR(VLOOKUP(E39,'[3]Comparative OPEX per GL'!$E:$G,3,0),0)</f>
        <v>REPRESENTATION EXPENSES</v>
      </c>
      <c r="H39" s="4">
        <v>174334</v>
      </c>
    </row>
    <row r="40" spans="3:8" x14ac:dyDescent="0.3">
      <c r="C40" t="s">
        <v>272</v>
      </c>
      <c r="D40" t="s">
        <v>256</v>
      </c>
      <c r="E40">
        <v>60400060</v>
      </c>
      <c r="F40" t="s">
        <v>228</v>
      </c>
      <c r="G40" t="str">
        <f>IFERROR(VLOOKUP(E40,'[3]Comparative OPEX per GL'!$E:$G,3,0),0)</f>
        <v>REPRESENTATION EXPENSES</v>
      </c>
      <c r="H40" s="4">
        <v>371761.95</v>
      </c>
    </row>
    <row r="41" spans="3:8" x14ac:dyDescent="0.3">
      <c r="C41" t="s">
        <v>272</v>
      </c>
      <c r="D41" t="s">
        <v>256</v>
      </c>
      <c r="E41">
        <v>60700010</v>
      </c>
      <c r="F41" t="s">
        <v>14</v>
      </c>
      <c r="G41" t="str">
        <f>IFERROR(VLOOKUP(E41,'[3]Comparative OPEX per GL'!$E:$G,3,0),0)</f>
        <v>FUEL EXPENSES</v>
      </c>
      <c r="H41" s="4">
        <v>274832.86</v>
      </c>
    </row>
    <row r="42" spans="3:8" x14ac:dyDescent="0.3">
      <c r="C42" t="s">
        <v>272</v>
      </c>
      <c r="D42" t="s">
        <v>256</v>
      </c>
      <c r="E42">
        <v>60900100</v>
      </c>
      <c r="F42" t="s">
        <v>37</v>
      </c>
      <c r="G42" t="str">
        <f>IFERROR(VLOOKUP(E42,'[3]Comparative OPEX per GL'!$E:$G,3,0),0)</f>
        <v>TAXES AND LICENSES</v>
      </c>
      <c r="H42" s="4">
        <v>18868.12</v>
      </c>
    </row>
    <row r="43" spans="3:8" x14ac:dyDescent="0.3">
      <c r="C43" t="s">
        <v>272</v>
      </c>
      <c r="D43" t="s">
        <v>256</v>
      </c>
      <c r="E43">
        <v>61000030</v>
      </c>
      <c r="F43" t="s">
        <v>42</v>
      </c>
      <c r="G43" t="str">
        <f>IFERROR(VLOOKUP(E43,'[3]Comparative OPEX per GL'!$E:$G,3,0),0)</f>
        <v>DOCUMENTARY STAMPS</v>
      </c>
      <c r="H43" s="4">
        <v>5389.5</v>
      </c>
    </row>
    <row r="44" spans="3:8" x14ac:dyDescent="0.3">
      <c r="C44" t="s">
        <v>272</v>
      </c>
      <c r="D44" t="s">
        <v>256</v>
      </c>
      <c r="E44">
        <v>61100020</v>
      </c>
      <c r="F44" t="s">
        <v>46</v>
      </c>
      <c r="G44" t="str">
        <f>IFERROR(VLOOKUP(E44,'[3]Comparative OPEX per GL'!$E:$G,3,0),0)</f>
        <v>COMMUNICATION EXPENSES</v>
      </c>
      <c r="H44" s="4">
        <v>40958.28</v>
      </c>
    </row>
    <row r="45" spans="3:8" x14ac:dyDescent="0.3">
      <c r="C45" t="s">
        <v>272</v>
      </c>
      <c r="D45" t="s">
        <v>256</v>
      </c>
      <c r="E45">
        <v>61100040</v>
      </c>
      <c r="F45" t="s">
        <v>48</v>
      </c>
      <c r="G45" t="str">
        <f>IFERROR(VLOOKUP(E45,'[3]Comparative OPEX per GL'!$E:$G,3,0),0)</f>
        <v>COMMUNICATION EXPENSES</v>
      </c>
      <c r="H45" s="4">
        <v>1148</v>
      </c>
    </row>
    <row r="46" spans="3:8" x14ac:dyDescent="0.3">
      <c r="C46" t="s">
        <v>272</v>
      </c>
      <c r="D46" t="s">
        <v>256</v>
      </c>
      <c r="E46">
        <v>61200020</v>
      </c>
      <c r="F46" t="s">
        <v>51</v>
      </c>
      <c r="G46" t="str">
        <f>IFERROR(VLOOKUP(E46,'[3]Comparative OPEX per GL'!$E:$G,3,0),0)</f>
        <v>PRINTING, PUBLICATION AND SUBSCRIPTION</v>
      </c>
      <c r="H46" s="4">
        <v>2240</v>
      </c>
    </row>
    <row r="47" spans="3:8" x14ac:dyDescent="0.3">
      <c r="C47" t="s">
        <v>272</v>
      </c>
      <c r="D47" t="s">
        <v>256</v>
      </c>
      <c r="E47">
        <v>61300020</v>
      </c>
      <c r="F47" t="s">
        <v>55</v>
      </c>
      <c r="G47" t="str">
        <f>IFERROR(VLOOKUP(E47,'[3]Comparative OPEX per GL'!$E:$G,3,0),0)</f>
        <v>INSURANCE EXPENSE</v>
      </c>
      <c r="H47" s="4">
        <v>47550.16</v>
      </c>
    </row>
    <row r="48" spans="3:8" x14ac:dyDescent="0.3">
      <c r="C48" t="s">
        <v>272</v>
      </c>
      <c r="D48" t="s">
        <v>256</v>
      </c>
      <c r="E48">
        <v>61300040</v>
      </c>
      <c r="F48" t="s">
        <v>57</v>
      </c>
      <c r="G48" t="str">
        <f>IFERROR(VLOOKUP(E48,'[3]Comparative OPEX per GL'!$E:$G,3,0),0)</f>
        <v>INSURANCE EXPENSE</v>
      </c>
      <c r="H48" s="4">
        <v>20663.59</v>
      </c>
    </row>
    <row r="49" spans="3:8" x14ac:dyDescent="0.3">
      <c r="C49" t="s">
        <v>272</v>
      </c>
      <c r="D49" t="s">
        <v>256</v>
      </c>
      <c r="E49">
        <v>61400030</v>
      </c>
      <c r="F49" t="s">
        <v>63</v>
      </c>
      <c r="G49" t="str">
        <f>IFERROR(VLOOKUP(E49,'[3]Comparative OPEX per GL'!$E:$G,3,0),0)</f>
        <v>CONTRACT SERVICES</v>
      </c>
      <c r="H49" s="4">
        <v>248663</v>
      </c>
    </row>
    <row r="50" spans="3:8" x14ac:dyDescent="0.3">
      <c r="C50" t="s">
        <v>272</v>
      </c>
      <c r="D50" t="s">
        <v>256</v>
      </c>
      <c r="E50">
        <v>62200140</v>
      </c>
      <c r="F50" t="s">
        <v>131</v>
      </c>
      <c r="G50" t="str">
        <f>IFERROR(VLOOKUP(E50,'[3]Comparative OPEX per GL'!$E:$G,3,0),0)</f>
        <v>DEPRECIATION EXPENSES</v>
      </c>
      <c r="H50" s="4">
        <v>4000</v>
      </c>
    </row>
    <row r="51" spans="3:8" x14ac:dyDescent="0.3">
      <c r="C51" t="s">
        <v>272</v>
      </c>
      <c r="D51" t="s">
        <v>256</v>
      </c>
      <c r="E51">
        <v>62200170</v>
      </c>
      <c r="F51" t="s">
        <v>134</v>
      </c>
      <c r="G51" t="str">
        <f>IFERROR(VLOOKUP(E51,'[3]Comparative OPEX per GL'!$E:$G,3,0),0)</f>
        <v>DEPRECIATION EXPENSES</v>
      </c>
      <c r="H51" s="4">
        <v>66899</v>
      </c>
    </row>
    <row r="52" spans="3:8" x14ac:dyDescent="0.3">
      <c r="C52" t="s">
        <v>272</v>
      </c>
      <c r="D52" t="s">
        <v>256</v>
      </c>
      <c r="E52">
        <v>62600010</v>
      </c>
      <c r="F52" t="s">
        <v>157</v>
      </c>
      <c r="G52" t="str">
        <f>IFERROR(VLOOKUP(E52,'[3]Comparative OPEX per GL'!$E:$G,3,0),0)</f>
        <v>REPAIRS AND MAINTAINANCE</v>
      </c>
      <c r="H52" s="4">
        <v>219130.21</v>
      </c>
    </row>
    <row r="53" spans="3:8" x14ac:dyDescent="0.3">
      <c r="C53" t="s">
        <v>272</v>
      </c>
      <c r="D53" t="s">
        <v>256</v>
      </c>
      <c r="E53">
        <v>62600040</v>
      </c>
      <c r="F53" t="s">
        <v>161</v>
      </c>
      <c r="G53" t="str">
        <f>IFERROR(VLOOKUP(E53,'[3]Comparative OPEX per GL'!$E:$G,3,0),0)</f>
        <v>REPAIRS AND MAINTAINANCE</v>
      </c>
      <c r="H53" s="4">
        <v>109226</v>
      </c>
    </row>
    <row r="54" spans="3:8" x14ac:dyDescent="0.3">
      <c r="C54" t="s">
        <v>343</v>
      </c>
      <c r="D54" t="s">
        <v>265</v>
      </c>
      <c r="E54">
        <v>60000010</v>
      </c>
      <c r="F54" t="s">
        <v>179</v>
      </c>
      <c r="G54" t="str">
        <f>IFERROR(VLOOKUP(E54,'[3]Comparative OPEX per GL'!$E:$G,3,0),0)</f>
        <v>SALARIES AND WAGES</v>
      </c>
      <c r="H54" s="4">
        <v>197985.22</v>
      </c>
    </row>
    <row r="55" spans="3:8" x14ac:dyDescent="0.3">
      <c r="C55" t="s">
        <v>343</v>
      </c>
      <c r="D55" t="s">
        <v>265</v>
      </c>
      <c r="E55">
        <v>60000030</v>
      </c>
      <c r="F55" t="s">
        <v>182</v>
      </c>
      <c r="G55" t="str">
        <f>IFERROR(VLOOKUP(E55,'[3]Comparative OPEX per GL'!$E:$G,3,0),0)</f>
        <v>SALARIES AND WAGES</v>
      </c>
      <c r="H55" s="4">
        <v>1449.16</v>
      </c>
    </row>
    <row r="56" spans="3:8" x14ac:dyDescent="0.3">
      <c r="C56" t="s">
        <v>343</v>
      </c>
      <c r="D56" t="s">
        <v>265</v>
      </c>
      <c r="E56">
        <v>60100010</v>
      </c>
      <c r="F56" t="s">
        <v>185</v>
      </c>
      <c r="G56" t="str">
        <f>IFERROR(VLOOKUP(E56,'[3]Comparative OPEX per GL'!$E:$G,3,0),0)</f>
        <v>BONUS &amp; BENEFITS</v>
      </c>
      <c r="H56" s="4">
        <v>17120</v>
      </c>
    </row>
    <row r="57" spans="3:8" x14ac:dyDescent="0.3">
      <c r="C57" t="s">
        <v>343</v>
      </c>
      <c r="D57" t="s">
        <v>265</v>
      </c>
      <c r="E57">
        <v>60100030</v>
      </c>
      <c r="F57" t="s">
        <v>188</v>
      </c>
      <c r="G57" t="str">
        <f>IFERROR(VLOOKUP(E57,'[3]Comparative OPEX per GL'!$E:$G,3,0),0)</f>
        <v>BONUS &amp; BENEFITS</v>
      </c>
      <c r="H57" s="4">
        <v>84997.45</v>
      </c>
    </row>
    <row r="58" spans="3:8" x14ac:dyDescent="0.3">
      <c r="C58" t="s">
        <v>343</v>
      </c>
      <c r="D58" t="s">
        <v>265</v>
      </c>
      <c r="E58">
        <v>60200010</v>
      </c>
      <c r="F58" t="s">
        <v>208</v>
      </c>
      <c r="G58" t="str">
        <f>IFERROR(VLOOKUP(E58,'[3]Comparative OPEX per GL'!$E:$G,3,0),0)</f>
        <v>SSS/PHILHEALTH/HDMF</v>
      </c>
      <c r="H58" s="4">
        <v>17105</v>
      </c>
    </row>
    <row r="59" spans="3:8" x14ac:dyDescent="0.3">
      <c r="C59" t="s">
        <v>343</v>
      </c>
      <c r="D59" t="s">
        <v>265</v>
      </c>
      <c r="E59">
        <v>60200020</v>
      </c>
      <c r="F59" t="s">
        <v>210</v>
      </c>
      <c r="G59" t="str">
        <f>IFERROR(VLOOKUP(E59,'[3]Comparative OPEX per GL'!$E:$G,3,0),0)</f>
        <v>SSS/PHILHEALTH/HDMF</v>
      </c>
      <c r="H59" s="4">
        <v>1200</v>
      </c>
    </row>
    <row r="60" spans="3:8" x14ac:dyDescent="0.3">
      <c r="C60" t="s">
        <v>343</v>
      </c>
      <c r="D60" t="s">
        <v>265</v>
      </c>
      <c r="E60">
        <v>60200030</v>
      </c>
      <c r="F60" t="s">
        <v>211</v>
      </c>
      <c r="G60" t="str">
        <f>IFERROR(VLOOKUP(E60,'[3]Comparative OPEX per GL'!$E:$G,3,0),0)</f>
        <v>SSS/PHILHEALTH/HDMF</v>
      </c>
      <c r="H60" s="4">
        <v>3540</v>
      </c>
    </row>
    <row r="61" spans="3:8" x14ac:dyDescent="0.3">
      <c r="C61" t="s">
        <v>343</v>
      </c>
      <c r="D61" t="s">
        <v>265</v>
      </c>
      <c r="E61">
        <v>60400040</v>
      </c>
      <c r="F61" t="s">
        <v>226</v>
      </c>
      <c r="G61" t="str">
        <f>IFERROR(VLOOKUP(E61,'[3]Comparative OPEX per GL'!$E:$G,3,0),0)</f>
        <v>REPRESENTATION EXPENSES</v>
      </c>
      <c r="H61" s="4">
        <v>699</v>
      </c>
    </row>
    <row r="62" spans="3:8" x14ac:dyDescent="0.3">
      <c r="C62" t="s">
        <v>343</v>
      </c>
      <c r="D62" t="s">
        <v>265</v>
      </c>
      <c r="E62">
        <v>60400060</v>
      </c>
      <c r="F62" t="s">
        <v>228</v>
      </c>
      <c r="G62" t="str">
        <f>IFERROR(VLOOKUP(E62,'[3]Comparative OPEX per GL'!$E:$G,3,0),0)</f>
        <v>REPRESENTATION EXPENSES</v>
      </c>
      <c r="H62" s="4">
        <v>6186.44</v>
      </c>
    </row>
    <row r="63" spans="3:8" x14ac:dyDescent="0.3">
      <c r="C63" t="s">
        <v>343</v>
      </c>
      <c r="D63" t="s">
        <v>265</v>
      </c>
      <c r="E63">
        <v>60900100</v>
      </c>
      <c r="F63" t="s">
        <v>37</v>
      </c>
      <c r="G63" t="str">
        <f>IFERROR(VLOOKUP(E63,'[3]Comparative OPEX per GL'!$E:$G,3,0),0)</f>
        <v>TAXES AND LICENSES</v>
      </c>
      <c r="H63" s="4">
        <v>1761.33</v>
      </c>
    </row>
    <row r="64" spans="3:8" x14ac:dyDescent="0.3">
      <c r="C64" t="s">
        <v>343</v>
      </c>
      <c r="D64" t="s">
        <v>265</v>
      </c>
      <c r="E64">
        <v>61100020</v>
      </c>
      <c r="F64" t="s">
        <v>46</v>
      </c>
      <c r="G64" t="str">
        <f>IFERROR(VLOOKUP(E64,'[3]Comparative OPEX per GL'!$E:$G,3,0),0)</f>
        <v>COMMUNICATION EXPENSES</v>
      </c>
      <c r="H64" s="4">
        <v>4149</v>
      </c>
    </row>
    <row r="65" spans="3:8" x14ac:dyDescent="0.3">
      <c r="C65" t="s">
        <v>343</v>
      </c>
      <c r="D65" t="s">
        <v>265</v>
      </c>
      <c r="E65">
        <v>61300020</v>
      </c>
      <c r="F65" t="s">
        <v>55</v>
      </c>
      <c r="G65" t="str">
        <f>IFERROR(VLOOKUP(E65,'[3]Comparative OPEX per GL'!$E:$G,3,0),0)</f>
        <v>INSURANCE EXPENSE</v>
      </c>
      <c r="H65" s="4">
        <v>18850.88</v>
      </c>
    </row>
    <row r="66" spans="3:8" x14ac:dyDescent="0.3">
      <c r="C66" t="s">
        <v>343</v>
      </c>
      <c r="D66" t="s">
        <v>265</v>
      </c>
      <c r="E66">
        <v>61300040</v>
      </c>
      <c r="F66" t="s">
        <v>57</v>
      </c>
      <c r="G66" t="str">
        <f>IFERROR(VLOOKUP(E66,'[3]Comparative OPEX per GL'!$E:$G,3,0),0)</f>
        <v>INSURANCE EXPENSE</v>
      </c>
      <c r="H66" s="4">
        <v>6483.33</v>
      </c>
    </row>
    <row r="67" spans="3:8" x14ac:dyDescent="0.3">
      <c r="C67" t="s">
        <v>343</v>
      </c>
      <c r="D67" t="s">
        <v>265</v>
      </c>
      <c r="E67">
        <v>61400030</v>
      </c>
      <c r="F67" t="s">
        <v>63</v>
      </c>
      <c r="G67" t="str">
        <f>IFERROR(VLOOKUP(E67,'[3]Comparative OPEX per GL'!$E:$G,3,0),0)</f>
        <v>CONTRACT SERVICES</v>
      </c>
      <c r="H67" s="4">
        <v>111377.66</v>
      </c>
    </row>
    <row r="68" spans="3:8" x14ac:dyDescent="0.3">
      <c r="C68" t="s">
        <v>343</v>
      </c>
      <c r="D68" t="s">
        <v>265</v>
      </c>
      <c r="E68">
        <v>62200140</v>
      </c>
      <c r="F68" t="s">
        <v>131</v>
      </c>
      <c r="G68" t="str">
        <f>IFERROR(VLOOKUP(E68,'[3]Comparative OPEX per GL'!$E:$G,3,0),0)</f>
        <v>DEPRECIATION EXPENSES</v>
      </c>
      <c r="H68" s="4">
        <v>552.08000000000004</v>
      </c>
    </row>
    <row r="69" spans="3:8" x14ac:dyDescent="0.3">
      <c r="C69" t="s">
        <v>344</v>
      </c>
      <c r="D69" t="s">
        <v>268</v>
      </c>
      <c r="E69">
        <v>60000010</v>
      </c>
      <c r="F69" t="s">
        <v>179</v>
      </c>
      <c r="G69" t="str">
        <f>IFERROR(VLOOKUP(E69,'[3]Comparative OPEX per GL'!$E:$G,3,0),0)</f>
        <v>SALARIES AND WAGES</v>
      </c>
      <c r="H69" s="4">
        <v>51201.84</v>
      </c>
    </row>
    <row r="70" spans="3:8" x14ac:dyDescent="0.3">
      <c r="C70" t="s">
        <v>344</v>
      </c>
      <c r="D70" t="s">
        <v>268</v>
      </c>
      <c r="E70">
        <v>60100010</v>
      </c>
      <c r="F70" t="s">
        <v>185</v>
      </c>
      <c r="G70" t="str">
        <f>IFERROR(VLOOKUP(E70,'[3]Comparative OPEX per GL'!$E:$G,3,0),0)</f>
        <v>BONUS &amp; BENEFITS</v>
      </c>
      <c r="H70" s="4">
        <v>3882.19</v>
      </c>
    </row>
    <row r="71" spans="3:8" x14ac:dyDescent="0.3">
      <c r="C71" t="s">
        <v>344</v>
      </c>
      <c r="D71" t="s">
        <v>268</v>
      </c>
      <c r="E71">
        <v>60100180</v>
      </c>
      <c r="F71" t="s">
        <v>203</v>
      </c>
      <c r="G71" t="str">
        <f>IFERROR(VLOOKUP(E71,'[3]Comparative OPEX per GL'!$E:$G,3,0),0)</f>
        <v>BONUS &amp; BENEFITS</v>
      </c>
      <c r="H71" s="4">
        <v>1398</v>
      </c>
    </row>
    <row r="72" spans="3:8" x14ac:dyDescent="0.3">
      <c r="C72" t="s">
        <v>344</v>
      </c>
      <c r="D72" t="s">
        <v>268</v>
      </c>
      <c r="E72">
        <v>60200010</v>
      </c>
      <c r="F72" t="s">
        <v>208</v>
      </c>
      <c r="G72" t="str">
        <f>IFERROR(VLOOKUP(E72,'[3]Comparative OPEX per GL'!$E:$G,3,0),0)</f>
        <v>SSS/PHILHEALTH/HDMF</v>
      </c>
      <c r="H72" s="4">
        <v>4460</v>
      </c>
    </row>
    <row r="73" spans="3:8" x14ac:dyDescent="0.3">
      <c r="C73" t="s">
        <v>344</v>
      </c>
      <c r="D73" t="s">
        <v>268</v>
      </c>
      <c r="E73">
        <v>60200020</v>
      </c>
      <c r="F73" t="s">
        <v>210</v>
      </c>
      <c r="G73" t="str">
        <f>IFERROR(VLOOKUP(E73,'[3]Comparative OPEX per GL'!$E:$G,3,0),0)</f>
        <v>SSS/PHILHEALTH/HDMF</v>
      </c>
      <c r="H73" s="4">
        <v>300</v>
      </c>
    </row>
    <row r="74" spans="3:8" x14ac:dyDescent="0.3">
      <c r="C74" t="s">
        <v>344</v>
      </c>
      <c r="D74" t="s">
        <v>268</v>
      </c>
      <c r="E74">
        <v>60200030</v>
      </c>
      <c r="F74" t="s">
        <v>211</v>
      </c>
      <c r="G74" t="str">
        <f>IFERROR(VLOOKUP(E74,'[3]Comparative OPEX per GL'!$E:$G,3,0),0)</f>
        <v>SSS/PHILHEALTH/HDMF</v>
      </c>
      <c r="H74" s="4">
        <v>780</v>
      </c>
    </row>
    <row r="75" spans="3:8" x14ac:dyDescent="0.3">
      <c r="C75" t="s">
        <v>344</v>
      </c>
      <c r="D75" t="s">
        <v>268</v>
      </c>
      <c r="E75">
        <v>60800010</v>
      </c>
      <c r="F75" t="s">
        <v>17</v>
      </c>
      <c r="G75" t="str">
        <f>IFERROR(VLOOKUP(E75,'[3]Comparative OPEX per GL'!$E:$G,3,0),0)</f>
        <v>MATERIALS AND SUPPLIES</v>
      </c>
      <c r="H75" s="4">
        <v>12856</v>
      </c>
    </row>
    <row r="76" spans="3:8" x14ac:dyDescent="0.3">
      <c r="C76" t="s">
        <v>344</v>
      </c>
      <c r="D76" t="s">
        <v>268</v>
      </c>
      <c r="E76">
        <v>60800060</v>
      </c>
      <c r="F76" t="s">
        <v>23</v>
      </c>
      <c r="G76" t="s">
        <v>18</v>
      </c>
      <c r="H76" s="4">
        <v>2880</v>
      </c>
    </row>
    <row r="77" spans="3:8" x14ac:dyDescent="0.3">
      <c r="C77" t="s">
        <v>344</v>
      </c>
      <c r="D77" t="s">
        <v>268</v>
      </c>
      <c r="E77">
        <v>61100020</v>
      </c>
      <c r="F77" t="s">
        <v>46</v>
      </c>
      <c r="G77" t="str">
        <f>IFERROR(VLOOKUP(E77,'[3]Comparative OPEX per GL'!$E:$G,3,0),0)</f>
        <v>COMMUNICATION EXPENSES</v>
      </c>
      <c r="H77" s="4">
        <v>4050</v>
      </c>
    </row>
    <row r="78" spans="3:8" x14ac:dyDescent="0.3">
      <c r="C78" t="s">
        <v>344</v>
      </c>
      <c r="D78" t="s">
        <v>268</v>
      </c>
      <c r="E78">
        <v>61300020</v>
      </c>
      <c r="F78" t="s">
        <v>55</v>
      </c>
      <c r="G78" t="str">
        <f>IFERROR(VLOOKUP(E78,'[3]Comparative OPEX per GL'!$E:$G,3,0),0)</f>
        <v>INSURANCE EXPENSE</v>
      </c>
      <c r="H78" s="4">
        <v>6156.72</v>
      </c>
    </row>
    <row r="79" spans="3:8" x14ac:dyDescent="0.3">
      <c r="C79" t="s">
        <v>344</v>
      </c>
      <c r="D79" t="s">
        <v>268</v>
      </c>
      <c r="E79">
        <v>61400030</v>
      </c>
      <c r="F79" t="s">
        <v>63</v>
      </c>
      <c r="G79" t="str">
        <f>IFERROR(VLOOKUP(E79,'[3]Comparative OPEX per GL'!$E:$G,3,0),0)</f>
        <v>CONTRACT SERVICES</v>
      </c>
      <c r="H79" s="4">
        <v>118564.81</v>
      </c>
    </row>
    <row r="80" spans="3:8" x14ac:dyDescent="0.3">
      <c r="C80" t="s">
        <v>344</v>
      </c>
      <c r="D80" t="s">
        <v>268</v>
      </c>
      <c r="E80">
        <v>61400160</v>
      </c>
      <c r="F80" t="s">
        <v>71</v>
      </c>
      <c r="G80" t="str">
        <f>IFERROR(VLOOKUP(E80,'[3]Comparative OPEX per GL'!$E:$G,3,0),0)</f>
        <v>CONTRACT SERVICES</v>
      </c>
      <c r="H80" s="4">
        <v>14280</v>
      </c>
    </row>
    <row r="81" spans="3:8" x14ac:dyDescent="0.3">
      <c r="C81" t="s">
        <v>344</v>
      </c>
      <c r="D81" t="s">
        <v>268</v>
      </c>
      <c r="E81">
        <v>61800010</v>
      </c>
      <c r="F81" t="s">
        <v>99</v>
      </c>
      <c r="G81" t="str">
        <f>IFERROR(VLOOKUP(E81,'[3]Comparative OPEX per GL'!$E:$G,3,0),0)</f>
        <v>TRADE PROMO</v>
      </c>
      <c r="H81" s="4">
        <v>60000</v>
      </c>
    </row>
    <row r="82" spans="3:8" x14ac:dyDescent="0.3">
      <c r="C82" t="s">
        <v>344</v>
      </c>
      <c r="D82" t="s">
        <v>268</v>
      </c>
      <c r="E82">
        <v>62200140</v>
      </c>
      <c r="F82" t="s">
        <v>131</v>
      </c>
      <c r="G82" t="str">
        <f>IFERROR(VLOOKUP(E82,'[3]Comparative OPEX per GL'!$E:$G,3,0),0)</f>
        <v>DEPRECIATION EXPENSES</v>
      </c>
      <c r="H82" s="4">
        <v>12300</v>
      </c>
    </row>
    <row r="83" spans="3:8" x14ac:dyDescent="0.3">
      <c r="C83" t="s">
        <v>344</v>
      </c>
      <c r="D83" t="s">
        <v>268</v>
      </c>
      <c r="E83">
        <v>62600040</v>
      </c>
      <c r="F83" t="s">
        <v>161</v>
      </c>
      <c r="G83" t="str">
        <f>IFERROR(VLOOKUP(E83,'[3]Comparative OPEX per GL'!$E:$G,3,0),0)</f>
        <v>REPAIRS AND MAINTAINANCE</v>
      </c>
      <c r="H83" s="4">
        <v>11290</v>
      </c>
    </row>
    <row r="84" spans="3:8" x14ac:dyDescent="0.3">
      <c r="C84" t="s">
        <v>344</v>
      </c>
      <c r="D84" t="s">
        <v>268</v>
      </c>
      <c r="E84">
        <v>65000030</v>
      </c>
      <c r="F84" t="s">
        <v>177</v>
      </c>
      <c r="G84" t="str">
        <f>IFERROR(VLOOKUP(E84,'[3]Comparative OPEX per GL'!$E:$G,3,0),0)</f>
        <v>SELLING GENERAL &amp; ADMIN EXPENSES</v>
      </c>
      <c r="H84" s="4">
        <v>3000</v>
      </c>
    </row>
    <row r="85" spans="3:8" x14ac:dyDescent="0.3">
      <c r="C85" t="s">
        <v>273</v>
      </c>
      <c r="D85" t="s">
        <v>262</v>
      </c>
      <c r="E85">
        <v>60000010</v>
      </c>
      <c r="F85" t="s">
        <v>179</v>
      </c>
      <c r="G85" t="str">
        <f>IFERROR(VLOOKUP(E85,'[3]Comparative OPEX per GL'!$E:$G,3,0),0)</f>
        <v>SALARIES AND WAGES</v>
      </c>
      <c r="H85" s="4">
        <v>912243.94</v>
      </c>
    </row>
    <row r="86" spans="3:8" x14ac:dyDescent="0.3">
      <c r="C86" t="s">
        <v>273</v>
      </c>
      <c r="D86" t="s">
        <v>262</v>
      </c>
      <c r="E86">
        <v>60100010</v>
      </c>
      <c r="F86" t="s">
        <v>185</v>
      </c>
      <c r="G86" t="str">
        <f>IFERROR(VLOOKUP(E86,'[3]Comparative OPEX per GL'!$E:$G,3,0),0)</f>
        <v>BONUS &amp; BENEFITS</v>
      </c>
      <c r="H86" s="4">
        <v>80851.929999999993</v>
      </c>
    </row>
    <row r="87" spans="3:8" x14ac:dyDescent="0.3">
      <c r="C87" t="s">
        <v>273</v>
      </c>
      <c r="D87" t="s">
        <v>262</v>
      </c>
      <c r="E87">
        <v>60100030</v>
      </c>
      <c r="F87" t="s">
        <v>188</v>
      </c>
      <c r="G87" t="str">
        <f>IFERROR(VLOOKUP(E87,'[3]Comparative OPEX per GL'!$E:$G,3,0),0)</f>
        <v>BONUS &amp; BENEFITS</v>
      </c>
      <c r="H87" s="4">
        <v>577780.69999999995</v>
      </c>
    </row>
    <row r="88" spans="3:8" x14ac:dyDescent="0.3">
      <c r="C88" t="s">
        <v>273</v>
      </c>
      <c r="D88" t="s">
        <v>262</v>
      </c>
      <c r="E88">
        <v>60100090</v>
      </c>
      <c r="F88" t="s">
        <v>194</v>
      </c>
      <c r="G88" s="5" t="s">
        <v>186</v>
      </c>
      <c r="H88" s="4">
        <v>20972</v>
      </c>
    </row>
    <row r="89" spans="3:8" x14ac:dyDescent="0.3">
      <c r="C89" t="s">
        <v>273</v>
      </c>
      <c r="D89" t="s">
        <v>262</v>
      </c>
      <c r="E89">
        <v>60100140</v>
      </c>
      <c r="F89" t="s">
        <v>199</v>
      </c>
      <c r="G89" t="str">
        <f>IFERROR(VLOOKUP(E89,'[3]Comparative OPEX per GL'!$E:$G,3,0),0)</f>
        <v>BONUS &amp; BENEFITS</v>
      </c>
      <c r="H89" s="4">
        <v>8094</v>
      </c>
    </row>
    <row r="90" spans="3:8" x14ac:dyDescent="0.3">
      <c r="C90" t="s">
        <v>273</v>
      </c>
      <c r="D90" t="s">
        <v>262</v>
      </c>
      <c r="E90">
        <v>60100160</v>
      </c>
      <c r="F90" t="s">
        <v>201</v>
      </c>
      <c r="G90" s="5" t="s">
        <v>186</v>
      </c>
      <c r="H90" s="4">
        <v>10000</v>
      </c>
    </row>
    <row r="91" spans="3:8" x14ac:dyDescent="0.3">
      <c r="C91" t="s">
        <v>273</v>
      </c>
      <c r="D91" t="s">
        <v>262</v>
      </c>
      <c r="E91">
        <v>60200010</v>
      </c>
      <c r="F91" t="s">
        <v>208</v>
      </c>
      <c r="G91" t="str">
        <f>IFERROR(VLOOKUP(E91,'[3]Comparative OPEX per GL'!$E:$G,3,0),0)</f>
        <v>SSS/PHILHEALTH/HDMF</v>
      </c>
      <c r="H91" s="4">
        <v>67125</v>
      </c>
    </row>
    <row r="92" spans="3:8" x14ac:dyDescent="0.3">
      <c r="C92" t="s">
        <v>273</v>
      </c>
      <c r="D92" t="s">
        <v>262</v>
      </c>
      <c r="E92">
        <v>60200020</v>
      </c>
      <c r="F92" t="s">
        <v>210</v>
      </c>
      <c r="G92" t="str">
        <f>IFERROR(VLOOKUP(E92,'[3]Comparative OPEX per GL'!$E:$G,3,0),0)</f>
        <v>SSS/PHILHEALTH/HDMF</v>
      </c>
      <c r="H92" s="4">
        <v>3600</v>
      </c>
    </row>
    <row r="93" spans="3:8" x14ac:dyDescent="0.3">
      <c r="C93" t="s">
        <v>273</v>
      </c>
      <c r="D93" t="s">
        <v>262</v>
      </c>
      <c r="E93">
        <v>60200030</v>
      </c>
      <c r="F93" t="s">
        <v>211</v>
      </c>
      <c r="G93" t="str">
        <f>IFERROR(VLOOKUP(E93,'[3]Comparative OPEX per GL'!$E:$G,3,0),0)</f>
        <v>SSS/PHILHEALTH/HDMF</v>
      </c>
      <c r="H93" s="4">
        <v>16205</v>
      </c>
    </row>
    <row r="94" spans="3:8" x14ac:dyDescent="0.3">
      <c r="C94" t="s">
        <v>273</v>
      </c>
      <c r="D94" t="s">
        <v>262</v>
      </c>
      <c r="E94">
        <v>60300020</v>
      </c>
      <c r="F94" t="s">
        <v>214</v>
      </c>
      <c r="G94" t="str">
        <f>IFERROR(VLOOKUP(E94,'[3]Comparative OPEX per GL'!$E:$G,3,0),0)</f>
        <v>RENT EXPENSE</v>
      </c>
      <c r="H94" s="4">
        <v>98989.8</v>
      </c>
    </row>
    <row r="95" spans="3:8" x14ac:dyDescent="0.3">
      <c r="C95" t="s">
        <v>273</v>
      </c>
      <c r="D95" t="s">
        <v>262</v>
      </c>
      <c r="E95">
        <v>60300040</v>
      </c>
      <c r="F95" t="s">
        <v>216</v>
      </c>
      <c r="G95" s="5" t="s">
        <v>213</v>
      </c>
      <c r="H95" s="4">
        <v>37894.720000000001</v>
      </c>
    </row>
    <row r="96" spans="3:8" x14ac:dyDescent="0.3">
      <c r="C96" t="s">
        <v>273</v>
      </c>
      <c r="D96" t="s">
        <v>262</v>
      </c>
      <c r="E96">
        <v>60300060</v>
      </c>
      <c r="F96" t="s">
        <v>218</v>
      </c>
      <c r="G96" t="str">
        <f>IFERROR(VLOOKUP(E96,'[3]Comparative OPEX per GL'!$E:$G,3,0),0)</f>
        <v>RENT EXPENSE</v>
      </c>
      <c r="H96" s="4">
        <v>141673.42000000001</v>
      </c>
    </row>
    <row r="97" spans="3:8" x14ac:dyDescent="0.3">
      <c r="C97" t="s">
        <v>273</v>
      </c>
      <c r="D97" t="s">
        <v>262</v>
      </c>
      <c r="E97">
        <v>60400010</v>
      </c>
      <c r="F97" s="5" t="s">
        <v>223</v>
      </c>
      <c r="G97" t="str">
        <f>IFERROR(VLOOKUP(E97,'[3]Comparative OPEX per GL'!$E:$G,3,0),0)</f>
        <v>REPRESENTATION EXPENSES</v>
      </c>
      <c r="H97" s="4">
        <v>1948</v>
      </c>
    </row>
    <row r="98" spans="3:8" x14ac:dyDescent="0.3">
      <c r="C98" t="s">
        <v>273</v>
      </c>
      <c r="D98" t="s">
        <v>262</v>
      </c>
      <c r="E98">
        <v>60400040</v>
      </c>
      <c r="F98" t="s">
        <v>226</v>
      </c>
      <c r="G98" t="str">
        <f>IFERROR(VLOOKUP(E98,'[3]Comparative OPEX per GL'!$E:$G,3,0),0)</f>
        <v>REPRESENTATION EXPENSES</v>
      </c>
      <c r="H98" s="4">
        <v>218110.76</v>
      </c>
    </row>
    <row r="99" spans="3:8" x14ac:dyDescent="0.3">
      <c r="C99" t="s">
        <v>273</v>
      </c>
      <c r="D99" t="s">
        <v>262</v>
      </c>
      <c r="E99">
        <v>60400060</v>
      </c>
      <c r="F99" t="s">
        <v>228</v>
      </c>
      <c r="G99" t="str">
        <f>IFERROR(VLOOKUP(E99,'[3]Comparative OPEX per GL'!$E:$G,3,0),0)</f>
        <v>REPRESENTATION EXPENSES</v>
      </c>
      <c r="H99" s="4">
        <v>295955.11</v>
      </c>
    </row>
    <row r="100" spans="3:8" x14ac:dyDescent="0.3">
      <c r="C100" t="s">
        <v>273</v>
      </c>
      <c r="D100" t="s">
        <v>262</v>
      </c>
      <c r="E100">
        <v>60700010</v>
      </c>
      <c r="F100" t="s">
        <v>14</v>
      </c>
      <c r="G100" t="str">
        <f>IFERROR(VLOOKUP(E100,'[3]Comparative OPEX per GL'!$E:$G,3,0),0)</f>
        <v>FUEL EXPENSES</v>
      </c>
      <c r="H100" s="4">
        <v>405772.65</v>
      </c>
    </row>
    <row r="101" spans="3:8" x14ac:dyDescent="0.3">
      <c r="C101" t="s">
        <v>273</v>
      </c>
      <c r="D101" t="s">
        <v>262</v>
      </c>
      <c r="E101">
        <v>60800010</v>
      </c>
      <c r="F101" t="s">
        <v>17</v>
      </c>
      <c r="G101" t="str">
        <f>IFERROR(VLOOKUP(E101,'[3]Comparative OPEX per GL'!$E:$G,3,0),0)</f>
        <v>MATERIALS AND SUPPLIES</v>
      </c>
      <c r="H101" s="4">
        <v>9571</v>
      </c>
    </row>
    <row r="102" spans="3:8" x14ac:dyDescent="0.3">
      <c r="C102" t="s">
        <v>273</v>
      </c>
      <c r="D102" t="s">
        <v>262</v>
      </c>
      <c r="E102">
        <v>60800020</v>
      </c>
      <c r="F102" t="s">
        <v>19</v>
      </c>
      <c r="G102" t="str">
        <f>IFERROR(VLOOKUP(E102,'[3]Comparative OPEX per GL'!$E:$G,3,0),0)</f>
        <v>MATERIALS AND SUPPLIES</v>
      </c>
      <c r="H102" s="4">
        <v>153347.26</v>
      </c>
    </row>
    <row r="103" spans="3:8" x14ac:dyDescent="0.3">
      <c r="C103" t="s">
        <v>273</v>
      </c>
      <c r="D103" t="s">
        <v>262</v>
      </c>
      <c r="E103">
        <v>60900010</v>
      </c>
      <c r="F103" t="s">
        <v>27</v>
      </c>
      <c r="G103" t="str">
        <f>IFERROR(VLOOKUP(E103,'[3]Comparative OPEX per GL'!$E:$G,3,0),0)</f>
        <v>TAXES AND LICENSES</v>
      </c>
      <c r="H103" s="4">
        <v>2211.56</v>
      </c>
    </row>
    <row r="104" spans="3:8" x14ac:dyDescent="0.3">
      <c r="C104" t="s">
        <v>273</v>
      </c>
      <c r="D104" t="s">
        <v>262</v>
      </c>
      <c r="E104">
        <v>60900100</v>
      </c>
      <c r="F104" t="s">
        <v>37</v>
      </c>
      <c r="G104" t="str">
        <f>IFERROR(VLOOKUP(E104,'[3]Comparative OPEX per GL'!$E:$G,3,0),0)</f>
        <v>TAXES AND LICENSES</v>
      </c>
      <c r="H104" s="4">
        <v>29078.12</v>
      </c>
    </row>
    <row r="105" spans="3:8" x14ac:dyDescent="0.3">
      <c r="C105" t="s">
        <v>273</v>
      </c>
      <c r="D105" t="s">
        <v>262</v>
      </c>
      <c r="E105">
        <v>61000030</v>
      </c>
      <c r="F105" t="s">
        <v>42</v>
      </c>
      <c r="G105" t="str">
        <f>IFERROR(VLOOKUP(E105,'[3]Comparative OPEX per GL'!$E:$G,3,0),0)</f>
        <v>DOCUMENTARY STAMPS</v>
      </c>
      <c r="H105" s="4">
        <v>5014</v>
      </c>
    </row>
    <row r="106" spans="3:8" x14ac:dyDescent="0.3">
      <c r="C106" t="s">
        <v>273</v>
      </c>
      <c r="D106" t="s">
        <v>262</v>
      </c>
      <c r="E106">
        <v>61100020</v>
      </c>
      <c r="F106" t="s">
        <v>46</v>
      </c>
      <c r="G106" t="str">
        <f>IFERROR(VLOOKUP(E106,'[3]Comparative OPEX per GL'!$E:$G,3,0),0)</f>
        <v>COMMUNICATION EXPENSES</v>
      </c>
      <c r="H106" s="4">
        <v>36230</v>
      </c>
    </row>
    <row r="107" spans="3:8" x14ac:dyDescent="0.3">
      <c r="C107" t="s">
        <v>273</v>
      </c>
      <c r="D107" t="s">
        <v>262</v>
      </c>
      <c r="E107">
        <v>61100040</v>
      </c>
      <c r="F107" t="s">
        <v>48</v>
      </c>
      <c r="G107" t="str">
        <f>IFERROR(VLOOKUP(E107,'[3]Comparative OPEX per GL'!$E:$G,3,0),0)</f>
        <v>COMMUNICATION EXPENSES</v>
      </c>
      <c r="H107" s="4">
        <v>49007.16</v>
      </c>
    </row>
    <row r="108" spans="3:8" x14ac:dyDescent="0.3">
      <c r="C108" t="s">
        <v>273</v>
      </c>
      <c r="D108" t="s">
        <v>262</v>
      </c>
      <c r="E108">
        <v>61200020</v>
      </c>
      <c r="F108" t="s">
        <v>51</v>
      </c>
      <c r="G108" t="str">
        <f>IFERROR(VLOOKUP(E108,'[3]Comparative OPEX per GL'!$E:$G,3,0),0)</f>
        <v>PRINTING, PUBLICATION AND SUBSCRIPTION</v>
      </c>
      <c r="H108" s="4">
        <v>10409</v>
      </c>
    </row>
    <row r="109" spans="3:8" x14ac:dyDescent="0.3">
      <c r="C109" t="s">
        <v>273</v>
      </c>
      <c r="D109" t="s">
        <v>262</v>
      </c>
      <c r="E109">
        <v>61300020</v>
      </c>
      <c r="F109" t="s">
        <v>55</v>
      </c>
      <c r="G109" t="str">
        <f>IFERROR(VLOOKUP(E109,'[3]Comparative OPEX per GL'!$E:$G,3,0),0)</f>
        <v>INSURANCE EXPENSE</v>
      </c>
      <c r="H109" s="4">
        <v>60719.199999999997</v>
      </c>
    </row>
    <row r="110" spans="3:8" x14ac:dyDescent="0.3">
      <c r="C110" t="s">
        <v>273</v>
      </c>
      <c r="D110" t="s">
        <v>262</v>
      </c>
      <c r="E110">
        <v>61300040</v>
      </c>
      <c r="F110" t="s">
        <v>57</v>
      </c>
      <c r="G110" t="str">
        <f>IFERROR(VLOOKUP(E110,'[3]Comparative OPEX per GL'!$E:$G,3,0),0)</f>
        <v>INSURANCE EXPENSE</v>
      </c>
      <c r="H110" s="4">
        <v>36293.379999999997</v>
      </c>
    </row>
    <row r="111" spans="3:8" x14ac:dyDescent="0.3">
      <c r="C111" t="s">
        <v>273</v>
      </c>
      <c r="D111" t="s">
        <v>262</v>
      </c>
      <c r="E111">
        <v>61400010</v>
      </c>
      <c r="F111" t="s">
        <v>60</v>
      </c>
      <c r="G111" t="str">
        <f>IFERROR(VLOOKUP(E111,'[3]Comparative OPEX per GL'!$E:$G,3,0),0)</f>
        <v>CONTRACT SERVICES</v>
      </c>
      <c r="H111" s="4">
        <v>114475.83</v>
      </c>
    </row>
    <row r="112" spans="3:8" x14ac:dyDescent="0.3">
      <c r="C112" t="s">
        <v>273</v>
      </c>
      <c r="D112" t="s">
        <v>262</v>
      </c>
      <c r="E112">
        <v>61400030</v>
      </c>
      <c r="F112" t="s">
        <v>63</v>
      </c>
      <c r="G112" t="str">
        <f>IFERROR(VLOOKUP(E112,'[3]Comparative OPEX per GL'!$E:$G,3,0),0)</f>
        <v>CONTRACT SERVICES</v>
      </c>
      <c r="H112" s="4">
        <v>2950</v>
      </c>
    </row>
    <row r="113" spans="3:8" x14ac:dyDescent="0.3">
      <c r="C113" t="s">
        <v>273</v>
      </c>
      <c r="D113" t="s">
        <v>262</v>
      </c>
      <c r="E113">
        <v>61400140</v>
      </c>
      <c r="F113" t="s">
        <v>69</v>
      </c>
      <c r="G113" t="str">
        <f>IFERROR(VLOOKUP(E113,'[3]Comparative OPEX per GL'!$E:$G,3,0),0)</f>
        <v>CONTRACT SERVICES</v>
      </c>
      <c r="H113" s="4">
        <v>1200</v>
      </c>
    </row>
    <row r="114" spans="3:8" x14ac:dyDescent="0.3">
      <c r="C114" t="s">
        <v>273</v>
      </c>
      <c r="D114" t="s">
        <v>262</v>
      </c>
      <c r="E114">
        <v>61400160</v>
      </c>
      <c r="F114" t="s">
        <v>71</v>
      </c>
      <c r="G114" t="str">
        <f>IFERROR(VLOOKUP(E114,'[3]Comparative OPEX per GL'!$E:$G,3,0),0)</f>
        <v>CONTRACT SERVICES</v>
      </c>
      <c r="H114" s="4">
        <v>1030</v>
      </c>
    </row>
    <row r="115" spans="3:8" x14ac:dyDescent="0.3">
      <c r="C115" t="s">
        <v>273</v>
      </c>
      <c r="D115" t="s">
        <v>262</v>
      </c>
      <c r="E115">
        <v>61700050</v>
      </c>
      <c r="F115" t="s">
        <v>97</v>
      </c>
      <c r="G115" t="str">
        <f>IFERROR(VLOOKUP(E115,'[3]Comparative OPEX per GL'!$E:$G,3,0),0)</f>
        <v>ADVERTISING AND PROMOTION</v>
      </c>
      <c r="H115" s="4">
        <v>1490668</v>
      </c>
    </row>
    <row r="116" spans="3:8" x14ac:dyDescent="0.3">
      <c r="C116" t="s">
        <v>273</v>
      </c>
      <c r="D116" t="s">
        <v>262</v>
      </c>
      <c r="E116">
        <v>61800030</v>
      </c>
      <c r="F116" t="s">
        <v>102</v>
      </c>
      <c r="G116" t="str">
        <f>IFERROR(VLOOKUP(E116,'[3]Comparative OPEX per GL'!$E:$G,3,0),0)</f>
        <v>TRADE PROMO</v>
      </c>
      <c r="H116" s="4">
        <v>29.11</v>
      </c>
    </row>
    <row r="117" spans="3:8" x14ac:dyDescent="0.3">
      <c r="C117" t="s">
        <v>273</v>
      </c>
      <c r="D117" t="s">
        <v>262</v>
      </c>
      <c r="E117">
        <v>62200050</v>
      </c>
      <c r="F117" t="s">
        <v>124</v>
      </c>
      <c r="G117" t="str">
        <f>IFERROR(VLOOKUP(E117,'[3]Comparative OPEX per GL'!$E:$G,3,0),0)</f>
        <v>DEPRECIATION EXPENSES</v>
      </c>
      <c r="H117" s="4">
        <v>1300.93</v>
      </c>
    </row>
    <row r="118" spans="3:8" x14ac:dyDescent="0.3">
      <c r="C118" t="s">
        <v>273</v>
      </c>
      <c r="D118" t="s">
        <v>262</v>
      </c>
      <c r="E118">
        <v>62200110</v>
      </c>
      <c r="F118" t="s">
        <v>128</v>
      </c>
      <c r="G118" t="str">
        <f>IFERROR(VLOOKUP(E118,'[3]Comparative OPEX per GL'!$E:$G,3,0),0)</f>
        <v>DEPRECIATION EXPENSES</v>
      </c>
      <c r="H118" s="4">
        <v>96841.39</v>
      </c>
    </row>
    <row r="119" spans="3:8" x14ac:dyDescent="0.3">
      <c r="C119" t="s">
        <v>273</v>
      </c>
      <c r="D119" t="s">
        <v>262</v>
      </c>
      <c r="E119">
        <v>62200140</v>
      </c>
      <c r="F119" t="s">
        <v>131</v>
      </c>
      <c r="G119" t="str">
        <f>IFERROR(VLOOKUP(E119,'[3]Comparative OPEX per GL'!$E:$G,3,0),0)</f>
        <v>DEPRECIATION EXPENSES</v>
      </c>
      <c r="H119" s="4">
        <v>9134.7999999999993</v>
      </c>
    </row>
    <row r="120" spans="3:8" x14ac:dyDescent="0.3">
      <c r="C120" t="s">
        <v>273</v>
      </c>
      <c r="D120" t="s">
        <v>262</v>
      </c>
      <c r="E120">
        <v>62200170</v>
      </c>
      <c r="F120" t="s">
        <v>134</v>
      </c>
      <c r="G120" t="str">
        <f>IFERROR(VLOOKUP(E120,'[3]Comparative OPEX per GL'!$E:$G,3,0),0)</f>
        <v>DEPRECIATION EXPENSES</v>
      </c>
      <c r="H120" s="4">
        <v>108932.34</v>
      </c>
    </row>
    <row r="121" spans="3:8" x14ac:dyDescent="0.3">
      <c r="C121" t="s">
        <v>273</v>
      </c>
      <c r="D121" t="s">
        <v>262</v>
      </c>
      <c r="E121">
        <v>62500020</v>
      </c>
      <c r="F121" t="s">
        <v>150</v>
      </c>
      <c r="G121" t="str">
        <f>IFERROR(VLOOKUP(E121,'[3]Comparative OPEX per GL'!$E:$G,3,0),0)</f>
        <v>UTILITIES</v>
      </c>
      <c r="H121" s="4">
        <v>326.86</v>
      </c>
    </row>
    <row r="122" spans="3:8" x14ac:dyDescent="0.3">
      <c r="C122" t="s">
        <v>273</v>
      </c>
      <c r="D122" t="s">
        <v>262</v>
      </c>
      <c r="E122">
        <v>62500030</v>
      </c>
      <c r="F122" t="s">
        <v>151</v>
      </c>
      <c r="G122" t="str">
        <f>IFERROR(VLOOKUP(E122,'[3]Comparative OPEX per GL'!$E:$G,3,0),0)</f>
        <v>UTILITIES</v>
      </c>
      <c r="H122" s="4">
        <v>1515.58</v>
      </c>
    </row>
    <row r="123" spans="3:8" x14ac:dyDescent="0.3">
      <c r="C123" t="s">
        <v>273</v>
      </c>
      <c r="D123" t="s">
        <v>262</v>
      </c>
      <c r="E123">
        <v>62600010</v>
      </c>
      <c r="F123" t="s">
        <v>157</v>
      </c>
      <c r="G123" t="str">
        <f>IFERROR(VLOOKUP(E123,'[3]Comparative OPEX per GL'!$E:$G,3,0),0)</f>
        <v>REPAIRS AND MAINTAINANCE</v>
      </c>
      <c r="H123" s="4">
        <v>96289.59</v>
      </c>
    </row>
    <row r="124" spans="3:8" x14ac:dyDescent="0.3">
      <c r="C124" t="s">
        <v>273</v>
      </c>
      <c r="D124" t="s">
        <v>262</v>
      </c>
      <c r="E124">
        <v>62600040</v>
      </c>
      <c r="F124" t="s">
        <v>161</v>
      </c>
      <c r="G124" t="str">
        <f>IFERROR(VLOOKUP(E124,'[3]Comparative OPEX per GL'!$E:$G,3,0),0)</f>
        <v>REPAIRS AND MAINTAINANCE</v>
      </c>
      <c r="H124" s="4">
        <v>9155.86</v>
      </c>
    </row>
    <row r="125" spans="3:8" x14ac:dyDescent="0.3">
      <c r="C125" t="s">
        <v>273</v>
      </c>
      <c r="D125" t="s">
        <v>262</v>
      </c>
      <c r="E125">
        <v>62700040</v>
      </c>
      <c r="F125" t="s">
        <v>162</v>
      </c>
      <c r="G125" t="str">
        <f>IFERROR(VLOOKUP(E125,'[3]Comparative OPEX per GL'!$E:$G,3,0),0)</f>
        <v>DELIVERY EXPENSE</v>
      </c>
      <c r="H125" s="4">
        <v>19544</v>
      </c>
    </row>
    <row r="126" spans="3:8" x14ac:dyDescent="0.3">
      <c r="C126" t="s">
        <v>273</v>
      </c>
      <c r="D126" t="s">
        <v>262</v>
      </c>
      <c r="E126">
        <v>62900020</v>
      </c>
      <c r="F126" t="s">
        <v>167</v>
      </c>
      <c r="G126" t="str">
        <f>IFERROR(VLOOKUP(E126,'[3]Comparative OPEX per GL'!$E:$G,3,0),0)</f>
        <v>OTHER OPERATING ACTIVITIES</v>
      </c>
      <c r="H126" s="4">
        <v>44584.15</v>
      </c>
    </row>
    <row r="127" spans="3:8" x14ac:dyDescent="0.3">
      <c r="C127" t="s">
        <v>273</v>
      </c>
      <c r="D127" t="s">
        <v>262</v>
      </c>
      <c r="E127">
        <v>62900080</v>
      </c>
      <c r="F127" t="s">
        <v>172</v>
      </c>
      <c r="G127" t="str">
        <f>IFERROR(VLOOKUP(E127,'[3]Comparative OPEX per GL'!$E:$G,3,0),0)</f>
        <v>OTHER OPERATING ACTIVITIES</v>
      </c>
      <c r="H127" s="4">
        <v>274007.44</v>
      </c>
    </row>
    <row r="128" spans="3:8" x14ac:dyDescent="0.3">
      <c r="C128" t="s">
        <v>273</v>
      </c>
      <c r="D128" t="s">
        <v>262</v>
      </c>
      <c r="E128">
        <v>65000030</v>
      </c>
      <c r="F128" t="s">
        <v>177</v>
      </c>
      <c r="G128" t="str">
        <f>IFERROR(VLOOKUP(E128,'[3]Comparative OPEX per GL'!$E:$G,3,0),0)</f>
        <v>SELLING GENERAL &amp; ADMIN EXPENSES</v>
      </c>
      <c r="H128" s="4">
        <v>2945961.23</v>
      </c>
    </row>
    <row r="129" spans="3:8" x14ac:dyDescent="0.3">
      <c r="C129" t="s">
        <v>345</v>
      </c>
      <c r="D129" t="s">
        <v>266</v>
      </c>
      <c r="E129">
        <v>60100050</v>
      </c>
      <c r="F129" t="s">
        <v>190</v>
      </c>
      <c r="G129" t="str">
        <f>IFERROR(VLOOKUP(E129,'[3]Comparative OPEX per GL'!$E:$G,3,0),0)</f>
        <v>BONUS &amp; BENEFITS</v>
      </c>
      <c r="H129" s="4">
        <v>25712.720000000001</v>
      </c>
    </row>
    <row r="130" spans="3:8" x14ac:dyDescent="0.3">
      <c r="C130" t="s">
        <v>345</v>
      </c>
      <c r="D130" t="s">
        <v>266</v>
      </c>
      <c r="E130">
        <v>60300060</v>
      </c>
      <c r="F130" t="s">
        <v>218</v>
      </c>
      <c r="G130" t="str">
        <f>IFERROR(VLOOKUP(E130,'[3]Comparative OPEX per GL'!$E:$G,3,0),0)</f>
        <v>RENT EXPENSE</v>
      </c>
      <c r="H130" s="4">
        <v>1301347.4300000002</v>
      </c>
    </row>
    <row r="131" spans="3:8" x14ac:dyDescent="0.3">
      <c r="C131" t="s">
        <v>345</v>
      </c>
      <c r="D131" t="s">
        <v>266</v>
      </c>
      <c r="E131">
        <v>60800020</v>
      </c>
      <c r="F131" t="s">
        <v>19</v>
      </c>
      <c r="G131" t="str">
        <f>IFERROR(VLOOKUP(E131,'[3]Comparative OPEX per GL'!$E:$G,3,0),0)</f>
        <v>MATERIALS AND SUPPLIES</v>
      </c>
      <c r="H131" s="4">
        <v>860173.34000000008</v>
      </c>
    </row>
    <row r="132" spans="3:8" x14ac:dyDescent="0.3">
      <c r="C132" t="s">
        <v>345</v>
      </c>
      <c r="D132" t="s">
        <v>266</v>
      </c>
      <c r="E132">
        <v>60900010</v>
      </c>
      <c r="F132" t="s">
        <v>27</v>
      </c>
      <c r="G132" t="str">
        <f>IFERROR(VLOOKUP(E132,'[3]Comparative OPEX per GL'!$E:$G,3,0),0)</f>
        <v>TAXES AND LICENSES</v>
      </c>
      <c r="H132" s="4">
        <v>216366.67</v>
      </c>
    </row>
    <row r="133" spans="3:8" x14ac:dyDescent="0.3">
      <c r="C133" t="s">
        <v>345</v>
      </c>
      <c r="D133" t="s">
        <v>266</v>
      </c>
      <c r="E133">
        <v>60900040</v>
      </c>
      <c r="F133" t="s">
        <v>31</v>
      </c>
      <c r="G133" t="str">
        <f>IFERROR(VLOOKUP(E133,'[3]Comparative OPEX per GL'!$E:$G,3,0),0)</f>
        <v>TAXES AND LICENSES</v>
      </c>
      <c r="H133" s="4">
        <v>5000</v>
      </c>
    </row>
    <row r="134" spans="3:8" x14ac:dyDescent="0.3">
      <c r="C134" t="s">
        <v>345</v>
      </c>
      <c r="D134" t="s">
        <v>266</v>
      </c>
      <c r="E134">
        <v>60900130</v>
      </c>
      <c r="F134" t="s">
        <v>40</v>
      </c>
      <c r="G134" t="str">
        <f>IFERROR(VLOOKUP(E134,'[3]Comparative OPEX per GL'!$E:$G,3,0),0)</f>
        <v>TAXES AND LICENSES</v>
      </c>
      <c r="H134" s="4">
        <v>2016</v>
      </c>
    </row>
    <row r="135" spans="3:8" x14ac:dyDescent="0.3">
      <c r="C135" t="s">
        <v>345</v>
      </c>
      <c r="D135" t="s">
        <v>266</v>
      </c>
      <c r="E135">
        <v>61000030</v>
      </c>
      <c r="F135" t="s">
        <v>42</v>
      </c>
      <c r="G135" t="str">
        <f>IFERROR(VLOOKUP(E135,'[3]Comparative OPEX per GL'!$E:$G,3,0),0)</f>
        <v>DOCUMENTARY STAMPS</v>
      </c>
      <c r="H135" s="4">
        <v>60</v>
      </c>
    </row>
    <row r="136" spans="3:8" x14ac:dyDescent="0.3">
      <c r="C136" t="s">
        <v>345</v>
      </c>
      <c r="D136" t="s">
        <v>266</v>
      </c>
      <c r="E136">
        <v>61100020</v>
      </c>
      <c r="F136" t="s">
        <v>46</v>
      </c>
      <c r="G136" t="str">
        <f>IFERROR(VLOOKUP(E136,'[3]Comparative OPEX per GL'!$E:$G,3,0),0)</f>
        <v>COMMUNICATION EXPENSES</v>
      </c>
      <c r="H136" s="4">
        <v>26585.71</v>
      </c>
    </row>
    <row r="137" spans="3:8" x14ac:dyDescent="0.3">
      <c r="C137" t="s">
        <v>345</v>
      </c>
      <c r="D137" t="s">
        <v>266</v>
      </c>
      <c r="E137">
        <v>61100030</v>
      </c>
      <c r="F137" t="s">
        <v>47</v>
      </c>
      <c r="G137" t="str">
        <f>IFERROR(VLOOKUP(E137,'[3]Comparative OPEX per GL'!$E:$G,3,0),0)</f>
        <v>COMMUNICATION EXPENSES</v>
      </c>
      <c r="H137" s="4">
        <v>93365.34</v>
      </c>
    </row>
    <row r="138" spans="3:8" x14ac:dyDescent="0.3">
      <c r="C138" t="s">
        <v>345</v>
      </c>
      <c r="D138" t="s">
        <v>266</v>
      </c>
      <c r="E138">
        <v>61200020</v>
      </c>
      <c r="F138" t="s">
        <v>51</v>
      </c>
      <c r="G138" t="str">
        <f>IFERROR(VLOOKUP(E138,'[3]Comparative OPEX per GL'!$E:$G,3,0),0)</f>
        <v>PRINTING, PUBLICATION AND SUBSCRIPTION</v>
      </c>
      <c r="H138" s="4">
        <v>2349</v>
      </c>
    </row>
    <row r="139" spans="3:8" x14ac:dyDescent="0.3">
      <c r="C139" t="s">
        <v>345</v>
      </c>
      <c r="D139" t="s">
        <v>266</v>
      </c>
      <c r="E139">
        <v>61400010</v>
      </c>
      <c r="F139" t="s">
        <v>60</v>
      </c>
      <c r="G139" t="str">
        <f>IFERROR(VLOOKUP(E139,'[3]Comparative OPEX per GL'!$E:$G,3,0),0)</f>
        <v>CONTRACT SERVICES</v>
      </c>
      <c r="H139" s="4">
        <v>1886128.17</v>
      </c>
    </row>
    <row r="140" spans="3:8" x14ac:dyDescent="0.3">
      <c r="C140" t="s">
        <v>345</v>
      </c>
      <c r="D140" t="s">
        <v>266</v>
      </c>
      <c r="E140">
        <v>61400020</v>
      </c>
      <c r="F140" t="s">
        <v>62</v>
      </c>
      <c r="G140" t="str">
        <f>IFERROR(VLOOKUP(E140,'[3]Comparative OPEX per GL'!$E:$G,3,0),0)</f>
        <v>CONTRACT SERVICES</v>
      </c>
      <c r="H140" s="4">
        <v>646717.87999999989</v>
      </c>
    </row>
    <row r="141" spans="3:8" x14ac:dyDescent="0.3">
      <c r="C141" t="s">
        <v>345</v>
      </c>
      <c r="D141" t="s">
        <v>266</v>
      </c>
      <c r="E141">
        <v>61400040</v>
      </c>
      <c r="F141" t="s">
        <v>64</v>
      </c>
      <c r="G141" t="str">
        <f>IFERROR(VLOOKUP(E141,'[3]Comparative OPEX per GL'!$E:$G,3,0),0)</f>
        <v>CONTRACT SERVICES</v>
      </c>
      <c r="H141" s="4">
        <v>128651.67</v>
      </c>
    </row>
    <row r="142" spans="3:8" x14ac:dyDescent="0.3">
      <c r="C142" t="s">
        <v>345</v>
      </c>
      <c r="D142" t="s">
        <v>266</v>
      </c>
      <c r="E142">
        <v>61400140</v>
      </c>
      <c r="F142" t="s">
        <v>69</v>
      </c>
      <c r="G142" t="str">
        <f>IFERROR(VLOOKUP(E142,'[3]Comparative OPEX per GL'!$E:$G,3,0),0)</f>
        <v>CONTRACT SERVICES</v>
      </c>
      <c r="H142" s="4">
        <v>139200</v>
      </c>
    </row>
    <row r="143" spans="3:8" x14ac:dyDescent="0.3">
      <c r="C143" t="s">
        <v>345</v>
      </c>
      <c r="D143" t="s">
        <v>266</v>
      </c>
      <c r="E143">
        <v>61400150</v>
      </c>
      <c r="F143" t="s">
        <v>70</v>
      </c>
      <c r="G143" t="str">
        <f>IFERROR(VLOOKUP(E143,'[3]Comparative OPEX per GL'!$E:$G,3,0),0)</f>
        <v>CONTRACT SERVICES</v>
      </c>
      <c r="H143" s="4">
        <v>5300</v>
      </c>
    </row>
    <row r="144" spans="3:8" x14ac:dyDescent="0.3">
      <c r="C144" t="s">
        <v>345</v>
      </c>
      <c r="D144" t="s">
        <v>266</v>
      </c>
      <c r="E144">
        <v>61400160</v>
      </c>
      <c r="F144" t="s">
        <v>71</v>
      </c>
      <c r="G144" t="str">
        <f>IFERROR(VLOOKUP(E144,'[3]Comparative OPEX per GL'!$E:$G,3,0),0)</f>
        <v>CONTRACT SERVICES</v>
      </c>
      <c r="H144" s="4">
        <v>147885</v>
      </c>
    </row>
    <row r="145" spans="3:8" x14ac:dyDescent="0.3">
      <c r="C145" t="s">
        <v>345</v>
      </c>
      <c r="D145" t="s">
        <v>266</v>
      </c>
      <c r="E145">
        <v>61800030</v>
      </c>
      <c r="F145" t="s">
        <v>102</v>
      </c>
      <c r="G145" t="str">
        <f>IFERROR(VLOOKUP(E145,'[3]Comparative OPEX per GL'!$E:$G,3,0),0)</f>
        <v>TRADE PROMO</v>
      </c>
      <c r="H145" s="4">
        <v>187.85</v>
      </c>
    </row>
    <row r="146" spans="3:8" x14ac:dyDescent="0.3">
      <c r="C146" t="s">
        <v>345</v>
      </c>
      <c r="D146" t="s">
        <v>266</v>
      </c>
      <c r="E146">
        <v>62200050</v>
      </c>
      <c r="F146" t="s">
        <v>124</v>
      </c>
      <c r="G146" t="str">
        <f>IFERROR(VLOOKUP(E146,'[3]Comparative OPEX per GL'!$E:$G,3,0),0)</f>
        <v>DEPRECIATION EXPENSES</v>
      </c>
      <c r="H146" s="4">
        <v>110104.79000000001</v>
      </c>
    </row>
    <row r="147" spans="3:8" x14ac:dyDescent="0.3">
      <c r="C147" t="s">
        <v>345</v>
      </c>
      <c r="D147" t="s">
        <v>266</v>
      </c>
      <c r="E147">
        <v>62200110</v>
      </c>
      <c r="F147" t="s">
        <v>128</v>
      </c>
      <c r="G147" t="str">
        <f>IFERROR(VLOOKUP(E147,'[3]Comparative OPEX per GL'!$E:$G,3,0),0)</f>
        <v>DEPRECIATION EXPENSES</v>
      </c>
      <c r="H147" s="4">
        <v>91430.180000000008</v>
      </c>
    </row>
    <row r="148" spans="3:8" x14ac:dyDescent="0.3">
      <c r="C148" t="s">
        <v>345</v>
      </c>
      <c r="D148" t="s">
        <v>266</v>
      </c>
      <c r="E148">
        <v>62500020</v>
      </c>
      <c r="F148" t="s">
        <v>150</v>
      </c>
      <c r="G148" t="str">
        <f>IFERROR(VLOOKUP(E148,'[3]Comparative OPEX per GL'!$E:$G,3,0),0)</f>
        <v>UTILITIES</v>
      </c>
      <c r="H148" s="4">
        <v>541824.55000000005</v>
      </c>
    </row>
    <row r="149" spans="3:8" x14ac:dyDescent="0.3">
      <c r="C149" t="s">
        <v>345</v>
      </c>
      <c r="D149" t="s">
        <v>266</v>
      </c>
      <c r="E149">
        <v>62500030</v>
      </c>
      <c r="F149" t="s">
        <v>151</v>
      </c>
      <c r="G149" t="str">
        <f>IFERROR(VLOOKUP(E149,'[3]Comparative OPEX per GL'!$E:$G,3,0),0)</f>
        <v>UTILITIES</v>
      </c>
      <c r="H149" s="4">
        <v>73278.42</v>
      </c>
    </row>
    <row r="150" spans="3:8" x14ac:dyDescent="0.3">
      <c r="C150" t="s">
        <v>345</v>
      </c>
      <c r="D150" t="s">
        <v>266</v>
      </c>
      <c r="E150">
        <v>62600040</v>
      </c>
      <c r="F150" t="s">
        <v>161</v>
      </c>
      <c r="G150" t="str">
        <f>IFERROR(VLOOKUP(E150,'[3]Comparative OPEX per GL'!$E:$G,3,0),0)</f>
        <v>REPAIRS AND MAINTAINANCE</v>
      </c>
      <c r="H150" s="4">
        <v>264451.94999999995</v>
      </c>
    </row>
    <row r="151" spans="3:8" x14ac:dyDescent="0.3">
      <c r="C151" t="s">
        <v>345</v>
      </c>
      <c r="D151" t="s">
        <v>266</v>
      </c>
      <c r="E151">
        <v>62700040</v>
      </c>
      <c r="F151" t="s">
        <v>162</v>
      </c>
      <c r="G151" t="str">
        <f>IFERROR(VLOOKUP(E151,'[3]Comparative OPEX per GL'!$E:$G,3,0),0)</f>
        <v>DELIVERY EXPENSE</v>
      </c>
      <c r="H151" s="4">
        <v>44165.98</v>
      </c>
    </row>
    <row r="152" spans="3:8" x14ac:dyDescent="0.3">
      <c r="C152" t="s">
        <v>345</v>
      </c>
      <c r="D152" t="s">
        <v>266</v>
      </c>
      <c r="E152">
        <v>62900040</v>
      </c>
      <c r="F152" t="s">
        <v>168</v>
      </c>
      <c r="G152" t="str">
        <f>IFERROR(VLOOKUP(E152,'[3]Comparative OPEX per GL'!$E:$G,3,0),0)</f>
        <v>OTHER OPERATING ACTIVITIES</v>
      </c>
      <c r="H152" s="4">
        <v>18703.179999999993</v>
      </c>
    </row>
    <row r="153" spans="3:8" x14ac:dyDescent="0.3">
      <c r="C153" t="s">
        <v>345</v>
      </c>
      <c r="D153" t="s">
        <v>266</v>
      </c>
      <c r="E153">
        <v>65000030</v>
      </c>
      <c r="F153" t="s">
        <v>177</v>
      </c>
      <c r="G153" t="str">
        <f>IFERROR(VLOOKUP(E153,'[3]Comparative OPEX per GL'!$E:$G,3,0),0)</f>
        <v>SELLING GENERAL &amp; ADMIN EXPENSES</v>
      </c>
      <c r="H153" s="4">
        <v>178894.85999999996</v>
      </c>
    </row>
    <row r="154" spans="3:8" x14ac:dyDescent="0.3">
      <c r="C154" t="s">
        <v>346</v>
      </c>
      <c r="D154" t="s">
        <v>259</v>
      </c>
      <c r="E154">
        <v>60000010</v>
      </c>
      <c r="F154" t="s">
        <v>179</v>
      </c>
      <c r="G154" t="str">
        <f>IFERROR(VLOOKUP(E154,'[3]Comparative OPEX per GL'!$E:$G,3,0),0)</f>
        <v>SALARIES AND WAGES</v>
      </c>
      <c r="H154" s="4">
        <v>356111.7</v>
      </c>
    </row>
    <row r="155" spans="3:8" x14ac:dyDescent="0.3">
      <c r="C155" t="s">
        <v>346</v>
      </c>
      <c r="D155" t="s">
        <v>259</v>
      </c>
      <c r="E155">
        <v>60000030</v>
      </c>
      <c r="F155" t="s">
        <v>182</v>
      </c>
      <c r="G155" t="str">
        <f>IFERROR(VLOOKUP(E155,'[3]Comparative OPEX per GL'!$E:$G,3,0),0)</f>
        <v>SALARIES AND WAGES</v>
      </c>
      <c r="H155" s="4">
        <v>7965.47</v>
      </c>
    </row>
    <row r="156" spans="3:8" x14ac:dyDescent="0.3">
      <c r="C156" t="s">
        <v>346</v>
      </c>
      <c r="D156" t="s">
        <v>259</v>
      </c>
      <c r="E156">
        <v>60100010</v>
      </c>
      <c r="F156" t="s">
        <v>185</v>
      </c>
      <c r="G156" t="str">
        <f>IFERROR(VLOOKUP(E156,'[3]Comparative OPEX per GL'!$E:$G,3,0),0)</f>
        <v>BONUS &amp; BENEFITS</v>
      </c>
      <c r="H156" s="4">
        <v>34117.81</v>
      </c>
    </row>
    <row r="157" spans="3:8" x14ac:dyDescent="0.3">
      <c r="C157" t="s">
        <v>346</v>
      </c>
      <c r="D157" t="s">
        <v>259</v>
      </c>
      <c r="E157">
        <v>60100030</v>
      </c>
      <c r="F157" t="s">
        <v>188</v>
      </c>
      <c r="G157" t="str">
        <f>IFERROR(VLOOKUP(E157,'[3]Comparative OPEX per GL'!$E:$G,3,0),0)</f>
        <v>BONUS &amp; BENEFITS</v>
      </c>
      <c r="H157" s="4">
        <v>169994.89</v>
      </c>
    </row>
    <row r="158" spans="3:8" x14ac:dyDescent="0.3">
      <c r="C158" t="s">
        <v>346</v>
      </c>
      <c r="D158" t="s">
        <v>259</v>
      </c>
      <c r="E158">
        <v>60100180</v>
      </c>
      <c r="F158" t="s">
        <v>203</v>
      </c>
      <c r="G158" t="str">
        <f>IFERROR(VLOOKUP(E158,'[3]Comparative OPEX per GL'!$E:$G,3,0),0)</f>
        <v>BONUS &amp; BENEFITS</v>
      </c>
      <c r="H158" s="4">
        <v>615</v>
      </c>
    </row>
    <row r="159" spans="3:8" x14ac:dyDescent="0.3">
      <c r="C159" t="s">
        <v>346</v>
      </c>
      <c r="D159" t="s">
        <v>259</v>
      </c>
      <c r="E159">
        <v>60200010</v>
      </c>
      <c r="F159" t="s">
        <v>208</v>
      </c>
      <c r="G159" t="str">
        <f>IFERROR(VLOOKUP(E159,'[3]Comparative OPEX per GL'!$E:$G,3,0),0)</f>
        <v>SSS/PHILHEALTH/HDMF</v>
      </c>
      <c r="H159" s="4">
        <v>30547.5</v>
      </c>
    </row>
    <row r="160" spans="3:8" x14ac:dyDescent="0.3">
      <c r="C160" t="s">
        <v>346</v>
      </c>
      <c r="D160" t="s">
        <v>259</v>
      </c>
      <c r="E160">
        <v>60200020</v>
      </c>
      <c r="F160" t="s">
        <v>210</v>
      </c>
      <c r="G160" t="str">
        <f>IFERROR(VLOOKUP(E160,'[3]Comparative OPEX per GL'!$E:$G,3,0),0)</f>
        <v>SSS/PHILHEALTH/HDMF</v>
      </c>
      <c r="H160" s="4">
        <v>2500</v>
      </c>
    </row>
    <row r="161" spans="3:8" x14ac:dyDescent="0.3">
      <c r="C161" t="s">
        <v>346</v>
      </c>
      <c r="D161" t="s">
        <v>259</v>
      </c>
      <c r="E161">
        <v>60200030</v>
      </c>
      <c r="F161" t="s">
        <v>211</v>
      </c>
      <c r="G161" t="str">
        <f>IFERROR(VLOOKUP(E161,'[3]Comparative OPEX per GL'!$E:$G,3,0),0)</f>
        <v>SSS/PHILHEALTH/HDMF</v>
      </c>
      <c r="H161" s="4">
        <v>6145</v>
      </c>
    </row>
    <row r="162" spans="3:8" x14ac:dyDescent="0.3">
      <c r="C162" t="s">
        <v>346</v>
      </c>
      <c r="D162" t="s">
        <v>259</v>
      </c>
      <c r="E162">
        <v>60300020</v>
      </c>
      <c r="F162" t="s">
        <v>214</v>
      </c>
      <c r="G162" t="str">
        <f>IFERROR(VLOOKUP(E162,'[3]Comparative OPEX per GL'!$E:$G,3,0),0)</f>
        <v>RENT EXPENSE</v>
      </c>
      <c r="H162" s="4">
        <v>142403.04</v>
      </c>
    </row>
    <row r="163" spans="3:8" x14ac:dyDescent="0.3">
      <c r="C163" t="s">
        <v>346</v>
      </c>
      <c r="D163" t="s">
        <v>259</v>
      </c>
      <c r="E163">
        <v>60400040</v>
      </c>
      <c r="F163" t="s">
        <v>226</v>
      </c>
      <c r="G163" t="str">
        <f>IFERROR(VLOOKUP(E163,'[3]Comparative OPEX per GL'!$E:$G,3,0),0)</f>
        <v>REPRESENTATION EXPENSES</v>
      </c>
      <c r="H163" s="4">
        <v>1398</v>
      </c>
    </row>
    <row r="164" spans="3:8" x14ac:dyDescent="0.3">
      <c r="C164" t="s">
        <v>346</v>
      </c>
      <c r="D164" t="s">
        <v>259</v>
      </c>
      <c r="E164">
        <v>60400060</v>
      </c>
      <c r="F164" t="s">
        <v>228</v>
      </c>
      <c r="G164" t="str">
        <f>IFERROR(VLOOKUP(E164,'[3]Comparative OPEX per GL'!$E:$G,3,0),0)</f>
        <v>REPRESENTATION EXPENSES</v>
      </c>
      <c r="H164" s="4">
        <v>4600</v>
      </c>
    </row>
    <row r="165" spans="3:8" x14ac:dyDescent="0.3">
      <c r="C165" t="s">
        <v>346</v>
      </c>
      <c r="D165" t="s">
        <v>259</v>
      </c>
      <c r="E165">
        <v>60800010</v>
      </c>
      <c r="F165" t="s">
        <v>17</v>
      </c>
      <c r="G165" t="str">
        <f>IFERROR(VLOOKUP(E165,'[3]Comparative OPEX per GL'!$E:$G,3,0),0)</f>
        <v>MATERIALS AND SUPPLIES</v>
      </c>
      <c r="H165" s="4">
        <v>64554.22</v>
      </c>
    </row>
    <row r="166" spans="3:8" x14ac:dyDescent="0.3">
      <c r="C166" t="s">
        <v>346</v>
      </c>
      <c r="D166" t="s">
        <v>259</v>
      </c>
      <c r="E166">
        <v>61100020</v>
      </c>
      <c r="F166" t="s">
        <v>46</v>
      </c>
      <c r="G166" t="str">
        <f>IFERROR(VLOOKUP(E166,'[3]Comparative OPEX per GL'!$E:$G,3,0),0)</f>
        <v>COMMUNICATION EXPENSES</v>
      </c>
      <c r="H166" s="4">
        <v>9801</v>
      </c>
    </row>
    <row r="167" spans="3:8" x14ac:dyDescent="0.3">
      <c r="C167" t="s">
        <v>346</v>
      </c>
      <c r="D167" t="s">
        <v>259</v>
      </c>
      <c r="E167">
        <v>61100030</v>
      </c>
      <c r="F167" t="s">
        <v>47</v>
      </c>
      <c r="G167" t="str">
        <f>IFERROR(VLOOKUP(E167,'[3]Comparative OPEX per GL'!$E:$G,3,0),0)</f>
        <v>COMMUNICATION EXPENSES</v>
      </c>
      <c r="H167" s="4">
        <v>598</v>
      </c>
    </row>
    <row r="168" spans="3:8" x14ac:dyDescent="0.3">
      <c r="C168" t="s">
        <v>346</v>
      </c>
      <c r="D168" t="s">
        <v>259</v>
      </c>
      <c r="E168">
        <v>61300020</v>
      </c>
      <c r="F168" t="s">
        <v>55</v>
      </c>
      <c r="G168" t="str">
        <f>IFERROR(VLOOKUP(E168,'[3]Comparative OPEX per GL'!$E:$G,3,0),0)</f>
        <v>INSURANCE EXPENSE</v>
      </c>
      <c r="H168" s="4">
        <v>37333.03</v>
      </c>
    </row>
    <row r="169" spans="3:8" x14ac:dyDescent="0.3">
      <c r="C169" t="s">
        <v>346</v>
      </c>
      <c r="D169" t="s">
        <v>259</v>
      </c>
      <c r="E169">
        <v>61400030</v>
      </c>
      <c r="F169" t="s">
        <v>63</v>
      </c>
      <c r="G169" t="str">
        <f>IFERROR(VLOOKUP(E169,'[3]Comparative OPEX per GL'!$E:$G,3,0),0)</f>
        <v>CONTRACT SERVICES</v>
      </c>
      <c r="H169" s="4">
        <v>5116</v>
      </c>
    </row>
    <row r="170" spans="3:8" x14ac:dyDescent="0.3">
      <c r="C170" t="s">
        <v>346</v>
      </c>
      <c r="D170" t="s">
        <v>259</v>
      </c>
      <c r="E170">
        <v>61400140</v>
      </c>
      <c r="F170" t="s">
        <v>69</v>
      </c>
      <c r="G170" t="str">
        <f>IFERROR(VLOOKUP(E170,'[3]Comparative OPEX per GL'!$E:$G,3,0),0)</f>
        <v>CONTRACT SERVICES</v>
      </c>
      <c r="H170" s="4">
        <v>13200</v>
      </c>
    </row>
    <row r="171" spans="3:8" x14ac:dyDescent="0.3">
      <c r="C171" t="s">
        <v>346</v>
      </c>
      <c r="D171" t="s">
        <v>259</v>
      </c>
      <c r="E171">
        <v>62200050</v>
      </c>
      <c r="F171" t="s">
        <v>124</v>
      </c>
      <c r="G171" t="str">
        <f>IFERROR(VLOOKUP(E171,'[3]Comparative OPEX per GL'!$E:$G,3,0),0)</f>
        <v>DEPRECIATION EXPENSES</v>
      </c>
      <c r="H171" s="4">
        <v>5332.33</v>
      </c>
    </row>
    <row r="172" spans="3:8" x14ac:dyDescent="0.3">
      <c r="C172" t="s">
        <v>346</v>
      </c>
      <c r="D172" t="s">
        <v>259</v>
      </c>
      <c r="E172">
        <v>62200110</v>
      </c>
      <c r="F172" t="s">
        <v>128</v>
      </c>
      <c r="G172" t="str">
        <f>IFERROR(VLOOKUP(E172,'[3]Comparative OPEX per GL'!$E:$G,3,0),0)</f>
        <v>DEPRECIATION EXPENSES</v>
      </c>
      <c r="H172" s="4">
        <v>61168.800000000003</v>
      </c>
    </row>
    <row r="173" spans="3:8" x14ac:dyDescent="0.3">
      <c r="C173" t="s">
        <v>346</v>
      </c>
      <c r="D173" t="s">
        <v>259</v>
      </c>
      <c r="E173">
        <v>62200140</v>
      </c>
      <c r="F173" t="s">
        <v>131</v>
      </c>
      <c r="G173" t="str">
        <f>IFERROR(VLOOKUP(E173,'[3]Comparative OPEX per GL'!$E:$G,3,0),0)</f>
        <v>DEPRECIATION EXPENSES</v>
      </c>
      <c r="H173" s="4">
        <v>7522.5</v>
      </c>
    </row>
    <row r="174" spans="3:8" x14ac:dyDescent="0.3">
      <c r="C174" t="s">
        <v>346</v>
      </c>
      <c r="D174" t="s">
        <v>259</v>
      </c>
      <c r="E174">
        <v>62500020</v>
      </c>
      <c r="F174" t="s">
        <v>150</v>
      </c>
      <c r="G174" t="str">
        <f>IFERROR(VLOOKUP(E174,'[3]Comparative OPEX per GL'!$E:$G,3,0),0)</f>
        <v>UTILITIES</v>
      </c>
      <c r="H174" s="4">
        <v>6506.01</v>
      </c>
    </row>
    <row r="175" spans="3:8" x14ac:dyDescent="0.3">
      <c r="C175" t="s">
        <v>346</v>
      </c>
      <c r="D175" t="s">
        <v>259</v>
      </c>
      <c r="E175">
        <v>62500030</v>
      </c>
      <c r="F175" t="s">
        <v>151</v>
      </c>
      <c r="G175" t="str">
        <f>IFERROR(VLOOKUP(E175,'[3]Comparative OPEX per GL'!$E:$G,3,0),0)</f>
        <v>UTILITIES</v>
      </c>
      <c r="H175" s="4">
        <v>3408</v>
      </c>
    </row>
    <row r="176" spans="3:8" x14ac:dyDescent="0.3">
      <c r="C176" t="s">
        <v>346</v>
      </c>
      <c r="D176" t="s">
        <v>259</v>
      </c>
      <c r="E176">
        <v>65000030</v>
      </c>
      <c r="F176" t="s">
        <v>177</v>
      </c>
      <c r="G176" t="str">
        <f>IFERROR(VLOOKUP(E176,'[3]Comparative OPEX per GL'!$E:$G,3,0),0)</f>
        <v>SELLING GENERAL &amp; ADMIN EXPENSES</v>
      </c>
      <c r="H176" s="4">
        <v>57913.52</v>
      </c>
    </row>
    <row r="177" spans="3:8" x14ac:dyDescent="0.3">
      <c r="H177" s="4"/>
    </row>
    <row r="178" spans="3:8" x14ac:dyDescent="0.3">
      <c r="H178" s="4"/>
    </row>
    <row r="179" spans="3:8" x14ac:dyDescent="0.3">
      <c r="H179" s="4"/>
    </row>
    <row r="180" spans="3:8" x14ac:dyDescent="0.3">
      <c r="G180" s="5"/>
      <c r="H180" s="4"/>
    </row>
    <row r="181" spans="3:8" x14ac:dyDescent="0.3">
      <c r="G181" s="5"/>
      <c r="H181" s="4"/>
    </row>
    <row r="182" spans="3:8" x14ac:dyDescent="0.3">
      <c r="C182" s="5"/>
      <c r="D182" s="5"/>
      <c r="H182" s="4"/>
    </row>
    <row r="183" spans="3:8" x14ac:dyDescent="0.3">
      <c r="C183" s="5"/>
      <c r="D183" s="5"/>
      <c r="H183" s="4"/>
    </row>
    <row r="184" spans="3:8" x14ac:dyDescent="0.3">
      <c r="C184" s="5"/>
      <c r="D184" s="5"/>
      <c r="H184" s="4"/>
    </row>
    <row r="185" spans="3:8" x14ac:dyDescent="0.3">
      <c r="C185" s="5"/>
      <c r="D185" s="5"/>
      <c r="H185" s="4"/>
    </row>
    <row r="186" spans="3:8" x14ac:dyDescent="0.3">
      <c r="C186" s="5"/>
      <c r="D186" s="5"/>
      <c r="H186" s="4"/>
    </row>
    <row r="187" spans="3:8" x14ac:dyDescent="0.3">
      <c r="C187" s="5"/>
      <c r="D187" s="5"/>
      <c r="H187" s="4"/>
    </row>
    <row r="188" spans="3:8" x14ac:dyDescent="0.3">
      <c r="C188" s="5"/>
      <c r="D188" s="5"/>
      <c r="H188" s="4"/>
    </row>
    <row r="189" spans="3:8" x14ac:dyDescent="0.3">
      <c r="C189" s="5"/>
      <c r="D189" s="5"/>
      <c r="H189" s="4"/>
    </row>
    <row r="190" spans="3:8" x14ac:dyDescent="0.3">
      <c r="C190" s="5"/>
      <c r="D190" s="5"/>
      <c r="H190" s="4"/>
    </row>
    <row r="191" spans="3:8" x14ac:dyDescent="0.3">
      <c r="C191" s="5"/>
      <c r="D191" s="5"/>
      <c r="H191" s="4"/>
    </row>
    <row r="192" spans="3:8" x14ac:dyDescent="0.3">
      <c r="C192" s="5"/>
      <c r="D192" s="5"/>
      <c r="H192" s="4"/>
    </row>
    <row r="193" spans="3:8" x14ac:dyDescent="0.3">
      <c r="C193" s="5"/>
      <c r="D193" s="5"/>
      <c r="H193" s="4"/>
    </row>
    <row r="194" spans="3:8" x14ac:dyDescent="0.3">
      <c r="C194" s="5"/>
      <c r="D194" s="5"/>
      <c r="H194" s="4"/>
    </row>
    <row r="195" spans="3:8" x14ac:dyDescent="0.3">
      <c r="C195" s="5"/>
      <c r="D195" s="5"/>
      <c r="H195" s="4"/>
    </row>
    <row r="196" spans="3:8" x14ac:dyDescent="0.3">
      <c r="C196" s="5"/>
      <c r="D196" s="5"/>
      <c r="H196" s="4"/>
    </row>
    <row r="197" spans="3:8" x14ac:dyDescent="0.3">
      <c r="C197" s="5"/>
      <c r="D197" s="5"/>
      <c r="H197" s="4"/>
    </row>
    <row r="198" spans="3:8" x14ac:dyDescent="0.3">
      <c r="C198" s="5"/>
      <c r="D198" s="5"/>
      <c r="H198" s="4"/>
    </row>
    <row r="199" spans="3:8" x14ac:dyDescent="0.3">
      <c r="C199" s="5"/>
      <c r="D199" s="5"/>
      <c r="H199" s="4"/>
    </row>
    <row r="200" spans="3:8" x14ac:dyDescent="0.3">
      <c r="C200" s="5"/>
      <c r="D200" s="5"/>
      <c r="G200" s="5"/>
      <c r="H200" s="4"/>
    </row>
    <row r="201" spans="3:8" x14ac:dyDescent="0.3">
      <c r="C201" s="5"/>
      <c r="D201" s="5"/>
      <c r="G201" s="5"/>
      <c r="H201" s="4"/>
    </row>
    <row r="202" spans="3:8" x14ac:dyDescent="0.3">
      <c r="C202" s="5"/>
      <c r="D202" s="5"/>
      <c r="H202" s="4"/>
    </row>
    <row r="203" spans="3:8" x14ac:dyDescent="0.3">
      <c r="C203" s="5"/>
      <c r="D203" s="5"/>
      <c r="H203" s="4"/>
    </row>
    <row r="204" spans="3:8" x14ac:dyDescent="0.3">
      <c r="C204" s="5"/>
      <c r="D204" s="5"/>
      <c r="H204" s="4"/>
    </row>
    <row r="205" spans="3:8" x14ac:dyDescent="0.3">
      <c r="C205" s="5"/>
      <c r="D205" s="5"/>
      <c r="H205" s="4"/>
    </row>
    <row r="206" spans="3:8" x14ac:dyDescent="0.3">
      <c r="C206" s="5"/>
      <c r="D206" s="5"/>
      <c r="H206" s="4"/>
    </row>
    <row r="207" spans="3:8" x14ac:dyDescent="0.3">
      <c r="C207" s="5"/>
      <c r="D207" s="5"/>
      <c r="G207" s="5"/>
      <c r="H207" s="4"/>
    </row>
    <row r="208" spans="3:8" x14ac:dyDescent="0.3">
      <c r="C208" s="5"/>
      <c r="D208" s="5"/>
      <c r="G208" s="5"/>
      <c r="H208" s="4"/>
    </row>
    <row r="209" spans="7:8" x14ac:dyDescent="0.3">
      <c r="H209" s="4"/>
    </row>
    <row r="210" spans="7:8" x14ac:dyDescent="0.3">
      <c r="H210" s="4"/>
    </row>
    <row r="211" spans="7:8" x14ac:dyDescent="0.3">
      <c r="H211" s="4"/>
    </row>
    <row r="212" spans="7:8" x14ac:dyDescent="0.3">
      <c r="H212" s="4"/>
    </row>
    <row r="213" spans="7:8" x14ac:dyDescent="0.3">
      <c r="H213" s="4"/>
    </row>
    <row r="214" spans="7:8" x14ac:dyDescent="0.3">
      <c r="H214" s="4"/>
    </row>
    <row r="215" spans="7:8" x14ac:dyDescent="0.3">
      <c r="H215" s="4"/>
    </row>
    <row r="216" spans="7:8" x14ac:dyDescent="0.3">
      <c r="H216" s="4"/>
    </row>
    <row r="217" spans="7:8" x14ac:dyDescent="0.3">
      <c r="H217" s="4"/>
    </row>
    <row r="218" spans="7:8" x14ac:dyDescent="0.3">
      <c r="H218" s="4"/>
    </row>
    <row r="219" spans="7:8" x14ac:dyDescent="0.3">
      <c r="H219" s="4"/>
    </row>
    <row r="220" spans="7:8" x14ac:dyDescent="0.3">
      <c r="H220" s="4"/>
    </row>
    <row r="221" spans="7:8" x14ac:dyDescent="0.3">
      <c r="H221" s="4"/>
    </row>
    <row r="222" spans="7:8" x14ac:dyDescent="0.3">
      <c r="H222" s="4"/>
    </row>
    <row r="223" spans="7:8" x14ac:dyDescent="0.3">
      <c r="G223" s="5"/>
      <c r="H223" s="4"/>
    </row>
    <row r="224" spans="7:8" x14ac:dyDescent="0.3">
      <c r="H224" s="4"/>
    </row>
    <row r="225" spans="3:8" x14ac:dyDescent="0.3">
      <c r="G225" s="5"/>
      <c r="H225" s="4"/>
    </row>
    <row r="226" spans="3:8" x14ac:dyDescent="0.3">
      <c r="C226" s="5"/>
      <c r="D226" s="5"/>
      <c r="H226" s="4"/>
    </row>
    <row r="227" spans="3:8" x14ac:dyDescent="0.3">
      <c r="C227" s="5"/>
      <c r="D227" s="5"/>
      <c r="H227" s="4"/>
    </row>
    <row r="228" spans="3:8" x14ac:dyDescent="0.3">
      <c r="C228" s="5"/>
      <c r="D228" s="5"/>
      <c r="H228" s="4"/>
    </row>
    <row r="229" spans="3:8" x14ac:dyDescent="0.3">
      <c r="C229" s="5"/>
      <c r="D229" s="5"/>
      <c r="H229" s="4"/>
    </row>
    <row r="230" spans="3:8" x14ac:dyDescent="0.3">
      <c r="C230" s="5"/>
      <c r="D230" s="5"/>
      <c r="H230" s="4"/>
    </row>
    <row r="231" spans="3:8" x14ac:dyDescent="0.3">
      <c r="C231" s="5"/>
      <c r="D231" s="5"/>
      <c r="H231" s="4"/>
    </row>
    <row r="232" spans="3:8" x14ac:dyDescent="0.3">
      <c r="C232" s="5"/>
      <c r="D232" s="5"/>
      <c r="H232" s="4"/>
    </row>
    <row r="233" spans="3:8" x14ac:dyDescent="0.3">
      <c r="C233" s="5"/>
      <c r="D233" s="5"/>
      <c r="H233" s="4"/>
    </row>
    <row r="234" spans="3:8" x14ac:dyDescent="0.3">
      <c r="C234" s="5"/>
      <c r="D234" s="5"/>
      <c r="G234" s="5"/>
      <c r="H234" s="4"/>
    </row>
    <row r="235" spans="3:8" x14ac:dyDescent="0.3">
      <c r="C235" s="5"/>
      <c r="D235" s="5"/>
      <c r="G235" s="5"/>
      <c r="H235" s="4"/>
    </row>
    <row r="236" spans="3:8" x14ac:dyDescent="0.3">
      <c r="C236" s="5"/>
      <c r="D236" s="5"/>
      <c r="H236" s="4"/>
    </row>
    <row r="237" spans="3:8" x14ac:dyDescent="0.3">
      <c r="C237" s="5"/>
      <c r="D237" s="5"/>
      <c r="H237" s="4"/>
    </row>
    <row r="238" spans="3:8" x14ac:dyDescent="0.3">
      <c r="H23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EAC4-D70A-4939-A445-0176CD068CE1}">
  <sheetPr filterMode="1"/>
  <dimension ref="A1:K198"/>
  <sheetViews>
    <sheetView workbookViewId="0">
      <selection activeCell="A3" sqref="A3:B196"/>
    </sheetView>
  </sheetViews>
  <sheetFormatPr defaultRowHeight="14.4" x14ac:dyDescent="0.3"/>
  <cols>
    <col min="1" max="1" width="8.88671875" style="11"/>
    <col min="2" max="2" width="57.88671875" style="11" bestFit="1" customWidth="1"/>
    <col min="3" max="3" width="8.88671875" style="11"/>
    <col min="4" max="4" width="57.88671875" style="11" bestFit="1" customWidth="1"/>
    <col min="5" max="5" width="14.77734375" style="11" hidden="1" customWidth="1"/>
    <col min="6" max="6" width="12.6640625" style="11" hidden="1" customWidth="1"/>
    <col min="7" max="8" width="11.21875" style="11" hidden="1" customWidth="1"/>
    <col min="9" max="10" width="12.5546875" style="11" hidden="1" customWidth="1"/>
    <col min="11" max="11" width="12.5546875" style="11" bestFit="1" customWidth="1"/>
    <col min="12" max="16384" width="8.88671875" style="11"/>
  </cols>
  <sheetData>
    <row r="1" spans="1:11" s="7" customFormat="1" x14ac:dyDescent="0.3">
      <c r="A1" s="6" t="s">
        <v>274</v>
      </c>
      <c r="B1" s="6"/>
      <c r="C1" s="6" t="s">
        <v>275</v>
      </c>
      <c r="D1" s="6"/>
      <c r="E1" s="7" t="s">
        <v>276</v>
      </c>
      <c r="F1" s="8" t="s">
        <v>277</v>
      </c>
      <c r="G1" s="7" t="s">
        <v>278</v>
      </c>
      <c r="H1" s="7" t="s">
        <v>279</v>
      </c>
      <c r="I1" s="7" t="s">
        <v>280</v>
      </c>
      <c r="J1" s="8" t="s">
        <v>281</v>
      </c>
      <c r="K1" s="7" t="s">
        <v>282</v>
      </c>
    </row>
    <row r="2" spans="1:11" x14ac:dyDescent="0.3">
      <c r="A2" s="9" t="s">
        <v>13</v>
      </c>
      <c r="B2" s="9" t="s">
        <v>283</v>
      </c>
      <c r="C2" s="9" t="s">
        <v>13</v>
      </c>
      <c r="D2" s="9" t="s">
        <v>283</v>
      </c>
      <c r="E2" s="10"/>
      <c r="F2" s="10"/>
      <c r="G2" s="10"/>
    </row>
    <row r="3" spans="1:11" x14ac:dyDescent="0.3">
      <c r="A3" s="12">
        <v>60000010</v>
      </c>
      <c r="B3" s="13" t="s">
        <v>179</v>
      </c>
      <c r="C3" s="12">
        <v>600010</v>
      </c>
      <c r="D3" s="13" t="s">
        <v>284</v>
      </c>
      <c r="E3" s="10">
        <f>IFERROR(VLOOKUP(C3,[1]Sheet5!C:E,3,0),0)</f>
        <v>0</v>
      </c>
      <c r="F3" s="10">
        <f>IFERROR(VLOOKUP(C3,[1]Sheet5!K:M,3,0),0)</f>
        <v>566254.15</v>
      </c>
      <c r="G3" s="10">
        <f>IFERROR(VLOOKUP(C3,[1]Sheet5!S:U,3,0),0)</f>
        <v>197985.22</v>
      </c>
      <c r="H3" s="11">
        <f>IFERROR(VLOOKUP(C3,[1]Sheet5!AA:AC,3,0),0)</f>
        <v>51201.84</v>
      </c>
      <c r="I3" s="11">
        <f>IFERROR(VLOOKUP(C3,[1]Sheet5!AI:AK,3,0),0)</f>
        <v>912243.94</v>
      </c>
      <c r="J3" s="11">
        <f>IFERROR(VLOOKUP(C3,[1]Sheet5!AP:AR,3,0),0)</f>
        <v>0</v>
      </c>
      <c r="K3" s="11">
        <f>IFERROR(VLOOKUP(C3,[1]Sheet5!AX:AZ,3,0),0)</f>
        <v>356111.7</v>
      </c>
    </row>
    <row r="4" spans="1:11" hidden="1" x14ac:dyDescent="0.3">
      <c r="A4" s="12">
        <v>60000020</v>
      </c>
      <c r="B4" s="13" t="s">
        <v>181</v>
      </c>
      <c r="C4" s="12">
        <v>600160</v>
      </c>
      <c r="D4" s="13" t="s">
        <v>285</v>
      </c>
      <c r="E4" s="10">
        <f>IFERROR(VLOOKUP(C4,[1]Sheet5!C:E,3,0),0)</f>
        <v>0</v>
      </c>
      <c r="F4" s="10">
        <f>IFERROR(VLOOKUP(C4,[1]Sheet5!K:M,3,0),0)</f>
        <v>0</v>
      </c>
      <c r="G4" s="10">
        <f>IFERROR(VLOOKUP(C4,[1]Sheet5!S:U,3,0),0)</f>
        <v>0</v>
      </c>
      <c r="H4" s="11">
        <f>IFERROR(VLOOKUP(C4,[1]Sheet5!AA:AC,3,0),0)</f>
        <v>0</v>
      </c>
      <c r="I4" s="11">
        <f>IFERROR(VLOOKUP(C4,[1]Sheet5!AI:AK,3,0),0)</f>
        <v>0</v>
      </c>
      <c r="J4" s="11">
        <f>IFERROR(VLOOKUP(C4,[1]Sheet5!AP:AR,3,0),0)</f>
        <v>0</v>
      </c>
      <c r="K4" s="11">
        <f>IFERROR(VLOOKUP(C4,[1]Sheet5!AX:AZ,3,0),0)</f>
        <v>0</v>
      </c>
    </row>
    <row r="5" spans="1:11" x14ac:dyDescent="0.3">
      <c r="A5" s="12">
        <v>60000030</v>
      </c>
      <c r="B5" s="13" t="s">
        <v>182</v>
      </c>
      <c r="C5" s="12">
        <v>600020</v>
      </c>
      <c r="D5" s="13" t="s">
        <v>286</v>
      </c>
      <c r="E5" s="10">
        <f>IFERROR(VLOOKUP(C5,[1]Sheet5!C:E,3,0),0)</f>
        <v>0</v>
      </c>
      <c r="F5" s="10">
        <f>IFERROR(VLOOKUP(C5,[1]Sheet5!K:M,3,0),0)</f>
        <v>0</v>
      </c>
      <c r="G5" s="10">
        <f>IFERROR(VLOOKUP(C5,[1]Sheet5!S:U,3,0),0)</f>
        <v>1449.16</v>
      </c>
      <c r="H5" s="11">
        <f>IFERROR(VLOOKUP(C5,[1]Sheet5!AA:AC,3,0),0)</f>
        <v>0</v>
      </c>
      <c r="I5" s="11">
        <f>IFERROR(VLOOKUP(C5,[1]Sheet5!AI:AK,3,0),0)</f>
        <v>0</v>
      </c>
      <c r="J5" s="11">
        <f>IFERROR(VLOOKUP(C5,[1]Sheet5!AP:AR,3,0),0)</f>
        <v>0</v>
      </c>
      <c r="K5" s="11">
        <f>IFERROR(VLOOKUP(C5,[1]Sheet5!AX:AZ,3,0),0)</f>
        <v>7965.47</v>
      </c>
    </row>
    <row r="6" spans="1:11" hidden="1" x14ac:dyDescent="0.3">
      <c r="A6" s="12">
        <v>60000040</v>
      </c>
      <c r="B6" s="13" t="s">
        <v>183</v>
      </c>
      <c r="C6" s="12">
        <v>600070</v>
      </c>
      <c r="D6" s="13" t="s">
        <v>287</v>
      </c>
      <c r="E6" s="10">
        <f>IFERROR(VLOOKUP(C6,[1]Sheet5!C:E,3,0),0)</f>
        <v>0</v>
      </c>
      <c r="F6" s="10">
        <f>IFERROR(VLOOKUP(C6,[1]Sheet5!K:M,3,0),0)</f>
        <v>0</v>
      </c>
      <c r="G6" s="10">
        <f>IFERROR(VLOOKUP(C6,[1]Sheet5!S:U,3,0),0)</f>
        <v>0</v>
      </c>
      <c r="H6" s="11">
        <f>IFERROR(VLOOKUP(C6,[1]Sheet5!AA:AC,3,0),0)</f>
        <v>0</v>
      </c>
      <c r="I6" s="11">
        <f>IFERROR(VLOOKUP(C6,[1]Sheet5!AI:AK,3,0),0)</f>
        <v>0</v>
      </c>
      <c r="J6" s="11">
        <f>IFERROR(VLOOKUP(C6,[1]Sheet5!AP:AR,3,0),0)</f>
        <v>0</v>
      </c>
      <c r="K6" s="11">
        <f>IFERROR(VLOOKUP(C6,[1]Sheet5!AX:AZ,3,0),0)</f>
        <v>0</v>
      </c>
    </row>
    <row r="7" spans="1:11" hidden="1" x14ac:dyDescent="0.3">
      <c r="A7" s="14">
        <v>60000050</v>
      </c>
      <c r="B7" s="15" t="s">
        <v>184</v>
      </c>
      <c r="C7" s="14">
        <f>IFERROR(VLOOKUP(A7,[2]Sheet1!$A$3:$D$113,3,0),0)</f>
        <v>0</v>
      </c>
      <c r="D7" s="15">
        <f>IFERROR(VLOOKUP(A7,[2]Sheet1!$A$3:$D$113,4,0),0)</f>
        <v>0</v>
      </c>
      <c r="E7" s="10">
        <f>IFERROR(VLOOKUP(C7,[1]Sheet5!C:E,3,0),0)</f>
        <v>0</v>
      </c>
      <c r="F7" s="10">
        <f>IFERROR(VLOOKUP(C7,[1]Sheet5!K:M,3,0),0)</f>
        <v>0</v>
      </c>
      <c r="G7" s="10">
        <f>IFERROR(VLOOKUP(C7,[1]Sheet5!S:U,3,0),0)</f>
        <v>0</v>
      </c>
      <c r="H7" s="11">
        <f>IFERROR(VLOOKUP(C7,[1]Sheet5!AA:AC,3,0),0)</f>
        <v>0</v>
      </c>
      <c r="I7" s="11">
        <f>IFERROR(VLOOKUP(C7,[1]Sheet5!AI:AK,3,0),0)</f>
        <v>0</v>
      </c>
      <c r="J7" s="11">
        <f>IFERROR(VLOOKUP(C7,[1]Sheet5!AP:AR,3,0),0)</f>
        <v>0</v>
      </c>
      <c r="K7" s="11">
        <f>IFERROR(VLOOKUP(C7,[1]Sheet5!AX:AZ,3,0),0)</f>
        <v>0</v>
      </c>
    </row>
    <row r="8" spans="1:11" x14ac:dyDescent="0.3">
      <c r="A8" s="12">
        <v>60100010</v>
      </c>
      <c r="B8" s="13" t="s">
        <v>185</v>
      </c>
      <c r="C8" s="12">
        <f>IFERROR(VLOOKUP(A8,[2]Sheet1!$A$3:$D$113,3,0),0)</f>
        <v>600050</v>
      </c>
      <c r="D8" s="13" t="str">
        <f>IFERROR(VLOOKUP(A8,[2]Sheet1!$A$3:$D$113,4,0),0)</f>
        <v>S&amp;W- 13th Month Pay</v>
      </c>
      <c r="E8" s="10">
        <f>IFERROR(VLOOKUP(C8,[1]Sheet5!C:E,3,0),0)</f>
        <v>0</v>
      </c>
      <c r="F8" s="10">
        <f>IFERROR(VLOOKUP(C8,[1]Sheet5!K:M,3,0),0)</f>
        <v>47145.83</v>
      </c>
      <c r="G8" s="10">
        <f>IFERROR(VLOOKUP(C8,[1]Sheet5!S:U,3,0),0)</f>
        <v>17120</v>
      </c>
      <c r="H8" s="11">
        <f>IFERROR(VLOOKUP(C8,[1]Sheet5!AA:AC,3,0),0)</f>
        <v>3882.19</v>
      </c>
      <c r="I8" s="11">
        <f>IFERROR(VLOOKUP(C8,[1]Sheet5!AI:AK,3,0),0)</f>
        <v>80851.929999999993</v>
      </c>
      <c r="J8" s="11">
        <f>IFERROR(VLOOKUP(C8,[1]Sheet5!AP:AR,3,0),0)</f>
        <v>0</v>
      </c>
      <c r="K8" s="11">
        <f>IFERROR(VLOOKUP(C8,[1]Sheet5!AX:AZ,3,0),0)</f>
        <v>34117.81</v>
      </c>
    </row>
    <row r="9" spans="1:11" hidden="1" x14ac:dyDescent="0.3">
      <c r="A9" s="12">
        <v>60100020</v>
      </c>
      <c r="B9" s="13" t="s">
        <v>187</v>
      </c>
      <c r="C9" s="12">
        <v>600150</v>
      </c>
      <c r="D9" s="13" t="s">
        <v>288</v>
      </c>
      <c r="E9" s="10">
        <f>IFERROR(VLOOKUP(C9,[1]Sheet5!C:E,3,0),0)</f>
        <v>0</v>
      </c>
      <c r="F9" s="10">
        <f>IFERROR(VLOOKUP(C9,[1]Sheet5!K:M,3,0),0)</f>
        <v>0</v>
      </c>
      <c r="G9" s="10">
        <f>IFERROR(VLOOKUP(C9,[1]Sheet5!S:U,3,0),0)</f>
        <v>0</v>
      </c>
      <c r="H9" s="11">
        <f>IFERROR(VLOOKUP(C9,[1]Sheet5!AA:AC,3,0),0)</f>
        <v>0</v>
      </c>
      <c r="I9" s="11">
        <f>IFERROR(VLOOKUP(C9,[1]Sheet5!AI:AK,3,0),0)</f>
        <v>0</v>
      </c>
      <c r="J9" s="11">
        <f>IFERROR(VLOOKUP(C9,[1]Sheet5!AP:AR,3,0),0)</f>
        <v>0</v>
      </c>
      <c r="K9" s="11">
        <f>IFERROR(VLOOKUP(C9,[1]Sheet5!AX:AZ,3,0),0)</f>
        <v>0</v>
      </c>
    </row>
    <row r="10" spans="1:11" x14ac:dyDescent="0.3">
      <c r="A10" s="12">
        <v>60100030</v>
      </c>
      <c r="B10" s="13" t="s">
        <v>188</v>
      </c>
      <c r="C10" s="12">
        <f>IFERROR(VLOOKUP(A10,[2]Sheet1!$A$3:$D$113,3,0),0)</f>
        <v>600120</v>
      </c>
      <c r="D10" s="13" t="str">
        <f>IFERROR(VLOOKUP(A10,[2]Sheet1!$A$3:$D$113,4,0),0)</f>
        <v>S&amp;W- Commission &amp; Incentives</v>
      </c>
      <c r="E10" s="10">
        <f>IFERROR(VLOOKUP(C10,[1]Sheet5!C:E,3,0),0)</f>
        <v>0</v>
      </c>
      <c r="F10" s="10">
        <f>IFERROR(VLOOKUP(C10,[1]Sheet5!K:M,3,0),0)</f>
        <v>232792.12</v>
      </c>
      <c r="G10" s="10">
        <f>IFERROR(VLOOKUP(C10,[1]Sheet5!S:U,3,0),0)</f>
        <v>84997.45</v>
      </c>
      <c r="H10" s="11">
        <f>IFERROR(VLOOKUP(C10,[1]Sheet5!AA:AC,3,0),0)</f>
        <v>0</v>
      </c>
      <c r="I10" s="11">
        <f>IFERROR(VLOOKUP(C10,[1]Sheet5!AI:AK,3,0),0)</f>
        <v>577780.69999999995</v>
      </c>
      <c r="J10" s="11">
        <f>IFERROR(VLOOKUP(C10,[1]Sheet5!AP:AR,3,0),0)</f>
        <v>0</v>
      </c>
      <c r="K10" s="11">
        <f>IFERROR(VLOOKUP(C10,[1]Sheet5!AX:AZ,3,0),0)</f>
        <v>169994.89</v>
      </c>
    </row>
    <row r="11" spans="1:11" hidden="1" x14ac:dyDescent="0.3">
      <c r="A11" s="12">
        <v>60100040</v>
      </c>
      <c r="B11" s="13" t="s">
        <v>189</v>
      </c>
      <c r="C11" s="12">
        <f>IFERROR(VLOOKUP(A11,[2]Sheet1!$A$3:$D$113,3,0),0)</f>
        <v>619020</v>
      </c>
      <c r="D11" s="13" t="str">
        <f>IFERROR(VLOOKUP(A11,[2]Sheet1!$A$3:$D$113,4,0),0)</f>
        <v>Incentives &amp; Commission</v>
      </c>
      <c r="E11" s="10">
        <f>IFERROR(VLOOKUP(C11,[1]Sheet5!C:E,3,0),0)</f>
        <v>0</v>
      </c>
      <c r="F11" s="10">
        <f>IFERROR(VLOOKUP(C11,[1]Sheet5!K:M,3,0),0)</f>
        <v>0</v>
      </c>
      <c r="G11" s="10">
        <f>IFERROR(VLOOKUP(C11,[1]Sheet5!S:U,3,0),0)</f>
        <v>0</v>
      </c>
      <c r="H11" s="11">
        <f>IFERROR(VLOOKUP(C11,[1]Sheet5!AA:AC,3,0),0)</f>
        <v>0</v>
      </c>
      <c r="I11" s="11">
        <f>IFERROR(VLOOKUP(C11,[1]Sheet5!AI:AK,3,0),0)</f>
        <v>0</v>
      </c>
      <c r="J11" s="11">
        <f>IFERROR(VLOOKUP(C11,[1]Sheet5!AP:AR,3,0),0)</f>
        <v>0</v>
      </c>
      <c r="K11" s="11">
        <f>IFERROR(VLOOKUP(C11,[1]Sheet5!AX:AZ,3,0),0)</f>
        <v>0</v>
      </c>
    </row>
    <row r="12" spans="1:11" hidden="1" x14ac:dyDescent="0.3">
      <c r="A12" s="12">
        <v>60100050</v>
      </c>
      <c r="B12" s="13" t="s">
        <v>190</v>
      </c>
      <c r="C12" s="12">
        <f>IFERROR(VLOOKUP(A12,[2]Sheet1!$A$3:$D$113,3,0),0)</f>
        <v>600060</v>
      </c>
      <c r="D12" s="13" t="str">
        <f>IFERROR(VLOOKUP(A12,[2]Sheet1!$A$3:$D$113,4,0),0)</f>
        <v>Working Clothes</v>
      </c>
      <c r="E12" s="10">
        <f>IFERROR(VLOOKUP(C12,[1]Sheet5!C:E,3,0),0)</f>
        <v>11230.890000000003</v>
      </c>
      <c r="F12" s="10">
        <f>IFERROR(VLOOKUP(C12,[1]Sheet5!K:M,3,0),0)</f>
        <v>0</v>
      </c>
      <c r="G12" s="10">
        <f>IFERROR(VLOOKUP(C12,[1]Sheet5!S:U,3,0),0)</f>
        <v>0</v>
      </c>
      <c r="H12" s="11">
        <f>IFERROR(VLOOKUP(C12,[1]Sheet5!AA:AC,3,0),0)</f>
        <v>0</v>
      </c>
      <c r="I12" s="11">
        <f>IFERROR(VLOOKUP(C12,[1]Sheet5!AI:AK,3,0),0)</f>
        <v>0</v>
      </c>
      <c r="J12" s="11">
        <f>IFERROR(VLOOKUP(C12,[1]Sheet5!AP:AR,3,0),0)</f>
        <v>25712.720000000001</v>
      </c>
      <c r="K12" s="11">
        <f>IFERROR(VLOOKUP(C12,[1]Sheet5!AX:AZ,3,0),0)</f>
        <v>0</v>
      </c>
    </row>
    <row r="13" spans="1:11" hidden="1" x14ac:dyDescent="0.3">
      <c r="A13" s="12">
        <v>60100060</v>
      </c>
      <c r="B13" s="13" t="s">
        <v>191</v>
      </c>
      <c r="C13" s="12">
        <v>619030</v>
      </c>
      <c r="D13" s="13" t="s">
        <v>289</v>
      </c>
      <c r="E13" s="10">
        <f>IFERROR(VLOOKUP(C13,[1]Sheet5!C:E,3,0),0)</f>
        <v>0</v>
      </c>
      <c r="F13" s="10">
        <f>IFERROR(VLOOKUP(C13,[1]Sheet5!K:M,3,0),0)</f>
        <v>0</v>
      </c>
      <c r="G13" s="10">
        <f>IFERROR(VLOOKUP(C13,[1]Sheet5!S:U,3,0),0)</f>
        <v>0</v>
      </c>
      <c r="H13" s="11">
        <f>IFERROR(VLOOKUP(C13,[1]Sheet5!AA:AC,3,0),0)</f>
        <v>0</v>
      </c>
      <c r="I13" s="11">
        <f>IFERROR(VLOOKUP(C13,[1]Sheet5!AI:AK,3,0),0)</f>
        <v>0</v>
      </c>
      <c r="J13" s="11">
        <f>IFERROR(VLOOKUP(C13,[1]Sheet5!AP:AR,3,0),0)</f>
        <v>0</v>
      </c>
      <c r="K13" s="11">
        <f>IFERROR(VLOOKUP(C13,[1]Sheet5!AX:AZ,3,0),0)</f>
        <v>0</v>
      </c>
    </row>
    <row r="14" spans="1:11" hidden="1" x14ac:dyDescent="0.3">
      <c r="A14" s="12">
        <v>60100070</v>
      </c>
      <c r="B14" s="13" t="s">
        <v>192</v>
      </c>
      <c r="C14" s="12">
        <v>619050</v>
      </c>
      <c r="D14" s="13" t="s">
        <v>290</v>
      </c>
      <c r="E14" s="10">
        <f>IFERROR(VLOOKUP(C14,[1]Sheet5!C:E,3,0),0)</f>
        <v>0</v>
      </c>
      <c r="F14" s="10">
        <f>IFERROR(VLOOKUP(C14,[1]Sheet5!K:M,3,0),0)</f>
        <v>0</v>
      </c>
      <c r="G14" s="10">
        <f>IFERROR(VLOOKUP(C14,[1]Sheet5!S:U,3,0),0)</f>
        <v>0</v>
      </c>
      <c r="H14" s="11">
        <f>IFERROR(VLOOKUP(C14,[1]Sheet5!AA:AC,3,0),0)</f>
        <v>0</v>
      </c>
      <c r="I14" s="11">
        <f>IFERROR(VLOOKUP(C14,[1]Sheet5!AI:AK,3,0),0)</f>
        <v>0</v>
      </c>
      <c r="J14" s="11">
        <f>IFERROR(VLOOKUP(C14,[1]Sheet5!AP:AR,3,0),0)</f>
        <v>0</v>
      </c>
      <c r="K14" s="11">
        <f>IFERROR(VLOOKUP(C14,[1]Sheet5!AX:AZ,3,0),0)</f>
        <v>0</v>
      </c>
    </row>
    <row r="15" spans="1:11" hidden="1" x14ac:dyDescent="0.3">
      <c r="A15" s="12">
        <v>60100080</v>
      </c>
      <c r="B15" s="13" t="s">
        <v>193</v>
      </c>
      <c r="C15" s="12">
        <f>IFERROR(VLOOKUP(A15,[2]Sheet1!$A$3:$D$113,3,0),0)</f>
        <v>619060</v>
      </c>
      <c r="D15" s="13" t="str">
        <f>IFERROR(VLOOKUP(A15,[2]Sheet1!$A$3:$D$113,4,0),0)</f>
        <v>EB-Membership Dues</v>
      </c>
      <c r="E15" s="10">
        <f>IFERROR(VLOOKUP(C15,[1]Sheet5!C:E,3,0),0)</f>
        <v>0</v>
      </c>
      <c r="F15" s="10">
        <f>IFERROR(VLOOKUP(C15,[1]Sheet5!K:M,3,0),0)</f>
        <v>0</v>
      </c>
      <c r="G15" s="10">
        <f>IFERROR(VLOOKUP(C15,[1]Sheet5!S:U,3,0),0)</f>
        <v>0</v>
      </c>
      <c r="H15" s="11">
        <f>IFERROR(VLOOKUP(C15,[1]Sheet5!AA:AC,3,0),0)</f>
        <v>0</v>
      </c>
      <c r="I15" s="11">
        <f>IFERROR(VLOOKUP(C15,[1]Sheet5!AI:AK,3,0),0)</f>
        <v>0</v>
      </c>
      <c r="J15" s="11">
        <f>IFERROR(VLOOKUP(C15,[1]Sheet5!AP:AR,3,0),0)</f>
        <v>0</v>
      </c>
      <c r="K15" s="11">
        <f>IFERROR(VLOOKUP(C15,[1]Sheet5!AX:AZ,3,0),0)</f>
        <v>0</v>
      </c>
    </row>
    <row r="16" spans="1:11" hidden="1" x14ac:dyDescent="0.3">
      <c r="A16" s="12">
        <v>60100090</v>
      </c>
      <c r="B16" s="13" t="s">
        <v>194</v>
      </c>
      <c r="C16" s="12">
        <f>IFERROR(VLOOKUP(A16,[2]Sheet1!$A$3:$D$113,3,0),0)</f>
        <v>619070</v>
      </c>
      <c r="D16" s="13" t="str">
        <f>IFERROR(VLOOKUP(A16,[2]Sheet1!$A$3:$D$113,4,0),0)</f>
        <v>EB-Medical Expenses</v>
      </c>
      <c r="E16" s="10">
        <f>IFERROR(VLOOKUP(C16,[1]Sheet5!C:E,3,0),0)</f>
        <v>0</v>
      </c>
      <c r="F16" s="10">
        <f>IFERROR(VLOOKUP(C16,[1]Sheet5!K:M,3,0),0)</f>
        <v>1000</v>
      </c>
      <c r="G16" s="10">
        <f>IFERROR(VLOOKUP(C16,[1]Sheet5!S:U,3,0),0)</f>
        <v>0</v>
      </c>
      <c r="H16" s="11">
        <f>IFERROR(VLOOKUP(C16,[1]Sheet5!AA:AC,3,0),0)</f>
        <v>0</v>
      </c>
      <c r="I16" s="11">
        <f>IFERROR(VLOOKUP(C16,[1]Sheet5!AI:AK,3,0),0)</f>
        <v>20972</v>
      </c>
      <c r="J16" s="11">
        <f>IFERROR(VLOOKUP(C16,[1]Sheet5!AP:AR,3,0),0)</f>
        <v>0</v>
      </c>
      <c r="K16" s="11">
        <f>IFERROR(VLOOKUP(C16,[1]Sheet5!AX:AZ,3,0),0)</f>
        <v>0</v>
      </c>
    </row>
    <row r="17" spans="1:11" hidden="1" x14ac:dyDescent="0.3">
      <c r="A17" s="12">
        <v>60100100</v>
      </c>
      <c r="B17" s="13" t="s">
        <v>195</v>
      </c>
      <c r="C17" s="12">
        <f>IFERROR(VLOOKUP(A17,[2]Sheet1!$A$3:$D$113,3,0),0)</f>
        <v>619150</v>
      </c>
      <c r="D17" s="13" t="str">
        <f>IFERROR(VLOOKUP(A17,[2]Sheet1!$A$3:$D$113,4,0),0)</f>
        <v>Personal Protective Equipment</v>
      </c>
      <c r="E17" s="10">
        <f>IFERROR(VLOOKUP(C17,[1]Sheet5!C:E,3,0),0)</f>
        <v>0</v>
      </c>
      <c r="F17" s="10">
        <f>IFERROR(VLOOKUP(C17,[1]Sheet5!K:M,3,0),0)</f>
        <v>0</v>
      </c>
      <c r="G17" s="10">
        <f>IFERROR(VLOOKUP(C17,[1]Sheet5!S:U,3,0),0)</f>
        <v>0</v>
      </c>
      <c r="H17" s="11">
        <f>IFERROR(VLOOKUP(C17,[1]Sheet5!AA:AC,3,0),0)</f>
        <v>0</v>
      </c>
      <c r="I17" s="11">
        <f>IFERROR(VLOOKUP(C17,[1]Sheet5!AI:AK,3,0),0)</f>
        <v>0</v>
      </c>
      <c r="J17" s="11">
        <f>IFERROR(VLOOKUP(C17,[1]Sheet5!AP:AR,3,0),0)</f>
        <v>0</v>
      </c>
      <c r="K17" s="11">
        <f>IFERROR(VLOOKUP(C17,[1]Sheet5!AX:AZ,3,0),0)</f>
        <v>0</v>
      </c>
    </row>
    <row r="18" spans="1:11" hidden="1" x14ac:dyDescent="0.3">
      <c r="A18" s="12">
        <v>60100110</v>
      </c>
      <c r="B18" s="13" t="s">
        <v>196</v>
      </c>
      <c r="C18" s="12">
        <v>619080</v>
      </c>
      <c r="D18" s="13" t="s">
        <v>291</v>
      </c>
      <c r="E18" s="10">
        <f>IFERROR(VLOOKUP(C18,[1]Sheet5!C:E,3,0),0)</f>
        <v>0</v>
      </c>
      <c r="F18" s="10">
        <f>IFERROR(VLOOKUP(C18,[1]Sheet5!K:M,3,0),0)</f>
        <v>0</v>
      </c>
      <c r="G18" s="10">
        <f>IFERROR(VLOOKUP(C18,[1]Sheet5!S:U,3,0),0)</f>
        <v>0</v>
      </c>
      <c r="H18" s="11">
        <f>IFERROR(VLOOKUP(C18,[1]Sheet5!AA:AC,3,0),0)</f>
        <v>0</v>
      </c>
      <c r="I18" s="11">
        <f>IFERROR(VLOOKUP(C18,[1]Sheet5!AI:AK,3,0),0)</f>
        <v>0</v>
      </c>
      <c r="J18" s="11">
        <f>IFERROR(VLOOKUP(C18,[1]Sheet5!AP:AR,3,0),0)</f>
        <v>0</v>
      </c>
      <c r="K18" s="11">
        <f>IFERROR(VLOOKUP(C18,[1]Sheet5!AX:AZ,3,0),0)</f>
        <v>0</v>
      </c>
    </row>
    <row r="19" spans="1:11" hidden="1" x14ac:dyDescent="0.3">
      <c r="A19" s="12">
        <v>60100120</v>
      </c>
      <c r="B19" s="13" t="s">
        <v>197</v>
      </c>
      <c r="C19" s="12">
        <v>619090</v>
      </c>
      <c r="D19" s="13" t="s">
        <v>292</v>
      </c>
      <c r="E19" s="10">
        <f>IFERROR(VLOOKUP(C19,[1]Sheet5!C:E,3,0),0)</f>
        <v>0</v>
      </c>
      <c r="F19" s="10">
        <f>IFERROR(VLOOKUP(C19,[1]Sheet5!K:M,3,0),0)</f>
        <v>0</v>
      </c>
      <c r="G19" s="10">
        <f>IFERROR(VLOOKUP(C19,[1]Sheet5!S:U,3,0),0)</f>
        <v>0</v>
      </c>
      <c r="H19" s="11">
        <f>IFERROR(VLOOKUP(C19,[1]Sheet5!AA:AC,3,0),0)</f>
        <v>0</v>
      </c>
      <c r="I19" s="11">
        <f>IFERROR(VLOOKUP(C19,[1]Sheet5!AI:AK,3,0),0)</f>
        <v>0</v>
      </c>
      <c r="J19" s="11">
        <f>IFERROR(VLOOKUP(C19,[1]Sheet5!AP:AR,3,0),0)</f>
        <v>0</v>
      </c>
      <c r="K19" s="11">
        <f>IFERROR(VLOOKUP(C19,[1]Sheet5!AX:AZ,3,0),0)</f>
        <v>0</v>
      </c>
    </row>
    <row r="20" spans="1:11" hidden="1" x14ac:dyDescent="0.3">
      <c r="A20" s="12">
        <v>60100130</v>
      </c>
      <c r="B20" s="13" t="s">
        <v>198</v>
      </c>
      <c r="C20" s="12">
        <v>641010</v>
      </c>
      <c r="D20" s="13" t="s">
        <v>293</v>
      </c>
      <c r="E20" s="10">
        <f>IFERROR(VLOOKUP(C20,[1]Sheet5!C:E,3,0),0)</f>
        <v>0</v>
      </c>
      <c r="F20" s="10">
        <f>IFERROR(VLOOKUP(C20,[1]Sheet5!K:M,3,0),0)</f>
        <v>0</v>
      </c>
      <c r="G20" s="10">
        <f>IFERROR(VLOOKUP(C20,[1]Sheet5!S:U,3,0),0)</f>
        <v>0</v>
      </c>
      <c r="H20" s="11">
        <f>IFERROR(VLOOKUP(C20,[1]Sheet5!AA:AC,3,0),0)</f>
        <v>0</v>
      </c>
      <c r="I20" s="11">
        <f>IFERROR(VLOOKUP(C20,[1]Sheet5!AI:AK,3,0),0)</f>
        <v>0</v>
      </c>
      <c r="J20" s="11">
        <f>IFERROR(VLOOKUP(C20,[1]Sheet5!AP:AR,3,0),0)</f>
        <v>0</v>
      </c>
      <c r="K20" s="11">
        <f>IFERROR(VLOOKUP(C20,[1]Sheet5!AX:AZ,3,0),0)</f>
        <v>0</v>
      </c>
    </row>
    <row r="21" spans="1:11" hidden="1" x14ac:dyDescent="0.3">
      <c r="A21" s="12">
        <v>60100140</v>
      </c>
      <c r="B21" s="13" t="s">
        <v>199</v>
      </c>
      <c r="C21" s="12">
        <f>IFERROR(VLOOKUP(A21,[2]Sheet1!$A$3:$D$113,3,0),0)</f>
        <v>640110</v>
      </c>
      <c r="D21" s="13" t="str">
        <f>IFERROR(VLOOKUP(A21,[2]Sheet1!$A$3:$D$113,4,0),0)</f>
        <v>Employee Engagement</v>
      </c>
      <c r="E21" s="10">
        <f>IFERROR(VLOOKUP(C21,[1]Sheet5!C:E,3,0),0)</f>
        <v>0</v>
      </c>
      <c r="F21" s="10">
        <f>IFERROR(VLOOKUP(C21,[1]Sheet5!K:M,3,0),0)</f>
        <v>0</v>
      </c>
      <c r="G21" s="10">
        <f>IFERROR(VLOOKUP(C21,[1]Sheet5!S:U,3,0),0)</f>
        <v>0</v>
      </c>
      <c r="H21" s="11">
        <f>IFERROR(VLOOKUP(C21,[1]Sheet5!AA:AC,3,0),0)</f>
        <v>0</v>
      </c>
      <c r="I21" s="11">
        <f>IFERROR(VLOOKUP(C21,[1]Sheet5!AI:AK,3,0),0)</f>
        <v>8094</v>
      </c>
      <c r="J21" s="11">
        <f>IFERROR(VLOOKUP(C21,[1]Sheet5!AP:AR,3,0),0)</f>
        <v>0</v>
      </c>
      <c r="K21" s="11">
        <f>IFERROR(VLOOKUP(C21,[1]Sheet5!AX:AZ,3,0),0)</f>
        <v>0</v>
      </c>
    </row>
    <row r="22" spans="1:11" hidden="1" x14ac:dyDescent="0.3">
      <c r="A22" s="14">
        <v>60100150</v>
      </c>
      <c r="B22" s="15" t="s">
        <v>200</v>
      </c>
      <c r="C22" s="14">
        <f>IFERROR(VLOOKUP(A22,[2]Sheet1!$A$3:$D$113,3,0),0)</f>
        <v>0</v>
      </c>
      <c r="D22" s="15">
        <f>IFERROR(VLOOKUP(A22,[2]Sheet1!$A$3:$D$113,4,0),0)</f>
        <v>0</v>
      </c>
      <c r="E22" s="10">
        <f>IFERROR(VLOOKUP(C22,[1]Sheet5!C:E,3,0),0)</f>
        <v>0</v>
      </c>
      <c r="F22" s="10">
        <f>IFERROR(VLOOKUP(C22,[1]Sheet5!K:M,3,0),0)</f>
        <v>0</v>
      </c>
      <c r="G22" s="10">
        <f>IFERROR(VLOOKUP(C22,[1]Sheet5!S:U,3,0),0)</f>
        <v>0</v>
      </c>
      <c r="H22" s="11">
        <f>IFERROR(VLOOKUP(C22,[1]Sheet5!AA:AC,3,0),0)</f>
        <v>0</v>
      </c>
      <c r="I22" s="11">
        <f>IFERROR(VLOOKUP(C22,[1]Sheet5!AI:AK,3,0),0)</f>
        <v>0</v>
      </c>
      <c r="J22" s="11">
        <f>IFERROR(VLOOKUP(C22,[1]Sheet5!AP:AR,3,0),0)</f>
        <v>0</v>
      </c>
      <c r="K22" s="11">
        <f>IFERROR(VLOOKUP(C22,[1]Sheet5!AX:AZ,3,0),0)</f>
        <v>0</v>
      </c>
    </row>
    <row r="23" spans="1:11" hidden="1" x14ac:dyDescent="0.3">
      <c r="A23" s="12">
        <v>60100160</v>
      </c>
      <c r="B23" s="13" t="s">
        <v>201</v>
      </c>
      <c r="C23" s="12">
        <f>IFERROR(VLOOKUP(A23,[2]Sheet1!$A$3:$D$113,3,0),0)</f>
        <v>619100</v>
      </c>
      <c r="D23" s="13" t="str">
        <f>IFERROR(VLOOKUP(A23,[2]Sheet1!$A$3:$D$113,4,0),0)</f>
        <v>Loyalty &amp; Awards</v>
      </c>
      <c r="E23" s="10">
        <f>IFERROR(VLOOKUP(C23,[1]Sheet5!C:E,3,0),0)</f>
        <v>0</v>
      </c>
      <c r="F23" s="10">
        <f>IFERROR(VLOOKUP(C23,[1]Sheet5!K:M,3,0),0)</f>
        <v>0</v>
      </c>
      <c r="G23" s="10">
        <f>IFERROR(VLOOKUP(C23,[1]Sheet5!S:U,3,0),0)</f>
        <v>0</v>
      </c>
      <c r="H23" s="11">
        <f>IFERROR(VLOOKUP(C23,[1]Sheet5!AA:AC,3,0),0)</f>
        <v>0</v>
      </c>
      <c r="I23" s="11">
        <f>IFERROR(VLOOKUP(C23,[1]Sheet5!AI:AK,3,0),0)</f>
        <v>10000</v>
      </c>
      <c r="J23" s="11">
        <f>IFERROR(VLOOKUP(C23,[1]Sheet5!AP:AR,3,0),0)</f>
        <v>0</v>
      </c>
      <c r="K23" s="11">
        <f>IFERROR(VLOOKUP(C23,[1]Sheet5!AX:AZ,3,0),0)</f>
        <v>0</v>
      </c>
    </row>
    <row r="24" spans="1:11" hidden="1" x14ac:dyDescent="0.3">
      <c r="A24" s="12">
        <v>60100170</v>
      </c>
      <c r="B24" s="13" t="s">
        <v>202</v>
      </c>
      <c r="C24" s="12">
        <f>IFERROR(VLOOKUP(A24,[2]Sheet1!$A$3:$D$113,3,0),0)</f>
        <v>619110</v>
      </c>
      <c r="D24" s="13" t="str">
        <f>IFERROR(VLOOKUP(A24,[2]Sheet1!$A$3:$D$113,4,0),0)</f>
        <v>Honorarium</v>
      </c>
      <c r="E24" s="10">
        <f>IFERROR(VLOOKUP(C24,[1]Sheet5!C:E,3,0),0)</f>
        <v>0</v>
      </c>
      <c r="F24" s="10">
        <f>IFERROR(VLOOKUP(C24,[1]Sheet5!K:M,3,0),0)</f>
        <v>0</v>
      </c>
      <c r="G24" s="10">
        <f>IFERROR(VLOOKUP(C24,[1]Sheet5!S:U,3,0),0)</f>
        <v>0</v>
      </c>
      <c r="H24" s="11">
        <f>IFERROR(VLOOKUP(C24,[1]Sheet5!AA:AC,3,0),0)</f>
        <v>0</v>
      </c>
      <c r="I24" s="11">
        <f>IFERROR(VLOOKUP(C24,[1]Sheet5!AI:AK,3,0),0)</f>
        <v>0</v>
      </c>
      <c r="J24" s="11">
        <f>IFERROR(VLOOKUP(C24,[1]Sheet5!AP:AR,3,0),0)</f>
        <v>0</v>
      </c>
      <c r="K24" s="11">
        <f>IFERROR(VLOOKUP(C24,[1]Sheet5!AX:AZ,3,0),0)</f>
        <v>0</v>
      </c>
    </row>
    <row r="25" spans="1:11" x14ac:dyDescent="0.3">
      <c r="A25" s="12">
        <v>60100180</v>
      </c>
      <c r="B25" s="13" t="s">
        <v>203</v>
      </c>
      <c r="C25" s="12">
        <f>IFERROR(VLOOKUP(A25,[2]Sheet1!$A$3:$D$113,3,0),0)</f>
        <v>619120</v>
      </c>
      <c r="D25" s="13" t="str">
        <f>IFERROR(VLOOKUP(A25,[2]Sheet1!$A$3:$D$113,4,0),0)</f>
        <v>Pre Employment Expenses</v>
      </c>
      <c r="E25" s="10">
        <f>IFERROR(VLOOKUP(C25,[1]Sheet5!C:E,3,0),0)</f>
        <v>0</v>
      </c>
      <c r="F25" s="10">
        <f>IFERROR(VLOOKUP(C25,[1]Sheet5!K:M,3,0),0)</f>
        <v>0</v>
      </c>
      <c r="G25" s="10">
        <f>IFERROR(VLOOKUP(C25,[1]Sheet5!S:U,3,0),0)</f>
        <v>0</v>
      </c>
      <c r="H25" s="11">
        <f>IFERROR(VLOOKUP(C25,[1]Sheet5!AA:AC,3,0),0)</f>
        <v>1398</v>
      </c>
      <c r="I25" s="11">
        <f>IFERROR(VLOOKUP(C25,[1]Sheet5!AI:AK,3,0),0)</f>
        <v>0</v>
      </c>
      <c r="J25" s="11">
        <f>IFERROR(VLOOKUP(C25,[1]Sheet5!AP:AR,3,0),0)</f>
        <v>0</v>
      </c>
      <c r="K25" s="11">
        <f>IFERROR(VLOOKUP(C25,[1]Sheet5!AX:AZ,3,0),0)</f>
        <v>615</v>
      </c>
    </row>
    <row r="26" spans="1:11" hidden="1" x14ac:dyDescent="0.3">
      <c r="A26" s="12">
        <v>60100190</v>
      </c>
      <c r="B26" s="13" t="s">
        <v>204</v>
      </c>
      <c r="C26" s="12">
        <f>IFERROR(VLOOKUP(A26,[2]Sheet1!$A$3:$D$113,3,0),0)</f>
        <v>619130</v>
      </c>
      <c r="D26" s="13" t="str">
        <f>IFERROR(VLOOKUP(A26,[2]Sheet1!$A$3:$D$113,4,0),0)</f>
        <v>On Boarding Expenses</v>
      </c>
      <c r="E26" s="10">
        <f>IFERROR(VLOOKUP(C26,[1]Sheet5!C:E,3,0),0)</f>
        <v>0</v>
      </c>
      <c r="F26" s="10">
        <f>IFERROR(VLOOKUP(C26,[1]Sheet5!K:M,3,0),0)</f>
        <v>0</v>
      </c>
      <c r="G26" s="10">
        <f>IFERROR(VLOOKUP(C26,[1]Sheet5!S:U,3,0),0)</f>
        <v>0</v>
      </c>
      <c r="H26" s="11">
        <f>IFERROR(VLOOKUP(C26,[1]Sheet5!AA:AC,3,0),0)</f>
        <v>0</v>
      </c>
      <c r="I26" s="11">
        <f>IFERROR(VLOOKUP(C26,[1]Sheet5!AI:AK,3,0),0)</f>
        <v>0</v>
      </c>
      <c r="J26" s="11">
        <f>IFERROR(VLOOKUP(C26,[1]Sheet5!AP:AR,3,0),0)</f>
        <v>0</v>
      </c>
      <c r="K26" s="11">
        <f>IFERROR(VLOOKUP(C26,[1]Sheet5!AX:AZ,3,0),0)</f>
        <v>0</v>
      </c>
    </row>
    <row r="27" spans="1:11" hidden="1" x14ac:dyDescent="0.3">
      <c r="A27" s="12">
        <v>60100200</v>
      </c>
      <c r="B27" s="13" t="s">
        <v>205</v>
      </c>
      <c r="C27" s="12">
        <f>IFERROR(VLOOKUP(A27,[2]Sheet1!$A$3:$D$113,3,0),0)</f>
        <v>619140</v>
      </c>
      <c r="D27" s="13" t="str">
        <f>IFERROR(VLOOKUP(A27,[2]Sheet1!$A$3:$D$113,4,0),0)</f>
        <v>Hazard Pay - Employees</v>
      </c>
      <c r="E27" s="10">
        <f>IFERROR(VLOOKUP(C27,[1]Sheet5!C:E,3,0),0)</f>
        <v>0</v>
      </c>
      <c r="F27" s="10">
        <f>IFERROR(VLOOKUP(C27,[1]Sheet5!K:M,3,0),0)</f>
        <v>0</v>
      </c>
      <c r="G27" s="10">
        <f>IFERROR(VLOOKUP(C27,[1]Sheet5!S:U,3,0),0)</f>
        <v>0</v>
      </c>
      <c r="H27" s="11">
        <f>IFERROR(VLOOKUP(C27,[1]Sheet5!AA:AC,3,0),0)</f>
        <v>0</v>
      </c>
      <c r="I27" s="11">
        <f>IFERROR(VLOOKUP(C27,[1]Sheet5!AI:AK,3,0),0)</f>
        <v>0</v>
      </c>
      <c r="J27" s="11">
        <f>IFERROR(VLOOKUP(C27,[1]Sheet5!AP:AR,3,0),0)</f>
        <v>0</v>
      </c>
      <c r="K27" s="11">
        <f>IFERROR(VLOOKUP(C27,[1]Sheet5!AX:AZ,3,0),0)</f>
        <v>0</v>
      </c>
    </row>
    <row r="28" spans="1:11" hidden="1" x14ac:dyDescent="0.3">
      <c r="A28" s="14">
        <v>60100210</v>
      </c>
      <c r="B28" s="15" t="s">
        <v>206</v>
      </c>
      <c r="C28" s="14">
        <f>IFERROR(VLOOKUP(A28,[2]Sheet1!$A$3:$D$113,3,0),0)</f>
        <v>0</v>
      </c>
      <c r="D28" s="15">
        <f>IFERROR(VLOOKUP(A28,[2]Sheet1!$A$3:$D$113,4,0),0)</f>
        <v>0</v>
      </c>
      <c r="E28" s="10">
        <f>IFERROR(VLOOKUP(C28,[1]Sheet5!C:E,3,0),0)</f>
        <v>0</v>
      </c>
      <c r="F28" s="10">
        <f>IFERROR(VLOOKUP(C28,[1]Sheet5!K:M,3,0),0)</f>
        <v>0</v>
      </c>
      <c r="G28" s="10">
        <f>IFERROR(VLOOKUP(C28,[1]Sheet5!S:U,3,0),0)</f>
        <v>0</v>
      </c>
      <c r="H28" s="11">
        <f>IFERROR(VLOOKUP(C28,[1]Sheet5!AA:AC,3,0),0)</f>
        <v>0</v>
      </c>
      <c r="I28" s="11">
        <f>IFERROR(VLOOKUP(C28,[1]Sheet5!AI:AK,3,0),0)</f>
        <v>0</v>
      </c>
      <c r="J28" s="11">
        <f>IFERROR(VLOOKUP(C28,[1]Sheet5!AP:AR,3,0),0)</f>
        <v>0</v>
      </c>
      <c r="K28" s="11">
        <f>IFERROR(VLOOKUP(C28,[1]Sheet5!AX:AZ,3,0),0)</f>
        <v>0</v>
      </c>
    </row>
    <row r="29" spans="1:11" hidden="1" x14ac:dyDescent="0.3">
      <c r="A29" s="14">
        <v>60100220</v>
      </c>
      <c r="B29" s="15" t="s">
        <v>207</v>
      </c>
      <c r="C29" s="14">
        <f>IFERROR(VLOOKUP(A29,[2]Sheet1!$A$3:$D$113,3,0),0)</f>
        <v>0</v>
      </c>
      <c r="D29" s="15">
        <f>IFERROR(VLOOKUP(A29,[2]Sheet1!$A$3:$D$113,4,0),0)</f>
        <v>0</v>
      </c>
      <c r="E29" s="10">
        <f>IFERROR(VLOOKUP(C29,[1]Sheet5!C:E,3,0),0)</f>
        <v>0</v>
      </c>
      <c r="F29" s="10">
        <f>IFERROR(VLOOKUP(C29,[1]Sheet5!K:M,3,0),0)</f>
        <v>0</v>
      </c>
      <c r="G29" s="10">
        <f>IFERROR(VLOOKUP(C29,[1]Sheet5!S:U,3,0),0)</f>
        <v>0</v>
      </c>
      <c r="H29" s="11">
        <f>IFERROR(VLOOKUP(C29,[1]Sheet5!AA:AC,3,0),0)</f>
        <v>0</v>
      </c>
      <c r="I29" s="11">
        <f>IFERROR(VLOOKUP(C29,[1]Sheet5!AI:AK,3,0),0)</f>
        <v>0</v>
      </c>
      <c r="J29" s="11">
        <f>IFERROR(VLOOKUP(C29,[1]Sheet5!AP:AR,3,0),0)</f>
        <v>0</v>
      </c>
      <c r="K29" s="11">
        <f>IFERROR(VLOOKUP(C29,[1]Sheet5!AX:AZ,3,0),0)</f>
        <v>0</v>
      </c>
    </row>
    <row r="30" spans="1:11" x14ac:dyDescent="0.3">
      <c r="A30" s="12">
        <v>60200010</v>
      </c>
      <c r="B30" s="13" t="s">
        <v>208</v>
      </c>
      <c r="C30" s="12">
        <f>IFERROR(VLOOKUP(A30,[2]Sheet1!$A$3:$D$113,3,0),0)</f>
        <v>600030</v>
      </c>
      <c r="D30" s="13" t="str">
        <f>IFERROR(VLOOKUP(A30,[2]Sheet1!$A$3:$D$113,4,0),0)</f>
        <v>S&amp;W- SSS Employer share</v>
      </c>
      <c r="E30" s="10">
        <f>IFERROR(VLOOKUP(C30,[1]Sheet5!C:E,3,0),0)</f>
        <v>0</v>
      </c>
      <c r="F30" s="10">
        <f>IFERROR(VLOOKUP(C30,[1]Sheet5!K:M,3,0),0)</f>
        <v>49123.75</v>
      </c>
      <c r="G30" s="10">
        <f>IFERROR(VLOOKUP(C30,[1]Sheet5!S:U,3,0),0)</f>
        <v>17105</v>
      </c>
      <c r="H30" s="11">
        <f>IFERROR(VLOOKUP(C30,[1]Sheet5!AA:AC,3,0),0)</f>
        <v>4460</v>
      </c>
      <c r="I30" s="11">
        <f>IFERROR(VLOOKUP(C30,[1]Sheet5!AI:AK,3,0),0)</f>
        <v>67125</v>
      </c>
      <c r="J30" s="11">
        <f>IFERROR(VLOOKUP(C30,[1]Sheet5!AP:AR,3,0),0)</f>
        <v>0</v>
      </c>
      <c r="K30" s="11">
        <f>IFERROR(VLOOKUP(C30,[1]Sheet5!AX:AZ,3,0),0)</f>
        <v>30547.5</v>
      </c>
    </row>
    <row r="31" spans="1:11" x14ac:dyDescent="0.3">
      <c r="A31" s="12">
        <v>60200020</v>
      </c>
      <c r="B31" s="13" t="s">
        <v>210</v>
      </c>
      <c r="C31" s="12">
        <f>IFERROR(VLOOKUP(A31,[2]Sheet1!$A$3:$D$113,3,0),0)</f>
        <v>600080</v>
      </c>
      <c r="D31" s="13" t="str">
        <f>IFERROR(VLOOKUP(A31,[2]Sheet1!$A$3:$D$113,4,0),0)</f>
        <v>S&amp;W- PAGIBIG Employer share</v>
      </c>
      <c r="E31" s="10">
        <f>IFERROR(VLOOKUP(C31,[1]Sheet5!C:E,3,0),0)</f>
        <v>0</v>
      </c>
      <c r="F31" s="10">
        <f>IFERROR(VLOOKUP(C31,[1]Sheet5!K:M,3,0),0)</f>
        <v>3350</v>
      </c>
      <c r="G31" s="10">
        <f>IFERROR(VLOOKUP(C31,[1]Sheet5!S:U,3,0),0)</f>
        <v>1200</v>
      </c>
      <c r="H31" s="11">
        <f>IFERROR(VLOOKUP(C31,[1]Sheet5!AA:AC,3,0),0)</f>
        <v>300</v>
      </c>
      <c r="I31" s="11">
        <f>IFERROR(VLOOKUP(C31,[1]Sheet5!AI:AK,3,0),0)</f>
        <v>3600</v>
      </c>
      <c r="J31" s="11">
        <f>IFERROR(VLOOKUP(C31,[1]Sheet5!AP:AR,3,0),0)</f>
        <v>0</v>
      </c>
      <c r="K31" s="11">
        <f>IFERROR(VLOOKUP(C31,[1]Sheet5!AX:AZ,3,0),0)</f>
        <v>2500</v>
      </c>
    </row>
    <row r="32" spans="1:11" x14ac:dyDescent="0.3">
      <c r="A32" s="12">
        <v>60200030</v>
      </c>
      <c r="B32" s="13" t="s">
        <v>211</v>
      </c>
      <c r="C32" s="12">
        <f>IFERROR(VLOOKUP(A32,[2]Sheet1!$A$3:$D$113,3,0),0)</f>
        <v>600110</v>
      </c>
      <c r="D32" s="13" t="str">
        <f>IFERROR(VLOOKUP(A32,[2]Sheet1!$A$3:$D$113,4,0),0)</f>
        <v>S&amp;W- Philhealth Employer Share</v>
      </c>
      <c r="E32" s="10">
        <f>IFERROR(VLOOKUP(C32,[1]Sheet5!C:E,3,0),0)</f>
        <v>0</v>
      </c>
      <c r="F32" s="10">
        <f>IFERROR(VLOOKUP(C32,[1]Sheet5!K:M,3,0),0)</f>
        <v>9941.25</v>
      </c>
      <c r="G32" s="10">
        <f>IFERROR(VLOOKUP(C32,[1]Sheet5!S:U,3,0),0)</f>
        <v>3540</v>
      </c>
      <c r="H32" s="11">
        <f>IFERROR(VLOOKUP(C32,[1]Sheet5!AA:AC,3,0),0)</f>
        <v>780</v>
      </c>
      <c r="I32" s="11">
        <f>IFERROR(VLOOKUP(C32,[1]Sheet5!AI:AK,3,0),0)</f>
        <v>16205</v>
      </c>
      <c r="J32" s="11">
        <f>IFERROR(VLOOKUP(C32,[1]Sheet5!AP:AR,3,0),0)</f>
        <v>0</v>
      </c>
      <c r="K32" s="11">
        <f>IFERROR(VLOOKUP(C32,[1]Sheet5!AX:AZ,3,0),0)</f>
        <v>6145</v>
      </c>
    </row>
    <row r="33" spans="1:11" hidden="1" x14ac:dyDescent="0.3">
      <c r="A33" s="12">
        <v>60300010</v>
      </c>
      <c r="B33" s="13" t="s">
        <v>212</v>
      </c>
      <c r="C33" s="12">
        <f>IFERROR(VLOOKUP(A33,[2]Sheet1!$A$3:$D$113,3,0),0)</f>
        <v>611010</v>
      </c>
      <c r="D33" s="13" t="str">
        <f>IFERROR(VLOOKUP(A33,[2]Sheet1!$A$3:$D$113,4,0),0)</f>
        <v>Rent Expense - Office Space</v>
      </c>
      <c r="E33" s="10">
        <f>IFERROR(VLOOKUP(C33,[1]Sheet5!C:E,3,0),0)</f>
        <v>0</v>
      </c>
      <c r="F33" s="10">
        <f>IFERROR(VLOOKUP(C33,[1]Sheet5!K:M,3,0),0)</f>
        <v>0</v>
      </c>
      <c r="G33" s="10">
        <f>IFERROR(VLOOKUP(C33,[1]Sheet5!S:U,3,0),0)</f>
        <v>0</v>
      </c>
      <c r="H33" s="11">
        <f>IFERROR(VLOOKUP(C33,[1]Sheet5!AA:AC,3,0),0)</f>
        <v>0</v>
      </c>
      <c r="I33" s="11">
        <f>IFERROR(VLOOKUP(C33,[1]Sheet5!AI:AK,3,0),0)</f>
        <v>0</v>
      </c>
      <c r="J33" s="11">
        <f>IFERROR(VLOOKUP(C33,[1]Sheet5!AP:AR,3,0),0)</f>
        <v>0</v>
      </c>
      <c r="K33" s="11">
        <f>IFERROR(VLOOKUP(C33,[1]Sheet5!AX:AZ,3,0),0)</f>
        <v>0</v>
      </c>
    </row>
    <row r="34" spans="1:11" x14ac:dyDescent="0.3">
      <c r="A34" s="12">
        <v>60300020</v>
      </c>
      <c r="B34" s="13" t="s">
        <v>214</v>
      </c>
      <c r="C34" s="12">
        <f>IFERROR(VLOOKUP(A34,[2]Sheet1!$A$3:$D$113,3,0),0)</f>
        <v>611020</v>
      </c>
      <c r="D34" s="13" t="str">
        <f>IFERROR(VLOOKUP(A34,[2]Sheet1!$A$3:$D$113,4,0),0)</f>
        <v>Rent Expense - Storage/Warehouse</v>
      </c>
      <c r="E34" s="10">
        <f>IFERROR(VLOOKUP(C34,[1]Sheet5!C:E,3,0),0)</f>
        <v>0</v>
      </c>
      <c r="F34" s="10">
        <f>IFERROR(VLOOKUP(C34,[1]Sheet5!K:M,3,0),0)</f>
        <v>0</v>
      </c>
      <c r="G34" s="10">
        <f>IFERROR(VLOOKUP(C34,[1]Sheet5!S:U,3,0),0)</f>
        <v>0</v>
      </c>
      <c r="H34" s="11">
        <f>IFERROR(VLOOKUP(C34,[1]Sheet5!AA:AC,3,0),0)</f>
        <v>0</v>
      </c>
      <c r="I34" s="11">
        <f>IFERROR(VLOOKUP(C34,[1]Sheet5!AI:AK,3,0),0)</f>
        <v>98989.8</v>
      </c>
      <c r="J34" s="11">
        <f>IFERROR(VLOOKUP(C34,[1]Sheet5!AP:AR,3,0),0)</f>
        <v>0</v>
      </c>
      <c r="K34" s="11">
        <f>IFERROR(VLOOKUP(C34,[1]Sheet5!AX:AZ,3,0),0)</f>
        <v>142403.04</v>
      </c>
    </row>
    <row r="35" spans="1:11" hidden="1" x14ac:dyDescent="0.3">
      <c r="A35" s="12">
        <v>60300030</v>
      </c>
      <c r="B35" s="13" t="s">
        <v>215</v>
      </c>
      <c r="C35" s="12">
        <f>IFERROR(VLOOKUP(A35,[2]Sheet1!$A$3:$D$113,3,0),0)</f>
        <v>611030</v>
      </c>
      <c r="D35" s="13" t="str">
        <f>IFERROR(VLOOKUP(A35,[2]Sheet1!$A$3:$D$113,4,0),0)</f>
        <v>Rent Expense-Parking Lot</v>
      </c>
      <c r="E35" s="10">
        <f>IFERROR(VLOOKUP(C35,[1]Sheet5!C:E,3,0),0)</f>
        <v>0</v>
      </c>
      <c r="F35" s="10">
        <f>IFERROR(VLOOKUP(C35,[1]Sheet5!K:M,3,0),0)</f>
        <v>0</v>
      </c>
      <c r="G35" s="10">
        <f>IFERROR(VLOOKUP(C35,[1]Sheet5!S:U,3,0),0)</f>
        <v>0</v>
      </c>
      <c r="H35" s="11">
        <f>IFERROR(VLOOKUP(C35,[1]Sheet5!AA:AC,3,0),0)</f>
        <v>0</v>
      </c>
      <c r="I35" s="11">
        <f>IFERROR(VLOOKUP(C35,[1]Sheet5!AI:AK,3,0),0)</f>
        <v>0</v>
      </c>
      <c r="J35" s="11">
        <f>IFERROR(VLOOKUP(C35,[1]Sheet5!AP:AR,3,0),0)</f>
        <v>0</v>
      </c>
      <c r="K35" s="11">
        <f>IFERROR(VLOOKUP(C35,[1]Sheet5!AX:AZ,3,0),0)</f>
        <v>0</v>
      </c>
    </row>
    <row r="36" spans="1:11" hidden="1" x14ac:dyDescent="0.3">
      <c r="A36" s="12">
        <v>60300040</v>
      </c>
      <c r="B36" s="13" t="s">
        <v>216</v>
      </c>
      <c r="C36" s="12">
        <f>IFERROR(VLOOKUP(A36,[2]Sheet1!$A$3:$D$113,3,0),0)</f>
        <v>611040</v>
      </c>
      <c r="D36" s="13" t="str">
        <f>IFERROR(VLOOKUP(A36,[2]Sheet1!$A$3:$D$113,4,0),0)</f>
        <v>Rent Expense - House</v>
      </c>
      <c r="E36" s="10">
        <f>IFERROR(VLOOKUP(C36,[1]Sheet5!C:E,3,0),0)</f>
        <v>0</v>
      </c>
      <c r="F36" s="10">
        <f>IFERROR(VLOOKUP(C36,[1]Sheet5!K:M,3,0),0)</f>
        <v>0</v>
      </c>
      <c r="G36" s="10">
        <f>IFERROR(VLOOKUP(C36,[1]Sheet5!S:U,3,0),0)</f>
        <v>0</v>
      </c>
      <c r="H36" s="11">
        <f>IFERROR(VLOOKUP(C36,[1]Sheet5!AA:AC,3,0),0)</f>
        <v>0</v>
      </c>
      <c r="I36" s="11">
        <f>IFERROR(VLOOKUP(C36,[1]Sheet5!AI:AK,3,0),0)</f>
        <v>37894.720000000001</v>
      </c>
      <c r="J36" s="11">
        <f>IFERROR(VLOOKUP(C36,[1]Sheet5!AP:AR,3,0),0)</f>
        <v>0</v>
      </c>
      <c r="K36" s="11">
        <f>IFERROR(VLOOKUP(C36,[1]Sheet5!AX:AZ,3,0),0)</f>
        <v>0</v>
      </c>
    </row>
    <row r="37" spans="1:11" hidden="1" x14ac:dyDescent="0.3">
      <c r="A37" s="12">
        <v>60300050</v>
      </c>
      <c r="B37" s="13" t="s">
        <v>217</v>
      </c>
      <c r="C37" s="12">
        <f>IFERROR(VLOOKUP(A37,[2]Sheet1!$A$3:$D$113,3,0),0)</f>
        <v>611050</v>
      </c>
      <c r="D37" s="13" t="str">
        <f>IFERROR(VLOOKUP(A37,[2]Sheet1!$A$3:$D$113,4,0),0)</f>
        <v>Rent Expense - Vehicle</v>
      </c>
      <c r="E37" s="10">
        <f>IFERROR(VLOOKUP(C37,[1]Sheet5!C:E,3,0),0)</f>
        <v>0</v>
      </c>
      <c r="F37" s="10">
        <f>IFERROR(VLOOKUP(C37,[1]Sheet5!K:M,3,0),0)</f>
        <v>0</v>
      </c>
      <c r="G37" s="10">
        <f>IFERROR(VLOOKUP(C37,[1]Sheet5!S:U,3,0),0)</f>
        <v>0</v>
      </c>
      <c r="H37" s="11">
        <f>IFERROR(VLOOKUP(C37,[1]Sheet5!AA:AC,3,0),0)</f>
        <v>0</v>
      </c>
      <c r="I37" s="11">
        <f>IFERROR(VLOOKUP(C37,[1]Sheet5!AI:AK,3,0),0)</f>
        <v>0</v>
      </c>
      <c r="J37" s="11">
        <f>IFERROR(VLOOKUP(C37,[1]Sheet5!AP:AR,3,0),0)</f>
        <v>0</v>
      </c>
      <c r="K37" s="11">
        <f>IFERROR(VLOOKUP(C37,[1]Sheet5!AX:AZ,3,0),0)</f>
        <v>0</v>
      </c>
    </row>
    <row r="38" spans="1:11" hidden="1" x14ac:dyDescent="0.3">
      <c r="A38" s="12">
        <v>60300060</v>
      </c>
      <c r="B38" s="13" t="s">
        <v>218</v>
      </c>
      <c r="C38" s="12">
        <f>IFERROR(VLOOKUP(A38,[2]Sheet1!$A$3:$D$113,3,0),0)</f>
        <v>611060</v>
      </c>
      <c r="D38" s="13" t="str">
        <f>IFERROR(VLOOKUP(A38,[2]Sheet1!$A$3:$D$113,4,0),0)</f>
        <v>Rent Expense - Store</v>
      </c>
      <c r="E38" s="10">
        <f>IFERROR(VLOOKUP(C38,[1]Sheet5!C:E,3,0),0)</f>
        <v>7919876.1999999983</v>
      </c>
      <c r="F38" s="10">
        <f>IFERROR(VLOOKUP(C38,[1]Sheet5!K:M,3,0),0)</f>
        <v>0</v>
      </c>
      <c r="G38" s="10">
        <f>IFERROR(VLOOKUP(C38,[1]Sheet5!S:U,3,0),0)</f>
        <v>0</v>
      </c>
      <c r="H38" s="11">
        <f>IFERROR(VLOOKUP(C38,[1]Sheet5!AA:AC,3,0),0)</f>
        <v>0</v>
      </c>
      <c r="I38" s="11">
        <f>IFERROR(VLOOKUP(C38,[1]Sheet5!AI:AK,3,0),0)</f>
        <v>141673.42000000001</v>
      </c>
      <c r="J38" s="11">
        <f>IFERROR(VLOOKUP(C38,[1]Sheet5!AP:AR,3,0),0)</f>
        <v>1301347.4300000002</v>
      </c>
      <c r="K38" s="11">
        <f>IFERROR(VLOOKUP(C38,[1]Sheet5!AX:AZ,3,0),0)</f>
        <v>0</v>
      </c>
    </row>
    <row r="39" spans="1:11" hidden="1" x14ac:dyDescent="0.3">
      <c r="A39" s="12">
        <v>60300070</v>
      </c>
      <c r="B39" s="13" t="s">
        <v>219</v>
      </c>
      <c r="C39" s="12">
        <f>IFERROR(VLOOKUP(A39,[2]Sheet1!$A$3:$D$113,3,0),0)</f>
        <v>611070</v>
      </c>
      <c r="D39" s="13" t="str">
        <f>IFERROR(VLOOKUP(A39,[2]Sheet1!$A$3:$D$113,4,0),0)</f>
        <v>Rent Expense-Advertising Space</v>
      </c>
      <c r="E39" s="10">
        <f>IFERROR(VLOOKUP(C39,[1]Sheet5!C:E,3,0),0)</f>
        <v>0</v>
      </c>
      <c r="F39" s="10">
        <f>IFERROR(VLOOKUP(C39,[1]Sheet5!K:M,3,0),0)</f>
        <v>0</v>
      </c>
      <c r="G39" s="10">
        <f>IFERROR(VLOOKUP(C39,[1]Sheet5!S:U,3,0),0)</f>
        <v>0</v>
      </c>
      <c r="H39" s="11">
        <f>IFERROR(VLOOKUP(C39,[1]Sheet5!AA:AC,3,0),0)</f>
        <v>0</v>
      </c>
      <c r="I39" s="11">
        <f>IFERROR(VLOOKUP(C39,[1]Sheet5!AI:AK,3,0),0)</f>
        <v>0</v>
      </c>
      <c r="J39" s="11">
        <f>IFERROR(VLOOKUP(C39,[1]Sheet5!AP:AR,3,0),0)</f>
        <v>0</v>
      </c>
      <c r="K39" s="11">
        <f>IFERROR(VLOOKUP(C39,[1]Sheet5!AX:AZ,3,0),0)</f>
        <v>0</v>
      </c>
    </row>
    <row r="40" spans="1:11" hidden="1" x14ac:dyDescent="0.3">
      <c r="A40" s="12">
        <v>60300080</v>
      </c>
      <c r="B40" s="13" t="s">
        <v>220</v>
      </c>
      <c r="C40" s="12">
        <v>611090</v>
      </c>
      <c r="D40" s="13" t="s">
        <v>294</v>
      </c>
      <c r="E40" s="10">
        <f>IFERROR(VLOOKUP(C40,[1]Sheet5!C:E,3,0),0)</f>
        <v>0</v>
      </c>
      <c r="F40" s="10">
        <f>IFERROR(VLOOKUP(C40,[1]Sheet5!K:M,3,0),0)</f>
        <v>0</v>
      </c>
      <c r="G40" s="10">
        <f>IFERROR(VLOOKUP(C40,[1]Sheet5!S:U,3,0),0)</f>
        <v>0</v>
      </c>
      <c r="H40" s="11">
        <f>IFERROR(VLOOKUP(C40,[1]Sheet5!AA:AC,3,0),0)</f>
        <v>0</v>
      </c>
      <c r="I40" s="11">
        <f>IFERROR(VLOOKUP(C40,[1]Sheet5!AI:AK,3,0),0)</f>
        <v>0</v>
      </c>
      <c r="J40" s="11">
        <f>IFERROR(VLOOKUP(C40,[1]Sheet5!AP:AR,3,0),0)</f>
        <v>0</v>
      </c>
      <c r="K40" s="11">
        <f>IFERROR(VLOOKUP(C40,[1]Sheet5!AX:AZ,3,0),0)</f>
        <v>0</v>
      </c>
    </row>
    <row r="41" spans="1:11" hidden="1" x14ac:dyDescent="0.3">
      <c r="A41" s="12">
        <v>60300090</v>
      </c>
      <c r="B41" s="13" t="s">
        <v>221</v>
      </c>
      <c r="C41" s="12">
        <v>611100</v>
      </c>
      <c r="D41" s="13" t="s">
        <v>295</v>
      </c>
      <c r="E41" s="10">
        <f>IFERROR(VLOOKUP(C41,[1]Sheet5!C:E,3,0),0)</f>
        <v>0</v>
      </c>
      <c r="F41" s="10">
        <f>IFERROR(VLOOKUP(C41,[1]Sheet5!K:M,3,0),0)</f>
        <v>0</v>
      </c>
      <c r="G41" s="10">
        <f>IFERROR(VLOOKUP(C41,[1]Sheet5!S:U,3,0),0)</f>
        <v>0</v>
      </c>
      <c r="H41" s="11">
        <f>IFERROR(VLOOKUP(C41,[1]Sheet5!AA:AC,3,0),0)</f>
        <v>0</v>
      </c>
      <c r="I41" s="11">
        <f>IFERROR(VLOOKUP(C41,[1]Sheet5!AI:AK,3,0),0)</f>
        <v>0</v>
      </c>
      <c r="J41" s="11">
        <f>IFERROR(VLOOKUP(C41,[1]Sheet5!AP:AR,3,0),0)</f>
        <v>0</v>
      </c>
      <c r="K41" s="11">
        <f>IFERROR(VLOOKUP(C41,[1]Sheet5!AX:AZ,3,0),0)</f>
        <v>0</v>
      </c>
    </row>
    <row r="42" spans="1:11" hidden="1" x14ac:dyDescent="0.3">
      <c r="A42" s="14">
        <v>60300100</v>
      </c>
      <c r="B42" s="15" t="s">
        <v>222</v>
      </c>
      <c r="C42" s="14">
        <f>IFERROR(VLOOKUP(A42,[2]Sheet1!$A$3:$D$113,3,0),0)</f>
        <v>0</v>
      </c>
      <c r="D42" s="15">
        <f>IFERROR(VLOOKUP(A42,[2]Sheet1!$A$3:$D$113,4,0),0)</f>
        <v>0</v>
      </c>
      <c r="E42" s="10">
        <f>IFERROR(VLOOKUP(C42,[1]Sheet5!C:E,3,0),0)</f>
        <v>0</v>
      </c>
      <c r="F42" s="10">
        <f>IFERROR(VLOOKUP(C42,[1]Sheet5!K:M,3,0),0)</f>
        <v>0</v>
      </c>
      <c r="G42" s="10">
        <f>IFERROR(VLOOKUP(C42,[1]Sheet5!S:U,3,0),0)</f>
        <v>0</v>
      </c>
      <c r="H42" s="11">
        <f>IFERROR(VLOOKUP(C42,[1]Sheet5!AA:AC,3,0),0)</f>
        <v>0</v>
      </c>
      <c r="I42" s="11">
        <f>IFERROR(VLOOKUP(C42,[1]Sheet5!AI:AK,3,0),0)</f>
        <v>0</v>
      </c>
      <c r="J42" s="11">
        <f>IFERROR(VLOOKUP(C42,[1]Sheet5!AP:AR,3,0),0)</f>
        <v>0</v>
      </c>
      <c r="K42" s="11">
        <f>IFERROR(VLOOKUP(C42,[1]Sheet5!AX:AZ,3,0),0)</f>
        <v>0</v>
      </c>
    </row>
    <row r="43" spans="1:11" hidden="1" x14ac:dyDescent="0.3">
      <c r="A43" s="12">
        <v>60400010</v>
      </c>
      <c r="B43" s="13" t="s">
        <v>223</v>
      </c>
      <c r="C43" s="12">
        <f>IFERROR(VLOOKUP(A43,[2]Sheet1!$A$3:$D$113,3,0),0)</f>
        <v>612010</v>
      </c>
      <c r="D43" s="13" t="str">
        <f>IFERROR(VLOOKUP(A43,[2]Sheet1!$A$3:$D$113,4,0),0)</f>
        <v>Representation Expenses</v>
      </c>
      <c r="E43" s="10">
        <f>IFERROR(VLOOKUP(C43,[1]Sheet5!C:E,3,0),0)</f>
        <v>0</v>
      </c>
      <c r="F43" s="10">
        <f>IFERROR(VLOOKUP(C43,[1]Sheet5!K:M,3,0),0)</f>
        <v>0</v>
      </c>
      <c r="G43" s="10">
        <f>IFERROR(VLOOKUP(C43,[1]Sheet5!S:U,3,0),0)</f>
        <v>0</v>
      </c>
      <c r="H43" s="11">
        <f>IFERROR(VLOOKUP(C43,[1]Sheet5!AA:AC,3,0),0)</f>
        <v>0</v>
      </c>
      <c r="I43" s="11">
        <f>IFERROR(VLOOKUP(C43,[1]Sheet5!AI:AK,3,0),0)</f>
        <v>1948</v>
      </c>
      <c r="J43" s="11">
        <f>IFERROR(VLOOKUP(C43,[1]Sheet5!AP:AR,3,0),0)</f>
        <v>0</v>
      </c>
      <c r="K43" s="11">
        <f>IFERROR(VLOOKUP(C43,[1]Sheet5!AX:AZ,3,0),0)</f>
        <v>0</v>
      </c>
    </row>
    <row r="44" spans="1:11" hidden="1" x14ac:dyDescent="0.3">
      <c r="A44" s="12">
        <v>60400020</v>
      </c>
      <c r="B44" s="13" t="s">
        <v>224</v>
      </c>
      <c r="C44" s="12">
        <v>611080</v>
      </c>
      <c r="D44" s="13" t="s">
        <v>296</v>
      </c>
      <c r="E44" s="10">
        <f>IFERROR(VLOOKUP(C44,[1]Sheet5!C:E,3,0),0)</f>
        <v>0</v>
      </c>
      <c r="F44" s="10">
        <f>IFERROR(VLOOKUP(C44,[1]Sheet5!K:M,3,0),0)</f>
        <v>0</v>
      </c>
      <c r="G44" s="10">
        <f>IFERROR(VLOOKUP(C44,[1]Sheet5!S:U,3,0),0)</f>
        <v>0</v>
      </c>
      <c r="H44" s="11">
        <f>IFERROR(VLOOKUP(C44,[1]Sheet5!AA:AC,3,0),0)</f>
        <v>0</v>
      </c>
      <c r="I44" s="11">
        <f>IFERROR(VLOOKUP(C44,[1]Sheet5!AI:AK,3,0),0)</f>
        <v>0</v>
      </c>
      <c r="J44" s="11">
        <f>IFERROR(VLOOKUP(C44,[1]Sheet5!AP:AR,3,0),0)</f>
        <v>0</v>
      </c>
      <c r="K44" s="11">
        <f>IFERROR(VLOOKUP(C44,[1]Sheet5!AX:AZ,3,0),0)</f>
        <v>0</v>
      </c>
    </row>
    <row r="45" spans="1:11" hidden="1" x14ac:dyDescent="0.3">
      <c r="A45" s="14">
        <v>60400030</v>
      </c>
      <c r="B45" s="15" t="s">
        <v>225</v>
      </c>
      <c r="C45" s="14">
        <f>IFERROR(VLOOKUP(A45,[2]Sheet1!$A$3:$D$113,3,0),0)</f>
        <v>0</v>
      </c>
      <c r="D45" s="15">
        <f>IFERROR(VLOOKUP(A45,[2]Sheet1!$A$3:$D$113,4,0),0)</f>
        <v>0</v>
      </c>
      <c r="E45" s="10">
        <f>IFERROR(VLOOKUP(C45,[1]Sheet5!C:E,3,0),0)</f>
        <v>0</v>
      </c>
      <c r="F45" s="10">
        <f>IFERROR(VLOOKUP(C45,[1]Sheet5!K:M,3,0),0)</f>
        <v>0</v>
      </c>
      <c r="G45" s="10">
        <f>IFERROR(VLOOKUP(C45,[1]Sheet5!S:U,3,0),0)</f>
        <v>0</v>
      </c>
      <c r="H45" s="11">
        <f>IFERROR(VLOOKUP(C45,[1]Sheet5!AA:AC,3,0),0)</f>
        <v>0</v>
      </c>
      <c r="I45" s="11">
        <f>IFERROR(VLOOKUP(C45,[1]Sheet5!AI:AK,3,0),0)</f>
        <v>0</v>
      </c>
      <c r="J45" s="11">
        <f>IFERROR(VLOOKUP(C45,[1]Sheet5!AP:AR,3,0),0)</f>
        <v>0</v>
      </c>
      <c r="K45" s="11">
        <f>IFERROR(VLOOKUP(C45,[1]Sheet5!AX:AZ,3,0),0)</f>
        <v>0</v>
      </c>
    </row>
    <row r="46" spans="1:11" x14ac:dyDescent="0.3">
      <c r="A46" s="12">
        <v>60400040</v>
      </c>
      <c r="B46" s="13" t="s">
        <v>226</v>
      </c>
      <c r="C46" s="12">
        <f>IFERROR(VLOOKUP(A46,[2]Sheet1!$A$3:$D$113,3,0),0)</f>
        <v>619010</v>
      </c>
      <c r="D46" s="13" t="str">
        <f>IFERROR(VLOOKUP(A46,[2]Sheet1!$A$3:$D$113,4,0),0)</f>
        <v>EB-Meal Expenses</v>
      </c>
      <c r="E46" s="10">
        <f>IFERROR(VLOOKUP(C46,[1]Sheet5!C:E,3,0),0)</f>
        <v>0</v>
      </c>
      <c r="F46" s="10">
        <f>IFERROR(VLOOKUP(C46,[1]Sheet5!K:M,3,0),0)</f>
        <v>174334</v>
      </c>
      <c r="G46" s="10">
        <f>IFERROR(VLOOKUP(C46,[1]Sheet5!S:U,3,0),0)</f>
        <v>699</v>
      </c>
      <c r="H46" s="11">
        <f>IFERROR(VLOOKUP(C46,[1]Sheet5!AA:AC,3,0),0)</f>
        <v>0</v>
      </c>
      <c r="I46" s="11">
        <f>IFERROR(VLOOKUP(C46,[1]Sheet5!AI:AK,3,0),0)</f>
        <v>218110.76</v>
      </c>
      <c r="J46" s="11">
        <f>IFERROR(VLOOKUP(C46,[1]Sheet5!AP:AR,3,0),0)</f>
        <v>0</v>
      </c>
      <c r="K46" s="11">
        <f>IFERROR(VLOOKUP(C46,[1]Sheet5!AX:AZ,3,0),0)</f>
        <v>1398</v>
      </c>
    </row>
    <row r="47" spans="1:11" hidden="1" x14ac:dyDescent="0.3">
      <c r="A47" s="12">
        <v>60400050</v>
      </c>
      <c r="B47" s="13" t="s">
        <v>227</v>
      </c>
      <c r="C47" s="12">
        <v>612060</v>
      </c>
      <c r="D47" s="13" t="s">
        <v>297</v>
      </c>
      <c r="E47" s="10">
        <f>IFERROR(VLOOKUP(C47,[1]Sheet5!C:E,3,0),0)</f>
        <v>0</v>
      </c>
      <c r="F47" s="10">
        <f>IFERROR(VLOOKUP(C47,[1]Sheet5!K:M,3,0),0)</f>
        <v>0</v>
      </c>
      <c r="G47" s="10">
        <f>IFERROR(VLOOKUP(C47,[1]Sheet5!S:U,3,0),0)</f>
        <v>0</v>
      </c>
      <c r="H47" s="11">
        <f>IFERROR(VLOOKUP(C47,[1]Sheet5!AA:AC,3,0),0)</f>
        <v>0</v>
      </c>
      <c r="I47" s="11">
        <f>IFERROR(VLOOKUP(C47,[1]Sheet5!AI:AK,3,0),0)</f>
        <v>0</v>
      </c>
      <c r="J47" s="11">
        <f>IFERROR(VLOOKUP(C47,[1]Sheet5!AP:AR,3,0),0)</f>
        <v>0</v>
      </c>
      <c r="K47" s="11">
        <f>IFERROR(VLOOKUP(C47,[1]Sheet5!AX:AZ,3,0),0)</f>
        <v>0</v>
      </c>
    </row>
    <row r="48" spans="1:11" x14ac:dyDescent="0.3">
      <c r="A48" s="12">
        <v>60400060</v>
      </c>
      <c r="B48" s="13" t="s">
        <v>228</v>
      </c>
      <c r="C48" s="12">
        <f>IFERROR(VLOOKUP(A48,[2]Sheet1!$A$3:$D$113,3,0),0)</f>
        <v>612030</v>
      </c>
      <c r="D48" s="13" t="str">
        <f>IFERROR(VLOOKUP(A48,[2]Sheet1!$A$3:$D$113,4,0),0)</f>
        <v>Out-of-Town Travel Expense</v>
      </c>
      <c r="E48" s="10">
        <f>IFERROR(VLOOKUP(C48,[1]Sheet5!C:E,3,0),0)</f>
        <v>0</v>
      </c>
      <c r="F48" s="10">
        <f>IFERROR(VLOOKUP(C48,[1]Sheet5!K:M,3,0),0)</f>
        <v>371761.95</v>
      </c>
      <c r="G48" s="10">
        <f>IFERROR(VLOOKUP(C48,[1]Sheet5!S:U,3,0),0)</f>
        <v>6186.44</v>
      </c>
      <c r="H48" s="11">
        <f>IFERROR(VLOOKUP(C48,[1]Sheet5!AA:AC,3,0),0)</f>
        <v>0</v>
      </c>
      <c r="I48" s="11">
        <f>IFERROR(VLOOKUP(C48,[1]Sheet5!AI:AK,3,0),0)</f>
        <v>295955.11</v>
      </c>
      <c r="J48" s="11">
        <f>IFERROR(VLOOKUP(C48,[1]Sheet5!AP:AR,3,0),0)</f>
        <v>0</v>
      </c>
      <c r="K48" s="11">
        <f>IFERROR(VLOOKUP(C48,[1]Sheet5!AX:AZ,3,0),0)</f>
        <v>4600</v>
      </c>
    </row>
    <row r="49" spans="1:11" hidden="1" x14ac:dyDescent="0.3">
      <c r="A49" s="14">
        <v>60500010</v>
      </c>
      <c r="B49" s="15" t="s">
        <v>229</v>
      </c>
      <c r="C49" s="14">
        <f>IFERROR(VLOOKUP(A49,[2]Sheet1!$A$3:$D$113,3,0),0)</f>
        <v>0</v>
      </c>
      <c r="D49" s="15">
        <f>IFERROR(VLOOKUP(A49,[2]Sheet1!$A$3:$D$113,4,0),0)</f>
        <v>0</v>
      </c>
      <c r="E49" s="10">
        <f>IFERROR(VLOOKUP(C49,[1]Sheet5!C:E,3,0),0)</f>
        <v>0</v>
      </c>
      <c r="F49" s="10">
        <f>IFERROR(VLOOKUP(C49,[1]Sheet5!K:M,3,0),0)</f>
        <v>0</v>
      </c>
      <c r="G49" s="10">
        <f>IFERROR(VLOOKUP(C49,[1]Sheet5!S:U,3,0),0)</f>
        <v>0</v>
      </c>
      <c r="H49" s="11">
        <f>IFERROR(VLOOKUP(C49,[1]Sheet5!AA:AC,3,0),0)</f>
        <v>0</v>
      </c>
      <c r="I49" s="11">
        <f>IFERROR(VLOOKUP(C49,[1]Sheet5!AI:AK,3,0),0)</f>
        <v>0</v>
      </c>
      <c r="J49" s="11">
        <f>IFERROR(VLOOKUP(C49,[1]Sheet5!AP:AR,3,0),0)</f>
        <v>0</v>
      </c>
      <c r="K49" s="11">
        <f>IFERROR(VLOOKUP(C49,[1]Sheet5!AX:AZ,3,0),0)</f>
        <v>0</v>
      </c>
    </row>
    <row r="50" spans="1:11" hidden="1" x14ac:dyDescent="0.3">
      <c r="A50" s="12">
        <v>60600010</v>
      </c>
      <c r="B50" s="13" t="s">
        <v>230</v>
      </c>
      <c r="C50" s="12">
        <f>IFERROR(VLOOKUP(A50,[2]Sheet1!$A$3:$D$113,3,0),0)</f>
        <v>612020</v>
      </c>
      <c r="D50" s="13" t="str">
        <f>IFERROR(VLOOKUP(A50,[2]Sheet1!$A$3:$D$113,4,0),0)</f>
        <v>Transportation &amp; Travel Expenses</v>
      </c>
      <c r="E50" s="10">
        <f>IFERROR(VLOOKUP(C50,[1]Sheet5!C:E,3,0),0)</f>
        <v>0</v>
      </c>
      <c r="F50" s="10">
        <f>IFERROR(VLOOKUP(C50,[1]Sheet5!K:M,3,0),0)</f>
        <v>0</v>
      </c>
      <c r="G50" s="10">
        <f>IFERROR(VLOOKUP(C50,[1]Sheet5!S:U,3,0),0)</f>
        <v>0</v>
      </c>
      <c r="H50" s="11">
        <f>IFERROR(VLOOKUP(C50,[1]Sheet5!AA:AC,3,0),0)</f>
        <v>0</v>
      </c>
      <c r="I50" s="11">
        <f>IFERROR(VLOOKUP(C50,[1]Sheet5!AI:AK,3,0),0)</f>
        <v>0</v>
      </c>
      <c r="J50" s="11">
        <f>IFERROR(VLOOKUP(C50,[1]Sheet5!AP:AR,3,0),0)</f>
        <v>0</v>
      </c>
      <c r="K50" s="11">
        <f>IFERROR(VLOOKUP(C50,[1]Sheet5!AX:AZ,3,0),0)</f>
        <v>0</v>
      </c>
    </row>
    <row r="51" spans="1:11" hidden="1" x14ac:dyDescent="0.3">
      <c r="A51" s="14">
        <v>60600020</v>
      </c>
      <c r="B51" s="15" t="s">
        <v>231</v>
      </c>
      <c r="C51" s="14">
        <f>IFERROR(VLOOKUP(A51,[2]Sheet1!$A$3:$D$113,3,0),0)</f>
        <v>0</v>
      </c>
      <c r="D51" s="15">
        <f>IFERROR(VLOOKUP(A51,[2]Sheet1!$A$3:$D$113,4,0),0)</f>
        <v>0</v>
      </c>
      <c r="E51" s="10">
        <f>IFERROR(VLOOKUP(C51,[1]Sheet5!C:E,3,0),0)</f>
        <v>0</v>
      </c>
      <c r="F51" s="10">
        <f>IFERROR(VLOOKUP(C51,[1]Sheet5!K:M,3,0),0)</f>
        <v>0</v>
      </c>
      <c r="G51" s="10">
        <f>IFERROR(VLOOKUP(C51,[1]Sheet5!S:U,3,0),0)</f>
        <v>0</v>
      </c>
      <c r="H51" s="11">
        <f>IFERROR(VLOOKUP(C51,[1]Sheet5!AA:AC,3,0),0)</f>
        <v>0</v>
      </c>
      <c r="I51" s="11">
        <f>IFERROR(VLOOKUP(C51,[1]Sheet5!AI:AK,3,0),0)</f>
        <v>0</v>
      </c>
      <c r="J51" s="11">
        <f>IFERROR(VLOOKUP(C51,[1]Sheet5!AP:AR,3,0),0)</f>
        <v>0</v>
      </c>
      <c r="K51" s="11">
        <f>IFERROR(VLOOKUP(C51,[1]Sheet5!AX:AZ,3,0),0)</f>
        <v>0</v>
      </c>
    </row>
    <row r="52" spans="1:11" hidden="1" x14ac:dyDescent="0.3">
      <c r="A52" s="12">
        <v>60600030</v>
      </c>
      <c r="B52" s="13" t="s">
        <v>232</v>
      </c>
      <c r="C52" s="12">
        <v>612040</v>
      </c>
      <c r="D52" s="13" t="s">
        <v>298</v>
      </c>
      <c r="E52" s="10">
        <f>IFERROR(VLOOKUP(C52,[1]Sheet5!C:E,3,0),0)</f>
        <v>0</v>
      </c>
      <c r="F52" s="10">
        <f>IFERROR(VLOOKUP(C52,[1]Sheet5!K:M,3,0),0)</f>
        <v>0</v>
      </c>
      <c r="G52" s="10">
        <f>IFERROR(VLOOKUP(C52,[1]Sheet5!S:U,3,0),0)</f>
        <v>0</v>
      </c>
      <c r="H52" s="11">
        <f>IFERROR(VLOOKUP(C52,[1]Sheet5!AA:AC,3,0),0)</f>
        <v>0</v>
      </c>
      <c r="I52" s="11">
        <f>IFERROR(VLOOKUP(C52,[1]Sheet5!AI:AK,3,0),0)</f>
        <v>0</v>
      </c>
      <c r="J52" s="11">
        <f>IFERROR(VLOOKUP(C52,[1]Sheet5!AP:AR,3,0),0)</f>
        <v>0</v>
      </c>
      <c r="K52" s="11">
        <f>IFERROR(VLOOKUP(C52,[1]Sheet5!AX:AZ,3,0),0)</f>
        <v>0</v>
      </c>
    </row>
    <row r="53" spans="1:11" hidden="1" x14ac:dyDescent="0.3">
      <c r="A53" s="12">
        <v>60600040</v>
      </c>
      <c r="B53" s="13" t="s">
        <v>233</v>
      </c>
      <c r="C53" s="12">
        <v>612050</v>
      </c>
      <c r="D53" s="13" t="s">
        <v>299</v>
      </c>
      <c r="E53" s="10">
        <f>IFERROR(VLOOKUP(C53,[1]Sheet5!C:E,3,0),0)</f>
        <v>0</v>
      </c>
      <c r="F53" s="10">
        <f>IFERROR(VLOOKUP(C53,[1]Sheet5!K:M,3,0),0)</f>
        <v>0</v>
      </c>
      <c r="G53" s="10">
        <f>IFERROR(VLOOKUP(C53,[1]Sheet5!S:U,3,0),0)</f>
        <v>0</v>
      </c>
      <c r="H53" s="11">
        <f>IFERROR(VLOOKUP(C53,[1]Sheet5!AA:AC,3,0),0)</f>
        <v>0</v>
      </c>
      <c r="I53" s="11">
        <f>IFERROR(VLOOKUP(C53,[1]Sheet5!AI:AK,3,0),0)</f>
        <v>0</v>
      </c>
      <c r="J53" s="11">
        <f>IFERROR(VLOOKUP(C53,[1]Sheet5!AP:AR,3,0),0)</f>
        <v>0</v>
      </c>
      <c r="K53" s="11">
        <f>IFERROR(VLOOKUP(C53,[1]Sheet5!AX:AZ,3,0),0)</f>
        <v>0</v>
      </c>
    </row>
    <row r="54" spans="1:11" hidden="1" x14ac:dyDescent="0.3">
      <c r="A54" s="12">
        <v>60700010</v>
      </c>
      <c r="B54" s="13" t="s">
        <v>14</v>
      </c>
      <c r="C54" s="12">
        <f>IFERROR(VLOOKUP(A54,[2]Sheet1!$A$3:$D$113,3,0),0)</f>
        <v>640010</v>
      </c>
      <c r="D54" s="13" t="str">
        <f>IFERROR(VLOOKUP(A54,[2]Sheet1!$A$3:$D$113,4,0),0)</f>
        <v>Fuel Expenses</v>
      </c>
      <c r="E54" s="10">
        <f>IFERROR(VLOOKUP(C54,[1]Sheet5!C:E,3,0),0)</f>
        <v>0</v>
      </c>
      <c r="F54" s="10">
        <f>IFERROR(VLOOKUP(C54,[1]Sheet5!K:M,3,0),0)</f>
        <v>274832.86</v>
      </c>
      <c r="G54" s="10">
        <f>IFERROR(VLOOKUP(C54,[1]Sheet5!S:U,3,0),0)</f>
        <v>0</v>
      </c>
      <c r="H54" s="11">
        <f>IFERROR(VLOOKUP(C54,[1]Sheet5!AA:AC,3,0),0)</f>
        <v>0</v>
      </c>
      <c r="I54" s="11">
        <f>IFERROR(VLOOKUP(C54,[1]Sheet5!AI:AK,3,0),0)</f>
        <v>405772.65</v>
      </c>
      <c r="J54" s="11">
        <f>IFERROR(VLOOKUP(C54,[1]Sheet5!AP:AR,3,0),0)</f>
        <v>0</v>
      </c>
      <c r="K54" s="11">
        <f>IFERROR(VLOOKUP(C54,[1]Sheet5!AX:AZ,3,0),0)</f>
        <v>0</v>
      </c>
    </row>
    <row r="55" spans="1:11" hidden="1" x14ac:dyDescent="0.3">
      <c r="A55" s="14">
        <v>60700020</v>
      </c>
      <c r="B55" s="15" t="s">
        <v>16</v>
      </c>
      <c r="C55" s="14">
        <f>IFERROR(VLOOKUP(A55,[2]Sheet1!$A$3:$D$113,3,0),0)</f>
        <v>0</v>
      </c>
      <c r="D55" s="15">
        <f>IFERROR(VLOOKUP(A55,[2]Sheet1!$A$3:$D$113,4,0),0)</f>
        <v>0</v>
      </c>
      <c r="E55" s="10">
        <f>IFERROR(VLOOKUP(C55,[1]Sheet5!C:E,3,0),0)</f>
        <v>0</v>
      </c>
      <c r="F55" s="10">
        <f>IFERROR(VLOOKUP(C55,[1]Sheet5!K:M,3,0),0)</f>
        <v>0</v>
      </c>
      <c r="G55" s="10">
        <f>IFERROR(VLOOKUP(C55,[1]Sheet5!S:U,3,0),0)</f>
        <v>0</v>
      </c>
      <c r="H55" s="11">
        <f>IFERROR(VLOOKUP(C55,[1]Sheet5!AA:AC,3,0),0)</f>
        <v>0</v>
      </c>
      <c r="I55" s="11">
        <f>IFERROR(VLOOKUP(C55,[1]Sheet5!AI:AK,3,0),0)</f>
        <v>0</v>
      </c>
      <c r="J55" s="11">
        <f>IFERROR(VLOOKUP(C55,[1]Sheet5!AP:AR,3,0),0)</f>
        <v>0</v>
      </c>
      <c r="K55" s="11">
        <f>IFERROR(VLOOKUP(C55,[1]Sheet5!AX:AZ,3,0),0)</f>
        <v>0</v>
      </c>
    </row>
    <row r="56" spans="1:11" x14ac:dyDescent="0.3">
      <c r="A56" s="12">
        <v>60800010</v>
      </c>
      <c r="B56" s="13" t="s">
        <v>17</v>
      </c>
      <c r="C56" s="12">
        <f>IFERROR(VLOOKUP(A56,[2]Sheet1!$A$3:$D$113,3,0),0)</f>
        <v>613010</v>
      </c>
      <c r="D56" s="13" t="str">
        <f>IFERROR(VLOOKUP(A56,[2]Sheet1!$A$3:$D$113,4,0),0)</f>
        <v>Office Supplies</v>
      </c>
      <c r="E56" s="10">
        <f>IFERROR(VLOOKUP(C56,[1]Sheet5!C:E,3,0),0)</f>
        <v>0</v>
      </c>
      <c r="F56" s="10">
        <f>IFERROR(VLOOKUP(C56,[1]Sheet5!K:M,3,0),0)</f>
        <v>0</v>
      </c>
      <c r="G56" s="10">
        <f>IFERROR(VLOOKUP(C56,[1]Sheet5!S:U,3,0),0)</f>
        <v>0</v>
      </c>
      <c r="H56" s="11">
        <f>IFERROR(VLOOKUP(C56,[1]Sheet5!AA:AC,3,0),0)</f>
        <v>12856</v>
      </c>
      <c r="I56" s="11">
        <f>IFERROR(VLOOKUP(C56,[1]Sheet5!AI:AK,3,0),0)</f>
        <v>9571</v>
      </c>
      <c r="J56" s="11">
        <f>IFERROR(VLOOKUP(C56,[1]Sheet5!AP:AR,3,0),0)</f>
        <v>0</v>
      </c>
      <c r="K56" s="11">
        <f>IFERROR(VLOOKUP(C56,[1]Sheet5!AX:AZ,3,0),0)</f>
        <v>64554.22</v>
      </c>
    </row>
    <row r="57" spans="1:11" hidden="1" x14ac:dyDescent="0.3">
      <c r="A57" s="12">
        <v>60800020</v>
      </c>
      <c r="B57" s="13" t="s">
        <v>19</v>
      </c>
      <c r="C57" s="12">
        <f>IFERROR(VLOOKUP(A57,[2]Sheet1!$A$3:$D$113,3,0),0)</f>
        <v>613020</v>
      </c>
      <c r="D57" s="13" t="str">
        <f>IFERROR(VLOOKUP(A57,[2]Sheet1!$A$3:$D$113,4,0),0)</f>
        <v>Store Supplies</v>
      </c>
      <c r="E57" s="10">
        <f>IFERROR(VLOOKUP(C57,[1]Sheet5!C:E,3,0),0)</f>
        <v>2221251.2399999998</v>
      </c>
      <c r="F57" s="10">
        <f>IFERROR(VLOOKUP(C57,[1]Sheet5!K:M,3,0),0)</f>
        <v>0</v>
      </c>
      <c r="G57" s="10">
        <f>IFERROR(VLOOKUP(C57,[1]Sheet5!S:U,3,0),0)</f>
        <v>0</v>
      </c>
      <c r="H57" s="11">
        <f>IFERROR(VLOOKUP(C57,[1]Sheet5!AA:AC,3,0),0)</f>
        <v>0</v>
      </c>
      <c r="I57" s="11">
        <f>IFERROR(VLOOKUP(C57,[1]Sheet5!AI:AK,3,0),0)</f>
        <v>153347.26</v>
      </c>
      <c r="J57" s="11">
        <f>IFERROR(VLOOKUP(C57,[1]Sheet5!AP:AR,3,0),0)</f>
        <v>860173.34000000008</v>
      </c>
      <c r="K57" s="11">
        <f>IFERROR(VLOOKUP(C57,[1]Sheet5!AX:AZ,3,0),0)</f>
        <v>0</v>
      </c>
    </row>
    <row r="58" spans="1:11" hidden="1" x14ac:dyDescent="0.3">
      <c r="A58" s="12">
        <v>60800030</v>
      </c>
      <c r="B58" s="13" t="s">
        <v>20</v>
      </c>
      <c r="C58" s="12">
        <f>IFERROR(VLOOKUP(A58,[2]Sheet1!$A$3:$D$113,3,0),0)</f>
        <v>613030</v>
      </c>
      <c r="D58" s="13" t="str">
        <f>IFERROR(VLOOKUP(A58,[2]Sheet1!$A$3:$D$113,4,0),0)</f>
        <v>Factory &amp; Farm Supplies-Fixed</v>
      </c>
      <c r="E58" s="10">
        <f>IFERROR(VLOOKUP(C58,[1]Sheet5!C:E,3,0),0)</f>
        <v>0</v>
      </c>
      <c r="F58" s="10">
        <f>IFERROR(VLOOKUP(C58,[1]Sheet5!K:M,3,0),0)</f>
        <v>0</v>
      </c>
      <c r="G58" s="10">
        <f>IFERROR(VLOOKUP(C58,[1]Sheet5!S:U,3,0),0)</f>
        <v>0</v>
      </c>
      <c r="H58" s="11">
        <f>IFERROR(VLOOKUP(C58,[1]Sheet5!AA:AC,3,0),0)</f>
        <v>0</v>
      </c>
      <c r="I58" s="11">
        <f>IFERROR(VLOOKUP(C58,[1]Sheet5!AI:AK,3,0),0)</f>
        <v>0</v>
      </c>
      <c r="J58" s="11">
        <f>IFERROR(VLOOKUP(C58,[1]Sheet5!AP:AR,3,0),0)</f>
        <v>0</v>
      </c>
      <c r="K58" s="11">
        <f>IFERROR(VLOOKUP(C58,[1]Sheet5!AX:AZ,3,0),0)</f>
        <v>0</v>
      </c>
    </row>
    <row r="59" spans="1:11" hidden="1" x14ac:dyDescent="0.3">
      <c r="A59" s="12">
        <v>60800040</v>
      </c>
      <c r="B59" s="13" t="s">
        <v>21</v>
      </c>
      <c r="C59" s="12">
        <v>613030</v>
      </c>
      <c r="D59" s="13" t="s">
        <v>300</v>
      </c>
      <c r="E59" s="10">
        <f>IFERROR(VLOOKUP(C59,[1]Sheet5!C:E,3,0),0)</f>
        <v>0</v>
      </c>
      <c r="F59" s="10">
        <f>IFERROR(VLOOKUP(C59,[1]Sheet5!K:M,3,0),0)</f>
        <v>0</v>
      </c>
      <c r="G59" s="10">
        <f>IFERROR(VLOOKUP(C59,[1]Sheet5!S:U,3,0),0)</f>
        <v>0</v>
      </c>
      <c r="H59" s="11">
        <f>IFERROR(VLOOKUP(C59,[1]Sheet5!AA:AC,3,0),0)</f>
        <v>0</v>
      </c>
      <c r="I59" s="11">
        <f>IFERROR(VLOOKUP(C59,[1]Sheet5!AI:AK,3,0),0)</f>
        <v>0</v>
      </c>
      <c r="J59" s="11">
        <f>IFERROR(VLOOKUP(C59,[1]Sheet5!AP:AR,3,0),0)</f>
        <v>0</v>
      </c>
      <c r="K59" s="11">
        <f>IFERROR(VLOOKUP(C59,[1]Sheet5!AX:AZ,3,0),0)</f>
        <v>0</v>
      </c>
    </row>
    <row r="60" spans="1:11" hidden="1" x14ac:dyDescent="0.3">
      <c r="A60" s="12">
        <v>60800050</v>
      </c>
      <c r="B60" s="13" t="s">
        <v>22</v>
      </c>
      <c r="C60" s="12">
        <f>IFERROR(VLOOKUP(A60,[2]Sheet1!$A$3:$D$113,3,0),0)</f>
        <v>613040</v>
      </c>
      <c r="D60" s="13" t="str">
        <f>IFERROR(VLOOKUP(A60,[2]Sheet1!$A$3:$D$113,4,0),0)</f>
        <v>Laboratory Supplies - Fixed</v>
      </c>
      <c r="E60" s="10">
        <f>IFERROR(VLOOKUP(C60,[1]Sheet5!C:E,3,0),0)</f>
        <v>0</v>
      </c>
      <c r="F60" s="10">
        <f>IFERROR(VLOOKUP(C60,[1]Sheet5!K:M,3,0),0)</f>
        <v>0</v>
      </c>
      <c r="G60" s="10">
        <f>IFERROR(VLOOKUP(C60,[1]Sheet5!S:U,3,0),0)</f>
        <v>0</v>
      </c>
      <c r="H60" s="11">
        <f>IFERROR(VLOOKUP(C60,[1]Sheet5!AA:AC,3,0),0)</f>
        <v>0</v>
      </c>
      <c r="I60" s="11">
        <f>IFERROR(VLOOKUP(C60,[1]Sheet5!AI:AK,3,0),0)</f>
        <v>0</v>
      </c>
      <c r="J60" s="11">
        <f>IFERROR(VLOOKUP(C60,[1]Sheet5!AP:AR,3,0),0)</f>
        <v>0</v>
      </c>
      <c r="K60" s="11">
        <f>IFERROR(VLOOKUP(C60,[1]Sheet5!AX:AZ,3,0),0)</f>
        <v>0</v>
      </c>
    </row>
    <row r="61" spans="1:11" hidden="1" x14ac:dyDescent="0.3">
      <c r="A61" s="12">
        <v>60800060</v>
      </c>
      <c r="B61" s="13" t="s">
        <v>23</v>
      </c>
      <c r="C61" s="12">
        <f>IFERROR(VLOOKUP(A61,[2]Sheet1!$A$3:$D$113,3,0),0)</f>
        <v>618040</v>
      </c>
      <c r="D61" s="13" t="str">
        <f>IFERROR(VLOOKUP(A61,[2]Sheet1!$A$3:$D$113,4,0),0)</f>
        <v>Merchandising Materials Expense</v>
      </c>
      <c r="E61" s="10">
        <f>IFERROR(VLOOKUP(C61,[1]Sheet5!C:E,3,0),0)</f>
        <v>5989.92</v>
      </c>
      <c r="F61" s="10">
        <f>IFERROR(VLOOKUP(C61,[1]Sheet5!K:M,3,0),0)</f>
        <v>0</v>
      </c>
      <c r="G61" s="10">
        <f>IFERROR(VLOOKUP(C61,[1]Sheet5!S:U,3,0),0)</f>
        <v>0</v>
      </c>
      <c r="H61" s="11">
        <f>IFERROR(VLOOKUP(C61,[1]Sheet5!AA:AC,3,0),0)</f>
        <v>2880</v>
      </c>
      <c r="I61" s="11">
        <f>IFERROR(VLOOKUP(C61,[1]Sheet5!AI:AK,3,0),0)</f>
        <v>0</v>
      </c>
      <c r="J61" s="11">
        <f>IFERROR(VLOOKUP(C61,[1]Sheet5!AP:AR,3,0),0)</f>
        <v>0</v>
      </c>
      <c r="K61" s="11">
        <f>IFERROR(VLOOKUP(C61,[1]Sheet5!AX:AZ,3,0),0)</f>
        <v>0</v>
      </c>
    </row>
    <row r="62" spans="1:11" hidden="1" x14ac:dyDescent="0.3">
      <c r="A62" s="12">
        <v>60800070</v>
      </c>
      <c r="B62" s="13" t="s">
        <v>24</v>
      </c>
      <c r="C62" s="12">
        <f>IFERROR(VLOOKUP(A62,[2]Sheet1!$A$3:$D$113,3,0),0)</f>
        <v>613060</v>
      </c>
      <c r="D62" s="13" t="str">
        <f>IFERROR(VLOOKUP(A62,[2]Sheet1!$A$3:$D$113,4,0),0)</f>
        <v>Training Supplies</v>
      </c>
      <c r="E62" s="10">
        <f>IFERROR(VLOOKUP(C62,[1]Sheet5!C:E,3,0),0)</f>
        <v>0</v>
      </c>
      <c r="F62" s="10">
        <f>IFERROR(VLOOKUP(C62,[1]Sheet5!K:M,3,0),0)</f>
        <v>0</v>
      </c>
      <c r="G62" s="10">
        <f>IFERROR(VLOOKUP(C62,[1]Sheet5!S:U,3,0),0)</f>
        <v>0</v>
      </c>
      <c r="H62" s="11">
        <f>IFERROR(VLOOKUP(C62,[1]Sheet5!AA:AC,3,0),0)</f>
        <v>0</v>
      </c>
      <c r="I62" s="11">
        <f>IFERROR(VLOOKUP(C62,[1]Sheet5!AI:AK,3,0),0)</f>
        <v>0</v>
      </c>
      <c r="J62" s="11">
        <f>IFERROR(VLOOKUP(C62,[1]Sheet5!AP:AR,3,0),0)</f>
        <v>0</v>
      </c>
      <c r="K62" s="11">
        <f>IFERROR(VLOOKUP(C62,[1]Sheet5!AX:AZ,3,0),0)</f>
        <v>0</v>
      </c>
    </row>
    <row r="63" spans="1:11" hidden="1" x14ac:dyDescent="0.3">
      <c r="A63" s="12">
        <v>60800080</v>
      </c>
      <c r="B63" s="13" t="s">
        <v>25</v>
      </c>
      <c r="C63" s="12">
        <f>IFERROR(VLOOKUP(A63,[2]Sheet1!$A$3:$D$113,3,0),0)</f>
        <v>613070</v>
      </c>
      <c r="D63" s="13" t="str">
        <f>IFERROR(VLOOKUP(A63,[2]Sheet1!$A$3:$D$113,4,0),0)</f>
        <v>Marketing Supplies</v>
      </c>
      <c r="E63" s="10">
        <f>IFERROR(VLOOKUP(C63,[1]Sheet5!C:E,3,0),0)</f>
        <v>0</v>
      </c>
      <c r="F63" s="10">
        <f>IFERROR(VLOOKUP(C63,[1]Sheet5!K:M,3,0),0)</f>
        <v>0</v>
      </c>
      <c r="G63" s="10">
        <f>IFERROR(VLOOKUP(C63,[1]Sheet5!S:U,3,0),0)</f>
        <v>0</v>
      </c>
      <c r="H63" s="11">
        <f>IFERROR(VLOOKUP(C63,[1]Sheet5!AA:AC,3,0),0)</f>
        <v>0</v>
      </c>
      <c r="I63" s="11">
        <f>IFERROR(VLOOKUP(C63,[1]Sheet5!AI:AK,3,0),0)</f>
        <v>0</v>
      </c>
      <c r="J63" s="11">
        <f>IFERROR(VLOOKUP(C63,[1]Sheet5!AP:AR,3,0),0)</f>
        <v>0</v>
      </c>
      <c r="K63" s="11">
        <f>IFERROR(VLOOKUP(C63,[1]Sheet5!AX:AZ,3,0),0)</f>
        <v>0</v>
      </c>
    </row>
    <row r="64" spans="1:11" hidden="1" x14ac:dyDescent="0.3">
      <c r="A64" s="14">
        <v>60800090</v>
      </c>
      <c r="B64" s="15" t="s">
        <v>26</v>
      </c>
      <c r="C64" s="14">
        <f>IFERROR(VLOOKUP(A64,[2]Sheet1!$A$3:$D$113,3,0),0)</f>
        <v>0</v>
      </c>
      <c r="D64" s="15">
        <f>IFERROR(VLOOKUP(A64,[2]Sheet1!$A$3:$D$113,4,0),0)</f>
        <v>0</v>
      </c>
      <c r="E64" s="10">
        <f>IFERROR(VLOOKUP(C64,[1]Sheet5!C:E,3,0),0)</f>
        <v>0</v>
      </c>
      <c r="F64" s="10">
        <f>IFERROR(VLOOKUP(C64,[1]Sheet5!K:M,3,0),0)</f>
        <v>0</v>
      </c>
      <c r="G64" s="10">
        <f>IFERROR(VLOOKUP(C64,[1]Sheet5!S:U,3,0),0)</f>
        <v>0</v>
      </c>
      <c r="H64" s="11">
        <f>IFERROR(VLOOKUP(C64,[1]Sheet5!AA:AC,3,0),0)</f>
        <v>0</v>
      </c>
      <c r="I64" s="11">
        <f>IFERROR(VLOOKUP(C64,[1]Sheet5!AI:AK,3,0),0)</f>
        <v>0</v>
      </c>
      <c r="J64" s="11">
        <f>IFERROR(VLOOKUP(C64,[1]Sheet5!AP:AR,3,0),0)</f>
        <v>0</v>
      </c>
      <c r="K64" s="11">
        <f>IFERROR(VLOOKUP(C64,[1]Sheet5!AX:AZ,3,0),0)</f>
        <v>0</v>
      </c>
    </row>
    <row r="65" spans="1:11" hidden="1" x14ac:dyDescent="0.3">
      <c r="A65" s="12">
        <v>60900010</v>
      </c>
      <c r="B65" s="13" t="s">
        <v>27</v>
      </c>
      <c r="C65" s="12">
        <f>IFERROR(VLOOKUP(A65,[2]Sheet1!$A$3:$D$113,3,0),0)</f>
        <v>614020</v>
      </c>
      <c r="D65" s="13" t="str">
        <f>IFERROR(VLOOKUP(A65,[2]Sheet1!$A$3:$D$113,4,0),0)</f>
        <v>Business Taxes</v>
      </c>
      <c r="E65" s="10">
        <f>IFERROR(VLOOKUP(C65,[1]Sheet5!C:E,3,0),0)</f>
        <v>1035323.7300000001</v>
      </c>
      <c r="F65" s="10">
        <f>IFERROR(VLOOKUP(C65,[1]Sheet5!K:M,3,0),0)</f>
        <v>0</v>
      </c>
      <c r="G65" s="10">
        <f>IFERROR(VLOOKUP(C65,[1]Sheet5!S:U,3,0),0)</f>
        <v>0</v>
      </c>
      <c r="H65" s="11">
        <f>IFERROR(VLOOKUP(C65,[1]Sheet5!AA:AC,3,0),0)</f>
        <v>0</v>
      </c>
      <c r="I65" s="11">
        <f>IFERROR(VLOOKUP(C65,[1]Sheet5!AI:AK,3,0),0)</f>
        <v>2211.56</v>
      </c>
      <c r="J65" s="11">
        <f>IFERROR(VLOOKUP(C65,[1]Sheet5!AP:AR,3,0),0)</f>
        <v>216366.67</v>
      </c>
      <c r="K65" s="11">
        <f>IFERROR(VLOOKUP(C65,[1]Sheet5!AX:AZ,3,0),0)</f>
        <v>0</v>
      </c>
    </row>
    <row r="66" spans="1:11" hidden="1" x14ac:dyDescent="0.3">
      <c r="A66" s="12">
        <v>60900020</v>
      </c>
      <c r="B66" s="13" t="s">
        <v>29</v>
      </c>
      <c r="C66" s="12">
        <f>IFERROR(VLOOKUP(A66,[2]Sheet1!$A$3:$D$113,3,0),0)</f>
        <v>617050</v>
      </c>
      <c r="D66" s="13" t="str">
        <f>IFERROR(VLOOKUP(A66,[2]Sheet1!$A$3:$D$113,4,0),0)</f>
        <v>Insurance Exp- Business Taxes</v>
      </c>
      <c r="E66" s="10">
        <f>IFERROR(VLOOKUP(C66,[1]Sheet5!C:E,3,0),0)</f>
        <v>0</v>
      </c>
      <c r="F66" s="10">
        <f>IFERROR(VLOOKUP(C66,[1]Sheet5!K:M,3,0),0)</f>
        <v>0</v>
      </c>
      <c r="G66" s="10">
        <f>IFERROR(VLOOKUP(C66,[1]Sheet5!S:U,3,0),0)</f>
        <v>0</v>
      </c>
      <c r="H66" s="11">
        <f>IFERROR(VLOOKUP(C66,[1]Sheet5!AA:AC,3,0),0)</f>
        <v>0</v>
      </c>
      <c r="I66" s="11">
        <f>IFERROR(VLOOKUP(C66,[1]Sheet5!AI:AK,3,0),0)</f>
        <v>0</v>
      </c>
      <c r="J66" s="11">
        <f>IFERROR(VLOOKUP(C66,[1]Sheet5!AP:AR,3,0),0)</f>
        <v>0</v>
      </c>
      <c r="K66" s="11">
        <f>IFERROR(VLOOKUP(C66,[1]Sheet5!AX:AZ,3,0),0)</f>
        <v>0</v>
      </c>
    </row>
    <row r="67" spans="1:11" hidden="1" x14ac:dyDescent="0.3">
      <c r="A67" s="12">
        <v>60900030</v>
      </c>
      <c r="B67" s="13" t="s">
        <v>30</v>
      </c>
      <c r="C67" s="12">
        <v>614080</v>
      </c>
      <c r="D67" s="13" t="s">
        <v>301</v>
      </c>
      <c r="E67" s="10">
        <f>IFERROR(VLOOKUP(C67,[1]Sheet5!C:E,3,0),0)</f>
        <v>0</v>
      </c>
      <c r="F67" s="10">
        <f>IFERROR(VLOOKUP(C67,[1]Sheet5!K:M,3,0),0)</f>
        <v>0</v>
      </c>
      <c r="G67" s="10">
        <f>IFERROR(VLOOKUP(C67,[1]Sheet5!S:U,3,0),0)</f>
        <v>0</v>
      </c>
      <c r="H67" s="11">
        <f>IFERROR(VLOOKUP(C67,[1]Sheet5!AA:AC,3,0),0)</f>
        <v>0</v>
      </c>
      <c r="I67" s="11">
        <f>IFERROR(VLOOKUP(C67,[1]Sheet5!AI:AK,3,0),0)</f>
        <v>0</v>
      </c>
      <c r="J67" s="11">
        <f>IFERROR(VLOOKUP(C67,[1]Sheet5!AP:AR,3,0),0)</f>
        <v>0</v>
      </c>
      <c r="K67" s="11">
        <f>IFERROR(VLOOKUP(C67,[1]Sheet5!AX:AZ,3,0),0)</f>
        <v>0</v>
      </c>
    </row>
    <row r="68" spans="1:11" hidden="1" x14ac:dyDescent="0.3">
      <c r="A68" s="12">
        <v>60900040</v>
      </c>
      <c r="B68" s="13" t="s">
        <v>31</v>
      </c>
      <c r="C68" s="12">
        <f>IFERROR(VLOOKUP(A68,[2]Sheet1!$A$3:$D$113,3,0),0)</f>
        <v>613050</v>
      </c>
      <c r="D68" s="13" t="str">
        <f>IFERROR(VLOOKUP(A68,[2]Sheet1!$A$3:$D$113,4,0),0)</f>
        <v>Registration Fee</v>
      </c>
      <c r="E68" s="10">
        <f>IFERROR(VLOOKUP(C68,[1]Sheet5!C:E,3,0),0)</f>
        <v>19500</v>
      </c>
      <c r="F68" s="10">
        <f>IFERROR(VLOOKUP(C68,[1]Sheet5!K:M,3,0),0)</f>
        <v>0</v>
      </c>
      <c r="G68" s="10">
        <f>IFERROR(VLOOKUP(C68,[1]Sheet5!S:U,3,0),0)</f>
        <v>0</v>
      </c>
      <c r="H68" s="11">
        <f>IFERROR(VLOOKUP(C68,[1]Sheet5!AA:AC,3,0),0)</f>
        <v>0</v>
      </c>
      <c r="I68" s="11">
        <f>IFERROR(VLOOKUP(C68,[1]Sheet5!AI:AK,3,0),0)</f>
        <v>0</v>
      </c>
      <c r="J68" s="11">
        <f>IFERROR(VLOOKUP(C68,[1]Sheet5!AP:AR,3,0),0)</f>
        <v>5000</v>
      </c>
      <c r="K68" s="11">
        <f>IFERROR(VLOOKUP(C68,[1]Sheet5!AX:AZ,3,0),0)</f>
        <v>0</v>
      </c>
    </row>
    <row r="69" spans="1:11" hidden="1" x14ac:dyDescent="0.3">
      <c r="A69" s="14">
        <v>60900050</v>
      </c>
      <c r="B69" s="15" t="s">
        <v>32</v>
      </c>
      <c r="C69" s="14">
        <f>IFERROR(VLOOKUP(A69,[2]Sheet1!$A$3:$D$113,3,0),0)</f>
        <v>0</v>
      </c>
      <c r="D69" s="15">
        <f>IFERROR(VLOOKUP(A69,[2]Sheet1!$A$3:$D$113,4,0),0)</f>
        <v>0</v>
      </c>
      <c r="E69" s="10">
        <f>IFERROR(VLOOKUP(C69,[1]Sheet5!C:E,3,0),0)</f>
        <v>0</v>
      </c>
      <c r="F69" s="10">
        <f>IFERROR(VLOOKUP(C69,[1]Sheet5!K:M,3,0),0)</f>
        <v>0</v>
      </c>
      <c r="G69" s="10">
        <f>IFERROR(VLOOKUP(C69,[1]Sheet5!S:U,3,0),0)</f>
        <v>0</v>
      </c>
      <c r="H69" s="11">
        <f>IFERROR(VLOOKUP(C69,[1]Sheet5!AA:AC,3,0),0)</f>
        <v>0</v>
      </c>
      <c r="I69" s="11">
        <f>IFERROR(VLOOKUP(C69,[1]Sheet5!AI:AK,3,0),0)</f>
        <v>0</v>
      </c>
      <c r="J69" s="11">
        <f>IFERROR(VLOOKUP(C69,[1]Sheet5!AP:AR,3,0),0)</f>
        <v>0</v>
      </c>
      <c r="K69" s="11">
        <f>IFERROR(VLOOKUP(C69,[1]Sheet5!AX:AZ,3,0),0)</f>
        <v>0</v>
      </c>
    </row>
    <row r="70" spans="1:11" hidden="1" x14ac:dyDescent="0.3">
      <c r="A70" s="14">
        <v>60900060</v>
      </c>
      <c r="B70" s="15" t="s">
        <v>33</v>
      </c>
      <c r="C70" s="14">
        <f>IFERROR(VLOOKUP(A70,[2]Sheet1!$A$3:$D$113,3,0),0)</f>
        <v>0</v>
      </c>
      <c r="D70" s="15">
        <f>IFERROR(VLOOKUP(A70,[2]Sheet1!$A$3:$D$113,4,0),0)</f>
        <v>0</v>
      </c>
      <c r="E70" s="10">
        <f>IFERROR(VLOOKUP(C70,[1]Sheet5!C:E,3,0),0)</f>
        <v>0</v>
      </c>
      <c r="F70" s="10">
        <f>IFERROR(VLOOKUP(C70,[1]Sheet5!K:M,3,0),0)</f>
        <v>0</v>
      </c>
      <c r="G70" s="10">
        <f>IFERROR(VLOOKUP(C70,[1]Sheet5!S:U,3,0),0)</f>
        <v>0</v>
      </c>
      <c r="H70" s="11">
        <f>IFERROR(VLOOKUP(C70,[1]Sheet5!AA:AC,3,0),0)</f>
        <v>0</v>
      </c>
      <c r="I70" s="11">
        <f>IFERROR(VLOOKUP(C70,[1]Sheet5!AI:AK,3,0),0)</f>
        <v>0</v>
      </c>
      <c r="J70" s="11">
        <f>IFERROR(VLOOKUP(C70,[1]Sheet5!AP:AR,3,0),0)</f>
        <v>0</v>
      </c>
      <c r="K70" s="11">
        <f>IFERROR(VLOOKUP(C70,[1]Sheet5!AX:AZ,3,0),0)</f>
        <v>0</v>
      </c>
    </row>
    <row r="71" spans="1:11" hidden="1" x14ac:dyDescent="0.3">
      <c r="A71" s="12">
        <v>60900070</v>
      </c>
      <c r="B71" s="13" t="s">
        <v>34</v>
      </c>
      <c r="C71" s="12">
        <v>614010</v>
      </c>
      <c r="D71" s="13" t="s">
        <v>302</v>
      </c>
      <c r="E71" s="10">
        <f>IFERROR(VLOOKUP(C71,[1]Sheet5!C:E,3,0),0)</f>
        <v>0</v>
      </c>
      <c r="F71" s="10">
        <f>IFERROR(VLOOKUP(C71,[1]Sheet5!K:M,3,0),0)</f>
        <v>0</v>
      </c>
      <c r="G71" s="10">
        <f>IFERROR(VLOOKUP(C71,[1]Sheet5!S:U,3,0),0)</f>
        <v>0</v>
      </c>
      <c r="H71" s="11">
        <f>IFERROR(VLOOKUP(C71,[1]Sheet5!AA:AC,3,0),0)</f>
        <v>0</v>
      </c>
      <c r="I71" s="11">
        <f>IFERROR(VLOOKUP(C71,[1]Sheet5!AI:AK,3,0),0)</f>
        <v>0</v>
      </c>
      <c r="J71" s="11">
        <f>IFERROR(VLOOKUP(C71,[1]Sheet5!AP:AR,3,0),0)</f>
        <v>0</v>
      </c>
      <c r="K71" s="11">
        <f>IFERROR(VLOOKUP(C71,[1]Sheet5!AX:AZ,3,0),0)</f>
        <v>0</v>
      </c>
    </row>
    <row r="72" spans="1:11" hidden="1" x14ac:dyDescent="0.3">
      <c r="A72" s="14">
        <v>60900080</v>
      </c>
      <c r="B72" s="15" t="s">
        <v>35</v>
      </c>
      <c r="C72" s="14">
        <f>IFERROR(VLOOKUP(A72,[2]Sheet1!$A$3:$D$113,3,0),0)</f>
        <v>0</v>
      </c>
      <c r="D72" s="15">
        <f>IFERROR(VLOOKUP(A72,[2]Sheet1!$A$3:$D$113,4,0),0)</f>
        <v>0</v>
      </c>
      <c r="E72" s="10">
        <f>IFERROR(VLOOKUP(C72,[1]Sheet5!C:E,3,0),0)</f>
        <v>0</v>
      </c>
      <c r="F72" s="10">
        <f>IFERROR(VLOOKUP(C72,[1]Sheet5!K:M,3,0),0)</f>
        <v>0</v>
      </c>
      <c r="G72" s="10">
        <f>IFERROR(VLOOKUP(C72,[1]Sheet5!S:U,3,0),0)</f>
        <v>0</v>
      </c>
      <c r="H72" s="11">
        <f>IFERROR(VLOOKUP(C72,[1]Sheet5!AA:AC,3,0),0)</f>
        <v>0</v>
      </c>
      <c r="I72" s="11">
        <f>IFERROR(VLOOKUP(C72,[1]Sheet5!AI:AK,3,0),0)</f>
        <v>0</v>
      </c>
      <c r="J72" s="11">
        <f>IFERROR(VLOOKUP(C72,[1]Sheet5!AP:AR,3,0),0)</f>
        <v>0</v>
      </c>
      <c r="K72" s="11">
        <f>IFERROR(VLOOKUP(C72,[1]Sheet5!AX:AZ,3,0),0)</f>
        <v>0</v>
      </c>
    </row>
    <row r="73" spans="1:11" hidden="1" x14ac:dyDescent="0.3">
      <c r="A73" s="14">
        <v>60900090</v>
      </c>
      <c r="B73" s="15" t="s">
        <v>36</v>
      </c>
      <c r="C73" s="14">
        <f>IFERROR(VLOOKUP(A73,[2]Sheet1!$A$3:$D$113,3,0),0)</f>
        <v>0</v>
      </c>
      <c r="D73" s="15">
        <f>IFERROR(VLOOKUP(A73,[2]Sheet1!$A$3:$D$113,4,0),0)</f>
        <v>0</v>
      </c>
      <c r="E73" s="10">
        <f>IFERROR(VLOOKUP(C73,[1]Sheet5!C:E,3,0),0)</f>
        <v>0</v>
      </c>
      <c r="F73" s="10">
        <f>IFERROR(VLOOKUP(C73,[1]Sheet5!K:M,3,0),0)</f>
        <v>0</v>
      </c>
      <c r="G73" s="10">
        <f>IFERROR(VLOOKUP(C73,[1]Sheet5!S:U,3,0),0)</f>
        <v>0</v>
      </c>
      <c r="H73" s="11">
        <f>IFERROR(VLOOKUP(C73,[1]Sheet5!AA:AC,3,0),0)</f>
        <v>0</v>
      </c>
      <c r="I73" s="11">
        <f>IFERROR(VLOOKUP(C73,[1]Sheet5!AI:AK,3,0),0)</f>
        <v>0</v>
      </c>
      <c r="J73" s="11">
        <f>IFERROR(VLOOKUP(C73,[1]Sheet5!AP:AR,3,0),0)</f>
        <v>0</v>
      </c>
      <c r="K73" s="11">
        <f>IFERROR(VLOOKUP(C73,[1]Sheet5!AX:AZ,3,0),0)</f>
        <v>0</v>
      </c>
    </row>
    <row r="74" spans="1:11" hidden="1" x14ac:dyDescent="0.3">
      <c r="A74" s="12">
        <v>60900100</v>
      </c>
      <c r="B74" s="13" t="s">
        <v>37</v>
      </c>
      <c r="C74" s="12">
        <f>IFERROR(VLOOKUP(A74,[2]Sheet1!$A$3:$D$113,3,0),0)</f>
        <v>614030</v>
      </c>
      <c r="D74" s="13" t="str">
        <f>IFERROR(VLOOKUP(A74,[2]Sheet1!$A$3:$D$113,4,0),0)</f>
        <v>Service Vehicle Registration Fee</v>
      </c>
      <c r="E74" s="10">
        <f>IFERROR(VLOOKUP(C74,[1]Sheet5!C:E,3,0),0)</f>
        <v>0</v>
      </c>
      <c r="F74" s="10">
        <f>IFERROR(VLOOKUP(C74,[1]Sheet5!K:M,3,0),0)</f>
        <v>18868.12</v>
      </c>
      <c r="G74" s="10">
        <f>IFERROR(VLOOKUP(C74,[1]Sheet5!S:U,3,0),0)</f>
        <v>1761.33</v>
      </c>
      <c r="H74" s="11">
        <f>IFERROR(VLOOKUP(C74,[1]Sheet5!AA:AC,3,0),0)</f>
        <v>0</v>
      </c>
      <c r="I74" s="11">
        <f>IFERROR(VLOOKUP(C74,[1]Sheet5!AI:AK,3,0),0)</f>
        <v>29078.12</v>
      </c>
      <c r="J74" s="11">
        <f>IFERROR(VLOOKUP(C74,[1]Sheet5!AP:AR,3,0),0)</f>
        <v>0</v>
      </c>
      <c r="K74" s="11">
        <f>IFERROR(VLOOKUP(C74,[1]Sheet5!AX:AZ,3,0),0)</f>
        <v>0</v>
      </c>
    </row>
    <row r="75" spans="1:11" hidden="1" x14ac:dyDescent="0.3">
      <c r="A75" s="12">
        <v>60900110</v>
      </c>
      <c r="B75" s="13" t="s">
        <v>38</v>
      </c>
      <c r="C75" s="12">
        <f>IFERROR(VLOOKUP(A75,[2]Sheet1!$A$3:$D$113,3,0),0)</f>
        <v>614040</v>
      </c>
      <c r="D75" s="13" t="str">
        <f>IFERROR(VLOOKUP(A75,[2]Sheet1!$A$3:$D$113,4,0),0)</f>
        <v>New Company Registration Fee</v>
      </c>
      <c r="E75" s="10">
        <f>IFERROR(VLOOKUP(C75,[1]Sheet5!C:E,3,0),0)</f>
        <v>0</v>
      </c>
      <c r="F75" s="10">
        <f>IFERROR(VLOOKUP(C75,[1]Sheet5!K:M,3,0),0)</f>
        <v>0</v>
      </c>
      <c r="G75" s="10">
        <f>IFERROR(VLOOKUP(C75,[1]Sheet5!S:U,3,0),0)</f>
        <v>0</v>
      </c>
      <c r="H75" s="11">
        <f>IFERROR(VLOOKUP(C75,[1]Sheet5!AA:AC,3,0),0)</f>
        <v>0</v>
      </c>
      <c r="I75" s="11">
        <f>IFERROR(VLOOKUP(C75,[1]Sheet5!AI:AK,3,0),0)</f>
        <v>0</v>
      </c>
      <c r="J75" s="11">
        <f>IFERROR(VLOOKUP(C75,[1]Sheet5!AP:AR,3,0),0)</f>
        <v>0</v>
      </c>
      <c r="K75" s="11">
        <f>IFERROR(VLOOKUP(C75,[1]Sheet5!AX:AZ,3,0),0)</f>
        <v>0</v>
      </c>
    </row>
    <row r="76" spans="1:11" hidden="1" x14ac:dyDescent="0.3">
      <c r="A76" s="14">
        <v>60900120</v>
      </c>
      <c r="B76" s="15" t="s">
        <v>39</v>
      </c>
      <c r="C76" s="14">
        <f>IFERROR(VLOOKUP(A76,[2]Sheet1!$A$3:$D$113,3,0),0)</f>
        <v>0</v>
      </c>
      <c r="D76" s="15">
        <f>IFERROR(VLOOKUP(A76,[2]Sheet1!$A$3:$D$113,4,0),0)</f>
        <v>0</v>
      </c>
      <c r="E76" s="10">
        <f>IFERROR(VLOOKUP(C76,[1]Sheet5!C:E,3,0),0)</f>
        <v>0</v>
      </c>
      <c r="F76" s="10">
        <f>IFERROR(VLOOKUP(C76,[1]Sheet5!K:M,3,0),0)</f>
        <v>0</v>
      </c>
      <c r="G76" s="10">
        <f>IFERROR(VLOOKUP(C76,[1]Sheet5!S:U,3,0),0)</f>
        <v>0</v>
      </c>
      <c r="H76" s="11">
        <f>IFERROR(VLOOKUP(C76,[1]Sheet5!AA:AC,3,0),0)</f>
        <v>0</v>
      </c>
      <c r="I76" s="11">
        <f>IFERROR(VLOOKUP(C76,[1]Sheet5!AI:AK,3,0),0)</f>
        <v>0</v>
      </c>
      <c r="J76" s="11">
        <f>IFERROR(VLOOKUP(C76,[1]Sheet5!AP:AR,3,0),0)</f>
        <v>0</v>
      </c>
      <c r="K76" s="11">
        <f>IFERROR(VLOOKUP(C76,[1]Sheet5!AX:AZ,3,0),0)</f>
        <v>0</v>
      </c>
    </row>
    <row r="77" spans="1:11" hidden="1" x14ac:dyDescent="0.3">
      <c r="A77" s="12">
        <v>60900130</v>
      </c>
      <c r="B77" s="13" t="s">
        <v>40</v>
      </c>
      <c r="C77" s="12">
        <v>614070</v>
      </c>
      <c r="D77" s="13" t="s">
        <v>303</v>
      </c>
      <c r="E77" s="10">
        <f>IFERROR(VLOOKUP(C77,[1]Sheet5!C:E,3,0),0)</f>
        <v>2037.09</v>
      </c>
      <c r="F77" s="10">
        <f>IFERROR(VLOOKUP(C77,[1]Sheet5!K:M,3,0),0)</f>
        <v>0</v>
      </c>
      <c r="G77" s="10">
        <f>IFERROR(VLOOKUP(C77,[1]Sheet5!S:U,3,0),0)</f>
        <v>0</v>
      </c>
      <c r="H77" s="11">
        <f>IFERROR(VLOOKUP(C77,[1]Sheet5!AA:AC,3,0),0)</f>
        <v>0</v>
      </c>
      <c r="I77" s="11">
        <f>IFERROR(VLOOKUP(C77,[1]Sheet5!AI:AK,3,0),0)</f>
        <v>0</v>
      </c>
      <c r="J77" s="11">
        <f>IFERROR(VLOOKUP(C77,[1]Sheet5!AP:AR,3,0),0)</f>
        <v>2016</v>
      </c>
      <c r="K77" s="11">
        <f>IFERROR(VLOOKUP(C77,[1]Sheet5!AX:AZ,3,0),0)</f>
        <v>0</v>
      </c>
    </row>
    <row r="78" spans="1:11" hidden="1" x14ac:dyDescent="0.3">
      <c r="A78" s="14">
        <v>61000010</v>
      </c>
      <c r="B78" s="15" t="s">
        <v>41</v>
      </c>
      <c r="C78" s="14">
        <f>IFERROR(VLOOKUP(A78,[2]Sheet1!$A$3:$D$113,3,0),0)</f>
        <v>0</v>
      </c>
      <c r="D78" s="15">
        <f>IFERROR(VLOOKUP(A78,[2]Sheet1!$A$3:$D$113,4,0),0)</f>
        <v>0</v>
      </c>
      <c r="E78" s="10">
        <f>IFERROR(VLOOKUP(C78,[1]Sheet5!C:E,3,0),0)</f>
        <v>0</v>
      </c>
      <c r="F78" s="10">
        <f>IFERROR(VLOOKUP(C78,[1]Sheet5!K:M,3,0),0)</f>
        <v>0</v>
      </c>
      <c r="G78" s="10">
        <f>IFERROR(VLOOKUP(C78,[1]Sheet5!S:U,3,0),0)</f>
        <v>0</v>
      </c>
      <c r="H78" s="11">
        <f>IFERROR(VLOOKUP(C78,[1]Sheet5!AA:AC,3,0),0)</f>
        <v>0</v>
      </c>
      <c r="I78" s="11">
        <f>IFERROR(VLOOKUP(C78,[1]Sheet5!AI:AK,3,0),0)</f>
        <v>0</v>
      </c>
      <c r="J78" s="11">
        <f>IFERROR(VLOOKUP(C78,[1]Sheet5!AP:AR,3,0),0)</f>
        <v>0</v>
      </c>
      <c r="K78" s="11">
        <f>IFERROR(VLOOKUP(C78,[1]Sheet5!AX:AZ,3,0),0)</f>
        <v>0</v>
      </c>
    </row>
    <row r="79" spans="1:11" hidden="1" x14ac:dyDescent="0.3">
      <c r="A79" s="14">
        <v>61000020</v>
      </c>
      <c r="B79" s="15" t="s">
        <v>43</v>
      </c>
      <c r="C79" s="14">
        <f>IFERROR(VLOOKUP(A79,[2]Sheet1!$A$3:$D$113,3,0),0)</f>
        <v>0</v>
      </c>
      <c r="D79" s="15">
        <f>IFERROR(VLOOKUP(A79,[2]Sheet1!$A$3:$D$113,4,0),0)</f>
        <v>0</v>
      </c>
      <c r="E79" s="10">
        <f>IFERROR(VLOOKUP(C79,[1]Sheet5!C:E,3,0),0)</f>
        <v>0</v>
      </c>
      <c r="F79" s="10">
        <f>IFERROR(VLOOKUP(C79,[1]Sheet5!K:M,3,0),0)</f>
        <v>0</v>
      </c>
      <c r="G79" s="10">
        <f>IFERROR(VLOOKUP(C79,[1]Sheet5!S:U,3,0),0)</f>
        <v>0</v>
      </c>
      <c r="H79" s="11">
        <f>IFERROR(VLOOKUP(C79,[1]Sheet5!AA:AC,3,0),0)</f>
        <v>0</v>
      </c>
      <c r="I79" s="11">
        <f>IFERROR(VLOOKUP(C79,[1]Sheet5!AI:AK,3,0),0)</f>
        <v>0</v>
      </c>
      <c r="J79" s="11">
        <f>IFERROR(VLOOKUP(C79,[1]Sheet5!AP:AR,3,0),0)</f>
        <v>0</v>
      </c>
      <c r="K79" s="11">
        <f>IFERROR(VLOOKUP(C79,[1]Sheet5!AX:AZ,3,0),0)</f>
        <v>0</v>
      </c>
    </row>
    <row r="80" spans="1:11" hidden="1" x14ac:dyDescent="0.3">
      <c r="A80" s="12">
        <v>61000030</v>
      </c>
      <c r="B80" s="13" t="s">
        <v>42</v>
      </c>
      <c r="C80" s="12">
        <f>IFERROR(VLOOKUP(A80,[2]Sheet1!$A$3:$D$113,3,0),0)</f>
        <v>640170</v>
      </c>
      <c r="D80" s="13" t="str">
        <f>IFERROR(VLOOKUP(A80,[2]Sheet1!$A$3:$D$113,4,0),0)</f>
        <v>Documentary Stamps</v>
      </c>
      <c r="E80" s="10">
        <f>IFERROR(VLOOKUP(C80,[1]Sheet5!C:E,3,0),0)</f>
        <v>90</v>
      </c>
      <c r="F80" s="10">
        <f>IFERROR(VLOOKUP(C80,[1]Sheet5!K:M,3,0),0)</f>
        <v>5389.5</v>
      </c>
      <c r="G80" s="10">
        <f>IFERROR(VLOOKUP(C80,[1]Sheet5!S:U,3,0),0)</f>
        <v>0</v>
      </c>
      <c r="H80" s="11">
        <f>IFERROR(VLOOKUP(C80,[1]Sheet5!AA:AC,3,0),0)</f>
        <v>0</v>
      </c>
      <c r="I80" s="11">
        <f>IFERROR(VLOOKUP(C80,[1]Sheet5!AI:AK,3,0),0)</f>
        <v>5014</v>
      </c>
      <c r="J80" s="11">
        <f>IFERROR(VLOOKUP(C80,[1]Sheet5!AP:AR,3,0),0)</f>
        <v>60</v>
      </c>
      <c r="K80" s="11">
        <f>IFERROR(VLOOKUP(C80,[1]Sheet5!AX:AZ,3,0),0)</f>
        <v>0</v>
      </c>
    </row>
    <row r="81" spans="1:11" hidden="1" x14ac:dyDescent="0.3">
      <c r="A81" s="12">
        <v>61100010</v>
      </c>
      <c r="B81" s="13" t="s">
        <v>44</v>
      </c>
      <c r="C81" s="12">
        <f>IFERROR(VLOOKUP(A81,[2]Sheet1!$A$3:$D$113,3,0),0)</f>
        <v>615010</v>
      </c>
      <c r="D81" s="13" t="str">
        <f>IFERROR(VLOOKUP(A81,[2]Sheet1!$A$3:$D$113,4,0),0)</f>
        <v>Tel&amp;Post-Landline</v>
      </c>
      <c r="E81" s="10">
        <f>IFERROR(VLOOKUP(C81,[1]Sheet5!C:E,3,0),0)</f>
        <v>0</v>
      </c>
      <c r="F81" s="10">
        <f>IFERROR(VLOOKUP(C81,[1]Sheet5!K:M,3,0),0)</f>
        <v>0</v>
      </c>
      <c r="G81" s="10">
        <f>IFERROR(VLOOKUP(C81,[1]Sheet5!S:U,3,0),0)</f>
        <v>0</v>
      </c>
      <c r="H81" s="11">
        <f>IFERROR(VLOOKUP(C81,[1]Sheet5!AA:AC,3,0),0)</f>
        <v>0</v>
      </c>
      <c r="I81" s="11">
        <f>IFERROR(VLOOKUP(C81,[1]Sheet5!AI:AK,3,0),0)</f>
        <v>0</v>
      </c>
      <c r="J81" s="11">
        <f>IFERROR(VLOOKUP(C81,[1]Sheet5!AP:AR,3,0),0)</f>
        <v>0</v>
      </c>
      <c r="K81" s="11">
        <f>IFERROR(VLOOKUP(C81,[1]Sheet5!AX:AZ,3,0),0)</f>
        <v>0</v>
      </c>
    </row>
    <row r="82" spans="1:11" x14ac:dyDescent="0.3">
      <c r="A82" s="12">
        <v>61100020</v>
      </c>
      <c r="B82" s="13" t="s">
        <v>46</v>
      </c>
      <c r="C82" s="12">
        <f>IFERROR(VLOOKUP(A82,[2]Sheet1!$A$3:$D$113,3,0),0)</f>
        <v>615020</v>
      </c>
      <c r="D82" s="13" t="str">
        <f>IFERROR(VLOOKUP(A82,[2]Sheet1!$A$3:$D$113,4,0),0)</f>
        <v>Tel&amp;Post-Cellphone</v>
      </c>
      <c r="E82" s="10">
        <f>IFERROR(VLOOKUP(C82,[1]Sheet5!C:E,3,0),0)</f>
        <v>112585.06000000001</v>
      </c>
      <c r="F82" s="10">
        <f>IFERROR(VLOOKUP(C82,[1]Sheet5!K:M,3,0),0)</f>
        <v>40958.28</v>
      </c>
      <c r="G82" s="10">
        <f>IFERROR(VLOOKUP(C82,[1]Sheet5!S:U,3,0),0)</f>
        <v>4149</v>
      </c>
      <c r="H82" s="11">
        <f>IFERROR(VLOOKUP(C82,[1]Sheet5!AA:AC,3,0),0)</f>
        <v>4050</v>
      </c>
      <c r="I82" s="11">
        <f>IFERROR(VLOOKUP(C82,[1]Sheet5!AI:AK,3,0),0)</f>
        <v>36230</v>
      </c>
      <c r="J82" s="11">
        <f>IFERROR(VLOOKUP(C82,[1]Sheet5!AP:AR,3,0),0)</f>
        <v>26585.71</v>
      </c>
      <c r="K82" s="11">
        <f>IFERROR(VLOOKUP(C82,[1]Sheet5!AX:AZ,3,0),0)</f>
        <v>9801</v>
      </c>
    </row>
    <row r="83" spans="1:11" x14ac:dyDescent="0.3">
      <c r="A83" s="12">
        <v>61100030</v>
      </c>
      <c r="B83" s="13" t="s">
        <v>47</v>
      </c>
      <c r="C83" s="12">
        <f>IFERROR(VLOOKUP(A83,[2]Sheet1!$A$3:$D$113,3,0),0)</f>
        <v>615030</v>
      </c>
      <c r="D83" s="13" t="str">
        <f>IFERROR(VLOOKUP(A83,[2]Sheet1!$A$3:$D$113,4,0),0)</f>
        <v>Tel&amp;Post-Internet Fees</v>
      </c>
      <c r="E83" s="10">
        <f>IFERROR(VLOOKUP(C83,[1]Sheet5!C:E,3,0),0)</f>
        <v>315847.41000000003</v>
      </c>
      <c r="F83" s="10">
        <f>IFERROR(VLOOKUP(C83,[1]Sheet5!K:M,3,0),0)</f>
        <v>0</v>
      </c>
      <c r="G83" s="10">
        <f>IFERROR(VLOOKUP(C83,[1]Sheet5!S:U,3,0),0)</f>
        <v>0</v>
      </c>
      <c r="H83" s="11">
        <f>IFERROR(VLOOKUP(C83,[1]Sheet5!AA:AC,3,0),0)</f>
        <v>0</v>
      </c>
      <c r="I83" s="11">
        <f>IFERROR(VLOOKUP(C83,[1]Sheet5!AI:AK,3,0),0)</f>
        <v>0</v>
      </c>
      <c r="J83" s="11">
        <f>IFERROR(VLOOKUP(C83,[1]Sheet5!AP:AR,3,0),0)</f>
        <v>93365.34</v>
      </c>
      <c r="K83" s="11">
        <f>IFERROR(VLOOKUP(C83,[1]Sheet5!AX:AZ,3,0),0)</f>
        <v>598</v>
      </c>
    </row>
    <row r="84" spans="1:11" hidden="1" x14ac:dyDescent="0.3">
      <c r="A84" s="12">
        <v>61100040</v>
      </c>
      <c r="B84" s="13" t="s">
        <v>48</v>
      </c>
      <c r="C84" s="12">
        <f>IFERROR(VLOOKUP(A84,[2]Sheet1!$A$3:$D$113,3,0),0)</f>
        <v>615040</v>
      </c>
      <c r="D84" s="13" t="str">
        <f>IFERROR(VLOOKUP(A84,[2]Sheet1!$A$3:$D$113,4,0),0)</f>
        <v>Tel&amp;Post-Courier</v>
      </c>
      <c r="E84" s="10">
        <f>IFERROR(VLOOKUP(C84,[1]Sheet5!C:E,3,0),0)</f>
        <v>465</v>
      </c>
      <c r="F84" s="10">
        <f>IFERROR(VLOOKUP(C84,[1]Sheet5!K:M,3,0),0)</f>
        <v>1148</v>
      </c>
      <c r="G84" s="10">
        <f>IFERROR(VLOOKUP(C84,[1]Sheet5!S:U,3,0),0)</f>
        <v>0</v>
      </c>
      <c r="H84" s="11">
        <f>IFERROR(VLOOKUP(C84,[1]Sheet5!AA:AC,3,0),0)</f>
        <v>0</v>
      </c>
      <c r="I84" s="11">
        <f>IFERROR(VLOOKUP(C84,[1]Sheet5!AI:AK,3,0),0)</f>
        <v>49007.16</v>
      </c>
      <c r="J84" s="11">
        <f>IFERROR(VLOOKUP(C84,[1]Sheet5!AP:AR,3,0),0)</f>
        <v>0</v>
      </c>
      <c r="K84" s="11">
        <f>IFERROR(VLOOKUP(C84,[1]Sheet5!AX:AZ,3,0),0)</f>
        <v>0</v>
      </c>
    </row>
    <row r="85" spans="1:11" hidden="1" x14ac:dyDescent="0.3">
      <c r="A85" s="12">
        <v>61200010</v>
      </c>
      <c r="B85" s="13" t="s">
        <v>49</v>
      </c>
      <c r="C85" s="12">
        <f>IFERROR(VLOOKUP(A85,[2]Sheet1!$A$3:$D$113,3,0),0)</f>
        <v>616010</v>
      </c>
      <c r="D85" s="13" t="str">
        <f>IFERROR(VLOOKUP(A85,[2]Sheet1!$A$3:$D$113,4,0),0)</f>
        <v>Books &amp; Subscription</v>
      </c>
      <c r="E85" s="10">
        <f>IFERROR(VLOOKUP(C85,[1]Sheet5!C:E,3,0),0)</f>
        <v>0</v>
      </c>
      <c r="F85" s="10">
        <f>IFERROR(VLOOKUP(C85,[1]Sheet5!K:M,3,0),0)</f>
        <v>0</v>
      </c>
      <c r="G85" s="10">
        <f>IFERROR(VLOOKUP(C85,[1]Sheet5!S:U,3,0),0)</f>
        <v>0</v>
      </c>
      <c r="H85" s="11">
        <f>IFERROR(VLOOKUP(C85,[1]Sheet5!AA:AC,3,0),0)</f>
        <v>0</v>
      </c>
      <c r="I85" s="11">
        <f>IFERROR(VLOOKUP(C85,[1]Sheet5!AI:AK,3,0),0)</f>
        <v>0</v>
      </c>
      <c r="J85" s="11">
        <f>IFERROR(VLOOKUP(C85,[1]Sheet5!AP:AR,3,0),0)</f>
        <v>0</v>
      </c>
      <c r="K85" s="11">
        <f>IFERROR(VLOOKUP(C85,[1]Sheet5!AX:AZ,3,0),0)</f>
        <v>0</v>
      </c>
    </row>
    <row r="86" spans="1:11" hidden="1" x14ac:dyDescent="0.3">
      <c r="A86" s="12">
        <v>61200020</v>
      </c>
      <c r="B86" s="13" t="s">
        <v>51</v>
      </c>
      <c r="C86" s="12">
        <f>IFERROR(VLOOKUP(A86,[2]Sheet1!$A$3:$D$113,3,0),0)</f>
        <v>616030</v>
      </c>
      <c r="D86" s="13" t="str">
        <f>IFERROR(VLOOKUP(A86,[2]Sheet1!$A$3:$D$113,4,0),0)</f>
        <v>Photocopying/Printing Services</v>
      </c>
      <c r="E86" s="10">
        <f>IFERROR(VLOOKUP(C86,[1]Sheet5!C:E,3,0),0)</f>
        <v>12129</v>
      </c>
      <c r="F86" s="10">
        <f>IFERROR(VLOOKUP(C86,[1]Sheet5!K:M,3,0),0)</f>
        <v>2240</v>
      </c>
      <c r="G86" s="10">
        <f>IFERROR(VLOOKUP(C86,[1]Sheet5!S:U,3,0),0)</f>
        <v>0</v>
      </c>
      <c r="H86" s="11">
        <f>IFERROR(VLOOKUP(C86,[1]Sheet5!AA:AC,3,0),0)</f>
        <v>0</v>
      </c>
      <c r="I86" s="11">
        <f>IFERROR(VLOOKUP(C86,[1]Sheet5!AI:AK,3,0),0)</f>
        <v>10409</v>
      </c>
      <c r="J86" s="11">
        <f>IFERROR(VLOOKUP(C86,[1]Sheet5!AP:AR,3,0),0)</f>
        <v>2349</v>
      </c>
      <c r="K86" s="11">
        <f>IFERROR(VLOOKUP(C86,[1]Sheet5!AX:AZ,3,0),0)</f>
        <v>0</v>
      </c>
    </row>
    <row r="87" spans="1:11" hidden="1" x14ac:dyDescent="0.3">
      <c r="A87" s="14">
        <v>61200030</v>
      </c>
      <c r="B87" s="15" t="s">
        <v>52</v>
      </c>
      <c r="C87" s="14">
        <f>IFERROR(VLOOKUP(A87,[2]Sheet1!$A$3:$D$113,3,0),0)</f>
        <v>0</v>
      </c>
      <c r="D87" s="15">
        <f>IFERROR(VLOOKUP(A87,[2]Sheet1!$A$3:$D$113,4,0),0)</f>
        <v>0</v>
      </c>
      <c r="E87" s="10">
        <f>IFERROR(VLOOKUP(C87,[1]Sheet5!C:E,3,0),0)</f>
        <v>0</v>
      </c>
      <c r="F87" s="10">
        <f>IFERROR(VLOOKUP(C87,[1]Sheet5!K:M,3,0),0)</f>
        <v>0</v>
      </c>
      <c r="G87" s="10">
        <f>IFERROR(VLOOKUP(C87,[1]Sheet5!S:U,3,0),0)</f>
        <v>0</v>
      </c>
      <c r="H87" s="11">
        <f>IFERROR(VLOOKUP(C87,[1]Sheet5!AA:AC,3,0),0)</f>
        <v>0</v>
      </c>
      <c r="I87" s="11">
        <f>IFERROR(VLOOKUP(C87,[1]Sheet5!AI:AK,3,0),0)</f>
        <v>0</v>
      </c>
      <c r="J87" s="11">
        <f>IFERROR(VLOOKUP(C87,[1]Sheet5!AP:AR,3,0),0)</f>
        <v>0</v>
      </c>
      <c r="K87" s="11">
        <f>IFERROR(VLOOKUP(C87,[1]Sheet5!AX:AZ,3,0),0)</f>
        <v>0</v>
      </c>
    </row>
    <row r="88" spans="1:11" hidden="1" x14ac:dyDescent="0.3">
      <c r="A88" s="12">
        <v>61300010</v>
      </c>
      <c r="B88" s="13" t="s">
        <v>53</v>
      </c>
      <c r="C88" s="12"/>
      <c r="D88" s="13" t="str">
        <f>IFERROR(VLOOKUP(A88,[2]Sheet1!$A$3:$D$113,4,0),0)</f>
        <v>Insurance Exp.-Group Life &amp; Hosp. Premium</v>
      </c>
      <c r="E88" s="10">
        <f>IFERROR(VLOOKUP(C88,[1]Sheet5!C:E,3,0),0)</f>
        <v>0</v>
      </c>
      <c r="F88" s="10">
        <f>IFERROR(VLOOKUP(C88,[1]Sheet5!K:M,3,0),0)</f>
        <v>0</v>
      </c>
      <c r="G88" s="10">
        <f>IFERROR(VLOOKUP(C88,[1]Sheet5!S:U,3,0),0)</f>
        <v>0</v>
      </c>
      <c r="H88" s="11">
        <f>IFERROR(VLOOKUP(C88,[1]Sheet5!AA:AC,3,0),0)</f>
        <v>0</v>
      </c>
      <c r="I88" s="11">
        <f>IFERROR(VLOOKUP(C88,[1]Sheet5!AI:AK,3,0),0)</f>
        <v>0</v>
      </c>
      <c r="J88" s="11">
        <f>IFERROR(VLOOKUP(C88,[1]Sheet5!AP:AR,3,0),0)</f>
        <v>0</v>
      </c>
      <c r="K88" s="11">
        <f>IFERROR(VLOOKUP(C88,[1]Sheet5!AX:AZ,3,0),0)</f>
        <v>0</v>
      </c>
    </row>
    <row r="89" spans="1:11" x14ac:dyDescent="0.3">
      <c r="A89" s="12">
        <v>61300020</v>
      </c>
      <c r="B89" s="13" t="s">
        <v>55</v>
      </c>
      <c r="C89" s="12">
        <v>617010</v>
      </c>
      <c r="D89" s="13" t="s">
        <v>304</v>
      </c>
      <c r="E89" s="10">
        <f>IFERROR(VLOOKUP(C89,[1]Sheet5!C:E,3,0),0)</f>
        <v>0</v>
      </c>
      <c r="F89" s="10">
        <f>IFERROR(VLOOKUP(C89,[1]Sheet5!K:M,3,0),0)</f>
        <v>47550.16</v>
      </c>
      <c r="G89" s="10">
        <f>IFERROR(VLOOKUP(C89,[1]Sheet5!S:U,3,0),0)</f>
        <v>18850.88</v>
      </c>
      <c r="H89" s="11">
        <f>IFERROR(VLOOKUP(C89,[1]Sheet5!AA:AC,3,0),0)</f>
        <v>6156.72</v>
      </c>
      <c r="I89" s="11">
        <f>IFERROR(VLOOKUP(C89,[1]Sheet5!AI:AK,3,0),0)</f>
        <v>60719.199999999997</v>
      </c>
      <c r="J89" s="11">
        <f>IFERROR(VLOOKUP(C89,[1]Sheet5!AP:AR,3,0),0)</f>
        <v>0</v>
      </c>
      <c r="K89" s="11">
        <f>IFERROR(VLOOKUP(C89,[1]Sheet5!AX:AZ,3,0),0)</f>
        <v>37333.03</v>
      </c>
    </row>
    <row r="90" spans="1:11" hidden="1" x14ac:dyDescent="0.3">
      <c r="A90" s="14">
        <v>61300030</v>
      </c>
      <c r="B90" s="15" t="s">
        <v>56</v>
      </c>
      <c r="C90" s="14">
        <f>IFERROR(VLOOKUP(A90,[2]Sheet1!$A$3:$D$113,3,0),0)</f>
        <v>0</v>
      </c>
      <c r="D90" s="15">
        <f>IFERROR(VLOOKUP(A90,[2]Sheet1!$A$3:$D$113,4,0),0)</f>
        <v>0</v>
      </c>
      <c r="E90" s="10">
        <f>IFERROR(VLOOKUP(C90,[1]Sheet5!C:E,3,0),0)</f>
        <v>0</v>
      </c>
      <c r="F90" s="10">
        <f>IFERROR(VLOOKUP(C90,[1]Sheet5!K:M,3,0),0)</f>
        <v>0</v>
      </c>
      <c r="G90" s="10">
        <f>IFERROR(VLOOKUP(C90,[1]Sheet5!S:U,3,0),0)</f>
        <v>0</v>
      </c>
      <c r="H90" s="11">
        <f>IFERROR(VLOOKUP(C90,[1]Sheet5!AA:AC,3,0),0)</f>
        <v>0</v>
      </c>
      <c r="I90" s="11">
        <f>IFERROR(VLOOKUP(C90,[1]Sheet5!AI:AK,3,0),0)</f>
        <v>0</v>
      </c>
      <c r="J90" s="11">
        <f>IFERROR(VLOOKUP(C90,[1]Sheet5!AP:AR,3,0),0)</f>
        <v>0</v>
      </c>
      <c r="K90" s="11">
        <f>IFERROR(VLOOKUP(C90,[1]Sheet5!AX:AZ,3,0),0)</f>
        <v>0</v>
      </c>
    </row>
    <row r="91" spans="1:11" hidden="1" x14ac:dyDescent="0.3">
      <c r="A91" s="12">
        <v>61300040</v>
      </c>
      <c r="B91" s="13" t="s">
        <v>57</v>
      </c>
      <c r="C91" s="12">
        <f>IFERROR(VLOOKUP(A91,[2]Sheet1!$A$3:$D$113,3,0),0)</f>
        <v>617030</v>
      </c>
      <c r="D91" s="13" t="str">
        <f>IFERROR(VLOOKUP(A91,[2]Sheet1!$A$3:$D$113,4,0),0)</f>
        <v>Insurance Exp.-Motor Vehicle</v>
      </c>
      <c r="E91" s="10">
        <f>IFERROR(VLOOKUP(C91,[1]Sheet5!C:E,3,0),0)</f>
        <v>0</v>
      </c>
      <c r="F91" s="10">
        <f>IFERROR(VLOOKUP(C91,[1]Sheet5!K:M,3,0),0)</f>
        <v>20663.59</v>
      </c>
      <c r="G91" s="10">
        <f>IFERROR(VLOOKUP(C91,[1]Sheet5!S:U,3,0),0)</f>
        <v>6483.33</v>
      </c>
      <c r="H91" s="11">
        <f>IFERROR(VLOOKUP(C91,[1]Sheet5!AA:AC,3,0),0)</f>
        <v>0</v>
      </c>
      <c r="I91" s="11">
        <f>IFERROR(VLOOKUP(C91,[1]Sheet5!AI:AK,3,0),0)</f>
        <v>36293.379999999997</v>
      </c>
      <c r="J91" s="11">
        <f>IFERROR(VLOOKUP(C91,[1]Sheet5!AP:AR,3,0),0)</f>
        <v>0</v>
      </c>
      <c r="K91" s="11">
        <f>IFERROR(VLOOKUP(C91,[1]Sheet5!AX:AZ,3,0),0)</f>
        <v>0</v>
      </c>
    </row>
    <row r="92" spans="1:11" hidden="1" x14ac:dyDescent="0.3">
      <c r="A92" s="12">
        <v>61300050</v>
      </c>
      <c r="B92" s="13" t="s">
        <v>58</v>
      </c>
      <c r="C92" s="12">
        <f>IFERROR(VLOOKUP(A92,[2]Sheet1!$A$3:$D$113,3,0),0)</f>
        <v>617020</v>
      </c>
      <c r="D92" s="13" t="str">
        <f>IFERROR(VLOOKUP(A92,[2]Sheet1!$A$3:$D$113,4,0),0)</f>
        <v>Insurance Exp.-Fire</v>
      </c>
      <c r="E92" s="10">
        <f>IFERROR(VLOOKUP(C92,[1]Sheet5!C:E,3,0),0)</f>
        <v>0</v>
      </c>
      <c r="F92" s="10">
        <f>IFERROR(VLOOKUP(C92,[1]Sheet5!K:M,3,0),0)</f>
        <v>0</v>
      </c>
      <c r="G92" s="10">
        <f>IFERROR(VLOOKUP(C92,[1]Sheet5!S:U,3,0),0)</f>
        <v>0</v>
      </c>
      <c r="H92" s="11">
        <f>IFERROR(VLOOKUP(C92,[1]Sheet5!AA:AC,3,0),0)</f>
        <v>0</v>
      </c>
      <c r="I92" s="11">
        <f>IFERROR(VLOOKUP(C92,[1]Sheet5!AI:AK,3,0),0)</f>
        <v>0</v>
      </c>
      <c r="J92" s="11">
        <f>IFERROR(VLOOKUP(C92,[1]Sheet5!AP:AR,3,0),0)</f>
        <v>0</v>
      </c>
      <c r="K92" s="11">
        <f>IFERROR(VLOOKUP(C92,[1]Sheet5!AX:AZ,3,0),0)</f>
        <v>0</v>
      </c>
    </row>
    <row r="93" spans="1:11" hidden="1" x14ac:dyDescent="0.3">
      <c r="A93" s="14">
        <v>61300060</v>
      </c>
      <c r="B93" s="15" t="s">
        <v>59</v>
      </c>
      <c r="C93" s="14">
        <f>IFERROR(VLOOKUP(A93,[2]Sheet1!$A$3:$D$113,3,0),0)</f>
        <v>0</v>
      </c>
      <c r="D93" s="15">
        <f>IFERROR(VLOOKUP(A93,[2]Sheet1!$A$3:$D$113,4,0),0)</f>
        <v>0</v>
      </c>
      <c r="E93" s="10">
        <f>IFERROR(VLOOKUP(C93,[1]Sheet5!C:E,3,0),0)</f>
        <v>0</v>
      </c>
      <c r="F93" s="10">
        <f>IFERROR(VLOOKUP(C93,[1]Sheet5!K:M,3,0),0)</f>
        <v>0</v>
      </c>
      <c r="G93" s="10">
        <f>IFERROR(VLOOKUP(C93,[1]Sheet5!S:U,3,0),0)</f>
        <v>0</v>
      </c>
      <c r="H93" s="11">
        <f>IFERROR(VLOOKUP(C93,[1]Sheet5!AA:AC,3,0),0)</f>
        <v>0</v>
      </c>
      <c r="I93" s="11">
        <f>IFERROR(VLOOKUP(C93,[1]Sheet5!AI:AK,3,0),0)</f>
        <v>0</v>
      </c>
      <c r="J93" s="11">
        <f>IFERROR(VLOOKUP(C93,[1]Sheet5!AP:AR,3,0),0)</f>
        <v>0</v>
      </c>
      <c r="K93" s="11">
        <f>IFERROR(VLOOKUP(C93,[1]Sheet5!AX:AZ,3,0),0)</f>
        <v>0</v>
      </c>
    </row>
    <row r="94" spans="1:11" hidden="1" x14ac:dyDescent="0.3">
      <c r="A94" s="12">
        <v>61400010</v>
      </c>
      <c r="B94" s="13" t="s">
        <v>60</v>
      </c>
      <c r="C94" s="12">
        <f>IFERROR(VLOOKUP(A94,[2]Sheet1!$A$3:$D$113,3,0),0)</f>
        <v>618090</v>
      </c>
      <c r="D94" s="13" t="str">
        <f>IFERROR(VLOOKUP(A94,[2]Sheet1!$A$3:$D$113,4,0),0)</f>
        <v>Contract Labor - Crew</v>
      </c>
      <c r="E94" s="10">
        <f>IFERROR(VLOOKUP(C94,[1]Sheet5!C:E,3,0),0)</f>
        <v>7745377.0799999973</v>
      </c>
      <c r="F94" s="10">
        <f>IFERROR(VLOOKUP(C94,[1]Sheet5!K:M,3,0),0)</f>
        <v>0</v>
      </c>
      <c r="G94" s="10">
        <f>IFERROR(VLOOKUP(C94,[1]Sheet5!S:U,3,0),0)</f>
        <v>0</v>
      </c>
      <c r="H94" s="11">
        <f>IFERROR(VLOOKUP(C94,[1]Sheet5!AA:AC,3,0),0)</f>
        <v>0</v>
      </c>
      <c r="I94" s="11">
        <f>IFERROR(VLOOKUP(C94,[1]Sheet5!AI:AK,3,0),0)</f>
        <v>114475.83</v>
      </c>
      <c r="J94" s="11">
        <f>IFERROR(VLOOKUP(C94,[1]Sheet5!AP:AR,3,0),0)</f>
        <v>1886128.17</v>
      </c>
      <c r="K94" s="11">
        <f>IFERROR(VLOOKUP(C94,[1]Sheet5!AX:AZ,3,0),0)</f>
        <v>0</v>
      </c>
    </row>
    <row r="95" spans="1:11" hidden="1" x14ac:dyDescent="0.3">
      <c r="A95" s="12">
        <v>61400020</v>
      </c>
      <c r="B95" s="13" t="s">
        <v>62</v>
      </c>
      <c r="C95" s="12">
        <f>IFERROR(VLOOKUP(A95,[2]Sheet1!$A$3:$D$113,3,0),0)</f>
        <v>618100</v>
      </c>
      <c r="D95" s="13" t="str">
        <f>IFERROR(VLOOKUP(A95,[2]Sheet1!$A$3:$D$113,4,0),0)</f>
        <v>Contract Labor - Crew Overtime</v>
      </c>
      <c r="E95" s="10">
        <f>IFERROR(VLOOKUP(C95,[1]Sheet5!C:E,3,0),0)</f>
        <v>3331312.2999999993</v>
      </c>
      <c r="F95" s="10">
        <f>IFERROR(VLOOKUP(C95,[1]Sheet5!K:M,3,0),0)</f>
        <v>0</v>
      </c>
      <c r="G95" s="10">
        <f>IFERROR(VLOOKUP(C95,[1]Sheet5!S:U,3,0),0)</f>
        <v>0</v>
      </c>
      <c r="H95" s="11">
        <f>IFERROR(VLOOKUP(C95,[1]Sheet5!AA:AC,3,0),0)</f>
        <v>0</v>
      </c>
      <c r="I95" s="11">
        <f>IFERROR(VLOOKUP(C95,[1]Sheet5!AI:AK,3,0),0)</f>
        <v>0</v>
      </c>
      <c r="J95" s="11">
        <f>IFERROR(VLOOKUP(C95,[1]Sheet5!AP:AR,3,0),0)</f>
        <v>646717.87999999989</v>
      </c>
      <c r="K95" s="11">
        <f>IFERROR(VLOOKUP(C95,[1]Sheet5!AX:AZ,3,0),0)</f>
        <v>0</v>
      </c>
    </row>
    <row r="96" spans="1:11" x14ac:dyDescent="0.3">
      <c r="A96" s="12">
        <v>61400030</v>
      </c>
      <c r="B96" s="13" t="s">
        <v>63</v>
      </c>
      <c r="C96" s="12">
        <f>IFERROR(VLOOKUP(A96,[2]Sheet1!$A$3:$D$113,3,0),0)</f>
        <v>618020</v>
      </c>
      <c r="D96" s="13" t="str">
        <f>IFERROR(VLOOKUP(A96,[2]Sheet1!$A$3:$D$113,4,0),0)</f>
        <v>Contract Labor-fixed</v>
      </c>
      <c r="E96" s="10">
        <f>IFERROR(VLOOKUP(C96,[1]Sheet5!C:E,3,0),0)</f>
        <v>77200</v>
      </c>
      <c r="F96" s="10">
        <f>IFERROR(VLOOKUP(C96,[1]Sheet5!K:M,3,0),0)</f>
        <v>248663</v>
      </c>
      <c r="G96" s="10">
        <f>IFERROR(VLOOKUP(C96,[1]Sheet5!S:U,3,0),0)</f>
        <v>111377.66</v>
      </c>
      <c r="H96" s="11">
        <f>IFERROR(VLOOKUP(C96,[1]Sheet5!AA:AC,3,0),0)</f>
        <v>118564.81</v>
      </c>
      <c r="I96" s="11">
        <f>IFERROR(VLOOKUP(C96,[1]Sheet5!AI:AK,3,0),0)</f>
        <v>2950</v>
      </c>
      <c r="J96" s="11">
        <f>IFERROR(VLOOKUP(C96,[1]Sheet5!AP:AR,3,0),0)</f>
        <v>0</v>
      </c>
      <c r="K96" s="11">
        <f>IFERROR(VLOOKUP(C96,[1]Sheet5!AX:AZ,3,0),0)</f>
        <v>5116</v>
      </c>
    </row>
    <row r="97" spans="1:11" hidden="1" x14ac:dyDescent="0.3">
      <c r="A97" s="12">
        <v>61400040</v>
      </c>
      <c r="B97" s="13" t="s">
        <v>64</v>
      </c>
      <c r="C97" s="12">
        <f>IFERROR(VLOOKUP(A97,[2]Sheet1!$A$3:$D$113,3,0),0)</f>
        <v>618110</v>
      </c>
      <c r="D97" s="13" t="str">
        <f>IFERROR(VLOOKUP(A97,[2]Sheet1!$A$3:$D$113,4,0),0)</f>
        <v>Sales Incentives - crew</v>
      </c>
      <c r="E97" s="10">
        <f>IFERROR(VLOOKUP(C97,[1]Sheet5!C:E,3,0),0)</f>
        <v>1486650.67</v>
      </c>
      <c r="F97" s="10">
        <f>IFERROR(VLOOKUP(C97,[1]Sheet5!K:M,3,0),0)</f>
        <v>0</v>
      </c>
      <c r="G97" s="10">
        <f>IFERROR(VLOOKUP(C97,[1]Sheet5!S:U,3,0),0)</f>
        <v>0</v>
      </c>
      <c r="H97" s="11">
        <f>IFERROR(VLOOKUP(C97,[1]Sheet5!AA:AC,3,0),0)</f>
        <v>0</v>
      </c>
      <c r="I97" s="11">
        <f>IFERROR(VLOOKUP(C97,[1]Sheet5!AI:AK,3,0),0)</f>
        <v>0</v>
      </c>
      <c r="J97" s="11">
        <f>IFERROR(VLOOKUP(C97,[1]Sheet5!AP:AR,3,0),0)</f>
        <v>128651.67</v>
      </c>
      <c r="K97" s="11">
        <f>IFERROR(VLOOKUP(C97,[1]Sheet5!AX:AZ,3,0),0)</f>
        <v>0</v>
      </c>
    </row>
    <row r="98" spans="1:11" hidden="1" x14ac:dyDescent="0.3">
      <c r="A98" s="14">
        <v>61400050</v>
      </c>
      <c r="B98" s="15" t="s">
        <v>65</v>
      </c>
      <c r="C98" s="14">
        <f>IFERROR(VLOOKUP(A98,[2]Sheet1!$A$3:$D$113,3,0),0)</f>
        <v>0</v>
      </c>
      <c r="D98" s="15">
        <f>IFERROR(VLOOKUP(A98,[2]Sheet1!$A$3:$D$113,4,0),0)</f>
        <v>0</v>
      </c>
      <c r="E98" s="10">
        <f>IFERROR(VLOOKUP(C98,[1]Sheet5!C:E,3,0),0)</f>
        <v>0</v>
      </c>
      <c r="F98" s="10">
        <f>IFERROR(VLOOKUP(C98,[1]Sheet5!K:M,3,0),0)</f>
        <v>0</v>
      </c>
      <c r="G98" s="10">
        <f>IFERROR(VLOOKUP(C98,[1]Sheet5!S:U,3,0),0)</f>
        <v>0</v>
      </c>
      <c r="H98" s="11">
        <f>IFERROR(VLOOKUP(C98,[1]Sheet5!AA:AC,3,0),0)</f>
        <v>0</v>
      </c>
      <c r="I98" s="11">
        <f>IFERROR(VLOOKUP(C98,[1]Sheet5!AI:AK,3,0),0)</f>
        <v>0</v>
      </c>
      <c r="J98" s="11">
        <f>IFERROR(VLOOKUP(C98,[1]Sheet5!AP:AR,3,0),0)</f>
        <v>0</v>
      </c>
      <c r="K98" s="11">
        <f>IFERROR(VLOOKUP(C98,[1]Sheet5!AX:AZ,3,0),0)</f>
        <v>0</v>
      </c>
    </row>
    <row r="99" spans="1:11" hidden="1" x14ac:dyDescent="0.3">
      <c r="A99" s="12">
        <v>61400060</v>
      </c>
      <c r="B99" s="13" t="s">
        <v>66</v>
      </c>
      <c r="C99" s="12">
        <v>618140</v>
      </c>
      <c r="D99" s="13" t="s">
        <v>305</v>
      </c>
      <c r="E99" s="10">
        <f>IFERROR(VLOOKUP(C99,[1]Sheet5!C:E,3,0),0)</f>
        <v>0</v>
      </c>
      <c r="F99" s="10">
        <f>IFERROR(VLOOKUP(C99,[1]Sheet5!K:M,3,0),0)</f>
        <v>0</v>
      </c>
      <c r="G99" s="10">
        <f>IFERROR(VLOOKUP(C99,[1]Sheet5!S:U,3,0),0)</f>
        <v>0</v>
      </c>
      <c r="H99" s="11">
        <f>IFERROR(VLOOKUP(C99,[1]Sheet5!AA:AC,3,0),0)</f>
        <v>0</v>
      </c>
      <c r="I99" s="11">
        <f>IFERROR(VLOOKUP(C99,[1]Sheet5!AI:AK,3,0),0)</f>
        <v>0</v>
      </c>
      <c r="J99" s="11">
        <f>IFERROR(VLOOKUP(C99,[1]Sheet5!AP:AR,3,0),0)</f>
        <v>0</v>
      </c>
      <c r="K99" s="11">
        <f>IFERROR(VLOOKUP(C99,[1]Sheet5!AX:AZ,3,0),0)</f>
        <v>0</v>
      </c>
    </row>
    <row r="100" spans="1:11" hidden="1" x14ac:dyDescent="0.3">
      <c r="A100" s="12">
        <v>61400120</v>
      </c>
      <c r="B100" s="13" t="s">
        <v>67</v>
      </c>
      <c r="C100" s="12">
        <f>IFERROR(VLOOKUP(A100,[2]Sheet1!$A$3:$D$113,3,0),0)</f>
        <v>618050</v>
      </c>
      <c r="D100" s="13" t="str">
        <f>IFERROR(VLOOKUP(A100,[2]Sheet1!$A$3:$D$113,4,0),0)</f>
        <v>Janitorial Services</v>
      </c>
      <c r="E100" s="10">
        <f>IFERROR(VLOOKUP(C100,[1]Sheet5!C:E,3,0),0)</f>
        <v>0</v>
      </c>
      <c r="F100" s="10">
        <f>IFERROR(VLOOKUP(C100,[1]Sheet5!K:M,3,0),0)</f>
        <v>0</v>
      </c>
      <c r="G100" s="10">
        <f>IFERROR(VLOOKUP(C100,[1]Sheet5!S:U,3,0),0)</f>
        <v>0</v>
      </c>
      <c r="H100" s="11">
        <f>IFERROR(VLOOKUP(C100,[1]Sheet5!AA:AC,3,0),0)</f>
        <v>0</v>
      </c>
      <c r="I100" s="11">
        <f>IFERROR(VLOOKUP(C100,[1]Sheet5!AI:AK,3,0),0)</f>
        <v>0</v>
      </c>
      <c r="J100" s="11">
        <f>IFERROR(VLOOKUP(C100,[1]Sheet5!AP:AR,3,0),0)</f>
        <v>0</v>
      </c>
      <c r="K100" s="11">
        <f>IFERROR(VLOOKUP(C100,[1]Sheet5!AX:AZ,3,0),0)</f>
        <v>0</v>
      </c>
    </row>
    <row r="101" spans="1:11" hidden="1" x14ac:dyDescent="0.3">
      <c r="A101" s="12">
        <v>61400130</v>
      </c>
      <c r="B101" s="13" t="s">
        <v>68</v>
      </c>
      <c r="C101" s="12">
        <f>IFERROR(VLOOKUP(A101,[2]Sheet1!$A$3:$D$113,3,0),0)</f>
        <v>618010</v>
      </c>
      <c r="D101" s="13" t="str">
        <f>IFERROR(VLOOKUP(A101,[2]Sheet1!$A$3:$D$113,4,0),0)</f>
        <v>Security Services</v>
      </c>
      <c r="E101" s="10">
        <f>IFERROR(VLOOKUP(C101,[1]Sheet5!C:E,3,0),0)</f>
        <v>0</v>
      </c>
      <c r="F101" s="10">
        <f>IFERROR(VLOOKUP(C101,[1]Sheet5!K:M,3,0),0)</f>
        <v>0</v>
      </c>
      <c r="G101" s="10">
        <f>IFERROR(VLOOKUP(C101,[1]Sheet5!S:U,3,0),0)</f>
        <v>0</v>
      </c>
      <c r="H101" s="11">
        <f>IFERROR(VLOOKUP(C101,[1]Sheet5!AA:AC,3,0),0)</f>
        <v>0</v>
      </c>
      <c r="I101" s="11">
        <f>IFERROR(VLOOKUP(C101,[1]Sheet5!AI:AK,3,0),0)</f>
        <v>0</v>
      </c>
      <c r="J101" s="11">
        <f>IFERROR(VLOOKUP(C101,[1]Sheet5!AP:AR,3,0),0)</f>
        <v>0</v>
      </c>
      <c r="K101" s="11">
        <f>IFERROR(VLOOKUP(C101,[1]Sheet5!AX:AZ,3,0),0)</f>
        <v>0</v>
      </c>
    </row>
    <row r="102" spans="1:11" x14ac:dyDescent="0.3">
      <c r="A102" s="12">
        <v>61400140</v>
      </c>
      <c r="B102" s="13" t="s">
        <v>69</v>
      </c>
      <c r="C102" s="12">
        <f>IFERROR(VLOOKUP(A102,[2]Sheet1!$A$3:$D$113,3,0),0)</f>
        <v>618060</v>
      </c>
      <c r="D102" s="13" t="str">
        <f>IFERROR(VLOOKUP(A102,[2]Sheet1!$A$3:$D$113,4,0),0)</f>
        <v>Pest Control</v>
      </c>
      <c r="E102" s="10">
        <f>IFERROR(VLOOKUP(C102,[1]Sheet5!C:E,3,0),0)</f>
        <v>555248.55000000005</v>
      </c>
      <c r="F102" s="10">
        <f>IFERROR(VLOOKUP(C102,[1]Sheet5!K:M,3,0),0)</f>
        <v>0</v>
      </c>
      <c r="G102" s="10">
        <f>IFERROR(VLOOKUP(C102,[1]Sheet5!S:U,3,0),0)</f>
        <v>0</v>
      </c>
      <c r="H102" s="11">
        <f>IFERROR(VLOOKUP(C102,[1]Sheet5!AA:AC,3,0),0)</f>
        <v>0</v>
      </c>
      <c r="I102" s="11">
        <f>IFERROR(VLOOKUP(C102,[1]Sheet5!AI:AK,3,0),0)</f>
        <v>1200</v>
      </c>
      <c r="J102" s="11">
        <f>IFERROR(VLOOKUP(C102,[1]Sheet5!AP:AR,3,0),0)</f>
        <v>139200</v>
      </c>
      <c r="K102" s="11">
        <f>IFERROR(VLOOKUP(C102,[1]Sheet5!AX:AZ,3,0),0)</f>
        <v>13200</v>
      </c>
    </row>
    <row r="103" spans="1:11" hidden="1" x14ac:dyDescent="0.3">
      <c r="A103" s="12">
        <v>61400150</v>
      </c>
      <c r="B103" s="13" t="s">
        <v>70</v>
      </c>
      <c r="C103" s="12">
        <f>IFERROR(VLOOKUP(A103,[2]Sheet1!$A$3:$D$113,3,0),0)</f>
        <v>618070</v>
      </c>
      <c r="D103" s="13" t="str">
        <f>IFERROR(VLOOKUP(A103,[2]Sheet1!$A$3:$D$113,4,0),0)</f>
        <v>Garbage Disposal</v>
      </c>
      <c r="E103" s="10">
        <f>IFERROR(VLOOKUP(C103,[1]Sheet5!C:E,3,0),0)</f>
        <v>79710</v>
      </c>
      <c r="F103" s="10">
        <f>IFERROR(VLOOKUP(C103,[1]Sheet5!K:M,3,0),0)</f>
        <v>0</v>
      </c>
      <c r="G103" s="10">
        <f>IFERROR(VLOOKUP(C103,[1]Sheet5!S:U,3,0),0)</f>
        <v>0</v>
      </c>
      <c r="H103" s="11">
        <f>IFERROR(VLOOKUP(C103,[1]Sheet5!AA:AC,3,0),0)</f>
        <v>0</v>
      </c>
      <c r="I103" s="11">
        <f>IFERROR(VLOOKUP(C103,[1]Sheet5!AI:AK,3,0),0)</f>
        <v>0</v>
      </c>
      <c r="J103" s="11">
        <f>IFERROR(VLOOKUP(C103,[1]Sheet5!AP:AR,3,0),0)</f>
        <v>5300</v>
      </c>
      <c r="K103" s="11">
        <f>IFERROR(VLOOKUP(C103,[1]Sheet5!AX:AZ,3,0),0)</f>
        <v>0</v>
      </c>
    </row>
    <row r="104" spans="1:11" hidden="1" x14ac:dyDescent="0.3">
      <c r="A104" s="12">
        <v>61400160</v>
      </c>
      <c r="B104" s="13" t="s">
        <v>71</v>
      </c>
      <c r="C104" s="12">
        <f>IFERROR(VLOOKUP(A104,[2]Sheet1!$A$3:$D$113,3,0),0)</f>
        <v>618080</v>
      </c>
      <c r="D104" s="13" t="str">
        <f>IFERROR(VLOOKUP(A104,[2]Sheet1!$A$3:$D$113,4,0),0)</f>
        <v>Remittance Charges</v>
      </c>
      <c r="E104" s="10">
        <f>IFERROR(VLOOKUP(C104,[1]Sheet5!C:E,3,0),0)</f>
        <v>617294.5</v>
      </c>
      <c r="F104" s="10">
        <f>IFERROR(VLOOKUP(C104,[1]Sheet5!K:M,3,0),0)</f>
        <v>0</v>
      </c>
      <c r="G104" s="10">
        <f>IFERROR(VLOOKUP(C104,[1]Sheet5!S:U,3,0),0)</f>
        <v>0</v>
      </c>
      <c r="H104" s="11">
        <f>IFERROR(VLOOKUP(C104,[1]Sheet5!AA:AC,3,0),0)</f>
        <v>14280</v>
      </c>
      <c r="I104" s="11">
        <f>IFERROR(VLOOKUP(C104,[1]Sheet5!AI:AK,3,0),0)</f>
        <v>1030</v>
      </c>
      <c r="J104" s="11">
        <f>IFERROR(VLOOKUP(C104,[1]Sheet5!AP:AR,3,0),0)</f>
        <v>147885</v>
      </c>
      <c r="K104" s="11">
        <f>IFERROR(VLOOKUP(C104,[1]Sheet5!AX:AZ,3,0),0)</f>
        <v>0</v>
      </c>
    </row>
    <row r="105" spans="1:11" hidden="1" x14ac:dyDescent="0.3">
      <c r="A105" s="12">
        <v>61400170</v>
      </c>
      <c r="B105" s="13" t="s">
        <v>72</v>
      </c>
      <c r="C105" s="12">
        <f>IFERROR(VLOOKUP(A105,[2]Sheet1!$A$3:$D$113,3,0),0)</f>
        <v>641020</v>
      </c>
      <c r="D105" s="13" t="str">
        <f>IFERROR(VLOOKUP(A105,[2]Sheet1!$A$3:$D$113,4,0),0)</f>
        <v>Merchant Fees</v>
      </c>
      <c r="E105" s="10">
        <f>IFERROR(VLOOKUP(C105,[1]Sheet5!C:E,3,0),0)</f>
        <v>0</v>
      </c>
      <c r="F105" s="10">
        <f>IFERROR(VLOOKUP(C105,[1]Sheet5!K:M,3,0),0)</f>
        <v>0</v>
      </c>
      <c r="G105" s="10">
        <f>IFERROR(VLOOKUP(C105,[1]Sheet5!S:U,3,0),0)</f>
        <v>0</v>
      </c>
      <c r="H105" s="11">
        <f>IFERROR(VLOOKUP(C105,[1]Sheet5!AA:AC,3,0),0)</f>
        <v>0</v>
      </c>
      <c r="I105" s="11">
        <f>IFERROR(VLOOKUP(C105,[1]Sheet5!AI:AK,3,0),0)</f>
        <v>0</v>
      </c>
      <c r="J105" s="11">
        <f>IFERROR(VLOOKUP(C105,[1]Sheet5!AP:AR,3,0),0)</f>
        <v>0</v>
      </c>
      <c r="K105" s="11">
        <f>IFERROR(VLOOKUP(C105,[1]Sheet5!AX:AZ,3,0),0)</f>
        <v>0</v>
      </c>
    </row>
    <row r="106" spans="1:11" hidden="1" x14ac:dyDescent="0.3">
      <c r="A106" s="12">
        <v>61400180</v>
      </c>
      <c r="B106" s="13" t="s">
        <v>73</v>
      </c>
      <c r="C106" s="12">
        <f>IFERROR(VLOOKUP(A106,[2]Sheet1!$A$3:$D$113,3,0),0)</f>
        <v>618120</v>
      </c>
      <c r="D106" s="13" t="str">
        <f>IFERROR(VLOOKUP(A106,[2]Sheet1!$A$3:$D$113,4,0),0)</f>
        <v>Token-Crew</v>
      </c>
      <c r="E106" s="10">
        <f>IFERROR(VLOOKUP(C106,[1]Sheet5!C:E,3,0),0)</f>
        <v>0</v>
      </c>
      <c r="F106" s="10">
        <f>IFERROR(VLOOKUP(C106,[1]Sheet5!K:M,3,0),0)</f>
        <v>0</v>
      </c>
      <c r="G106" s="10">
        <f>IFERROR(VLOOKUP(C106,[1]Sheet5!S:U,3,0),0)</f>
        <v>0</v>
      </c>
      <c r="H106" s="11">
        <f>IFERROR(VLOOKUP(C106,[1]Sheet5!AA:AC,3,0),0)</f>
        <v>0</v>
      </c>
      <c r="I106" s="11">
        <f>IFERROR(VLOOKUP(C106,[1]Sheet5!AI:AK,3,0),0)</f>
        <v>0</v>
      </c>
      <c r="J106" s="11">
        <f>IFERROR(VLOOKUP(C106,[1]Sheet5!AP:AR,3,0),0)</f>
        <v>0</v>
      </c>
      <c r="K106" s="11">
        <f>IFERROR(VLOOKUP(C106,[1]Sheet5!AX:AZ,3,0),0)</f>
        <v>0</v>
      </c>
    </row>
    <row r="107" spans="1:11" hidden="1" x14ac:dyDescent="0.3">
      <c r="A107" s="12">
        <v>61500010</v>
      </c>
      <c r="B107" s="13" t="s">
        <v>74</v>
      </c>
      <c r="C107" s="12">
        <f>IFERROR(VLOOKUP(A107,[2]Sheet1!$A$3:$D$113,3,0),0)</f>
        <v>626070</v>
      </c>
      <c r="D107" s="13" t="str">
        <f>IFERROR(VLOOKUP(A107,[2]Sheet1!$A$3:$D$113,4,0),0)</f>
        <v>System/Domain Maintenance</v>
      </c>
      <c r="E107" s="10">
        <f>IFERROR(VLOOKUP(C107,[1]Sheet5!C:E,3,0),0)</f>
        <v>0</v>
      </c>
      <c r="F107" s="10">
        <f>IFERROR(VLOOKUP(C107,[1]Sheet5!K:M,3,0),0)</f>
        <v>0</v>
      </c>
      <c r="G107" s="10">
        <f>IFERROR(VLOOKUP(C107,[1]Sheet5!S:U,3,0),0)</f>
        <v>0</v>
      </c>
      <c r="H107" s="11">
        <f>IFERROR(VLOOKUP(C107,[1]Sheet5!AA:AC,3,0),0)</f>
        <v>0</v>
      </c>
      <c r="I107" s="11">
        <f>IFERROR(VLOOKUP(C107,[1]Sheet5!AI:AK,3,0),0)</f>
        <v>0</v>
      </c>
      <c r="J107" s="11">
        <f>IFERROR(VLOOKUP(C107,[1]Sheet5!AP:AR,3,0),0)</f>
        <v>0</v>
      </c>
      <c r="K107" s="11">
        <f>IFERROR(VLOOKUP(C107,[1]Sheet5!AX:AZ,3,0),0)</f>
        <v>0</v>
      </c>
    </row>
    <row r="108" spans="1:11" hidden="1" x14ac:dyDescent="0.3">
      <c r="A108" s="12">
        <v>61500020</v>
      </c>
      <c r="B108" s="13" t="s">
        <v>76</v>
      </c>
      <c r="C108" s="12">
        <f>IFERROR(VLOOKUP(A108,[2]Sheet1!$A$3:$D$113,3,0),0)</f>
        <v>620030</v>
      </c>
      <c r="D108" s="13" t="str">
        <f>IFERROR(VLOOKUP(A108,[2]Sheet1!$A$3:$D$113,4,0),0)</f>
        <v>Dues Subscription &amp; Publication - Association Dues</v>
      </c>
      <c r="E108" s="10">
        <f>IFERROR(VLOOKUP(C108,[1]Sheet5!C:E,3,0),0)</f>
        <v>0</v>
      </c>
      <c r="F108" s="10">
        <f>IFERROR(VLOOKUP(C108,[1]Sheet5!K:M,3,0),0)</f>
        <v>0</v>
      </c>
      <c r="G108" s="10">
        <f>IFERROR(VLOOKUP(C108,[1]Sheet5!S:U,3,0),0)</f>
        <v>0</v>
      </c>
      <c r="H108" s="11">
        <f>IFERROR(VLOOKUP(C108,[1]Sheet5!AA:AC,3,0),0)</f>
        <v>0</v>
      </c>
      <c r="I108" s="11">
        <f>IFERROR(VLOOKUP(C108,[1]Sheet5!AI:AK,3,0),0)</f>
        <v>0</v>
      </c>
      <c r="J108" s="11">
        <f>IFERROR(VLOOKUP(C108,[1]Sheet5!AP:AR,3,0),0)</f>
        <v>0</v>
      </c>
      <c r="K108" s="11">
        <f>IFERROR(VLOOKUP(C108,[1]Sheet5!AX:AZ,3,0),0)</f>
        <v>0</v>
      </c>
    </row>
    <row r="109" spans="1:11" hidden="1" x14ac:dyDescent="0.3">
      <c r="A109" s="12">
        <v>61500030</v>
      </c>
      <c r="B109" s="13" t="s">
        <v>77</v>
      </c>
      <c r="C109" s="12">
        <v>620010</v>
      </c>
      <c r="D109" s="13" t="s">
        <v>306</v>
      </c>
      <c r="E109" s="10">
        <f>IFERROR(VLOOKUP(C109,[1]Sheet5!C:E,3,0),0)</f>
        <v>0</v>
      </c>
      <c r="F109" s="10">
        <f>IFERROR(VLOOKUP(C109,[1]Sheet5!K:M,3,0),0)</f>
        <v>0</v>
      </c>
      <c r="G109" s="10">
        <f>IFERROR(VLOOKUP(C109,[1]Sheet5!S:U,3,0),0)</f>
        <v>0</v>
      </c>
      <c r="H109" s="11">
        <f>IFERROR(VLOOKUP(C109,[1]Sheet5!AA:AC,3,0),0)</f>
        <v>0</v>
      </c>
      <c r="I109" s="11">
        <f>IFERROR(VLOOKUP(C109,[1]Sheet5!AI:AK,3,0),0)</f>
        <v>0</v>
      </c>
      <c r="J109" s="11">
        <f>IFERROR(VLOOKUP(C109,[1]Sheet5!AP:AR,3,0),0)</f>
        <v>0</v>
      </c>
      <c r="K109" s="11">
        <f>IFERROR(VLOOKUP(C109,[1]Sheet5!AX:AZ,3,0),0)</f>
        <v>0</v>
      </c>
    </row>
    <row r="110" spans="1:11" hidden="1" x14ac:dyDescent="0.3">
      <c r="A110" s="12">
        <v>61500040</v>
      </c>
      <c r="B110" s="13" t="s">
        <v>78</v>
      </c>
      <c r="C110" s="12">
        <f>IFERROR(VLOOKUP(A110,[2]Sheet1!$A$3:$D$113,3,0),0)</f>
        <v>620020</v>
      </c>
      <c r="D110" s="13" t="str">
        <f>IFERROR(VLOOKUP(A110,[2]Sheet1!$A$3:$D$113,4,0),0)</f>
        <v>Dues Subscription &amp; Publication-Printing Services</v>
      </c>
      <c r="E110" s="10">
        <f>IFERROR(VLOOKUP(C110,[1]Sheet5!C:E,3,0),0)</f>
        <v>0</v>
      </c>
      <c r="F110" s="10">
        <f>IFERROR(VLOOKUP(C110,[1]Sheet5!K:M,3,0),0)</f>
        <v>0</v>
      </c>
      <c r="G110" s="10">
        <f>IFERROR(VLOOKUP(C110,[1]Sheet5!S:U,3,0),0)</f>
        <v>0</v>
      </c>
      <c r="H110" s="11">
        <f>IFERROR(VLOOKUP(C110,[1]Sheet5!AA:AC,3,0),0)</f>
        <v>0</v>
      </c>
      <c r="I110" s="11">
        <f>IFERROR(VLOOKUP(C110,[1]Sheet5!AI:AK,3,0),0)</f>
        <v>0</v>
      </c>
      <c r="J110" s="11">
        <f>IFERROR(VLOOKUP(C110,[1]Sheet5!AP:AR,3,0),0)</f>
        <v>0</v>
      </c>
      <c r="K110" s="11">
        <f>IFERROR(VLOOKUP(C110,[1]Sheet5!AX:AZ,3,0),0)</f>
        <v>0</v>
      </c>
    </row>
    <row r="111" spans="1:11" hidden="1" x14ac:dyDescent="0.3">
      <c r="A111" s="12">
        <v>61500050</v>
      </c>
      <c r="B111" s="13" t="s">
        <v>79</v>
      </c>
      <c r="C111" s="12">
        <v>640080</v>
      </c>
      <c r="D111" s="13" t="s">
        <v>307</v>
      </c>
      <c r="E111" s="10">
        <f>IFERROR(VLOOKUP(C111,[1]Sheet5!C:E,3,0),0)</f>
        <v>0</v>
      </c>
      <c r="F111" s="10">
        <f>IFERROR(VLOOKUP(C111,[1]Sheet5!K:M,3,0),0)</f>
        <v>0</v>
      </c>
      <c r="G111" s="10">
        <f>IFERROR(VLOOKUP(C111,[1]Sheet5!S:U,3,0),0)</f>
        <v>0</v>
      </c>
      <c r="H111" s="11">
        <f>IFERROR(VLOOKUP(C111,[1]Sheet5!AA:AC,3,0),0)</f>
        <v>0</v>
      </c>
      <c r="I111" s="11">
        <f>IFERROR(VLOOKUP(C111,[1]Sheet5!AI:AK,3,0),0)</f>
        <v>0</v>
      </c>
      <c r="J111" s="11">
        <f>IFERROR(VLOOKUP(C111,[1]Sheet5!AP:AR,3,0),0)</f>
        <v>0</v>
      </c>
      <c r="K111" s="11">
        <f>IFERROR(VLOOKUP(C111,[1]Sheet5!AX:AZ,3,0),0)</f>
        <v>0</v>
      </c>
    </row>
    <row r="112" spans="1:11" hidden="1" x14ac:dyDescent="0.3">
      <c r="A112" s="12">
        <v>61600010</v>
      </c>
      <c r="B112" s="13" t="s">
        <v>80</v>
      </c>
      <c r="C112" s="12">
        <v>621010</v>
      </c>
      <c r="D112" s="13" t="s">
        <v>308</v>
      </c>
      <c r="E112" s="10">
        <f>IFERROR(VLOOKUP(C112,[1]Sheet5!C:E,3,0),0)</f>
        <v>0</v>
      </c>
      <c r="F112" s="10">
        <f>IFERROR(VLOOKUP(C112,[1]Sheet5!K:M,3,0),0)</f>
        <v>0</v>
      </c>
      <c r="G112" s="10">
        <f>IFERROR(VLOOKUP(C112,[1]Sheet5!S:U,3,0),0)</f>
        <v>0</v>
      </c>
      <c r="H112" s="11">
        <f>IFERROR(VLOOKUP(C112,[1]Sheet5!AA:AC,3,0),0)</f>
        <v>0</v>
      </c>
      <c r="I112" s="11">
        <f>IFERROR(VLOOKUP(C112,[1]Sheet5!AI:AK,3,0),0)</f>
        <v>0</v>
      </c>
      <c r="J112" s="11">
        <f>IFERROR(VLOOKUP(C112,[1]Sheet5!AP:AR,3,0),0)</f>
        <v>0</v>
      </c>
      <c r="K112" s="11">
        <f>IFERROR(VLOOKUP(C112,[1]Sheet5!AX:AZ,3,0),0)</f>
        <v>0</v>
      </c>
    </row>
    <row r="113" spans="1:11" hidden="1" x14ac:dyDescent="0.3">
      <c r="A113" s="14">
        <v>61600020</v>
      </c>
      <c r="B113" s="15" t="s">
        <v>82</v>
      </c>
      <c r="C113" s="14">
        <f>IFERROR(VLOOKUP(A113,[2]Sheet1!$A$3:$D$113,3,0),0)</f>
        <v>0</v>
      </c>
      <c r="D113" s="15">
        <f>IFERROR(VLOOKUP(A113,[2]Sheet1!$A$3:$D$113,4,0),0)</f>
        <v>0</v>
      </c>
      <c r="E113" s="10">
        <f>IFERROR(VLOOKUP(C113,[1]Sheet5!C:E,3,0),0)</f>
        <v>0</v>
      </c>
      <c r="F113" s="10">
        <f>IFERROR(VLOOKUP(C113,[1]Sheet5!K:M,3,0),0)</f>
        <v>0</v>
      </c>
      <c r="G113" s="10">
        <f>IFERROR(VLOOKUP(C113,[1]Sheet5!S:U,3,0),0)</f>
        <v>0</v>
      </c>
      <c r="H113" s="11">
        <f>IFERROR(VLOOKUP(C113,[1]Sheet5!AA:AC,3,0),0)</f>
        <v>0</v>
      </c>
      <c r="I113" s="11">
        <f>IFERROR(VLOOKUP(C113,[1]Sheet5!AI:AK,3,0),0)</f>
        <v>0</v>
      </c>
      <c r="J113" s="11">
        <f>IFERROR(VLOOKUP(C113,[1]Sheet5!AP:AR,3,0),0)</f>
        <v>0</v>
      </c>
      <c r="K113" s="11">
        <f>IFERROR(VLOOKUP(C113,[1]Sheet5!AX:AZ,3,0),0)</f>
        <v>0</v>
      </c>
    </row>
    <row r="114" spans="1:11" hidden="1" x14ac:dyDescent="0.3">
      <c r="A114" s="12">
        <v>61600030</v>
      </c>
      <c r="B114" s="13" t="s">
        <v>83</v>
      </c>
      <c r="C114" s="12">
        <f>IFERROR(VLOOKUP(A114,[2]Sheet1!$A$3:$D$113,3,0),0)</f>
        <v>621020</v>
      </c>
      <c r="D114" s="13" t="str">
        <f>IFERROR(VLOOKUP(A114,[2]Sheet1!$A$3:$D$113,4,0),0)</f>
        <v>Professional Fees - Legal</v>
      </c>
      <c r="E114" s="10">
        <f>IFERROR(VLOOKUP(C114,[1]Sheet5!C:E,3,0),0)</f>
        <v>0</v>
      </c>
      <c r="F114" s="10">
        <f>IFERROR(VLOOKUP(C114,[1]Sheet5!K:M,3,0),0)</f>
        <v>0</v>
      </c>
      <c r="G114" s="10">
        <f>IFERROR(VLOOKUP(C114,[1]Sheet5!S:U,3,0),0)</f>
        <v>0</v>
      </c>
      <c r="H114" s="11">
        <f>IFERROR(VLOOKUP(C114,[1]Sheet5!AA:AC,3,0),0)</f>
        <v>0</v>
      </c>
      <c r="I114" s="11">
        <f>IFERROR(VLOOKUP(C114,[1]Sheet5!AI:AK,3,0),0)</f>
        <v>0</v>
      </c>
      <c r="J114" s="11">
        <f>IFERROR(VLOOKUP(C114,[1]Sheet5!AP:AR,3,0),0)</f>
        <v>0</v>
      </c>
      <c r="K114" s="11">
        <f>IFERROR(VLOOKUP(C114,[1]Sheet5!AX:AZ,3,0),0)</f>
        <v>0</v>
      </c>
    </row>
    <row r="115" spans="1:11" hidden="1" x14ac:dyDescent="0.3">
      <c r="A115" s="12">
        <v>61600040</v>
      </c>
      <c r="B115" s="13" t="s">
        <v>84</v>
      </c>
      <c r="C115" s="12">
        <v>621030</v>
      </c>
      <c r="D115" s="13" t="s">
        <v>309</v>
      </c>
      <c r="E115" s="10">
        <f>IFERROR(VLOOKUP(C115,[1]Sheet5!C:E,3,0),0)</f>
        <v>0</v>
      </c>
      <c r="F115" s="10">
        <f>IFERROR(VLOOKUP(C115,[1]Sheet5!K:M,3,0),0)</f>
        <v>0</v>
      </c>
      <c r="G115" s="10">
        <f>IFERROR(VLOOKUP(C115,[1]Sheet5!S:U,3,0),0)</f>
        <v>0</v>
      </c>
      <c r="H115" s="11">
        <f>IFERROR(VLOOKUP(C115,[1]Sheet5!AA:AC,3,0),0)</f>
        <v>0</v>
      </c>
      <c r="I115" s="11">
        <f>IFERROR(VLOOKUP(C115,[1]Sheet5!AI:AK,3,0),0)</f>
        <v>0</v>
      </c>
      <c r="J115" s="11">
        <f>IFERROR(VLOOKUP(C115,[1]Sheet5!AP:AR,3,0),0)</f>
        <v>0</v>
      </c>
      <c r="K115" s="11">
        <f>IFERROR(VLOOKUP(C115,[1]Sheet5!AX:AZ,3,0),0)</f>
        <v>0</v>
      </c>
    </row>
    <row r="116" spans="1:11" hidden="1" x14ac:dyDescent="0.3">
      <c r="A116" s="12">
        <v>61600050</v>
      </c>
      <c r="B116" s="13" t="s">
        <v>85</v>
      </c>
      <c r="C116" s="12">
        <v>621040</v>
      </c>
      <c r="D116" s="13" t="s">
        <v>310</v>
      </c>
      <c r="E116" s="10">
        <f>IFERROR(VLOOKUP(C116,[1]Sheet5!C:E,3,0),0)</f>
        <v>0</v>
      </c>
      <c r="F116" s="10">
        <f>IFERROR(VLOOKUP(C116,[1]Sheet5!K:M,3,0),0)</f>
        <v>0</v>
      </c>
      <c r="G116" s="10">
        <f>IFERROR(VLOOKUP(C116,[1]Sheet5!S:U,3,0),0)</f>
        <v>0</v>
      </c>
      <c r="H116" s="11">
        <f>IFERROR(VLOOKUP(C116,[1]Sheet5!AA:AC,3,0),0)</f>
        <v>0</v>
      </c>
      <c r="I116" s="11">
        <f>IFERROR(VLOOKUP(C116,[1]Sheet5!AI:AK,3,0),0)</f>
        <v>0</v>
      </c>
      <c r="J116" s="11">
        <f>IFERROR(VLOOKUP(C116,[1]Sheet5!AP:AR,3,0),0)</f>
        <v>0</v>
      </c>
      <c r="K116" s="11">
        <f>IFERROR(VLOOKUP(C116,[1]Sheet5!AX:AZ,3,0),0)</f>
        <v>0</v>
      </c>
    </row>
    <row r="117" spans="1:11" hidden="1" x14ac:dyDescent="0.3">
      <c r="A117" s="12">
        <v>61600060</v>
      </c>
      <c r="B117" s="13" t="s">
        <v>86</v>
      </c>
      <c r="C117" s="12">
        <v>621080</v>
      </c>
      <c r="D117" s="13" t="s">
        <v>311</v>
      </c>
      <c r="E117" s="10">
        <f>IFERROR(VLOOKUP(C117,[1]Sheet5!C:E,3,0),0)</f>
        <v>0</v>
      </c>
      <c r="F117" s="10">
        <f>IFERROR(VLOOKUP(C117,[1]Sheet5!K:M,3,0),0)</f>
        <v>0</v>
      </c>
      <c r="G117" s="10">
        <f>IFERROR(VLOOKUP(C117,[1]Sheet5!S:U,3,0),0)</f>
        <v>0</v>
      </c>
      <c r="H117" s="11">
        <f>IFERROR(VLOOKUP(C117,[1]Sheet5!AA:AC,3,0),0)</f>
        <v>0</v>
      </c>
      <c r="I117" s="11">
        <f>IFERROR(VLOOKUP(C117,[1]Sheet5!AI:AK,3,0),0)</f>
        <v>0</v>
      </c>
      <c r="J117" s="11">
        <f>IFERROR(VLOOKUP(C117,[1]Sheet5!AP:AR,3,0),0)</f>
        <v>0</v>
      </c>
      <c r="K117" s="11">
        <f>IFERROR(VLOOKUP(C117,[1]Sheet5!AX:AZ,3,0),0)</f>
        <v>0</v>
      </c>
    </row>
    <row r="118" spans="1:11" hidden="1" x14ac:dyDescent="0.3">
      <c r="A118" s="12">
        <v>61600070</v>
      </c>
      <c r="B118" s="13" t="s">
        <v>87</v>
      </c>
      <c r="C118" s="12">
        <v>621090</v>
      </c>
      <c r="D118" s="13" t="s">
        <v>312</v>
      </c>
      <c r="E118" s="10">
        <f>IFERROR(VLOOKUP(C118,[1]Sheet5!C:E,3,0),0)</f>
        <v>0</v>
      </c>
      <c r="F118" s="10">
        <f>IFERROR(VLOOKUP(C118,[1]Sheet5!K:M,3,0),0)</f>
        <v>0</v>
      </c>
      <c r="G118" s="10">
        <f>IFERROR(VLOOKUP(C118,[1]Sheet5!S:U,3,0),0)</f>
        <v>0</v>
      </c>
      <c r="H118" s="11">
        <f>IFERROR(VLOOKUP(C118,[1]Sheet5!AA:AC,3,0),0)</f>
        <v>0</v>
      </c>
      <c r="I118" s="11">
        <f>IFERROR(VLOOKUP(C118,[1]Sheet5!AI:AK,3,0),0)</f>
        <v>0</v>
      </c>
      <c r="J118" s="11">
        <f>IFERROR(VLOOKUP(C118,[1]Sheet5!AP:AR,3,0),0)</f>
        <v>0</v>
      </c>
      <c r="K118" s="11">
        <f>IFERROR(VLOOKUP(C118,[1]Sheet5!AX:AZ,3,0),0)</f>
        <v>0</v>
      </c>
    </row>
    <row r="119" spans="1:11" hidden="1" x14ac:dyDescent="0.3">
      <c r="A119" s="12">
        <v>61600080</v>
      </c>
      <c r="B119" s="13" t="s">
        <v>88</v>
      </c>
      <c r="C119" s="12">
        <v>621060</v>
      </c>
      <c r="D119" s="13" t="s">
        <v>313</v>
      </c>
      <c r="E119" s="10">
        <f>IFERROR(VLOOKUP(C119,[1]Sheet5!C:E,3,0),0)</f>
        <v>0</v>
      </c>
      <c r="F119" s="10">
        <f>IFERROR(VLOOKUP(C119,[1]Sheet5!K:M,3,0),0)</f>
        <v>0</v>
      </c>
      <c r="G119" s="10">
        <f>IFERROR(VLOOKUP(C119,[1]Sheet5!S:U,3,0),0)</f>
        <v>0</v>
      </c>
      <c r="H119" s="11">
        <f>IFERROR(VLOOKUP(C119,[1]Sheet5!AA:AC,3,0),0)</f>
        <v>0</v>
      </c>
      <c r="I119" s="11">
        <f>IFERROR(VLOOKUP(C119,[1]Sheet5!AI:AK,3,0),0)</f>
        <v>0</v>
      </c>
      <c r="J119" s="11">
        <f>IFERROR(VLOOKUP(C119,[1]Sheet5!AP:AR,3,0),0)</f>
        <v>0</v>
      </c>
      <c r="K119" s="11">
        <f>IFERROR(VLOOKUP(C119,[1]Sheet5!AX:AZ,3,0),0)</f>
        <v>0</v>
      </c>
    </row>
    <row r="120" spans="1:11" hidden="1" x14ac:dyDescent="0.3">
      <c r="A120" s="12">
        <v>61600090</v>
      </c>
      <c r="B120" s="13" t="s">
        <v>89</v>
      </c>
      <c r="C120" s="12">
        <v>621070</v>
      </c>
      <c r="D120" s="13" t="s">
        <v>314</v>
      </c>
      <c r="E120" s="10">
        <f>IFERROR(VLOOKUP(C120,[1]Sheet5!C:E,3,0),0)</f>
        <v>0</v>
      </c>
      <c r="F120" s="10">
        <f>IFERROR(VLOOKUP(C120,[1]Sheet5!K:M,3,0),0)</f>
        <v>0</v>
      </c>
      <c r="G120" s="10">
        <f>IFERROR(VLOOKUP(C120,[1]Sheet5!S:U,3,0),0)</f>
        <v>0</v>
      </c>
      <c r="H120" s="11">
        <f>IFERROR(VLOOKUP(C120,[1]Sheet5!AA:AC,3,0),0)</f>
        <v>0</v>
      </c>
      <c r="I120" s="11">
        <f>IFERROR(VLOOKUP(C120,[1]Sheet5!AI:AK,3,0),0)</f>
        <v>0</v>
      </c>
      <c r="J120" s="11">
        <f>IFERROR(VLOOKUP(C120,[1]Sheet5!AP:AR,3,0),0)</f>
        <v>0</v>
      </c>
      <c r="K120" s="11">
        <f>IFERROR(VLOOKUP(C120,[1]Sheet5!AX:AZ,3,0),0)</f>
        <v>0</v>
      </c>
    </row>
    <row r="121" spans="1:11" hidden="1" x14ac:dyDescent="0.3">
      <c r="A121" s="12">
        <v>61600100</v>
      </c>
      <c r="B121" s="13" t="s">
        <v>90</v>
      </c>
      <c r="C121" s="12">
        <v>621100</v>
      </c>
      <c r="D121" s="13" t="s">
        <v>315</v>
      </c>
      <c r="E121" s="10">
        <f>IFERROR(VLOOKUP(C121,[1]Sheet5!C:E,3,0),0)</f>
        <v>0</v>
      </c>
      <c r="F121" s="10">
        <f>IFERROR(VLOOKUP(C121,[1]Sheet5!K:M,3,0),0)</f>
        <v>0</v>
      </c>
      <c r="G121" s="10">
        <f>IFERROR(VLOOKUP(C121,[1]Sheet5!S:U,3,0),0)</f>
        <v>0</v>
      </c>
      <c r="H121" s="11">
        <f>IFERROR(VLOOKUP(C121,[1]Sheet5!AA:AC,3,0),0)</f>
        <v>0</v>
      </c>
      <c r="I121" s="11">
        <f>IFERROR(VLOOKUP(C121,[1]Sheet5!AI:AK,3,0),0)</f>
        <v>0</v>
      </c>
      <c r="J121" s="11">
        <f>IFERROR(VLOOKUP(C121,[1]Sheet5!AP:AR,3,0),0)</f>
        <v>0</v>
      </c>
      <c r="K121" s="11">
        <f>IFERROR(VLOOKUP(C121,[1]Sheet5!AX:AZ,3,0),0)</f>
        <v>0</v>
      </c>
    </row>
    <row r="122" spans="1:11" hidden="1" x14ac:dyDescent="0.3">
      <c r="A122" s="12">
        <v>61600110</v>
      </c>
      <c r="B122" s="13" t="s">
        <v>91</v>
      </c>
      <c r="C122" s="12">
        <v>621110</v>
      </c>
      <c r="D122" s="13" t="s">
        <v>316</v>
      </c>
      <c r="E122" s="10">
        <f>IFERROR(VLOOKUP(C122,[1]Sheet5!C:E,3,0),0)</f>
        <v>0</v>
      </c>
      <c r="F122" s="10">
        <f>IFERROR(VLOOKUP(C122,[1]Sheet5!K:M,3,0),0)</f>
        <v>0</v>
      </c>
      <c r="G122" s="10">
        <f>IFERROR(VLOOKUP(C122,[1]Sheet5!S:U,3,0),0)</f>
        <v>0</v>
      </c>
      <c r="H122" s="11">
        <f>IFERROR(VLOOKUP(C122,[1]Sheet5!AA:AC,3,0),0)</f>
        <v>0</v>
      </c>
      <c r="I122" s="11">
        <f>IFERROR(VLOOKUP(C122,[1]Sheet5!AI:AK,3,0),0)</f>
        <v>0</v>
      </c>
      <c r="J122" s="11">
        <f>IFERROR(VLOOKUP(C122,[1]Sheet5!AP:AR,3,0),0)</f>
        <v>0</v>
      </c>
      <c r="K122" s="11">
        <f>IFERROR(VLOOKUP(C122,[1]Sheet5!AX:AZ,3,0),0)</f>
        <v>0</v>
      </c>
    </row>
    <row r="123" spans="1:11" hidden="1" x14ac:dyDescent="0.3">
      <c r="A123" s="12">
        <v>61700010</v>
      </c>
      <c r="B123" s="13" t="s">
        <v>92</v>
      </c>
      <c r="C123" s="12">
        <v>626080</v>
      </c>
      <c r="D123" s="13" t="s">
        <v>317</v>
      </c>
      <c r="E123" s="10">
        <f>IFERROR(VLOOKUP(C123,[1]Sheet5!C:E,3,0),0)</f>
        <v>0</v>
      </c>
      <c r="F123" s="10">
        <f>IFERROR(VLOOKUP(C123,[1]Sheet5!K:M,3,0),0)</f>
        <v>0</v>
      </c>
      <c r="G123" s="10">
        <f>IFERROR(VLOOKUP(C123,[1]Sheet5!S:U,3,0),0)</f>
        <v>0</v>
      </c>
      <c r="H123" s="11">
        <f>IFERROR(VLOOKUP(C123,[1]Sheet5!AA:AC,3,0),0)</f>
        <v>0</v>
      </c>
      <c r="I123" s="11">
        <f>IFERROR(VLOOKUP(C123,[1]Sheet5!AI:AK,3,0),0)</f>
        <v>0</v>
      </c>
      <c r="J123" s="11">
        <f>IFERROR(VLOOKUP(C123,[1]Sheet5!AP:AR,3,0),0)</f>
        <v>0</v>
      </c>
      <c r="K123" s="11">
        <f>IFERROR(VLOOKUP(C123,[1]Sheet5!AX:AZ,3,0),0)</f>
        <v>0</v>
      </c>
    </row>
    <row r="124" spans="1:11" hidden="1" x14ac:dyDescent="0.3">
      <c r="A124" s="12">
        <v>61700020</v>
      </c>
      <c r="B124" s="13" t="s">
        <v>94</v>
      </c>
      <c r="C124" s="12">
        <f>IFERROR(VLOOKUP(A124,[2]Sheet1!$A$3:$D$113,3,0),0)</f>
        <v>626090</v>
      </c>
      <c r="D124" s="13" t="str">
        <f>IFERROR(VLOOKUP(A124,[2]Sheet1!$A$3:$D$113,4,0),0)</f>
        <v>Sponsorships</v>
      </c>
      <c r="E124" s="10">
        <f>IFERROR(VLOOKUP(C124,[1]Sheet5!C:E,3,0),0)</f>
        <v>0</v>
      </c>
      <c r="F124" s="10">
        <f>IFERROR(VLOOKUP(C124,[1]Sheet5!K:M,3,0),0)</f>
        <v>0</v>
      </c>
      <c r="G124" s="10">
        <f>IFERROR(VLOOKUP(C124,[1]Sheet5!S:U,3,0),0)</f>
        <v>0</v>
      </c>
      <c r="H124" s="11">
        <f>IFERROR(VLOOKUP(C124,[1]Sheet5!AA:AC,3,0),0)</f>
        <v>0</v>
      </c>
      <c r="I124" s="11">
        <f>IFERROR(VLOOKUP(C124,[1]Sheet5!AI:AK,3,0),0)</f>
        <v>0</v>
      </c>
      <c r="J124" s="11">
        <f>IFERROR(VLOOKUP(C124,[1]Sheet5!AP:AR,3,0),0)</f>
        <v>0</v>
      </c>
      <c r="K124" s="11">
        <f>IFERROR(VLOOKUP(C124,[1]Sheet5!AX:AZ,3,0),0)</f>
        <v>0</v>
      </c>
    </row>
    <row r="125" spans="1:11" hidden="1" x14ac:dyDescent="0.3">
      <c r="A125" s="12">
        <v>61700030</v>
      </c>
      <c r="B125" s="13" t="s">
        <v>95</v>
      </c>
      <c r="C125" s="12">
        <f>IFERROR(VLOOKUP(A125,[2]Sheet1!$A$3:$D$113,3,0),0)</f>
        <v>626050</v>
      </c>
      <c r="D125" s="13" t="str">
        <f>IFERROR(VLOOKUP(A125,[2]Sheet1!$A$3:$D$113,4,0),0)</f>
        <v>Special Programs</v>
      </c>
      <c r="E125" s="10">
        <f>IFERROR(VLOOKUP(C125,[1]Sheet5!C:E,3,0),0)</f>
        <v>0</v>
      </c>
      <c r="F125" s="10">
        <f>IFERROR(VLOOKUP(C125,[1]Sheet5!K:M,3,0),0)</f>
        <v>0</v>
      </c>
      <c r="G125" s="10">
        <f>IFERROR(VLOOKUP(C125,[1]Sheet5!S:U,3,0),0)</f>
        <v>0</v>
      </c>
      <c r="H125" s="11">
        <f>IFERROR(VLOOKUP(C125,[1]Sheet5!AA:AC,3,0),0)</f>
        <v>0</v>
      </c>
      <c r="I125" s="11">
        <f>IFERROR(VLOOKUP(C125,[1]Sheet5!AI:AK,3,0),0)</f>
        <v>0</v>
      </c>
      <c r="J125" s="11">
        <f>IFERROR(VLOOKUP(C125,[1]Sheet5!AP:AR,3,0),0)</f>
        <v>0</v>
      </c>
      <c r="K125" s="11">
        <f>IFERROR(VLOOKUP(C125,[1]Sheet5!AX:AZ,3,0),0)</f>
        <v>0</v>
      </c>
    </row>
    <row r="126" spans="1:11" hidden="1" x14ac:dyDescent="0.3">
      <c r="A126" s="12">
        <v>61700040</v>
      </c>
      <c r="B126" s="13" t="s">
        <v>96</v>
      </c>
      <c r="C126" s="12">
        <v>626100</v>
      </c>
      <c r="D126" s="13" t="s">
        <v>318</v>
      </c>
      <c r="E126" s="10">
        <f>IFERROR(VLOOKUP(C126,[1]Sheet5!C:E,3,0),0)</f>
        <v>0</v>
      </c>
      <c r="F126" s="10">
        <f>IFERROR(VLOOKUP(C126,[1]Sheet5!K:M,3,0),0)</f>
        <v>0</v>
      </c>
      <c r="G126" s="10">
        <f>IFERROR(VLOOKUP(C126,[1]Sheet5!S:U,3,0),0)</f>
        <v>0</v>
      </c>
      <c r="H126" s="11">
        <f>IFERROR(VLOOKUP(C126,[1]Sheet5!AA:AC,3,0),0)</f>
        <v>0</v>
      </c>
      <c r="I126" s="11">
        <f>IFERROR(VLOOKUP(C126,[1]Sheet5!AI:AK,3,0),0)</f>
        <v>0</v>
      </c>
      <c r="J126" s="11">
        <f>IFERROR(VLOOKUP(C126,[1]Sheet5!AP:AR,3,0),0)</f>
        <v>0</v>
      </c>
      <c r="K126" s="11">
        <f>IFERROR(VLOOKUP(C126,[1]Sheet5!AX:AZ,3,0),0)</f>
        <v>0</v>
      </c>
    </row>
    <row r="127" spans="1:11" hidden="1" x14ac:dyDescent="0.3">
      <c r="A127" s="12">
        <v>61700050</v>
      </c>
      <c r="B127" s="13" t="s">
        <v>97</v>
      </c>
      <c r="C127" s="12">
        <f>IFERROR(VLOOKUP(A127,[2]Sheet1!$A$3:$D$113,3,0),0)</f>
        <v>626110</v>
      </c>
      <c r="D127" s="13" t="str">
        <f>IFERROR(VLOOKUP(A127,[2]Sheet1!$A$3:$D$113,4,0),0)</f>
        <v>Endorsement Fee</v>
      </c>
      <c r="E127" s="10">
        <f>IFERROR(VLOOKUP(C127,[1]Sheet5!C:E,3,0),0)</f>
        <v>0</v>
      </c>
      <c r="F127" s="10">
        <f>IFERROR(VLOOKUP(C127,[1]Sheet5!K:M,3,0),0)</f>
        <v>0</v>
      </c>
      <c r="G127" s="10">
        <f>IFERROR(VLOOKUP(C127,[1]Sheet5!S:U,3,0),0)</f>
        <v>0</v>
      </c>
      <c r="H127" s="11">
        <f>IFERROR(VLOOKUP(C127,[1]Sheet5!AA:AC,3,0),0)</f>
        <v>0</v>
      </c>
      <c r="I127" s="11">
        <f>IFERROR(VLOOKUP(C127,[1]Sheet5!AI:AK,3,0),0)</f>
        <v>1490668</v>
      </c>
      <c r="J127" s="11">
        <f>IFERROR(VLOOKUP(C127,[1]Sheet5!AP:AR,3,0),0)</f>
        <v>0</v>
      </c>
      <c r="K127" s="11">
        <f>IFERROR(VLOOKUP(C127,[1]Sheet5!AX:AZ,3,0),0)</f>
        <v>0</v>
      </c>
    </row>
    <row r="128" spans="1:11" hidden="1" x14ac:dyDescent="0.3">
      <c r="A128" s="12">
        <v>61700060</v>
      </c>
      <c r="B128" s="13" t="s">
        <v>98</v>
      </c>
      <c r="C128" s="12">
        <v>641050</v>
      </c>
      <c r="D128" s="13" t="s">
        <v>319</v>
      </c>
      <c r="E128" s="10">
        <f>IFERROR(VLOOKUP(C128,[1]Sheet5!C:E,3,0),0)</f>
        <v>0</v>
      </c>
      <c r="F128" s="10">
        <f>IFERROR(VLOOKUP(C128,[1]Sheet5!K:M,3,0),0)</f>
        <v>0</v>
      </c>
      <c r="G128" s="10">
        <f>IFERROR(VLOOKUP(C128,[1]Sheet5!S:U,3,0),0)</f>
        <v>0</v>
      </c>
      <c r="H128" s="11">
        <f>IFERROR(VLOOKUP(C128,[1]Sheet5!AA:AC,3,0),0)</f>
        <v>0</v>
      </c>
      <c r="I128" s="11">
        <f>IFERROR(VLOOKUP(C128,[1]Sheet5!AI:AK,3,0),0)</f>
        <v>0</v>
      </c>
      <c r="J128" s="11">
        <f>IFERROR(VLOOKUP(C128,[1]Sheet5!AP:AR,3,0),0)</f>
        <v>0</v>
      </c>
      <c r="K128" s="11">
        <f>IFERROR(VLOOKUP(C128,[1]Sheet5!AX:AZ,3,0),0)</f>
        <v>0</v>
      </c>
    </row>
    <row r="129" spans="1:11" hidden="1" x14ac:dyDescent="0.3">
      <c r="A129" s="12">
        <v>61800010</v>
      </c>
      <c r="B129" s="13" t="s">
        <v>99</v>
      </c>
      <c r="C129" s="12">
        <f>IFERROR(VLOOKUP(A129,[2]Sheet1!$A$3:$D$113,3,0),0)</f>
        <v>623030</v>
      </c>
      <c r="D129" s="13" t="str">
        <f>IFERROR(VLOOKUP(A129,[2]Sheet1!$A$3:$D$113,4,0),0)</f>
        <v>Trade Promo- Support</v>
      </c>
      <c r="E129" s="10">
        <f>IFERROR(VLOOKUP(C129,[1]Sheet5!C:E,3,0),0)+[1]Sheet5!E20</f>
        <v>29624.269999999997</v>
      </c>
      <c r="F129" s="10">
        <f>IFERROR(VLOOKUP(C129,[1]Sheet5!K:M,3,0),0)</f>
        <v>0</v>
      </c>
      <c r="G129" s="10">
        <f>IFERROR(VLOOKUP(C129,[1]Sheet5!S:U,3,0),0)</f>
        <v>0</v>
      </c>
      <c r="H129" s="11">
        <f>IFERROR(VLOOKUP(C129,[1]Sheet5!AA:AC,3,0),0)</f>
        <v>60000</v>
      </c>
      <c r="I129" s="11">
        <f>IFERROR(VLOOKUP(C129,[1]Sheet5!AI:AK,3,0),0)</f>
        <v>0</v>
      </c>
      <c r="J129" s="11">
        <f>IFERROR(VLOOKUP(C129,[1]Sheet5!AP:AR,3,0),0)</f>
        <v>0</v>
      </c>
      <c r="K129" s="11">
        <f>IFERROR(VLOOKUP(C129,[1]Sheet5!AX:AZ,3,0),0)</f>
        <v>0</v>
      </c>
    </row>
    <row r="130" spans="1:11" hidden="1" x14ac:dyDescent="0.3">
      <c r="A130" s="12">
        <v>61800020</v>
      </c>
      <c r="B130" s="13" t="s">
        <v>101</v>
      </c>
      <c r="C130" s="12">
        <f>IFERROR(VLOOKUP(A130,[2]Sheet1!$A$3:$D$113,3,0),0)</f>
        <v>623040</v>
      </c>
      <c r="D130" s="13" t="str">
        <f>IFERROR(VLOOKUP(A130,[2]Sheet1!$A$3:$D$113,4,0),0)</f>
        <v>Trade Promo- Promotional Items</v>
      </c>
      <c r="E130" s="10">
        <f>IFERROR(VLOOKUP(C130,[1]Sheet5!C:E,3,0),0)</f>
        <v>0</v>
      </c>
      <c r="F130" s="10">
        <f>IFERROR(VLOOKUP(C130,[1]Sheet5!K:M,3,0),0)</f>
        <v>0</v>
      </c>
      <c r="G130" s="10">
        <f>IFERROR(VLOOKUP(C130,[1]Sheet5!S:U,3,0),0)</f>
        <v>0</v>
      </c>
      <c r="H130" s="11">
        <f>IFERROR(VLOOKUP(C130,[1]Sheet5!AA:AC,3,0),0)</f>
        <v>0</v>
      </c>
      <c r="I130" s="11">
        <f>IFERROR(VLOOKUP(C130,[1]Sheet5!AI:AK,3,0),0)</f>
        <v>0</v>
      </c>
      <c r="J130" s="11">
        <f>IFERROR(VLOOKUP(C130,[1]Sheet5!AP:AR,3,0),0)</f>
        <v>0</v>
      </c>
      <c r="K130" s="11">
        <f>IFERROR(VLOOKUP(C130,[1]Sheet5!AX:AZ,3,0),0)</f>
        <v>0</v>
      </c>
    </row>
    <row r="131" spans="1:11" hidden="1" x14ac:dyDescent="0.3">
      <c r="A131" s="12">
        <v>61800030</v>
      </c>
      <c r="B131" s="13" t="s">
        <v>102</v>
      </c>
      <c r="C131" s="12">
        <f>IFERROR(VLOOKUP(A131,[2]Sheet1!$A$3:$D$113,3,0),0)</f>
        <v>623080</v>
      </c>
      <c r="D131" s="13" t="str">
        <f>IFERROR(VLOOKUP(A131,[2]Sheet1!$A$3:$D$113,4,0),0)</f>
        <v>Trade Promo- Display Materials</v>
      </c>
      <c r="E131" s="10">
        <f>IFERROR(VLOOKUP(C131,[1]Sheet5!C:E,3,0),0)</f>
        <v>1696.12</v>
      </c>
      <c r="F131" s="10">
        <f>IFERROR(VLOOKUP(C131,[1]Sheet5!K:M,3,0),0)</f>
        <v>0</v>
      </c>
      <c r="G131" s="10">
        <f>IFERROR(VLOOKUP(C131,[1]Sheet5!S:U,3,0),0)</f>
        <v>0</v>
      </c>
      <c r="H131" s="11">
        <f>IFERROR(VLOOKUP(C131,[1]Sheet5!AA:AC,3,0),0)</f>
        <v>0</v>
      </c>
      <c r="I131" s="11">
        <f>IFERROR(VLOOKUP(C131,[1]Sheet5!AI:AK,3,0),0)</f>
        <v>29.11</v>
      </c>
      <c r="J131" s="11">
        <f>IFERROR(VLOOKUP(C131,[1]Sheet5!AP:AR,3,0),0)</f>
        <v>187.85</v>
      </c>
      <c r="K131" s="11">
        <f>IFERROR(VLOOKUP(C131,[1]Sheet5!AX:AZ,3,0),0)</f>
        <v>0</v>
      </c>
    </row>
    <row r="132" spans="1:11" hidden="1" x14ac:dyDescent="0.3">
      <c r="A132" s="12">
        <v>61800040</v>
      </c>
      <c r="B132" s="13" t="s">
        <v>103</v>
      </c>
      <c r="C132" s="12">
        <f>IFERROR(VLOOKUP(A132,[2]Sheet1!$A$3:$D$113,3,0),0)</f>
        <v>623020</v>
      </c>
      <c r="D132" s="13" t="str">
        <f>IFERROR(VLOOKUP(A132,[2]Sheet1!$A$3:$D$113,4,0),0)</f>
        <v>Trade Promo-Raffles/Redemption</v>
      </c>
      <c r="E132" s="10">
        <f>IFERROR(VLOOKUP(C132,[1]Sheet5!C:E,3,0),0)</f>
        <v>0</v>
      </c>
      <c r="F132" s="10">
        <f>IFERROR(VLOOKUP(C132,[1]Sheet5!K:M,3,0),0)</f>
        <v>0</v>
      </c>
      <c r="G132" s="10">
        <f>IFERROR(VLOOKUP(C132,[1]Sheet5!S:U,3,0),0)</f>
        <v>0</v>
      </c>
      <c r="H132" s="11">
        <f>IFERROR(VLOOKUP(C132,[1]Sheet5!AA:AC,3,0),0)</f>
        <v>0</v>
      </c>
      <c r="I132" s="11">
        <f>IFERROR(VLOOKUP(C132,[1]Sheet5!AI:AK,3,0),0)</f>
        <v>0</v>
      </c>
      <c r="J132" s="11">
        <f>IFERROR(VLOOKUP(C132,[1]Sheet5!AP:AR,3,0),0)</f>
        <v>0</v>
      </c>
      <c r="K132" s="11">
        <f>IFERROR(VLOOKUP(C132,[1]Sheet5!AX:AZ,3,0),0)</f>
        <v>0</v>
      </c>
    </row>
    <row r="133" spans="1:11" hidden="1" x14ac:dyDescent="0.3">
      <c r="A133" s="12">
        <v>61800050</v>
      </c>
      <c r="B133" s="13" t="s">
        <v>104</v>
      </c>
      <c r="C133" s="12">
        <f>IFERROR(VLOOKUP(A133,[2]Sheet1!$A$3:$D$113,3,0),0)</f>
        <v>623090</v>
      </c>
      <c r="D133" s="13" t="str">
        <f>IFERROR(VLOOKUP(A133,[2]Sheet1!$A$3:$D$113,4,0),0)</f>
        <v>Trade Promo- Signages</v>
      </c>
      <c r="E133" s="10">
        <f>IFERROR(VLOOKUP(C133,[1]Sheet5!C:E,3,0),0)</f>
        <v>0</v>
      </c>
      <c r="F133" s="10">
        <f>IFERROR(VLOOKUP(C133,[1]Sheet5!K:M,3,0),0)</f>
        <v>0</v>
      </c>
      <c r="G133" s="10">
        <f>IFERROR(VLOOKUP(C133,[1]Sheet5!S:U,3,0),0)</f>
        <v>0</v>
      </c>
      <c r="H133" s="11">
        <f>IFERROR(VLOOKUP(C133,[1]Sheet5!AA:AC,3,0),0)</f>
        <v>0</v>
      </c>
      <c r="I133" s="11">
        <f>IFERROR(VLOOKUP(C133,[1]Sheet5!AI:AK,3,0),0)</f>
        <v>0</v>
      </c>
      <c r="J133" s="11">
        <f>IFERROR(VLOOKUP(C133,[1]Sheet5!AP:AR,3,0),0)</f>
        <v>0</v>
      </c>
      <c r="K133" s="11">
        <f>IFERROR(VLOOKUP(C133,[1]Sheet5!AX:AZ,3,0),0)</f>
        <v>0</v>
      </c>
    </row>
    <row r="134" spans="1:11" hidden="1" x14ac:dyDescent="0.3">
      <c r="A134" s="12">
        <v>61900010</v>
      </c>
      <c r="B134" s="13" t="s">
        <v>105</v>
      </c>
      <c r="C134" s="12">
        <v>624020</v>
      </c>
      <c r="D134" s="13" t="s">
        <v>320</v>
      </c>
      <c r="E134" s="10">
        <f>IFERROR(VLOOKUP(C134,[1]Sheet5!C:E,3,0),0)</f>
        <v>0</v>
      </c>
      <c r="F134" s="10">
        <f>IFERROR(VLOOKUP(C134,[1]Sheet5!K:M,3,0),0)</f>
        <v>0</v>
      </c>
      <c r="G134" s="10">
        <f>IFERROR(VLOOKUP(C134,[1]Sheet5!S:U,3,0),0)</f>
        <v>0</v>
      </c>
      <c r="H134" s="11">
        <f>IFERROR(VLOOKUP(C134,[1]Sheet5!AA:AC,3,0),0)</f>
        <v>0</v>
      </c>
      <c r="I134" s="11">
        <f>IFERROR(VLOOKUP(C134,[1]Sheet5!AI:AK,3,0),0)</f>
        <v>0</v>
      </c>
      <c r="J134" s="11">
        <f>IFERROR(VLOOKUP(C134,[1]Sheet5!AP:AR,3,0),0)</f>
        <v>0</v>
      </c>
      <c r="K134" s="11">
        <f>IFERROR(VLOOKUP(C134,[1]Sheet5!AX:AZ,3,0),0)</f>
        <v>0</v>
      </c>
    </row>
    <row r="135" spans="1:11" hidden="1" x14ac:dyDescent="0.3">
      <c r="A135" s="12">
        <v>61900020</v>
      </c>
      <c r="B135" s="13" t="s">
        <v>107</v>
      </c>
      <c r="C135" s="12">
        <v>624030</v>
      </c>
      <c r="D135" s="13" t="s">
        <v>321</v>
      </c>
      <c r="E135" s="10">
        <f>IFERROR(VLOOKUP(C135,[1]Sheet5!C:E,3,0),0)</f>
        <v>0</v>
      </c>
      <c r="F135" s="10">
        <f>IFERROR(VLOOKUP(C135,[1]Sheet5!K:M,3,0),0)</f>
        <v>0</v>
      </c>
      <c r="G135" s="10">
        <f>IFERROR(VLOOKUP(C135,[1]Sheet5!S:U,3,0),0)</f>
        <v>0</v>
      </c>
      <c r="H135" s="11">
        <f>IFERROR(VLOOKUP(C135,[1]Sheet5!AA:AC,3,0),0)</f>
        <v>0</v>
      </c>
      <c r="I135" s="11">
        <f>IFERROR(VLOOKUP(C135,[1]Sheet5!AI:AK,3,0),0)</f>
        <v>0</v>
      </c>
      <c r="J135" s="11">
        <f>IFERROR(VLOOKUP(C135,[1]Sheet5!AP:AR,3,0),0)</f>
        <v>0</v>
      </c>
      <c r="K135" s="11">
        <f>IFERROR(VLOOKUP(C135,[1]Sheet5!AX:AZ,3,0),0)</f>
        <v>0</v>
      </c>
    </row>
    <row r="136" spans="1:11" hidden="1" x14ac:dyDescent="0.3">
      <c r="A136" s="12">
        <v>61900030</v>
      </c>
      <c r="B136" s="13" t="s">
        <v>108</v>
      </c>
      <c r="C136" s="12">
        <v>624040</v>
      </c>
      <c r="D136" s="13" t="s">
        <v>322</v>
      </c>
      <c r="E136" s="10">
        <f>IFERROR(VLOOKUP(C136,[1]Sheet5!C:E,3,0),0)</f>
        <v>0</v>
      </c>
      <c r="F136" s="10">
        <f>IFERROR(VLOOKUP(C136,[1]Sheet5!K:M,3,0),0)</f>
        <v>0</v>
      </c>
      <c r="G136" s="10">
        <f>IFERROR(VLOOKUP(C136,[1]Sheet5!S:U,3,0),0)</f>
        <v>0</v>
      </c>
      <c r="H136" s="11">
        <f>IFERROR(VLOOKUP(C136,[1]Sheet5!AA:AC,3,0),0)</f>
        <v>0</v>
      </c>
      <c r="I136" s="11">
        <f>IFERROR(VLOOKUP(C136,[1]Sheet5!AI:AK,3,0),0)</f>
        <v>0</v>
      </c>
      <c r="J136" s="11">
        <f>IFERROR(VLOOKUP(C136,[1]Sheet5!AP:AR,3,0),0)</f>
        <v>0</v>
      </c>
      <c r="K136" s="11">
        <f>IFERROR(VLOOKUP(C136,[1]Sheet5!AX:AZ,3,0),0)</f>
        <v>0</v>
      </c>
    </row>
    <row r="137" spans="1:11" hidden="1" x14ac:dyDescent="0.3">
      <c r="A137" s="12">
        <v>61900040</v>
      </c>
      <c r="B137" s="13" t="s">
        <v>109</v>
      </c>
      <c r="C137" s="12">
        <v>624010</v>
      </c>
      <c r="D137" s="13" t="s">
        <v>323</v>
      </c>
      <c r="E137" s="10">
        <f>IFERROR(VLOOKUP(C137,[1]Sheet5!C:E,3,0),0)</f>
        <v>0</v>
      </c>
      <c r="F137" s="10">
        <f>IFERROR(VLOOKUP(C137,[1]Sheet5!K:M,3,0),0)</f>
        <v>0</v>
      </c>
      <c r="G137" s="10">
        <f>IFERROR(VLOOKUP(C137,[1]Sheet5!S:U,3,0),0)</f>
        <v>0</v>
      </c>
      <c r="H137" s="11">
        <f>IFERROR(VLOOKUP(C137,[1]Sheet5!AA:AC,3,0),0)</f>
        <v>0</v>
      </c>
      <c r="I137" s="11">
        <f>IFERROR(VLOOKUP(C137,[1]Sheet5!AI:AK,3,0),0)</f>
        <v>0</v>
      </c>
      <c r="J137" s="11">
        <f>IFERROR(VLOOKUP(C137,[1]Sheet5!AP:AR,3,0),0)</f>
        <v>0</v>
      </c>
      <c r="K137" s="11">
        <f>IFERROR(VLOOKUP(C137,[1]Sheet5!AX:AZ,3,0),0)</f>
        <v>0</v>
      </c>
    </row>
    <row r="138" spans="1:11" hidden="1" x14ac:dyDescent="0.3">
      <c r="A138" s="12">
        <v>62000010</v>
      </c>
      <c r="B138" s="13" t="s">
        <v>110</v>
      </c>
      <c r="C138" s="12">
        <v>625060</v>
      </c>
      <c r="D138" s="13" t="s">
        <v>324</v>
      </c>
      <c r="E138" s="10">
        <f>IFERROR(VLOOKUP(C138,[1]Sheet5!C:E,3,0),0)</f>
        <v>0</v>
      </c>
      <c r="F138" s="10">
        <f>IFERROR(VLOOKUP(C138,[1]Sheet5!K:M,3,0),0)</f>
        <v>0</v>
      </c>
      <c r="G138" s="10">
        <f>IFERROR(VLOOKUP(C138,[1]Sheet5!S:U,3,0),0)</f>
        <v>0</v>
      </c>
      <c r="H138" s="11">
        <f>IFERROR(VLOOKUP(C138,[1]Sheet5!AA:AC,3,0),0)</f>
        <v>0</v>
      </c>
      <c r="I138" s="11">
        <f>IFERROR(VLOOKUP(C138,[1]Sheet5!AI:AK,3,0),0)</f>
        <v>0</v>
      </c>
      <c r="J138" s="11">
        <f>IFERROR(VLOOKUP(C138,[1]Sheet5!AP:AR,3,0),0)</f>
        <v>0</v>
      </c>
      <c r="K138" s="11">
        <f>IFERROR(VLOOKUP(C138,[1]Sheet5!AX:AZ,3,0),0)</f>
        <v>0</v>
      </c>
    </row>
    <row r="139" spans="1:11" hidden="1" x14ac:dyDescent="0.3">
      <c r="A139" s="12">
        <v>62000020</v>
      </c>
      <c r="B139" s="13" t="s">
        <v>112</v>
      </c>
      <c r="C139" s="12">
        <v>625050</v>
      </c>
      <c r="D139" s="13" t="s">
        <v>325</v>
      </c>
      <c r="E139" s="10">
        <f>IFERROR(VLOOKUP(C139,[1]Sheet5!C:E,3,0),0)</f>
        <v>0</v>
      </c>
      <c r="F139" s="10">
        <f>IFERROR(VLOOKUP(C139,[1]Sheet5!K:M,3,0),0)</f>
        <v>0</v>
      </c>
      <c r="G139" s="10">
        <f>IFERROR(VLOOKUP(C139,[1]Sheet5!S:U,3,0),0)</f>
        <v>0</v>
      </c>
      <c r="H139" s="11">
        <f>IFERROR(VLOOKUP(C139,[1]Sheet5!AA:AC,3,0),0)</f>
        <v>0</v>
      </c>
      <c r="I139" s="11">
        <f>IFERROR(VLOOKUP(C139,[1]Sheet5!AI:AK,3,0),0)</f>
        <v>0</v>
      </c>
      <c r="J139" s="11">
        <f>IFERROR(VLOOKUP(C139,[1]Sheet5!AP:AR,3,0),0)</f>
        <v>0</v>
      </c>
      <c r="K139" s="11">
        <f>IFERROR(VLOOKUP(C139,[1]Sheet5!AX:AZ,3,0),0)</f>
        <v>0</v>
      </c>
    </row>
    <row r="140" spans="1:11" hidden="1" x14ac:dyDescent="0.3">
      <c r="A140" s="12">
        <v>62000030</v>
      </c>
      <c r="B140" s="13" t="s">
        <v>113</v>
      </c>
      <c r="C140" s="12">
        <v>625030</v>
      </c>
      <c r="D140" s="13" t="s">
        <v>326</v>
      </c>
      <c r="E140" s="10">
        <f>IFERROR(VLOOKUP(C140,[1]Sheet5!C:E,3,0),0)</f>
        <v>0</v>
      </c>
      <c r="F140" s="10">
        <f>IFERROR(VLOOKUP(C140,[1]Sheet5!K:M,3,0),0)</f>
        <v>0</v>
      </c>
      <c r="G140" s="10">
        <f>IFERROR(VLOOKUP(C140,[1]Sheet5!S:U,3,0),0)</f>
        <v>0</v>
      </c>
      <c r="H140" s="11">
        <f>IFERROR(VLOOKUP(C140,[1]Sheet5!AA:AC,3,0),0)</f>
        <v>0</v>
      </c>
      <c r="I140" s="11">
        <f>IFERROR(VLOOKUP(C140,[1]Sheet5!AI:AK,3,0),0)</f>
        <v>0</v>
      </c>
      <c r="J140" s="11">
        <f>IFERROR(VLOOKUP(C140,[1]Sheet5!AP:AR,3,0),0)</f>
        <v>0</v>
      </c>
      <c r="K140" s="11">
        <f>IFERROR(VLOOKUP(C140,[1]Sheet5!AX:AZ,3,0),0)</f>
        <v>0</v>
      </c>
    </row>
    <row r="141" spans="1:11" hidden="1" x14ac:dyDescent="0.3">
      <c r="A141" s="12">
        <v>62000040</v>
      </c>
      <c r="B141" s="13" t="s">
        <v>114</v>
      </c>
      <c r="C141" s="12">
        <v>625020</v>
      </c>
      <c r="D141" s="13" t="s">
        <v>327</v>
      </c>
      <c r="E141" s="10">
        <f>IFERROR(VLOOKUP(C141,[1]Sheet5!C:E,3,0),0)</f>
        <v>0</v>
      </c>
      <c r="F141" s="10">
        <f>IFERROR(VLOOKUP(C141,[1]Sheet5!K:M,3,0),0)</f>
        <v>0</v>
      </c>
      <c r="G141" s="10">
        <f>IFERROR(VLOOKUP(C141,[1]Sheet5!S:U,3,0),0)</f>
        <v>0</v>
      </c>
      <c r="H141" s="11">
        <f>IFERROR(VLOOKUP(C141,[1]Sheet5!AA:AC,3,0),0)</f>
        <v>0</v>
      </c>
      <c r="I141" s="11">
        <f>IFERROR(VLOOKUP(C141,[1]Sheet5!AI:AK,3,0),0)</f>
        <v>0</v>
      </c>
      <c r="J141" s="11">
        <f>IFERROR(VLOOKUP(C141,[1]Sheet5!AP:AR,3,0),0)</f>
        <v>0</v>
      </c>
      <c r="K141" s="11">
        <f>IFERROR(VLOOKUP(C141,[1]Sheet5!AX:AZ,3,0),0)</f>
        <v>0</v>
      </c>
    </row>
    <row r="142" spans="1:11" hidden="1" x14ac:dyDescent="0.3">
      <c r="A142" s="12">
        <v>62000050</v>
      </c>
      <c r="B142" s="13" t="s">
        <v>115</v>
      </c>
      <c r="C142" s="12">
        <v>625010</v>
      </c>
      <c r="D142" s="13" t="s">
        <v>328</v>
      </c>
      <c r="E142" s="10">
        <f>IFERROR(VLOOKUP(C142,[1]Sheet5!C:E,3,0),0)</f>
        <v>0</v>
      </c>
      <c r="F142" s="10">
        <f>IFERROR(VLOOKUP(C142,[1]Sheet5!K:M,3,0),0)</f>
        <v>0</v>
      </c>
      <c r="G142" s="10">
        <f>IFERROR(VLOOKUP(C142,[1]Sheet5!S:U,3,0),0)</f>
        <v>0</v>
      </c>
      <c r="H142" s="11">
        <f>IFERROR(VLOOKUP(C142,[1]Sheet5!AA:AC,3,0),0)</f>
        <v>0</v>
      </c>
      <c r="I142" s="11">
        <f>IFERROR(VLOOKUP(C142,[1]Sheet5!AI:AK,3,0),0)</f>
        <v>0</v>
      </c>
      <c r="J142" s="11">
        <f>IFERROR(VLOOKUP(C142,[1]Sheet5!AP:AR,3,0),0)</f>
        <v>0</v>
      </c>
      <c r="K142" s="11">
        <f>IFERROR(VLOOKUP(C142,[1]Sheet5!AX:AZ,3,0),0)</f>
        <v>0</v>
      </c>
    </row>
    <row r="143" spans="1:11" hidden="1" x14ac:dyDescent="0.3">
      <c r="A143" s="12">
        <v>62000060</v>
      </c>
      <c r="B143" s="13" t="s">
        <v>116</v>
      </c>
      <c r="C143" s="12">
        <v>625040</v>
      </c>
      <c r="D143" s="13" t="s">
        <v>329</v>
      </c>
      <c r="E143" s="10">
        <f>IFERROR(VLOOKUP(C143,[1]Sheet5!C:E,3,0),0)</f>
        <v>0</v>
      </c>
      <c r="F143" s="10">
        <f>IFERROR(VLOOKUP(C143,[1]Sheet5!K:M,3,0),0)</f>
        <v>0</v>
      </c>
      <c r="G143" s="10">
        <f>IFERROR(VLOOKUP(C143,[1]Sheet5!S:U,3,0),0)</f>
        <v>0</v>
      </c>
      <c r="H143" s="11">
        <f>IFERROR(VLOOKUP(C143,[1]Sheet5!AA:AC,3,0),0)</f>
        <v>0</v>
      </c>
      <c r="I143" s="11">
        <f>IFERROR(VLOOKUP(C143,[1]Sheet5!AI:AK,3,0),0)</f>
        <v>0</v>
      </c>
      <c r="J143" s="11">
        <f>IFERROR(VLOOKUP(C143,[1]Sheet5!AP:AR,3,0),0)</f>
        <v>0</v>
      </c>
      <c r="K143" s="11">
        <f>IFERROR(VLOOKUP(C143,[1]Sheet5!AX:AZ,3,0),0)</f>
        <v>0</v>
      </c>
    </row>
    <row r="144" spans="1:11" hidden="1" x14ac:dyDescent="0.3">
      <c r="A144" s="12">
        <v>62100010</v>
      </c>
      <c r="B144" s="13" t="s">
        <v>117</v>
      </c>
      <c r="C144" s="12">
        <v>626020</v>
      </c>
      <c r="D144" s="13" t="s">
        <v>330</v>
      </c>
      <c r="E144" s="10">
        <f>IFERROR(VLOOKUP(C144,[1]Sheet5!C:E,3,0),0)</f>
        <v>0</v>
      </c>
      <c r="F144" s="10">
        <f>IFERROR(VLOOKUP(C144,[1]Sheet5!K:M,3,0),0)</f>
        <v>0</v>
      </c>
      <c r="G144" s="10">
        <f>IFERROR(VLOOKUP(C144,[1]Sheet5!S:U,3,0),0)</f>
        <v>0</v>
      </c>
      <c r="H144" s="11">
        <f>IFERROR(VLOOKUP(C144,[1]Sheet5!AA:AC,3,0),0)</f>
        <v>0</v>
      </c>
      <c r="I144" s="11">
        <f>IFERROR(VLOOKUP(C144,[1]Sheet5!AI:AK,3,0),0)</f>
        <v>0</v>
      </c>
      <c r="J144" s="11">
        <f>IFERROR(VLOOKUP(C144,[1]Sheet5!AP:AR,3,0),0)</f>
        <v>0</v>
      </c>
      <c r="K144" s="11">
        <f>IFERROR(VLOOKUP(C144,[1]Sheet5!AX:AZ,3,0),0)</f>
        <v>0</v>
      </c>
    </row>
    <row r="145" spans="1:11" hidden="1" x14ac:dyDescent="0.3">
      <c r="A145" s="12">
        <v>62100020</v>
      </c>
      <c r="B145" s="13" t="s">
        <v>119</v>
      </c>
      <c r="C145" s="12">
        <v>626040</v>
      </c>
      <c r="D145" s="13" t="s">
        <v>331</v>
      </c>
      <c r="E145" s="10">
        <f>IFERROR(VLOOKUP(C145,[1]Sheet5!C:E,3,0),0)</f>
        <v>0</v>
      </c>
      <c r="F145" s="10">
        <f>IFERROR(VLOOKUP(C145,[1]Sheet5!K:M,3,0),0)</f>
        <v>0</v>
      </c>
      <c r="G145" s="10">
        <f>IFERROR(VLOOKUP(C145,[1]Sheet5!S:U,3,0),0)</f>
        <v>0</v>
      </c>
      <c r="H145" s="11">
        <f>IFERROR(VLOOKUP(C145,[1]Sheet5!AA:AC,3,0),0)</f>
        <v>0</v>
      </c>
      <c r="I145" s="11">
        <f>IFERROR(VLOOKUP(C145,[1]Sheet5!AI:AK,3,0),0)</f>
        <v>0</v>
      </c>
      <c r="J145" s="11">
        <f>IFERROR(VLOOKUP(C145,[1]Sheet5!AP:AR,3,0),0)</f>
        <v>0</v>
      </c>
      <c r="K145" s="11">
        <f>IFERROR(VLOOKUP(C145,[1]Sheet5!AX:AZ,3,0),0)</f>
        <v>0</v>
      </c>
    </row>
    <row r="146" spans="1:11" hidden="1" x14ac:dyDescent="0.3">
      <c r="A146" s="12">
        <v>62200010</v>
      </c>
      <c r="B146" s="13" t="s">
        <v>120</v>
      </c>
      <c r="C146" s="12">
        <f>IFERROR(VLOOKUP(A146,[2]Sheet1!$A$3:$D$113,3,0),0)</f>
        <v>630010</v>
      </c>
      <c r="D146" s="13" t="str">
        <f>IFERROR(VLOOKUP(A146,[2]Sheet1!$A$3:$D$113,4,0),0)</f>
        <v>Depreciation Exp. - Land Improvements</v>
      </c>
      <c r="E146" s="10">
        <f>IFERROR(VLOOKUP(C146,[1]Sheet5!C:E,3,0),0)</f>
        <v>0</v>
      </c>
      <c r="F146" s="10">
        <f>IFERROR(VLOOKUP(C146,[1]Sheet5!K:M,3,0),0)</f>
        <v>0</v>
      </c>
      <c r="G146" s="10">
        <f>IFERROR(VLOOKUP(C146,[1]Sheet5!S:U,3,0),0)</f>
        <v>0</v>
      </c>
      <c r="H146" s="11">
        <f>IFERROR(VLOOKUP(C146,[1]Sheet5!AA:AC,3,0),0)</f>
        <v>0</v>
      </c>
      <c r="I146" s="11">
        <f>IFERROR(VLOOKUP(C146,[1]Sheet5!AI:AK,3,0),0)</f>
        <v>0</v>
      </c>
      <c r="J146" s="11">
        <f>IFERROR(VLOOKUP(C146,[1]Sheet5!AP:AR,3,0),0)</f>
        <v>0</v>
      </c>
      <c r="K146" s="11">
        <f>IFERROR(VLOOKUP(C146,[1]Sheet5!AX:AZ,3,0),0)</f>
        <v>0</v>
      </c>
    </row>
    <row r="147" spans="1:11" hidden="1" x14ac:dyDescent="0.3">
      <c r="A147" s="12">
        <v>62200020</v>
      </c>
      <c r="B147" s="13" t="s">
        <v>122</v>
      </c>
      <c r="C147" s="12">
        <f>IFERROR(VLOOKUP(A147,[2]Sheet1!$A$3:$D$113,3,0),0)</f>
        <v>630020</v>
      </c>
      <c r="D147" s="13" t="str">
        <f>IFERROR(VLOOKUP(A147,[2]Sheet1!$A$3:$D$113,4,0),0)</f>
        <v>Depreciation Exp. - Buildings</v>
      </c>
      <c r="E147" s="10">
        <f>IFERROR(VLOOKUP(C147,[1]Sheet5!C:E,3,0),0)</f>
        <v>0</v>
      </c>
      <c r="F147" s="10">
        <f>IFERROR(VLOOKUP(C147,[1]Sheet5!K:M,3,0),0)</f>
        <v>0</v>
      </c>
      <c r="G147" s="10">
        <f>IFERROR(VLOOKUP(C147,[1]Sheet5!S:U,3,0),0)</f>
        <v>0</v>
      </c>
      <c r="H147" s="11">
        <f>IFERROR(VLOOKUP(C147,[1]Sheet5!AA:AC,3,0),0)</f>
        <v>0</v>
      </c>
      <c r="I147" s="11">
        <f>IFERROR(VLOOKUP(C147,[1]Sheet5!AI:AK,3,0),0)</f>
        <v>0</v>
      </c>
      <c r="J147" s="11">
        <f>IFERROR(VLOOKUP(C147,[1]Sheet5!AP:AR,3,0),0)</f>
        <v>0</v>
      </c>
      <c r="K147" s="11">
        <f>IFERROR(VLOOKUP(C147,[1]Sheet5!AX:AZ,3,0),0)</f>
        <v>0</v>
      </c>
    </row>
    <row r="148" spans="1:11" hidden="1" x14ac:dyDescent="0.3">
      <c r="A148" s="12">
        <v>62200030</v>
      </c>
      <c r="B148" s="13" t="s">
        <v>123</v>
      </c>
      <c r="C148" s="12">
        <v>630030</v>
      </c>
      <c r="D148" s="13" t="s">
        <v>332</v>
      </c>
      <c r="E148" s="10">
        <f>IFERROR(VLOOKUP(C148,[1]Sheet5!C:E,3,0),0)</f>
        <v>0</v>
      </c>
      <c r="F148" s="10">
        <f>IFERROR(VLOOKUP(C148,[1]Sheet5!K:M,3,0),0)</f>
        <v>0</v>
      </c>
      <c r="G148" s="10">
        <f>IFERROR(VLOOKUP(C148,[1]Sheet5!S:U,3,0),0)</f>
        <v>0</v>
      </c>
      <c r="H148" s="11">
        <f>IFERROR(VLOOKUP(C148,[1]Sheet5!AA:AC,3,0),0)</f>
        <v>0</v>
      </c>
      <c r="I148" s="11">
        <f>IFERROR(VLOOKUP(C148,[1]Sheet5!AI:AK,3,0),0)</f>
        <v>0</v>
      </c>
      <c r="J148" s="11">
        <f>IFERROR(VLOOKUP(C148,[1]Sheet5!AP:AR,3,0),0)</f>
        <v>0</v>
      </c>
      <c r="K148" s="11">
        <f>IFERROR(VLOOKUP(C148,[1]Sheet5!AX:AZ,3,0),0)</f>
        <v>0</v>
      </c>
    </row>
    <row r="149" spans="1:11" x14ac:dyDescent="0.3">
      <c r="A149" s="12">
        <v>62200050</v>
      </c>
      <c r="B149" s="13" t="s">
        <v>124</v>
      </c>
      <c r="C149" s="12">
        <f>IFERROR(VLOOKUP(A149,[2]Sheet1!$A$3:$D$113,3,0),0)</f>
        <v>630050</v>
      </c>
      <c r="D149" s="13" t="str">
        <f>IFERROR(VLOOKUP(A149,[2]Sheet1!$A$3:$D$113,4,0),0)</f>
        <v>Depreciation Exp.-Leasehold Improvement</v>
      </c>
      <c r="E149" s="10">
        <f>IFERROR(VLOOKUP(C149,[1]Sheet5!C:E,3,0),0)</f>
        <v>1917639.9800000002</v>
      </c>
      <c r="F149" s="10">
        <f>IFERROR(VLOOKUP(C149,[1]Sheet5!K:M,3,0),0)</f>
        <v>0</v>
      </c>
      <c r="G149" s="10">
        <f>IFERROR(VLOOKUP(C149,[1]Sheet5!S:U,3,0),0)</f>
        <v>0</v>
      </c>
      <c r="H149" s="11">
        <f>IFERROR(VLOOKUP(C149,[1]Sheet5!AA:AC,3,0),0)</f>
        <v>0</v>
      </c>
      <c r="I149" s="11">
        <f>IFERROR(VLOOKUP(C149,[1]Sheet5!AI:AK,3,0),0)</f>
        <v>1300.93</v>
      </c>
      <c r="J149" s="11">
        <f>IFERROR(VLOOKUP(C149,[1]Sheet5!AP:AR,3,0),0)</f>
        <v>110104.79000000001</v>
      </c>
      <c r="K149" s="11">
        <f>IFERROR(VLOOKUP(C149,[1]Sheet5!AX:AZ,3,0),0)</f>
        <v>5332.33</v>
      </c>
    </row>
    <row r="150" spans="1:11" hidden="1" x14ac:dyDescent="0.3">
      <c r="A150" s="12">
        <v>62200060</v>
      </c>
      <c r="B150" s="13" t="s">
        <v>125</v>
      </c>
      <c r="C150" s="12">
        <f>IFERROR(VLOOKUP(A150,[2]Sheet1!$A$3:$D$113,3,0),0)</f>
        <v>630060</v>
      </c>
      <c r="D150" s="13" t="str">
        <f>IFERROR(VLOOKUP(A150,[2]Sheet1!$A$3:$D$113,4,0),0)</f>
        <v>Depreciation Exp.-Machinery Equipment</v>
      </c>
      <c r="E150" s="10">
        <f>IFERROR(VLOOKUP(C150,[1]Sheet5!C:E,3,0),0)</f>
        <v>0</v>
      </c>
      <c r="F150" s="10">
        <f>IFERROR(VLOOKUP(C150,[1]Sheet5!K:M,3,0),0)</f>
        <v>0</v>
      </c>
      <c r="G150" s="10">
        <f>IFERROR(VLOOKUP(C150,[1]Sheet5!S:U,3,0),0)</f>
        <v>0</v>
      </c>
      <c r="H150" s="11">
        <f>IFERROR(VLOOKUP(C150,[1]Sheet5!AA:AC,3,0),0)</f>
        <v>0</v>
      </c>
      <c r="I150" s="11">
        <f>IFERROR(VLOOKUP(C150,[1]Sheet5!AI:AK,3,0),0)</f>
        <v>0</v>
      </c>
      <c r="J150" s="11">
        <f>IFERROR(VLOOKUP(C150,[1]Sheet5!AP:AR,3,0),0)</f>
        <v>0</v>
      </c>
      <c r="K150" s="11">
        <f>IFERROR(VLOOKUP(C150,[1]Sheet5!AX:AZ,3,0),0)</f>
        <v>0</v>
      </c>
    </row>
    <row r="151" spans="1:11" hidden="1" x14ac:dyDescent="0.3">
      <c r="A151" s="14">
        <v>62200080</v>
      </c>
      <c r="B151" s="15" t="s">
        <v>126</v>
      </c>
      <c r="C151" s="14">
        <f>IFERROR(VLOOKUP(A151,[2]Sheet1!$A$3:$D$113,3,0),0)</f>
        <v>0</v>
      </c>
      <c r="D151" s="15">
        <f>IFERROR(VLOOKUP(A151,[2]Sheet1!$A$3:$D$113,4,0),0)</f>
        <v>0</v>
      </c>
      <c r="E151" s="10">
        <f>IFERROR(VLOOKUP(C151,[1]Sheet5!C:E,3,0),0)</f>
        <v>0</v>
      </c>
      <c r="F151" s="10">
        <f>IFERROR(VLOOKUP(C151,[1]Sheet5!K:M,3,0),0)</f>
        <v>0</v>
      </c>
      <c r="G151" s="10">
        <f>IFERROR(VLOOKUP(C151,[1]Sheet5!S:U,3,0),0)</f>
        <v>0</v>
      </c>
      <c r="H151" s="11">
        <f>IFERROR(VLOOKUP(C151,[1]Sheet5!AA:AC,3,0),0)</f>
        <v>0</v>
      </c>
      <c r="I151" s="11">
        <f>IFERROR(VLOOKUP(C151,[1]Sheet5!AI:AK,3,0),0)</f>
        <v>0</v>
      </c>
      <c r="J151" s="11">
        <f>IFERROR(VLOOKUP(C151,[1]Sheet5!AP:AR,3,0),0)</f>
        <v>0</v>
      </c>
      <c r="K151" s="11">
        <f>IFERROR(VLOOKUP(C151,[1]Sheet5!AX:AZ,3,0),0)</f>
        <v>0</v>
      </c>
    </row>
    <row r="152" spans="1:11" hidden="1" x14ac:dyDescent="0.3">
      <c r="A152" s="12">
        <v>62200100</v>
      </c>
      <c r="B152" s="13" t="s">
        <v>127</v>
      </c>
      <c r="C152" s="12">
        <v>630190</v>
      </c>
      <c r="D152" s="13" t="s">
        <v>333</v>
      </c>
      <c r="E152" s="10">
        <f>IFERROR(VLOOKUP(C152,[1]Sheet5!C:E,3,0),0)</f>
        <v>0</v>
      </c>
      <c r="F152" s="10">
        <f>IFERROR(VLOOKUP(C152,[1]Sheet5!K:M,3,0),0)</f>
        <v>0</v>
      </c>
      <c r="G152" s="10">
        <f>IFERROR(VLOOKUP(C152,[1]Sheet5!S:U,3,0),0)</f>
        <v>0</v>
      </c>
      <c r="H152" s="11">
        <f>IFERROR(VLOOKUP(C152,[1]Sheet5!AA:AC,3,0),0)</f>
        <v>0</v>
      </c>
      <c r="I152" s="11">
        <f>IFERROR(VLOOKUP(C152,[1]Sheet5!AI:AK,3,0),0)</f>
        <v>0</v>
      </c>
      <c r="J152" s="11">
        <f>IFERROR(VLOOKUP(C152,[1]Sheet5!AP:AR,3,0),0)</f>
        <v>0</v>
      </c>
      <c r="K152" s="11">
        <f>IFERROR(VLOOKUP(C152,[1]Sheet5!AX:AZ,3,0),0)</f>
        <v>0</v>
      </c>
    </row>
    <row r="153" spans="1:11" x14ac:dyDescent="0.3">
      <c r="A153" s="12">
        <v>62200110</v>
      </c>
      <c r="B153" s="13" t="s">
        <v>128</v>
      </c>
      <c r="C153" s="12">
        <f>IFERROR(VLOOKUP(A153,[2]Sheet1!$A$3:$D$113,3,0),0)</f>
        <v>630130</v>
      </c>
      <c r="D153" s="13" t="str">
        <f>IFERROR(VLOOKUP(A153,[2]Sheet1!$A$3:$D$113,4,0),0)</f>
        <v>Depreciation Exp.-Store Equipment</v>
      </c>
      <c r="E153" s="10">
        <f>IFERROR(VLOOKUP(C153,[1]Sheet5!C:E,3,0),0)</f>
        <v>676066.32000000007</v>
      </c>
      <c r="F153" s="10">
        <f>IFERROR(VLOOKUP(C153,[1]Sheet5!K:M,3,0),0)</f>
        <v>0</v>
      </c>
      <c r="G153" s="10">
        <f>IFERROR(VLOOKUP(C153,[1]Sheet5!S:U,3,0),0)</f>
        <v>0</v>
      </c>
      <c r="H153" s="11">
        <f>IFERROR(VLOOKUP(C153,[1]Sheet5!AA:AC,3,0),0)</f>
        <v>0</v>
      </c>
      <c r="I153" s="11">
        <f>IFERROR(VLOOKUP(C153,[1]Sheet5!AI:AK,3,0),0)</f>
        <v>96841.39</v>
      </c>
      <c r="J153" s="11">
        <f>IFERROR(VLOOKUP(C153,[1]Sheet5!AP:AR,3,0),0)</f>
        <v>91430.180000000008</v>
      </c>
      <c r="K153" s="11">
        <f>IFERROR(VLOOKUP(C153,[1]Sheet5!AX:AZ,3,0),0)</f>
        <v>61168.800000000003</v>
      </c>
    </row>
    <row r="154" spans="1:11" hidden="1" x14ac:dyDescent="0.3">
      <c r="A154" s="14">
        <v>62200120</v>
      </c>
      <c r="B154" s="15" t="s">
        <v>129</v>
      </c>
      <c r="C154" s="14">
        <f>IFERROR(VLOOKUP(A154,[2]Sheet1!$A$3:$D$113,3,0),0)</f>
        <v>0</v>
      </c>
      <c r="D154" s="15">
        <f>IFERROR(VLOOKUP(A154,[2]Sheet1!$A$3:$D$113,4,0),0)</f>
        <v>0</v>
      </c>
      <c r="E154" s="10">
        <f>IFERROR(VLOOKUP(C154,[1]Sheet5!C:E,3,0),0)</f>
        <v>0</v>
      </c>
      <c r="F154" s="10">
        <f>IFERROR(VLOOKUP(C154,[1]Sheet5!K:M,3,0),0)</f>
        <v>0</v>
      </c>
      <c r="G154" s="10">
        <f>IFERROR(VLOOKUP(C154,[1]Sheet5!S:U,3,0),0)</f>
        <v>0</v>
      </c>
      <c r="H154" s="11">
        <f>IFERROR(VLOOKUP(C154,[1]Sheet5!AA:AC,3,0),0)</f>
        <v>0</v>
      </c>
      <c r="I154" s="11">
        <f>IFERROR(VLOOKUP(C154,[1]Sheet5!AI:AK,3,0),0)</f>
        <v>0</v>
      </c>
      <c r="J154" s="11">
        <f>IFERROR(VLOOKUP(C154,[1]Sheet5!AP:AR,3,0),0)</f>
        <v>0</v>
      </c>
      <c r="K154" s="11">
        <f>IFERROR(VLOOKUP(C154,[1]Sheet5!AX:AZ,3,0),0)</f>
        <v>0</v>
      </c>
    </row>
    <row r="155" spans="1:11" hidden="1" x14ac:dyDescent="0.3">
      <c r="A155" s="12">
        <v>62200130</v>
      </c>
      <c r="B155" s="13" t="s">
        <v>130</v>
      </c>
      <c r="C155" s="12">
        <f>IFERROR(VLOOKUP(A155,[2]Sheet1!$A$3:$D$113,3,0),0)</f>
        <v>630070</v>
      </c>
      <c r="D155" s="13" t="str">
        <f>IFERROR(VLOOKUP(A155,[2]Sheet1!$A$3:$D$113,4,0),0)</f>
        <v>Depreciation Exp.-Computer Software</v>
      </c>
      <c r="E155" s="10">
        <f>IFERROR(VLOOKUP(C155,[1]Sheet5!C:E,3,0),0)</f>
        <v>0</v>
      </c>
      <c r="F155" s="10">
        <f>IFERROR(VLOOKUP(C155,[1]Sheet5!K:M,3,0),0)</f>
        <v>0</v>
      </c>
      <c r="G155" s="10">
        <f>IFERROR(VLOOKUP(C155,[1]Sheet5!S:U,3,0),0)</f>
        <v>0</v>
      </c>
      <c r="H155" s="11">
        <f>IFERROR(VLOOKUP(C155,[1]Sheet5!AA:AC,3,0),0)</f>
        <v>0</v>
      </c>
      <c r="I155" s="11">
        <f>IFERROR(VLOOKUP(C155,[1]Sheet5!AI:AK,3,0),0)</f>
        <v>0</v>
      </c>
      <c r="J155" s="11">
        <f>IFERROR(VLOOKUP(C155,[1]Sheet5!AP:AR,3,0),0)</f>
        <v>0</v>
      </c>
      <c r="K155" s="11">
        <f>IFERROR(VLOOKUP(C155,[1]Sheet5!AX:AZ,3,0),0)</f>
        <v>0</v>
      </c>
    </row>
    <row r="156" spans="1:11" x14ac:dyDescent="0.3">
      <c r="A156" s="12">
        <v>62200140</v>
      </c>
      <c r="B156" s="13" t="s">
        <v>131</v>
      </c>
      <c r="C156" s="12">
        <f>IFERROR(VLOOKUP(A156,[2]Sheet1!$A$3:$D$113,3,0),0)</f>
        <v>630180</v>
      </c>
      <c r="D156" s="13" t="str">
        <f>IFERROR(VLOOKUP(A156,[2]Sheet1!$A$3:$D$113,4,0),0)</f>
        <v>Depreciation Exp.-Computer Equipment&amp;Paraphernalia</v>
      </c>
      <c r="E156" s="10">
        <f>IFERROR(VLOOKUP(C156,[1]Sheet5!C:E,3,0),0)</f>
        <v>0</v>
      </c>
      <c r="F156" s="10">
        <f>IFERROR(VLOOKUP(C156,[1]Sheet5!K:M,3,0),0)</f>
        <v>4000</v>
      </c>
      <c r="G156" s="10">
        <f>IFERROR(VLOOKUP(C156,[1]Sheet5!S:U,3,0),0)</f>
        <v>552.08000000000004</v>
      </c>
      <c r="H156" s="11">
        <f>IFERROR(VLOOKUP(C156,[1]Sheet5!AA:AC,3,0),0)</f>
        <v>12300</v>
      </c>
      <c r="I156" s="11">
        <f>IFERROR(VLOOKUP(C156,[1]Sheet5!AI:AK,3,0),0)</f>
        <v>9134.7999999999993</v>
      </c>
      <c r="J156" s="11">
        <f>IFERROR(VLOOKUP(C156,[1]Sheet5!AP:AR,3,0),0)</f>
        <v>0</v>
      </c>
      <c r="K156" s="11">
        <f>IFERROR(VLOOKUP(C156,[1]Sheet5!AX:AZ,3,0),0)</f>
        <v>7522.5</v>
      </c>
    </row>
    <row r="157" spans="1:11" hidden="1" x14ac:dyDescent="0.3">
      <c r="A157" s="12">
        <v>62200150</v>
      </c>
      <c r="B157" s="13" t="s">
        <v>132</v>
      </c>
      <c r="C157" s="12">
        <f>IFERROR(VLOOKUP(A157,[2]Sheet1!$A$3:$D$113,3,0),0)</f>
        <v>630080</v>
      </c>
      <c r="D157" s="13" t="str">
        <f>IFERROR(VLOOKUP(A157,[2]Sheet1!$A$3:$D$113,4,0),0)</f>
        <v>Depreciation Exp.-Office Equipment</v>
      </c>
      <c r="E157" s="10">
        <f>IFERROR(VLOOKUP(C157,[1]Sheet5!C:E,3,0),0)</f>
        <v>0</v>
      </c>
      <c r="F157" s="10">
        <f>IFERROR(VLOOKUP(C157,[1]Sheet5!K:M,3,0),0)</f>
        <v>0</v>
      </c>
      <c r="G157" s="10">
        <f>IFERROR(VLOOKUP(C157,[1]Sheet5!S:U,3,0),0)</f>
        <v>0</v>
      </c>
      <c r="H157" s="11">
        <f>IFERROR(VLOOKUP(C157,[1]Sheet5!AA:AC,3,0),0)</f>
        <v>0</v>
      </c>
      <c r="I157" s="11">
        <f>IFERROR(VLOOKUP(C157,[1]Sheet5!AI:AK,3,0),0)</f>
        <v>0</v>
      </c>
      <c r="J157" s="11">
        <f>IFERROR(VLOOKUP(C157,[1]Sheet5!AP:AR,3,0),0)</f>
        <v>0</v>
      </c>
      <c r="K157" s="11">
        <f>IFERROR(VLOOKUP(C157,[1]Sheet5!AX:AZ,3,0),0)</f>
        <v>0</v>
      </c>
    </row>
    <row r="158" spans="1:11" hidden="1" x14ac:dyDescent="0.3">
      <c r="A158" s="12">
        <v>62200160</v>
      </c>
      <c r="B158" s="13" t="s">
        <v>133</v>
      </c>
      <c r="C158" s="12">
        <f>IFERROR(VLOOKUP(A158,[2]Sheet1!$A$3:$D$113,3,0),0)</f>
        <v>630090</v>
      </c>
      <c r="D158" s="13" t="str">
        <f>IFERROR(VLOOKUP(A158,[2]Sheet1!$A$3:$D$113,4,0),0)</f>
        <v>Depreciation Exp.-Office Furniture &amp; Fixtures</v>
      </c>
      <c r="E158" s="10">
        <f>IFERROR(VLOOKUP(C158,[1]Sheet5!C:E,3,0),0)</f>
        <v>0</v>
      </c>
      <c r="F158" s="10">
        <f>IFERROR(VLOOKUP(C158,[1]Sheet5!K:M,3,0),0)</f>
        <v>0</v>
      </c>
      <c r="G158" s="10">
        <f>IFERROR(VLOOKUP(C158,[1]Sheet5!S:U,3,0),0)</f>
        <v>0</v>
      </c>
      <c r="H158" s="11">
        <f>IFERROR(VLOOKUP(C158,[1]Sheet5!AA:AC,3,0),0)</f>
        <v>0</v>
      </c>
      <c r="I158" s="11">
        <f>IFERROR(VLOOKUP(C158,[1]Sheet5!AI:AK,3,0),0)</f>
        <v>0</v>
      </c>
      <c r="J158" s="11">
        <f>IFERROR(VLOOKUP(C158,[1]Sheet5!AP:AR,3,0),0)</f>
        <v>0</v>
      </c>
      <c r="K158" s="11">
        <f>IFERROR(VLOOKUP(C158,[1]Sheet5!AX:AZ,3,0),0)</f>
        <v>0</v>
      </c>
    </row>
    <row r="159" spans="1:11" hidden="1" x14ac:dyDescent="0.3">
      <c r="A159" s="12">
        <v>62200170</v>
      </c>
      <c r="B159" s="13" t="s">
        <v>134</v>
      </c>
      <c r="C159" s="12">
        <f>IFERROR(VLOOKUP(A159,[2]Sheet1!$A$3:$D$113,3,0),0)</f>
        <v>630110</v>
      </c>
      <c r="D159" s="13" t="str">
        <f>IFERROR(VLOOKUP(A159,[2]Sheet1!$A$3:$D$113,4,0),0)</f>
        <v>Depreciation Exp.-Transportation Equipment</v>
      </c>
      <c r="E159" s="10">
        <f>IFERROR(VLOOKUP(C159,[1]Sheet5!C:E,3,0),0)</f>
        <v>0</v>
      </c>
      <c r="F159" s="10">
        <f>IFERROR(VLOOKUP(C159,[1]Sheet5!K:M,3,0),0)</f>
        <v>66899</v>
      </c>
      <c r="G159" s="10">
        <f>IFERROR(VLOOKUP(C159,[1]Sheet5!S:U,3,0),0)</f>
        <v>0</v>
      </c>
      <c r="H159" s="11">
        <f>IFERROR(VLOOKUP(C159,[1]Sheet5!AA:AC,3,0),0)</f>
        <v>0</v>
      </c>
      <c r="I159" s="11">
        <f>IFERROR(VLOOKUP(C159,[1]Sheet5!AI:AK,3,0),0)</f>
        <v>108932.34</v>
      </c>
      <c r="J159" s="11">
        <f>IFERROR(VLOOKUP(C159,[1]Sheet5!AP:AR,3,0),0)</f>
        <v>0</v>
      </c>
      <c r="K159" s="11">
        <f>IFERROR(VLOOKUP(C159,[1]Sheet5!AX:AZ,3,0),0)</f>
        <v>0</v>
      </c>
    </row>
    <row r="160" spans="1:11" hidden="1" x14ac:dyDescent="0.3">
      <c r="A160" s="12">
        <v>62200180</v>
      </c>
      <c r="B160" s="13" t="s">
        <v>135</v>
      </c>
      <c r="C160" s="12">
        <f>IFERROR(VLOOKUP(A160,[2]Sheet1!$A$3:$D$113,3,0),0)</f>
        <v>630120</v>
      </c>
      <c r="D160" s="13" t="str">
        <f>IFERROR(VLOOKUP(A160,[2]Sheet1!$A$3:$D$113,4,0),0)</f>
        <v>Depreciation Exp.-Hand Tools</v>
      </c>
      <c r="E160" s="10">
        <f>IFERROR(VLOOKUP(C160,[1]Sheet5!C:E,3,0),0)</f>
        <v>0</v>
      </c>
      <c r="F160" s="10">
        <f>IFERROR(VLOOKUP(C160,[1]Sheet5!K:M,3,0),0)</f>
        <v>0</v>
      </c>
      <c r="G160" s="10">
        <f>IFERROR(VLOOKUP(C160,[1]Sheet5!S:U,3,0),0)</f>
        <v>0</v>
      </c>
      <c r="H160" s="11">
        <f>IFERROR(VLOOKUP(C160,[1]Sheet5!AA:AC,3,0),0)</f>
        <v>0</v>
      </c>
      <c r="I160" s="11">
        <f>IFERROR(VLOOKUP(C160,[1]Sheet5!AI:AK,3,0),0)</f>
        <v>0</v>
      </c>
      <c r="J160" s="11">
        <f>IFERROR(VLOOKUP(C160,[1]Sheet5!AP:AR,3,0),0)</f>
        <v>0</v>
      </c>
      <c r="K160" s="11">
        <f>IFERROR(VLOOKUP(C160,[1]Sheet5!AX:AZ,3,0),0)</f>
        <v>0</v>
      </c>
    </row>
    <row r="161" spans="1:11" hidden="1" x14ac:dyDescent="0.3">
      <c r="A161" s="12">
        <v>62200190</v>
      </c>
      <c r="B161" s="13" t="s">
        <v>136</v>
      </c>
      <c r="C161" s="12">
        <f>IFERROR(VLOOKUP(A161,[2]Sheet1!$A$3:$D$113,3,0),0)</f>
        <v>630140</v>
      </c>
      <c r="D161" s="13" t="str">
        <f>IFERROR(VLOOKUP(A161,[2]Sheet1!$A$3:$D$113,4,0),0)</f>
        <v>Depreciation Exp.-Other Assets</v>
      </c>
      <c r="E161" s="10">
        <f>IFERROR(VLOOKUP(C161,[1]Sheet5!C:E,3,0),0)</f>
        <v>0</v>
      </c>
      <c r="F161" s="10">
        <f>IFERROR(VLOOKUP(C161,[1]Sheet5!K:M,3,0),0)</f>
        <v>0</v>
      </c>
      <c r="G161" s="10">
        <f>IFERROR(VLOOKUP(C161,[1]Sheet5!S:U,3,0),0)</f>
        <v>0</v>
      </c>
      <c r="H161" s="11">
        <f>IFERROR(VLOOKUP(C161,[1]Sheet5!AA:AC,3,0),0)</f>
        <v>0</v>
      </c>
      <c r="I161" s="11">
        <f>IFERROR(VLOOKUP(C161,[1]Sheet5!AI:AK,3,0),0)</f>
        <v>0</v>
      </c>
      <c r="J161" s="11">
        <f>IFERROR(VLOOKUP(C161,[1]Sheet5!AP:AR,3,0),0)</f>
        <v>0</v>
      </c>
      <c r="K161" s="11">
        <f>IFERROR(VLOOKUP(C161,[1]Sheet5!AX:AZ,3,0),0)</f>
        <v>0</v>
      </c>
    </row>
    <row r="162" spans="1:11" hidden="1" x14ac:dyDescent="0.3">
      <c r="A162" s="14">
        <v>62205000</v>
      </c>
      <c r="B162" s="15" t="s">
        <v>137</v>
      </c>
      <c r="C162" s="14">
        <f>IFERROR(VLOOKUP(A162,[2]Sheet1!$A$3:$D$113,3,0),0)</f>
        <v>0</v>
      </c>
      <c r="D162" s="15">
        <f>IFERROR(VLOOKUP(A162,[2]Sheet1!$A$3:$D$113,4,0),0)</f>
        <v>0</v>
      </c>
      <c r="E162" s="10">
        <f>IFERROR(VLOOKUP(C162,[1]Sheet5!C:E,3,0),0)</f>
        <v>0</v>
      </c>
      <c r="F162" s="10">
        <f>IFERROR(VLOOKUP(C162,[1]Sheet5!K:M,3,0),0)</f>
        <v>0</v>
      </c>
      <c r="G162" s="10">
        <f>IFERROR(VLOOKUP(C162,[1]Sheet5!S:U,3,0),0)</f>
        <v>0</v>
      </c>
      <c r="H162" s="11">
        <f>IFERROR(VLOOKUP(C162,[1]Sheet5!AA:AC,3,0),0)</f>
        <v>0</v>
      </c>
      <c r="I162" s="11">
        <f>IFERROR(VLOOKUP(C162,[1]Sheet5!AI:AK,3,0),0)</f>
        <v>0</v>
      </c>
      <c r="J162" s="11">
        <f>IFERROR(VLOOKUP(C162,[1]Sheet5!AP:AR,3,0),0)</f>
        <v>0</v>
      </c>
      <c r="K162" s="11">
        <f>IFERROR(VLOOKUP(C162,[1]Sheet5!AX:AZ,3,0),0)</f>
        <v>0</v>
      </c>
    </row>
    <row r="163" spans="1:11" hidden="1" x14ac:dyDescent="0.3">
      <c r="A163" s="14">
        <v>62205010</v>
      </c>
      <c r="B163" s="15" t="s">
        <v>138</v>
      </c>
      <c r="C163" s="14">
        <f>IFERROR(VLOOKUP(A163,[2]Sheet1!$A$3:$D$113,3,0),0)</f>
        <v>0</v>
      </c>
      <c r="D163" s="15">
        <f>IFERROR(VLOOKUP(A163,[2]Sheet1!$A$3:$D$113,4,0),0)</f>
        <v>0</v>
      </c>
      <c r="E163" s="10">
        <f>IFERROR(VLOOKUP(C163,[1]Sheet5!C:E,3,0),0)</f>
        <v>0</v>
      </c>
      <c r="F163" s="10">
        <f>IFERROR(VLOOKUP(C163,[1]Sheet5!K:M,3,0),0)</f>
        <v>0</v>
      </c>
      <c r="G163" s="10">
        <f>IFERROR(VLOOKUP(C163,[1]Sheet5!S:U,3,0),0)</f>
        <v>0</v>
      </c>
      <c r="H163" s="11">
        <f>IFERROR(VLOOKUP(C163,[1]Sheet5!AA:AC,3,0),0)</f>
        <v>0</v>
      </c>
      <c r="I163" s="11">
        <f>IFERROR(VLOOKUP(C163,[1]Sheet5!AI:AK,3,0),0)</f>
        <v>0</v>
      </c>
      <c r="J163" s="11">
        <f>IFERROR(VLOOKUP(C163,[1]Sheet5!AP:AR,3,0),0)</f>
        <v>0</v>
      </c>
      <c r="K163" s="11">
        <f>IFERROR(VLOOKUP(C163,[1]Sheet5!AX:AZ,3,0),0)</f>
        <v>0</v>
      </c>
    </row>
    <row r="164" spans="1:11" hidden="1" x14ac:dyDescent="0.3">
      <c r="A164" s="14">
        <v>62205020</v>
      </c>
      <c r="B164" s="15" t="s">
        <v>139</v>
      </c>
      <c r="C164" s="14">
        <f>IFERROR(VLOOKUP(A164,[2]Sheet1!$A$3:$D$113,3,0),0)</f>
        <v>0</v>
      </c>
      <c r="D164" s="15">
        <f>IFERROR(VLOOKUP(A164,[2]Sheet1!$A$3:$D$113,4,0),0)</f>
        <v>0</v>
      </c>
      <c r="E164" s="10">
        <f>IFERROR(VLOOKUP(C164,[1]Sheet5!C:E,3,0),0)</f>
        <v>0</v>
      </c>
      <c r="F164" s="10">
        <f>IFERROR(VLOOKUP(C164,[1]Sheet5!K:M,3,0),0)</f>
        <v>0</v>
      </c>
      <c r="G164" s="10">
        <f>IFERROR(VLOOKUP(C164,[1]Sheet5!S:U,3,0),0)</f>
        <v>0</v>
      </c>
      <c r="H164" s="11">
        <f>IFERROR(VLOOKUP(C164,[1]Sheet5!AA:AC,3,0),0)</f>
        <v>0</v>
      </c>
      <c r="I164" s="11">
        <f>IFERROR(VLOOKUP(C164,[1]Sheet5!AI:AK,3,0),0)</f>
        <v>0</v>
      </c>
      <c r="J164" s="11">
        <f>IFERROR(VLOOKUP(C164,[1]Sheet5!AP:AR,3,0),0)</f>
        <v>0</v>
      </c>
      <c r="K164" s="11">
        <f>IFERROR(VLOOKUP(C164,[1]Sheet5!AX:AZ,3,0),0)</f>
        <v>0</v>
      </c>
    </row>
    <row r="165" spans="1:11" hidden="1" x14ac:dyDescent="0.3">
      <c r="A165" s="12">
        <v>62300010</v>
      </c>
      <c r="B165" s="13" t="s">
        <v>140</v>
      </c>
      <c r="C165" s="12">
        <v>640180</v>
      </c>
      <c r="D165" s="13" t="s">
        <v>334</v>
      </c>
      <c r="E165" s="10">
        <f>IFERROR(VLOOKUP(C165,[1]Sheet5!C:E,3,0),0)</f>
        <v>0</v>
      </c>
      <c r="F165" s="10">
        <f>IFERROR(VLOOKUP(C165,[1]Sheet5!K:M,3,0),0)</f>
        <v>0</v>
      </c>
      <c r="G165" s="10">
        <f>IFERROR(VLOOKUP(C165,[1]Sheet5!S:U,3,0),0)</f>
        <v>0</v>
      </c>
      <c r="H165" s="11">
        <f>IFERROR(VLOOKUP(C165,[1]Sheet5!AA:AC,3,0),0)</f>
        <v>0</v>
      </c>
      <c r="I165" s="11">
        <f>IFERROR(VLOOKUP(C165,[1]Sheet5!AI:AK,3,0),0)</f>
        <v>0</v>
      </c>
      <c r="J165" s="11">
        <f>IFERROR(VLOOKUP(C165,[1]Sheet5!AP:AR,3,0),0)</f>
        <v>0</v>
      </c>
      <c r="K165" s="11">
        <f>IFERROR(VLOOKUP(C165,[1]Sheet5!AX:AZ,3,0),0)</f>
        <v>0</v>
      </c>
    </row>
    <row r="166" spans="1:11" hidden="1" x14ac:dyDescent="0.3">
      <c r="A166" s="12">
        <v>62300020</v>
      </c>
      <c r="B166" s="13" t="s">
        <v>142</v>
      </c>
      <c r="C166" s="12">
        <v>640190</v>
      </c>
      <c r="D166" s="13" t="s">
        <v>335</v>
      </c>
      <c r="E166" s="10">
        <f>IFERROR(VLOOKUP(C166,[1]Sheet5!C:E,3,0),0)</f>
        <v>0</v>
      </c>
      <c r="F166" s="10">
        <f>IFERROR(VLOOKUP(C166,[1]Sheet5!K:M,3,0),0)</f>
        <v>0</v>
      </c>
      <c r="G166" s="10">
        <f>IFERROR(VLOOKUP(C166,[1]Sheet5!S:U,3,0),0)</f>
        <v>0</v>
      </c>
      <c r="H166" s="11">
        <f>IFERROR(VLOOKUP(C166,[1]Sheet5!AA:AC,3,0),0)</f>
        <v>0</v>
      </c>
      <c r="I166" s="11">
        <f>IFERROR(VLOOKUP(C166,[1]Sheet5!AI:AK,3,0),0)</f>
        <v>0</v>
      </c>
      <c r="J166" s="11">
        <f>IFERROR(VLOOKUP(C166,[1]Sheet5!AP:AR,3,0),0)</f>
        <v>0</v>
      </c>
      <c r="K166" s="11">
        <f>IFERROR(VLOOKUP(C166,[1]Sheet5!AX:AZ,3,0),0)</f>
        <v>0</v>
      </c>
    </row>
    <row r="167" spans="1:11" hidden="1" x14ac:dyDescent="0.3">
      <c r="A167" s="12">
        <v>62300030</v>
      </c>
      <c r="B167" s="13" t="s">
        <v>143</v>
      </c>
      <c r="C167" s="12">
        <f>IFERROR(VLOOKUP(A167,[2]Sheet1!$A$3:$D$113,3,0),0)</f>
        <v>640100</v>
      </c>
      <c r="D167" s="13" t="str">
        <f>IFERROR(VLOOKUP(A167,[2]Sheet1!$A$3:$D$113,4,0),0)</f>
        <v>Testing Fees</v>
      </c>
      <c r="E167" s="10">
        <f>IFERROR(VLOOKUP(C167,[1]Sheet5!C:E,3,0),0)</f>
        <v>0</v>
      </c>
      <c r="F167" s="10">
        <f>IFERROR(VLOOKUP(C167,[1]Sheet5!K:M,3,0),0)</f>
        <v>0</v>
      </c>
      <c r="G167" s="10">
        <f>IFERROR(VLOOKUP(C167,[1]Sheet5!S:U,3,0),0)</f>
        <v>0</v>
      </c>
      <c r="H167" s="11">
        <f>IFERROR(VLOOKUP(C167,[1]Sheet5!AA:AC,3,0),0)</f>
        <v>0</v>
      </c>
      <c r="I167" s="11">
        <f>IFERROR(VLOOKUP(C167,[1]Sheet5!AI:AK,3,0),0)</f>
        <v>0</v>
      </c>
      <c r="J167" s="11">
        <f>IFERROR(VLOOKUP(C167,[1]Sheet5!AP:AR,3,0),0)</f>
        <v>0</v>
      </c>
      <c r="K167" s="11">
        <f>IFERROR(VLOOKUP(C167,[1]Sheet5!AX:AZ,3,0),0)</f>
        <v>0</v>
      </c>
    </row>
    <row r="168" spans="1:11" hidden="1" x14ac:dyDescent="0.3">
      <c r="A168" s="14">
        <v>62400010</v>
      </c>
      <c r="B168" s="15" t="s">
        <v>144</v>
      </c>
      <c r="C168" s="14">
        <f>IFERROR(VLOOKUP(A168,[2]Sheet1!$A$3:$D$113,3,0),0)</f>
        <v>0</v>
      </c>
      <c r="D168" s="15">
        <f>IFERROR(VLOOKUP(A168,[2]Sheet1!$A$3:$D$113,4,0),0)</f>
        <v>0</v>
      </c>
      <c r="E168" s="10">
        <f>IFERROR(VLOOKUP(C168,[1]Sheet5!C:E,3,0),0)</f>
        <v>0</v>
      </c>
      <c r="F168" s="10">
        <f>IFERROR(VLOOKUP(C168,[1]Sheet5!K:M,3,0),0)</f>
        <v>0</v>
      </c>
      <c r="G168" s="10">
        <f>IFERROR(VLOOKUP(C168,[1]Sheet5!S:U,3,0),0)</f>
        <v>0</v>
      </c>
      <c r="H168" s="11">
        <f>IFERROR(VLOOKUP(C168,[1]Sheet5!AA:AC,3,0),0)</f>
        <v>0</v>
      </c>
      <c r="I168" s="11">
        <f>IFERROR(VLOOKUP(C168,[1]Sheet5!AI:AK,3,0),0)</f>
        <v>0</v>
      </c>
      <c r="J168" s="11">
        <f>IFERROR(VLOOKUP(C168,[1]Sheet5!AP:AR,3,0),0)</f>
        <v>0</v>
      </c>
      <c r="K168" s="11">
        <f>IFERROR(VLOOKUP(C168,[1]Sheet5!AX:AZ,3,0),0)</f>
        <v>0</v>
      </c>
    </row>
    <row r="169" spans="1:11" hidden="1" x14ac:dyDescent="0.3">
      <c r="A169" s="14">
        <v>62400020</v>
      </c>
      <c r="B169" s="15" t="s">
        <v>146</v>
      </c>
      <c r="C169" s="14">
        <f>IFERROR(VLOOKUP(A169,[2]Sheet1!$A$3:$D$113,3,0),0)</f>
        <v>0</v>
      </c>
      <c r="D169" s="15">
        <f>IFERROR(VLOOKUP(A169,[2]Sheet1!$A$3:$D$113,4,0),0)</f>
        <v>0</v>
      </c>
      <c r="E169" s="10">
        <f>IFERROR(VLOOKUP(C169,[1]Sheet5!C:E,3,0),0)</f>
        <v>0</v>
      </c>
      <c r="F169" s="10">
        <f>IFERROR(VLOOKUP(C169,[1]Sheet5!K:M,3,0),0)</f>
        <v>0</v>
      </c>
      <c r="G169" s="10">
        <f>IFERROR(VLOOKUP(C169,[1]Sheet5!S:U,3,0),0)</f>
        <v>0</v>
      </c>
      <c r="H169" s="11">
        <f>IFERROR(VLOOKUP(C169,[1]Sheet5!AA:AC,3,0),0)</f>
        <v>0</v>
      </c>
      <c r="I169" s="11">
        <f>IFERROR(VLOOKUP(C169,[1]Sheet5!AI:AK,3,0),0)</f>
        <v>0</v>
      </c>
      <c r="J169" s="11">
        <f>IFERROR(VLOOKUP(C169,[1]Sheet5!AP:AR,3,0),0)</f>
        <v>0</v>
      </c>
      <c r="K169" s="11">
        <f>IFERROR(VLOOKUP(C169,[1]Sheet5!AX:AZ,3,0),0)</f>
        <v>0</v>
      </c>
    </row>
    <row r="170" spans="1:11" hidden="1" x14ac:dyDescent="0.3">
      <c r="A170" s="14">
        <v>62400030</v>
      </c>
      <c r="B170" s="15" t="s">
        <v>147</v>
      </c>
      <c r="C170" s="14">
        <f>IFERROR(VLOOKUP(A170,[2]Sheet1!$A$3:$D$113,3,0),0)</f>
        <v>0</v>
      </c>
      <c r="D170" s="15">
        <f>IFERROR(VLOOKUP(A170,[2]Sheet1!$A$3:$D$113,4,0),0)</f>
        <v>0</v>
      </c>
      <c r="E170" s="10">
        <f>IFERROR(VLOOKUP(C170,[1]Sheet5!C:E,3,0),0)</f>
        <v>0</v>
      </c>
      <c r="F170" s="10">
        <f>IFERROR(VLOOKUP(C170,[1]Sheet5!K:M,3,0),0)</f>
        <v>0</v>
      </c>
      <c r="G170" s="10">
        <f>IFERROR(VLOOKUP(C170,[1]Sheet5!S:U,3,0),0)</f>
        <v>0</v>
      </c>
      <c r="H170" s="11">
        <f>IFERROR(VLOOKUP(C170,[1]Sheet5!AA:AC,3,0),0)</f>
        <v>0</v>
      </c>
      <c r="I170" s="11">
        <f>IFERROR(VLOOKUP(C170,[1]Sheet5!AI:AK,3,0),0)</f>
        <v>0</v>
      </c>
      <c r="J170" s="11">
        <f>IFERROR(VLOOKUP(C170,[1]Sheet5!AP:AR,3,0),0)</f>
        <v>0</v>
      </c>
      <c r="K170" s="11">
        <f>IFERROR(VLOOKUP(C170,[1]Sheet5!AX:AZ,3,0),0)</f>
        <v>0</v>
      </c>
    </row>
    <row r="171" spans="1:11" hidden="1" x14ac:dyDescent="0.3">
      <c r="A171" s="14">
        <v>62500010</v>
      </c>
      <c r="B171" s="15" t="s">
        <v>148</v>
      </c>
      <c r="C171" s="14">
        <f>IFERROR(VLOOKUP(A171,[2]Sheet1!$A$3:$D$113,3,0),0)</f>
        <v>0</v>
      </c>
      <c r="D171" s="15">
        <f>IFERROR(VLOOKUP(A171,[2]Sheet1!$A$3:$D$113,4,0),0)</f>
        <v>0</v>
      </c>
      <c r="E171" s="10">
        <f>IFERROR(VLOOKUP(C171,[1]Sheet5!C:E,3,0),0)</f>
        <v>0</v>
      </c>
      <c r="F171" s="10">
        <f>IFERROR(VLOOKUP(C171,[1]Sheet5!K:M,3,0),0)</f>
        <v>0</v>
      </c>
      <c r="G171" s="10">
        <f>IFERROR(VLOOKUP(C171,[1]Sheet5!S:U,3,0),0)</f>
        <v>0</v>
      </c>
      <c r="H171" s="11">
        <f>IFERROR(VLOOKUP(C171,[1]Sheet5!AA:AC,3,0),0)</f>
        <v>0</v>
      </c>
      <c r="I171" s="11">
        <f>IFERROR(VLOOKUP(C171,[1]Sheet5!AI:AK,3,0),0)</f>
        <v>0</v>
      </c>
      <c r="J171" s="11">
        <f>IFERROR(VLOOKUP(C171,[1]Sheet5!AP:AR,3,0),0)</f>
        <v>0</v>
      </c>
      <c r="K171" s="11">
        <f>IFERROR(VLOOKUP(C171,[1]Sheet5!AX:AZ,3,0),0)</f>
        <v>0</v>
      </c>
    </row>
    <row r="172" spans="1:11" x14ac:dyDescent="0.3">
      <c r="A172" s="12">
        <v>62500020</v>
      </c>
      <c r="B172" s="13" t="s">
        <v>150</v>
      </c>
      <c r="C172" s="12">
        <f>IFERROR(VLOOKUP(A172,[2]Sheet1!$A$3:$D$113,3,0),0)</f>
        <v>640050</v>
      </c>
      <c r="D172" s="13" t="str">
        <f>IFERROR(VLOOKUP(A172,[2]Sheet1!$A$3:$D$113,4,0),0)</f>
        <v>LWP- Electricity</v>
      </c>
      <c r="E172" s="10">
        <f>IFERROR(VLOOKUP(C172,[1]Sheet5!C:E,3,0),0)</f>
        <v>3021666.5600000005</v>
      </c>
      <c r="F172" s="10">
        <f>IFERROR(VLOOKUP(C172,[1]Sheet5!K:M,3,0),0)</f>
        <v>0</v>
      </c>
      <c r="G172" s="10">
        <f>IFERROR(VLOOKUP(C172,[1]Sheet5!S:U,3,0),0)</f>
        <v>0</v>
      </c>
      <c r="H172" s="11">
        <f>IFERROR(VLOOKUP(C172,[1]Sheet5!AA:AC,3,0),0)</f>
        <v>0</v>
      </c>
      <c r="I172" s="11">
        <f>IFERROR(VLOOKUP(C172,[1]Sheet5!AI:AK,3,0),0)</f>
        <v>326.86</v>
      </c>
      <c r="J172" s="11">
        <f>IFERROR(VLOOKUP(C172,[1]Sheet5!AP:AR,3,0),0)</f>
        <v>541824.55000000005</v>
      </c>
      <c r="K172" s="11">
        <f>IFERROR(VLOOKUP(C172,[1]Sheet5!AX:AZ,3,0),0)</f>
        <v>6506.01</v>
      </c>
    </row>
    <row r="173" spans="1:11" x14ac:dyDescent="0.3">
      <c r="A173" s="12">
        <v>62500030</v>
      </c>
      <c r="B173" s="13" t="s">
        <v>151</v>
      </c>
      <c r="C173" s="12">
        <f>IFERROR(VLOOKUP(A173,[2]Sheet1!$A$3:$D$113,3,0),0)</f>
        <v>640060</v>
      </c>
      <c r="D173" s="13" t="str">
        <f>IFERROR(VLOOKUP(A173,[2]Sheet1!$A$3:$D$113,4,0),0)</f>
        <v>LWP- Water</v>
      </c>
      <c r="E173" s="10">
        <f>IFERROR(VLOOKUP(C173,[1]Sheet5!C:E,3,0),0)</f>
        <v>412211.07</v>
      </c>
      <c r="F173" s="10">
        <f>IFERROR(VLOOKUP(C173,[1]Sheet5!K:M,3,0),0)</f>
        <v>0</v>
      </c>
      <c r="G173" s="10">
        <f>IFERROR(VLOOKUP(C173,[1]Sheet5!S:U,3,0),0)</f>
        <v>0</v>
      </c>
      <c r="H173" s="11">
        <f>IFERROR(VLOOKUP(C173,[1]Sheet5!AA:AC,3,0),0)</f>
        <v>0</v>
      </c>
      <c r="I173" s="11">
        <f>IFERROR(VLOOKUP(C173,[1]Sheet5!AI:AK,3,0),0)</f>
        <v>1515.58</v>
      </c>
      <c r="J173" s="11">
        <f>IFERROR(VLOOKUP(C173,[1]Sheet5!AP:AR,3,0),0)</f>
        <v>73278.42</v>
      </c>
      <c r="K173" s="11">
        <f>IFERROR(VLOOKUP(C173,[1]Sheet5!AX:AZ,3,0),0)</f>
        <v>3408</v>
      </c>
    </row>
    <row r="174" spans="1:11" hidden="1" x14ac:dyDescent="0.3">
      <c r="A174" s="14">
        <v>62500040</v>
      </c>
      <c r="B174" s="15" t="s">
        <v>152</v>
      </c>
      <c r="C174" s="14">
        <f>IFERROR(VLOOKUP(A174,[2]Sheet1!$A$3:$D$113,3,0),0)</f>
        <v>0</v>
      </c>
      <c r="D174" s="15">
        <f>IFERROR(VLOOKUP(A174,[2]Sheet1!$A$3:$D$113,4,0),0)</f>
        <v>0</v>
      </c>
      <c r="E174" s="10">
        <f>IFERROR(VLOOKUP(C174,[1]Sheet5!C:E,3,0),0)</f>
        <v>0</v>
      </c>
      <c r="F174" s="10">
        <f>IFERROR(VLOOKUP(C174,[1]Sheet5!K:M,3,0),0)</f>
        <v>0</v>
      </c>
      <c r="G174" s="10">
        <f>IFERROR(VLOOKUP(C174,[1]Sheet5!S:U,3,0),0)</f>
        <v>0</v>
      </c>
      <c r="H174" s="11">
        <f>IFERROR(VLOOKUP(C174,[1]Sheet5!AA:AC,3,0),0)</f>
        <v>0</v>
      </c>
      <c r="I174" s="11">
        <f>IFERROR(VLOOKUP(C174,[1]Sheet5!AI:AK,3,0),0)</f>
        <v>0</v>
      </c>
      <c r="J174" s="11">
        <f>IFERROR(VLOOKUP(C174,[1]Sheet5!AP:AR,3,0),0)</f>
        <v>0</v>
      </c>
      <c r="K174" s="11">
        <f>IFERROR(VLOOKUP(C174,[1]Sheet5!AX:AZ,3,0),0)</f>
        <v>0</v>
      </c>
    </row>
    <row r="175" spans="1:11" hidden="1" x14ac:dyDescent="0.3">
      <c r="A175" s="14">
        <v>62500050</v>
      </c>
      <c r="B175" s="15" t="s">
        <v>153</v>
      </c>
      <c r="C175" s="14">
        <f>IFERROR(VLOOKUP(A175,[2]Sheet1!$A$3:$D$113,3,0),0)</f>
        <v>0</v>
      </c>
      <c r="D175" s="15">
        <f>IFERROR(VLOOKUP(A175,[2]Sheet1!$A$3:$D$113,4,0),0)</f>
        <v>0</v>
      </c>
      <c r="E175" s="10">
        <f>IFERROR(VLOOKUP(C175,[1]Sheet5!C:E,3,0),0)</f>
        <v>0</v>
      </c>
      <c r="F175" s="10">
        <f>IFERROR(VLOOKUP(C175,[1]Sheet5!K:M,3,0),0)</f>
        <v>0</v>
      </c>
      <c r="G175" s="10">
        <f>IFERROR(VLOOKUP(C175,[1]Sheet5!S:U,3,0),0)</f>
        <v>0</v>
      </c>
      <c r="H175" s="11">
        <f>IFERROR(VLOOKUP(C175,[1]Sheet5!AA:AC,3,0),0)</f>
        <v>0</v>
      </c>
      <c r="I175" s="11">
        <f>IFERROR(VLOOKUP(C175,[1]Sheet5!AI:AK,3,0),0)</f>
        <v>0</v>
      </c>
      <c r="J175" s="11">
        <f>IFERROR(VLOOKUP(C175,[1]Sheet5!AP:AR,3,0),0)</f>
        <v>0</v>
      </c>
      <c r="K175" s="11">
        <f>IFERROR(VLOOKUP(C175,[1]Sheet5!AX:AZ,3,0),0)</f>
        <v>0</v>
      </c>
    </row>
    <row r="176" spans="1:11" hidden="1" x14ac:dyDescent="0.3">
      <c r="A176" s="14">
        <v>62500060</v>
      </c>
      <c r="B176" s="15" t="s">
        <v>154</v>
      </c>
      <c r="C176" s="14">
        <f>IFERROR(VLOOKUP(A176,[2]Sheet1!$A$3:$D$113,3,0),0)</f>
        <v>0</v>
      </c>
      <c r="D176" s="15">
        <f>IFERROR(VLOOKUP(A176,[2]Sheet1!$A$3:$D$113,4,0),0)</f>
        <v>0</v>
      </c>
      <c r="E176" s="10">
        <f>IFERROR(VLOOKUP(C176,[1]Sheet5!C:E,3,0),0)</f>
        <v>0</v>
      </c>
      <c r="F176" s="10">
        <f>IFERROR(VLOOKUP(C176,[1]Sheet5!K:M,3,0),0)</f>
        <v>0</v>
      </c>
      <c r="G176" s="10">
        <f>IFERROR(VLOOKUP(C176,[1]Sheet5!S:U,3,0),0)</f>
        <v>0</v>
      </c>
      <c r="H176" s="11">
        <f>IFERROR(VLOOKUP(C176,[1]Sheet5!AA:AC,3,0),0)</f>
        <v>0</v>
      </c>
      <c r="I176" s="11">
        <f>IFERROR(VLOOKUP(C176,[1]Sheet5!AI:AK,3,0),0)</f>
        <v>0</v>
      </c>
      <c r="J176" s="11">
        <f>IFERROR(VLOOKUP(C176,[1]Sheet5!AP:AR,3,0),0)</f>
        <v>0</v>
      </c>
      <c r="K176" s="11">
        <f>IFERROR(VLOOKUP(C176,[1]Sheet5!AX:AZ,3,0),0)</f>
        <v>0</v>
      </c>
    </row>
    <row r="177" spans="1:11" hidden="1" x14ac:dyDescent="0.3">
      <c r="A177" s="14">
        <v>62500070</v>
      </c>
      <c r="B177" s="15" t="s">
        <v>155</v>
      </c>
      <c r="C177" s="14">
        <f>IFERROR(VLOOKUP(A177,[2]Sheet1!$A$3:$D$113,3,0),0)</f>
        <v>0</v>
      </c>
      <c r="D177" s="15">
        <f>IFERROR(VLOOKUP(A177,[2]Sheet1!$A$3:$D$113,4,0),0)</f>
        <v>0</v>
      </c>
      <c r="E177" s="10">
        <f>IFERROR(VLOOKUP(C177,[1]Sheet5!C:E,3,0),0)</f>
        <v>0</v>
      </c>
      <c r="F177" s="10">
        <f>IFERROR(VLOOKUP(C177,[1]Sheet5!K:M,3,0),0)</f>
        <v>0</v>
      </c>
      <c r="G177" s="10">
        <f>IFERROR(VLOOKUP(C177,[1]Sheet5!S:U,3,0),0)</f>
        <v>0</v>
      </c>
      <c r="H177" s="11">
        <f>IFERROR(VLOOKUP(C177,[1]Sheet5!AA:AC,3,0),0)</f>
        <v>0</v>
      </c>
      <c r="I177" s="11">
        <f>IFERROR(VLOOKUP(C177,[1]Sheet5!AI:AK,3,0),0)</f>
        <v>0</v>
      </c>
      <c r="J177" s="11">
        <f>IFERROR(VLOOKUP(C177,[1]Sheet5!AP:AR,3,0),0)</f>
        <v>0</v>
      </c>
      <c r="K177" s="11">
        <f>IFERROR(VLOOKUP(C177,[1]Sheet5!AX:AZ,3,0),0)</f>
        <v>0</v>
      </c>
    </row>
    <row r="178" spans="1:11" hidden="1" x14ac:dyDescent="0.3">
      <c r="A178" s="14">
        <v>62500080</v>
      </c>
      <c r="B178" s="15" t="s">
        <v>156</v>
      </c>
      <c r="C178" s="14">
        <f>IFERROR(VLOOKUP(A178,[2]Sheet1!$A$3:$D$113,3,0),0)</f>
        <v>0</v>
      </c>
      <c r="D178" s="15">
        <f>IFERROR(VLOOKUP(A178,[2]Sheet1!$A$3:$D$113,4,0),0)</f>
        <v>0</v>
      </c>
      <c r="E178" s="10">
        <f>IFERROR(VLOOKUP(C178,[1]Sheet5!C:E,3,0),0)</f>
        <v>0</v>
      </c>
      <c r="F178" s="10">
        <f>IFERROR(VLOOKUP(C178,[1]Sheet5!K:M,3,0),0)</f>
        <v>0</v>
      </c>
      <c r="G178" s="10">
        <f>IFERROR(VLOOKUP(C178,[1]Sheet5!S:U,3,0),0)</f>
        <v>0</v>
      </c>
      <c r="H178" s="11">
        <f>IFERROR(VLOOKUP(C178,[1]Sheet5!AA:AC,3,0),0)</f>
        <v>0</v>
      </c>
      <c r="I178" s="11">
        <f>IFERROR(VLOOKUP(C178,[1]Sheet5!AI:AK,3,0),0)</f>
        <v>0</v>
      </c>
      <c r="J178" s="11">
        <f>IFERROR(VLOOKUP(C178,[1]Sheet5!AP:AR,3,0),0)</f>
        <v>0</v>
      </c>
      <c r="K178" s="11">
        <f>IFERROR(VLOOKUP(C178,[1]Sheet5!AX:AZ,3,0),0)</f>
        <v>0</v>
      </c>
    </row>
    <row r="179" spans="1:11" hidden="1" x14ac:dyDescent="0.3">
      <c r="A179" s="12">
        <v>62600010</v>
      </c>
      <c r="B179" s="13" t="s">
        <v>157</v>
      </c>
      <c r="C179" s="12">
        <f>IFERROR(VLOOKUP(A179,[2]Sheet1!$A$3:$D$113,3,0),0)</f>
        <v>640020</v>
      </c>
      <c r="D179" s="13" t="str">
        <f>IFERROR(VLOOKUP(A179,[2]Sheet1!$A$3:$D$113,4,0),0)</f>
        <v>Repairs &amp; Maint.-Vehicle</v>
      </c>
      <c r="E179" s="10">
        <f>IFERROR(VLOOKUP(C179,[1]Sheet5!C:E,3,0),0)</f>
        <v>0</v>
      </c>
      <c r="F179" s="10">
        <f>IFERROR(VLOOKUP(C179,[1]Sheet5!K:M,3,0),0)</f>
        <v>219130.21</v>
      </c>
      <c r="G179" s="10">
        <f>IFERROR(VLOOKUP(C179,[1]Sheet5!S:U,3,0),0)</f>
        <v>0</v>
      </c>
      <c r="H179" s="11">
        <f>IFERROR(VLOOKUP(C179,[1]Sheet5!AA:AC,3,0),0)</f>
        <v>0</v>
      </c>
      <c r="I179" s="11">
        <f>IFERROR(VLOOKUP(C179,[1]Sheet5!AI:AK,3,0),0)</f>
        <v>96289.59</v>
      </c>
      <c r="J179" s="11">
        <f>IFERROR(VLOOKUP(C179,[1]Sheet5!AP:AR,3,0),0)</f>
        <v>0</v>
      </c>
      <c r="K179" s="11">
        <f>IFERROR(VLOOKUP(C179,[1]Sheet5!AX:AZ,3,0),0)</f>
        <v>0</v>
      </c>
    </row>
    <row r="180" spans="1:11" hidden="1" x14ac:dyDescent="0.3">
      <c r="A180" s="14">
        <v>62600020</v>
      </c>
      <c r="B180" s="15" t="s">
        <v>159</v>
      </c>
      <c r="C180" s="14">
        <f>IFERROR(VLOOKUP(A180,[2]Sheet1!$A$3:$D$113,3,0),0)</f>
        <v>0</v>
      </c>
      <c r="D180" s="15">
        <f>IFERROR(VLOOKUP(A180,[2]Sheet1!$A$3:$D$113,4,0),0)</f>
        <v>0</v>
      </c>
      <c r="E180" s="10">
        <f>IFERROR(VLOOKUP(C180,[1]Sheet5!C:E,3,0),0)</f>
        <v>0</v>
      </c>
      <c r="F180" s="10">
        <f>IFERROR(VLOOKUP(C180,[1]Sheet5!K:M,3,0),0)</f>
        <v>0</v>
      </c>
      <c r="G180" s="10">
        <f>IFERROR(VLOOKUP(C180,[1]Sheet5!S:U,3,0),0)</f>
        <v>0</v>
      </c>
      <c r="H180" s="11">
        <f>IFERROR(VLOOKUP(C180,[1]Sheet5!AA:AC,3,0),0)</f>
        <v>0</v>
      </c>
      <c r="I180" s="11">
        <f>IFERROR(VLOOKUP(C180,[1]Sheet5!AI:AK,3,0),0)</f>
        <v>0</v>
      </c>
      <c r="J180" s="11">
        <f>IFERROR(VLOOKUP(C180,[1]Sheet5!AP:AR,3,0),0)</f>
        <v>0</v>
      </c>
      <c r="K180" s="11">
        <f>IFERROR(VLOOKUP(C180,[1]Sheet5!AX:AZ,3,0),0)</f>
        <v>0</v>
      </c>
    </row>
    <row r="181" spans="1:11" hidden="1" x14ac:dyDescent="0.3">
      <c r="A181" s="14">
        <v>62600030</v>
      </c>
      <c r="B181" s="15" t="s">
        <v>160</v>
      </c>
      <c r="C181" s="14">
        <f>IFERROR(VLOOKUP(A181,[2]Sheet1!$A$3:$D$113,3,0),0)</f>
        <v>0</v>
      </c>
      <c r="D181" s="15">
        <f>IFERROR(VLOOKUP(A181,[2]Sheet1!$A$3:$D$113,4,0),0)</f>
        <v>0</v>
      </c>
      <c r="E181" s="10">
        <f>IFERROR(VLOOKUP(C181,[1]Sheet5!C:E,3,0),0)</f>
        <v>0</v>
      </c>
      <c r="F181" s="10">
        <f>IFERROR(VLOOKUP(C181,[1]Sheet5!K:M,3,0),0)</f>
        <v>0</v>
      </c>
      <c r="G181" s="10">
        <f>IFERROR(VLOOKUP(C181,[1]Sheet5!S:U,3,0),0)</f>
        <v>0</v>
      </c>
      <c r="H181" s="11">
        <f>IFERROR(VLOOKUP(C181,[1]Sheet5!AA:AC,3,0),0)</f>
        <v>0</v>
      </c>
      <c r="I181" s="11">
        <f>IFERROR(VLOOKUP(C181,[1]Sheet5!AI:AK,3,0),0)</f>
        <v>0</v>
      </c>
      <c r="J181" s="11">
        <f>IFERROR(VLOOKUP(C181,[1]Sheet5!AP:AR,3,0),0)</f>
        <v>0</v>
      </c>
      <c r="K181" s="11">
        <f>IFERROR(VLOOKUP(C181,[1]Sheet5!AX:AZ,3,0),0)</f>
        <v>0</v>
      </c>
    </row>
    <row r="182" spans="1:11" hidden="1" x14ac:dyDescent="0.3">
      <c r="A182" s="12">
        <v>62600040</v>
      </c>
      <c r="B182" s="13" t="s">
        <v>161</v>
      </c>
      <c r="C182" s="12">
        <f>IFERROR(VLOOKUP(A182,[2]Sheet1!$A$3:$D$113,3,0),0)</f>
        <v>640210</v>
      </c>
      <c r="D182" s="13" t="str">
        <f>IFERROR(VLOOKUP(A182,[2]Sheet1!$A$3:$D$113,4,0),0)</f>
        <v>Repairs &amp; Maint.- Others</v>
      </c>
      <c r="E182" s="10">
        <f>IFERROR(VLOOKUP(C182,[1]Sheet5!C:E,3,0),0)</f>
        <v>1538926.87</v>
      </c>
      <c r="F182" s="10">
        <f>IFERROR(VLOOKUP(C182,[1]Sheet5!K:M,3,0),0)</f>
        <v>109226</v>
      </c>
      <c r="G182" s="10">
        <f>IFERROR(VLOOKUP(C182,[1]Sheet5!S:U,3,0),0)</f>
        <v>0</v>
      </c>
      <c r="H182" s="11">
        <f>IFERROR(VLOOKUP(C182,[1]Sheet5!AA:AC,3,0),0)</f>
        <v>11290</v>
      </c>
      <c r="I182" s="11">
        <f>IFERROR(VLOOKUP(C182,[1]Sheet5!AI:AK,3,0),0)</f>
        <v>9155.86</v>
      </c>
      <c r="J182" s="11">
        <f>IFERROR(VLOOKUP(C182,[1]Sheet5!AP:AR,3,0),0)</f>
        <v>264451.94999999995</v>
      </c>
      <c r="K182" s="11">
        <f>IFERROR(VLOOKUP(C182,[1]Sheet5!AX:AZ,3,0),0)</f>
        <v>0</v>
      </c>
    </row>
    <row r="183" spans="1:11" hidden="1" x14ac:dyDescent="0.3">
      <c r="A183" s="12">
        <v>62700040</v>
      </c>
      <c r="B183" s="13" t="s">
        <v>162</v>
      </c>
      <c r="C183" s="12">
        <f>IFERROR(VLOOKUP(A183,[2]Sheet1!$A$3:$D$113,3,0),0)</f>
        <v>641000</v>
      </c>
      <c r="D183" s="13" t="str">
        <f>IFERROR(VLOOKUP(A183,[2]Sheet1!$A$3:$D$113,4,0),0)</f>
        <v>Handling Charges</v>
      </c>
      <c r="E183" s="10">
        <f>IFERROR(VLOOKUP(C183,[1]Sheet5!C:E,3,0),0)</f>
        <v>150832.20000000001</v>
      </c>
      <c r="F183" s="10">
        <f>IFERROR(VLOOKUP(C183,[1]Sheet5!K:M,3,0),0)</f>
        <v>0</v>
      </c>
      <c r="G183" s="10">
        <f>IFERROR(VLOOKUP(C183,[1]Sheet5!S:U,3,0),0)</f>
        <v>0</v>
      </c>
      <c r="H183" s="11">
        <f>IFERROR(VLOOKUP(C183,[1]Sheet5!AA:AC,3,0),0)</f>
        <v>0</v>
      </c>
      <c r="I183" s="11">
        <f>IFERROR(VLOOKUP(C183,[1]Sheet5!AI:AK,3,0),0)</f>
        <v>19544</v>
      </c>
      <c r="J183" s="11">
        <f>IFERROR(VLOOKUP(C183,[1]Sheet5!AP:AR,3,0),0)</f>
        <v>44165.98</v>
      </c>
      <c r="K183" s="11">
        <f>IFERROR(VLOOKUP(C183,[1]Sheet5!AX:AZ,3,0),0)</f>
        <v>0</v>
      </c>
    </row>
    <row r="184" spans="1:11" hidden="1" x14ac:dyDescent="0.3">
      <c r="A184" s="12">
        <v>62800010</v>
      </c>
      <c r="B184" s="13" t="s">
        <v>164</v>
      </c>
      <c r="C184" s="12">
        <f>IFERROR(VLOOKUP(A184,[2]Sheet1!$A$3:$D$113,3,0),0)</f>
        <v>640070</v>
      </c>
      <c r="D184" s="13" t="str">
        <f>IFERROR(VLOOKUP(A184,[2]Sheet1!$A$3:$D$113,4,0),0)</f>
        <v>Donation &amp; Contribution</v>
      </c>
      <c r="E184" s="10">
        <f>IFERROR(VLOOKUP(C184,[1]Sheet5!C:E,3,0),0)</f>
        <v>0</v>
      </c>
      <c r="F184" s="10">
        <f>IFERROR(VLOOKUP(C184,[1]Sheet5!K:M,3,0),0)</f>
        <v>0</v>
      </c>
      <c r="G184" s="10">
        <f>IFERROR(VLOOKUP(C184,[1]Sheet5!S:U,3,0),0)</f>
        <v>0</v>
      </c>
      <c r="H184" s="11">
        <f>IFERROR(VLOOKUP(C184,[1]Sheet5!AA:AC,3,0),0)</f>
        <v>0</v>
      </c>
      <c r="I184" s="11">
        <f>IFERROR(VLOOKUP(C184,[1]Sheet5!AI:AK,3,0),0)</f>
        <v>0</v>
      </c>
      <c r="J184" s="11">
        <f>IFERROR(VLOOKUP(C184,[1]Sheet5!AP:AR,3,0),0)</f>
        <v>0</v>
      </c>
      <c r="K184" s="11">
        <f>IFERROR(VLOOKUP(C184,[1]Sheet5!AX:AZ,3,0),0)</f>
        <v>0</v>
      </c>
    </row>
    <row r="185" spans="1:11" hidden="1" x14ac:dyDescent="0.3">
      <c r="A185" s="12">
        <v>62900010</v>
      </c>
      <c r="B185" s="13" t="s">
        <v>165</v>
      </c>
      <c r="C185" s="12">
        <f>IFERROR(VLOOKUP(A185,[2]Sheet1!$A$3:$D$113,3,0),0)</f>
        <v>640030</v>
      </c>
      <c r="D185" s="13" t="str">
        <f>IFERROR(VLOOKUP(A185,[2]Sheet1!$A$3:$D$113,4,0),0)</f>
        <v>Meeting &amp; Conference</v>
      </c>
      <c r="E185" s="10">
        <f>IFERROR(VLOOKUP(C185,[1]Sheet5!C:E,3,0),0)</f>
        <v>0</v>
      </c>
      <c r="F185" s="10">
        <f>IFERROR(VLOOKUP(C185,[1]Sheet5!K:M,3,0),0)</f>
        <v>0</v>
      </c>
      <c r="G185" s="10">
        <f>IFERROR(VLOOKUP(C185,[1]Sheet5!S:U,3,0),0)</f>
        <v>0</v>
      </c>
      <c r="H185" s="11">
        <f>IFERROR(VLOOKUP(C185,[1]Sheet5!AA:AC,3,0),0)</f>
        <v>0</v>
      </c>
      <c r="I185" s="11">
        <f>IFERROR(VLOOKUP(C185,[1]Sheet5!AI:AK,3,0),0)</f>
        <v>0</v>
      </c>
      <c r="J185" s="11">
        <f>IFERROR(VLOOKUP(C185,[1]Sheet5!AP:AR,3,0),0)</f>
        <v>0</v>
      </c>
      <c r="K185" s="11">
        <f>IFERROR(VLOOKUP(C185,[1]Sheet5!AX:AZ,3,0),0)</f>
        <v>0</v>
      </c>
    </row>
    <row r="186" spans="1:11" hidden="1" x14ac:dyDescent="0.3">
      <c r="A186" s="12">
        <v>62900020</v>
      </c>
      <c r="B186" s="13" t="s">
        <v>167</v>
      </c>
      <c r="C186" s="12">
        <f>IFERROR(VLOOKUP(A186,[2]Sheet1!$A$3:$D$113,3,0),0)</f>
        <v>640040</v>
      </c>
      <c r="D186" s="13" t="str">
        <f>IFERROR(VLOOKUP(A186,[2]Sheet1!$A$3:$D$113,4,0),0)</f>
        <v>Trainings and Seminars</v>
      </c>
      <c r="E186" s="10">
        <f>IFERROR(VLOOKUP(C186,[1]Sheet5!C:E,3,0),0)</f>
        <v>0</v>
      </c>
      <c r="F186" s="10">
        <f>IFERROR(VLOOKUP(C186,[1]Sheet5!K:M,3,0),0)</f>
        <v>0</v>
      </c>
      <c r="G186" s="10">
        <f>IFERROR(VLOOKUP(C186,[1]Sheet5!S:U,3,0),0)</f>
        <v>0</v>
      </c>
      <c r="H186" s="11">
        <f>IFERROR(VLOOKUP(C186,[1]Sheet5!AA:AC,3,0),0)</f>
        <v>0</v>
      </c>
      <c r="I186" s="11">
        <f>IFERROR(VLOOKUP(C186,[1]Sheet5!AI:AK,3,0),0)</f>
        <v>44584.15</v>
      </c>
      <c r="J186" s="11">
        <f>IFERROR(VLOOKUP(C186,[1]Sheet5!AP:AR,3,0),0)</f>
        <v>0</v>
      </c>
      <c r="K186" s="11">
        <f>IFERROR(VLOOKUP(C186,[1]Sheet5!AX:AZ,3,0),0)</f>
        <v>0</v>
      </c>
    </row>
    <row r="187" spans="1:11" hidden="1" x14ac:dyDescent="0.3">
      <c r="A187" s="12">
        <v>62900040</v>
      </c>
      <c r="B187" s="13" t="s">
        <v>168</v>
      </c>
      <c r="C187" s="12">
        <f>IFERROR(VLOOKUP(A187,[2]Sheet1!$A$3:$D$113,3,0),0)</f>
        <v>640090</v>
      </c>
      <c r="D187" s="13" t="str">
        <f>IFERROR(VLOOKUP(A187,[2]Sheet1!$A$3:$D$113,4,0),0)</f>
        <v>Sampling Expenses</v>
      </c>
      <c r="E187" s="10">
        <f>IFERROR(VLOOKUP(C187,[1]Sheet5!C:E,3,0),0)</f>
        <v>155813.01</v>
      </c>
      <c r="F187" s="10">
        <f>IFERROR(VLOOKUP(C187,[1]Sheet5!K:M,3,0),0)</f>
        <v>0</v>
      </c>
      <c r="G187" s="10">
        <f>IFERROR(VLOOKUP(C187,[1]Sheet5!S:U,3,0),0)</f>
        <v>0</v>
      </c>
      <c r="H187" s="11">
        <f>IFERROR(VLOOKUP(C187,[1]Sheet5!AA:AC,3,0),0)</f>
        <v>0</v>
      </c>
      <c r="I187" s="11">
        <f>IFERROR(VLOOKUP(C187,[1]Sheet5!AI:AK,3,0),0)</f>
        <v>0</v>
      </c>
      <c r="J187" s="11">
        <f>IFERROR(VLOOKUP(C187,[1]Sheet5!AP:AR,3,0),0)</f>
        <v>18703.179999999993</v>
      </c>
      <c r="K187" s="11">
        <f>IFERROR(VLOOKUP(C187,[1]Sheet5!AX:AZ,3,0),0)</f>
        <v>0</v>
      </c>
    </row>
    <row r="188" spans="1:11" hidden="1" x14ac:dyDescent="0.3">
      <c r="A188" s="12">
        <v>62900050</v>
      </c>
      <c r="B188" s="13" t="s">
        <v>169</v>
      </c>
      <c r="C188" s="12">
        <v>613040</v>
      </c>
      <c r="D188" s="13" t="s">
        <v>336</v>
      </c>
      <c r="E188" s="10">
        <f>IFERROR(VLOOKUP(C188,[1]Sheet5!C:E,3,0),0)</f>
        <v>0</v>
      </c>
      <c r="F188" s="10">
        <f>IFERROR(VLOOKUP(C188,[1]Sheet5!K:M,3,0),0)</f>
        <v>0</v>
      </c>
      <c r="G188" s="10">
        <f>IFERROR(VLOOKUP(C188,[1]Sheet5!S:U,3,0),0)</f>
        <v>0</v>
      </c>
      <c r="H188" s="11">
        <f>IFERROR(VLOOKUP(C188,[1]Sheet5!AA:AC,3,0),0)</f>
        <v>0</v>
      </c>
      <c r="I188" s="11">
        <f>IFERROR(VLOOKUP(C188,[1]Sheet5!AI:AK,3,0),0)</f>
        <v>0</v>
      </c>
      <c r="J188" s="11">
        <f>IFERROR(VLOOKUP(C188,[1]Sheet5!AP:AR,3,0),0)</f>
        <v>0</v>
      </c>
      <c r="K188" s="11">
        <f>IFERROR(VLOOKUP(C188,[1]Sheet5!AX:AZ,3,0),0)</f>
        <v>0</v>
      </c>
    </row>
    <row r="189" spans="1:11" hidden="1" x14ac:dyDescent="0.3">
      <c r="A189" s="12">
        <v>62900060</v>
      </c>
      <c r="B189" s="13" t="s">
        <v>170</v>
      </c>
      <c r="C189" s="12">
        <v>640240</v>
      </c>
      <c r="D189" s="13" t="s">
        <v>337</v>
      </c>
      <c r="E189" s="10">
        <f>IFERROR(VLOOKUP(C189,[1]Sheet5!C:E,3,0),0)</f>
        <v>0</v>
      </c>
      <c r="F189" s="10">
        <f>IFERROR(VLOOKUP(C189,[1]Sheet5!K:M,3,0),0)</f>
        <v>0</v>
      </c>
      <c r="G189" s="10">
        <f>IFERROR(VLOOKUP(C189,[1]Sheet5!S:U,3,0),0)</f>
        <v>0</v>
      </c>
      <c r="H189" s="11">
        <f>IFERROR(VLOOKUP(C189,[1]Sheet5!AA:AC,3,0),0)</f>
        <v>0</v>
      </c>
      <c r="I189" s="11">
        <f>IFERROR(VLOOKUP(C189,[1]Sheet5!AI:AK,3,0),0)</f>
        <v>0</v>
      </c>
      <c r="J189" s="11">
        <f>IFERROR(VLOOKUP(C189,[1]Sheet5!AP:AR,3,0),0)</f>
        <v>0</v>
      </c>
      <c r="K189" s="11">
        <f>IFERROR(VLOOKUP(C189,[1]Sheet5!AX:AZ,3,0),0)</f>
        <v>0</v>
      </c>
    </row>
    <row r="190" spans="1:11" hidden="1" x14ac:dyDescent="0.3">
      <c r="A190" s="12">
        <v>62900070</v>
      </c>
      <c r="B190" s="13" t="s">
        <v>171</v>
      </c>
      <c r="C190" s="12">
        <v>640250</v>
      </c>
      <c r="D190" s="13" t="s">
        <v>338</v>
      </c>
      <c r="E190" s="10">
        <f>IFERROR(VLOOKUP(C190,[1]Sheet5!C:E,3,0),0)</f>
        <v>0</v>
      </c>
      <c r="F190" s="10">
        <f>IFERROR(VLOOKUP(C190,[1]Sheet5!K:M,3,0),0)</f>
        <v>0</v>
      </c>
      <c r="G190" s="10">
        <f>IFERROR(VLOOKUP(C190,[1]Sheet5!S:U,3,0),0)</f>
        <v>0</v>
      </c>
      <c r="H190" s="11">
        <f>IFERROR(VLOOKUP(C190,[1]Sheet5!AA:AC,3,0),0)</f>
        <v>0</v>
      </c>
      <c r="I190" s="11">
        <f>IFERROR(VLOOKUP(C190,[1]Sheet5!AI:AK,3,0),0)</f>
        <v>0</v>
      </c>
      <c r="J190" s="11">
        <f>IFERROR(VLOOKUP(C190,[1]Sheet5!AP:AR,3,0),0)</f>
        <v>0</v>
      </c>
      <c r="K190" s="11">
        <f>IFERROR(VLOOKUP(C190,[1]Sheet5!AX:AZ,3,0),0)</f>
        <v>0</v>
      </c>
    </row>
    <row r="191" spans="1:11" hidden="1" x14ac:dyDescent="0.3">
      <c r="A191" s="12">
        <v>62900080</v>
      </c>
      <c r="B191" s="13" t="s">
        <v>172</v>
      </c>
      <c r="C191" s="12">
        <v>640990</v>
      </c>
      <c r="D191" s="13" t="s">
        <v>339</v>
      </c>
      <c r="E191" s="10">
        <f>IFERROR(VLOOKUP(C191,[1]Sheet5!C:E,3,0),0)</f>
        <v>0</v>
      </c>
      <c r="F191" s="10">
        <f>IFERROR(VLOOKUP(C191,[1]Sheet5!K:M,3,0),0)</f>
        <v>0</v>
      </c>
      <c r="G191" s="10">
        <f>IFERROR(VLOOKUP(C191,[1]Sheet5!S:U,3,0),0)</f>
        <v>0</v>
      </c>
      <c r="H191" s="11">
        <f>IFERROR(VLOOKUP(C191,[1]Sheet5!AA:AC,3,0),0)</f>
        <v>0</v>
      </c>
      <c r="I191" s="11">
        <f>IFERROR(VLOOKUP(C191,[1]Sheet5!AI:AK,3,0),0)</f>
        <v>274007.44</v>
      </c>
      <c r="J191" s="11">
        <f>IFERROR(VLOOKUP(C191,[1]Sheet5!AP:AR,3,0),0)</f>
        <v>0</v>
      </c>
      <c r="K191" s="11">
        <f>IFERROR(VLOOKUP(C191,[1]Sheet5!AX:AZ,3,0),0)</f>
        <v>0</v>
      </c>
    </row>
    <row r="192" spans="1:11" hidden="1" x14ac:dyDescent="0.3">
      <c r="A192" s="12">
        <v>62900090</v>
      </c>
      <c r="B192" s="13" t="s">
        <v>173</v>
      </c>
      <c r="C192" s="12">
        <v>640120</v>
      </c>
      <c r="D192" s="13" t="s">
        <v>340</v>
      </c>
      <c r="E192" s="10">
        <f>IFERROR(VLOOKUP(C192,[1]Sheet5!C:E,3,0),0)</f>
        <v>0</v>
      </c>
      <c r="F192" s="10">
        <f>IFERROR(VLOOKUP(C192,[1]Sheet5!K:M,3,0),0)</f>
        <v>0</v>
      </c>
      <c r="G192" s="10">
        <f>IFERROR(VLOOKUP(C192,[1]Sheet5!S:U,3,0),0)</f>
        <v>0</v>
      </c>
      <c r="H192" s="11">
        <f>IFERROR(VLOOKUP(C192,[1]Sheet5!AA:AC,3,0),0)</f>
        <v>0</v>
      </c>
      <c r="I192" s="11">
        <f>IFERROR(VLOOKUP(C192,[1]Sheet5!AI:AK,3,0),0)</f>
        <v>0</v>
      </c>
      <c r="J192" s="11">
        <f>IFERROR(VLOOKUP(C192,[1]Sheet5!AP:AR,3,0),0)</f>
        <v>0</v>
      </c>
      <c r="K192" s="11">
        <f>IFERROR(VLOOKUP(C192,[1]Sheet5!AX:AZ,3,0),0)</f>
        <v>0</v>
      </c>
    </row>
    <row r="193" spans="1:11" hidden="1" x14ac:dyDescent="0.3">
      <c r="A193" s="12">
        <v>62900100</v>
      </c>
      <c r="B193" s="13" t="s">
        <v>174</v>
      </c>
      <c r="C193" s="12">
        <v>640130</v>
      </c>
      <c r="D193" s="13" t="s">
        <v>341</v>
      </c>
      <c r="E193" s="10">
        <f>IFERROR(VLOOKUP(C193,[1]Sheet5!C:E,3,0),0)</f>
        <v>0</v>
      </c>
      <c r="F193" s="10">
        <f>IFERROR(VLOOKUP(C193,[1]Sheet5!K:M,3,0),0)</f>
        <v>0</v>
      </c>
      <c r="G193" s="10">
        <f>IFERROR(VLOOKUP(C193,[1]Sheet5!S:U,3,0),0)</f>
        <v>0</v>
      </c>
      <c r="H193" s="11">
        <f>IFERROR(VLOOKUP(C193,[1]Sheet5!AA:AC,3,0),0)</f>
        <v>0</v>
      </c>
      <c r="I193" s="11">
        <f>IFERROR(VLOOKUP(C193,[1]Sheet5!AI:AK,3,0),0)</f>
        <v>0</v>
      </c>
      <c r="J193" s="11">
        <f>IFERROR(VLOOKUP(C193,[1]Sheet5!AP:AR,3,0),0)</f>
        <v>0</v>
      </c>
      <c r="K193" s="11">
        <f>IFERROR(VLOOKUP(C193,[1]Sheet5!AX:AZ,3,0),0)</f>
        <v>0</v>
      </c>
    </row>
    <row r="194" spans="1:11" hidden="1" x14ac:dyDescent="0.3">
      <c r="A194" s="12">
        <v>62900110</v>
      </c>
      <c r="B194" s="13" t="s">
        <v>175</v>
      </c>
      <c r="C194" s="12">
        <v>641030</v>
      </c>
      <c r="D194" s="13" t="s">
        <v>342</v>
      </c>
      <c r="E194" s="10">
        <f>IFERROR(VLOOKUP(C194,[1]Sheet5!C:E,3,0),0)</f>
        <v>0</v>
      </c>
      <c r="F194" s="10">
        <f>IFERROR(VLOOKUP(C194,[1]Sheet5!K:M,3,0),0)</f>
        <v>0</v>
      </c>
      <c r="G194" s="10">
        <f>IFERROR(VLOOKUP(C194,[1]Sheet5!S:U,3,0),0)</f>
        <v>0</v>
      </c>
      <c r="H194" s="11">
        <f>IFERROR(VLOOKUP(C194,[1]Sheet5!AA:AC,3,0),0)</f>
        <v>0</v>
      </c>
      <c r="I194" s="11">
        <f>IFERROR(VLOOKUP(C194,[1]Sheet5!AI:AK,3,0),0)</f>
        <v>0</v>
      </c>
      <c r="J194" s="11">
        <f>IFERROR(VLOOKUP(C194,[1]Sheet5!AP:AR,3,0),0)</f>
        <v>0</v>
      </c>
      <c r="K194" s="11">
        <f>IFERROR(VLOOKUP(C194,[1]Sheet5!AX:AZ,3,0),0)</f>
        <v>0</v>
      </c>
    </row>
    <row r="195" spans="1:11" hidden="1" x14ac:dyDescent="0.3">
      <c r="A195" s="12">
        <v>62900130</v>
      </c>
      <c r="B195" s="13" t="s">
        <v>176</v>
      </c>
      <c r="C195" s="12"/>
      <c r="D195" s="13"/>
      <c r="E195" s="10">
        <f>IFERROR(VLOOKUP(C195,[1]Sheet5!C:E,3,0),0)</f>
        <v>0</v>
      </c>
      <c r="F195" s="10">
        <f>IFERROR(VLOOKUP(C195,[1]Sheet5!K:M,3,0),0)</f>
        <v>0</v>
      </c>
      <c r="G195" s="10">
        <f>IFERROR(VLOOKUP(C195,[1]Sheet5!S:U,3,0),0)</f>
        <v>0</v>
      </c>
      <c r="H195" s="11">
        <f>IFERROR(VLOOKUP(C195,[1]Sheet5!AA:AC,3,0),0)</f>
        <v>0</v>
      </c>
      <c r="I195" s="11">
        <f>IFERROR(VLOOKUP(C195,[1]Sheet5!AI:AK,3,0),0)</f>
        <v>0</v>
      </c>
      <c r="J195" s="11">
        <f>IFERROR(VLOOKUP(C195,[1]Sheet5!AP:AR,3,0),0)</f>
        <v>0</v>
      </c>
      <c r="K195" s="11">
        <f>IFERROR(VLOOKUP(C195,[1]Sheet5!AX:AZ,3,0),0)</f>
        <v>0</v>
      </c>
    </row>
    <row r="196" spans="1:11" x14ac:dyDescent="0.3">
      <c r="A196" s="12">
        <v>65000030</v>
      </c>
      <c r="B196" s="13" t="s">
        <v>177</v>
      </c>
      <c r="C196" s="12">
        <f>IFERROR(VLOOKUP(A196,[2]Sheet1!$A$3:$D$113,3,0),0)</f>
        <v>640980</v>
      </c>
      <c r="D196" s="13" t="str">
        <f>IFERROR(VLOOKUP(A196,[2]Sheet1!$A$3:$D$113,4,0),0)</f>
        <v>Fixed Freight Charges</v>
      </c>
      <c r="E196" s="10">
        <f>IFERROR(VLOOKUP(C196,[1]Sheet5!C:E,3,0),0)</f>
        <v>781481.15000000014</v>
      </c>
      <c r="F196" s="10">
        <f>IFERROR(VLOOKUP(C196,[1]Sheet5!K:M,3,0),0)</f>
        <v>0</v>
      </c>
      <c r="G196" s="10">
        <f>IFERROR(VLOOKUP(C196,[1]Sheet5!S:U,3,0),0)</f>
        <v>0</v>
      </c>
      <c r="H196" s="11">
        <f>IFERROR(VLOOKUP(C196,[1]Sheet5!AA:AC,3,0),0)</f>
        <v>3000</v>
      </c>
      <c r="I196" s="11">
        <f>IFERROR(VLOOKUP(C196,[1]Sheet5!AI:AK,3,0),0)</f>
        <v>2945961.23</v>
      </c>
      <c r="J196" s="11">
        <f>IFERROR(VLOOKUP(C196,[1]Sheet5!AP:AR,3,0),0)</f>
        <v>178894.85999999996</v>
      </c>
      <c r="K196" s="11">
        <f>IFERROR(VLOOKUP(C196,[1]Sheet5!AX:AZ,3,0),0)</f>
        <v>57913.52</v>
      </c>
    </row>
    <row r="197" spans="1:11" x14ac:dyDescent="0.3">
      <c r="E197" s="10">
        <f>SUM(E3:E196)</f>
        <v>34235076.190000005</v>
      </c>
      <c r="F197" s="10">
        <f>SUM(F3:F196)</f>
        <v>2515271.7700000005</v>
      </c>
      <c r="G197" s="10">
        <f>SUM(G3:G196)</f>
        <v>473456.5500000001</v>
      </c>
      <c r="H197" s="10">
        <f>SUM(H3:H196)</f>
        <v>307399.56</v>
      </c>
      <c r="I197" s="10">
        <f>SUM(I3:I196)</f>
        <v>8507044.8200000003</v>
      </c>
      <c r="J197" s="10">
        <f>SUM(J3:J196)</f>
        <v>6809900.6899999995</v>
      </c>
      <c r="K197" s="10">
        <f>SUM(K3:K196)</f>
        <v>1028851.8200000001</v>
      </c>
    </row>
    <row r="198" spans="1:11" x14ac:dyDescent="0.3">
      <c r="E198" s="16">
        <f>+E197-[1]Sheet5!E32</f>
        <v>0</v>
      </c>
      <c r="G198" s="16"/>
    </row>
  </sheetData>
  <autoFilter ref="K1:K198" xr:uid="{0C7CEAC4-D70A-4939-A445-0176CD068CE1}">
    <filterColumn colId="0">
      <filters blank="1">
        <filter val="1,028,851.82"/>
        <filter val="13200"/>
        <filter val="1398"/>
        <filter val="142403.04"/>
        <filter val="169994.89"/>
        <filter val="2500"/>
        <filter val="30547.5"/>
        <filter val="3408"/>
        <filter val="34117.81"/>
        <filter val="356111.7"/>
        <filter val="37333.03"/>
        <filter val="4600"/>
        <filter val="5116"/>
        <filter val="5332.33"/>
        <filter val="57913.52"/>
        <filter val="598"/>
        <filter val="61168.8"/>
        <filter val="6145"/>
        <filter val="615"/>
        <filter val="64554.22"/>
        <filter val="6506.01"/>
        <filter val="7522.5"/>
        <filter val="7965.47"/>
        <filter val="9801"/>
      </filters>
    </filterColumn>
  </autoFilter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4" x14ac:dyDescent="0.3"/>
  <cols>
    <col min="1" max="1" width="11.66406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"/>
  <sheetViews>
    <sheetView topLeftCell="A182" workbookViewId="0">
      <selection activeCell="C200" sqref="C200"/>
    </sheetView>
  </sheetViews>
  <sheetFormatPr defaultRowHeight="14.4" x14ac:dyDescent="0.3"/>
  <cols>
    <col min="1" max="1" width="10.5546875" bestFit="1" customWidth="1"/>
    <col min="2" max="2" width="64.88671875" bestFit="1" customWidth="1"/>
    <col min="3" max="3" width="45.88671875" bestFit="1" customWidth="1"/>
    <col min="4" max="4" width="8.109375" bestFit="1" customWidth="1"/>
  </cols>
  <sheetData>
    <row r="1" spans="1:4" x14ac:dyDescent="0.3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">
      <c r="A2">
        <v>60700010</v>
      </c>
      <c r="B2" t="s">
        <v>14</v>
      </c>
      <c r="C2" t="s">
        <v>15</v>
      </c>
      <c r="D2" t="s">
        <v>12</v>
      </c>
    </row>
    <row r="3" spans="1:4" x14ac:dyDescent="0.3">
      <c r="A3">
        <v>60700020</v>
      </c>
      <c r="B3" t="s">
        <v>16</v>
      </c>
      <c r="C3" t="s">
        <v>15</v>
      </c>
      <c r="D3" t="s">
        <v>12</v>
      </c>
    </row>
    <row r="4" spans="1:4" x14ac:dyDescent="0.3">
      <c r="A4">
        <v>60800010</v>
      </c>
      <c r="B4" t="s">
        <v>17</v>
      </c>
      <c r="C4" t="s">
        <v>18</v>
      </c>
      <c r="D4" t="s">
        <v>12</v>
      </c>
    </row>
    <row r="5" spans="1:4" x14ac:dyDescent="0.3">
      <c r="A5">
        <v>60800020</v>
      </c>
      <c r="B5" t="s">
        <v>19</v>
      </c>
      <c r="C5" t="s">
        <v>18</v>
      </c>
      <c r="D5" t="s">
        <v>12</v>
      </c>
    </row>
    <row r="6" spans="1:4" x14ac:dyDescent="0.3">
      <c r="A6">
        <v>60800030</v>
      </c>
      <c r="B6" t="s">
        <v>20</v>
      </c>
      <c r="C6" t="s">
        <v>18</v>
      </c>
      <c r="D6" t="s">
        <v>12</v>
      </c>
    </row>
    <row r="7" spans="1:4" x14ac:dyDescent="0.3">
      <c r="A7">
        <v>60800040</v>
      </c>
      <c r="B7" t="s">
        <v>21</v>
      </c>
      <c r="C7" t="s">
        <v>18</v>
      </c>
      <c r="D7" t="s">
        <v>12</v>
      </c>
    </row>
    <row r="8" spans="1:4" x14ac:dyDescent="0.3">
      <c r="A8">
        <v>60800050</v>
      </c>
      <c r="B8" t="s">
        <v>22</v>
      </c>
      <c r="C8" t="s">
        <v>18</v>
      </c>
      <c r="D8" t="s">
        <v>12</v>
      </c>
    </row>
    <row r="9" spans="1:4" x14ac:dyDescent="0.3">
      <c r="A9">
        <v>60800060</v>
      </c>
      <c r="B9" t="s">
        <v>23</v>
      </c>
      <c r="C9" t="s">
        <v>18</v>
      </c>
      <c r="D9" t="s">
        <v>12</v>
      </c>
    </row>
    <row r="10" spans="1:4" x14ac:dyDescent="0.3">
      <c r="A10">
        <v>60800070</v>
      </c>
      <c r="B10" t="s">
        <v>24</v>
      </c>
      <c r="C10" t="s">
        <v>18</v>
      </c>
      <c r="D10" t="s">
        <v>12</v>
      </c>
    </row>
    <row r="11" spans="1:4" x14ac:dyDescent="0.3">
      <c r="A11">
        <v>60800080</v>
      </c>
      <c r="B11" t="s">
        <v>25</v>
      </c>
      <c r="C11" t="s">
        <v>18</v>
      </c>
      <c r="D11" t="s">
        <v>12</v>
      </c>
    </row>
    <row r="12" spans="1:4" x14ac:dyDescent="0.3">
      <c r="A12">
        <v>60800090</v>
      </c>
      <c r="B12" t="s">
        <v>26</v>
      </c>
      <c r="C12" t="s">
        <v>18</v>
      </c>
      <c r="D12" t="s">
        <v>12</v>
      </c>
    </row>
    <row r="13" spans="1:4" x14ac:dyDescent="0.3">
      <c r="A13">
        <v>60900010</v>
      </c>
      <c r="B13" t="s">
        <v>27</v>
      </c>
      <c r="C13" t="s">
        <v>28</v>
      </c>
      <c r="D13" t="s">
        <v>12</v>
      </c>
    </row>
    <row r="14" spans="1:4" x14ac:dyDescent="0.3">
      <c r="A14">
        <v>60900020</v>
      </c>
      <c r="B14" t="s">
        <v>29</v>
      </c>
      <c r="C14" t="s">
        <v>28</v>
      </c>
      <c r="D14" t="s">
        <v>12</v>
      </c>
    </row>
    <row r="15" spans="1:4" x14ac:dyDescent="0.3">
      <c r="A15">
        <v>60900030</v>
      </c>
      <c r="B15" t="s">
        <v>30</v>
      </c>
      <c r="C15" t="s">
        <v>28</v>
      </c>
      <c r="D15" t="s">
        <v>12</v>
      </c>
    </row>
    <row r="16" spans="1:4" x14ac:dyDescent="0.3">
      <c r="A16">
        <v>60900040</v>
      </c>
      <c r="B16" t="s">
        <v>31</v>
      </c>
      <c r="C16" t="s">
        <v>28</v>
      </c>
      <c r="D16" t="s">
        <v>12</v>
      </c>
    </row>
    <row r="17" spans="1:4" x14ac:dyDescent="0.3">
      <c r="A17">
        <v>60900050</v>
      </c>
      <c r="B17" t="s">
        <v>32</v>
      </c>
      <c r="C17" t="s">
        <v>28</v>
      </c>
      <c r="D17" t="s">
        <v>12</v>
      </c>
    </row>
    <row r="18" spans="1:4" x14ac:dyDescent="0.3">
      <c r="A18">
        <v>60900060</v>
      </c>
      <c r="B18" t="s">
        <v>33</v>
      </c>
      <c r="C18" t="s">
        <v>28</v>
      </c>
      <c r="D18" t="s">
        <v>12</v>
      </c>
    </row>
    <row r="19" spans="1:4" x14ac:dyDescent="0.3">
      <c r="A19">
        <v>60900070</v>
      </c>
      <c r="B19" t="s">
        <v>34</v>
      </c>
      <c r="C19" t="s">
        <v>28</v>
      </c>
      <c r="D19" t="s">
        <v>12</v>
      </c>
    </row>
    <row r="20" spans="1:4" x14ac:dyDescent="0.3">
      <c r="A20">
        <v>60900080</v>
      </c>
      <c r="B20" t="s">
        <v>35</v>
      </c>
      <c r="C20" t="s">
        <v>28</v>
      </c>
      <c r="D20" t="s">
        <v>12</v>
      </c>
    </row>
    <row r="21" spans="1:4" x14ac:dyDescent="0.3">
      <c r="A21">
        <v>60900090</v>
      </c>
      <c r="B21" t="s">
        <v>36</v>
      </c>
      <c r="C21" t="s">
        <v>28</v>
      </c>
      <c r="D21" t="s">
        <v>12</v>
      </c>
    </row>
    <row r="22" spans="1:4" x14ac:dyDescent="0.3">
      <c r="A22">
        <v>60900100</v>
      </c>
      <c r="B22" t="s">
        <v>37</v>
      </c>
      <c r="C22" t="s">
        <v>28</v>
      </c>
      <c r="D22" t="s">
        <v>12</v>
      </c>
    </row>
    <row r="23" spans="1:4" x14ac:dyDescent="0.3">
      <c r="A23">
        <v>60900110</v>
      </c>
      <c r="B23" t="s">
        <v>38</v>
      </c>
      <c r="C23" t="s">
        <v>28</v>
      </c>
      <c r="D23" t="s">
        <v>12</v>
      </c>
    </row>
    <row r="24" spans="1:4" x14ac:dyDescent="0.3">
      <c r="A24">
        <v>60900120</v>
      </c>
      <c r="B24" t="s">
        <v>39</v>
      </c>
      <c r="C24" t="s">
        <v>28</v>
      </c>
      <c r="D24" t="s">
        <v>12</v>
      </c>
    </row>
    <row r="25" spans="1:4" x14ac:dyDescent="0.3">
      <c r="A25">
        <v>60900130</v>
      </c>
      <c r="B25" t="s">
        <v>40</v>
      </c>
      <c r="C25" t="s">
        <v>28</v>
      </c>
      <c r="D25" t="s">
        <v>12</v>
      </c>
    </row>
    <row r="26" spans="1:4" x14ac:dyDescent="0.3">
      <c r="A26">
        <v>61000010</v>
      </c>
      <c r="B26" t="s">
        <v>41</v>
      </c>
      <c r="C26" t="s">
        <v>42</v>
      </c>
      <c r="D26" t="s">
        <v>12</v>
      </c>
    </row>
    <row r="27" spans="1:4" x14ac:dyDescent="0.3">
      <c r="A27">
        <v>61000020</v>
      </c>
      <c r="B27" t="s">
        <v>43</v>
      </c>
      <c r="C27" t="s">
        <v>42</v>
      </c>
      <c r="D27" t="s">
        <v>12</v>
      </c>
    </row>
    <row r="28" spans="1:4" x14ac:dyDescent="0.3">
      <c r="A28">
        <v>61000030</v>
      </c>
      <c r="B28" t="s">
        <v>42</v>
      </c>
      <c r="C28" t="s">
        <v>42</v>
      </c>
      <c r="D28" t="s">
        <v>12</v>
      </c>
    </row>
    <row r="29" spans="1:4" x14ac:dyDescent="0.3">
      <c r="A29">
        <v>61100010</v>
      </c>
      <c r="B29" t="s">
        <v>44</v>
      </c>
      <c r="C29" t="s">
        <v>45</v>
      </c>
      <c r="D29" t="s">
        <v>12</v>
      </c>
    </row>
    <row r="30" spans="1:4" x14ac:dyDescent="0.3">
      <c r="A30">
        <v>61100020</v>
      </c>
      <c r="B30" t="s">
        <v>46</v>
      </c>
      <c r="C30" t="s">
        <v>45</v>
      </c>
      <c r="D30" t="s">
        <v>12</v>
      </c>
    </row>
    <row r="31" spans="1:4" x14ac:dyDescent="0.3">
      <c r="A31">
        <v>61100030</v>
      </c>
      <c r="B31" t="s">
        <v>47</v>
      </c>
      <c r="C31" t="s">
        <v>45</v>
      </c>
      <c r="D31" t="s">
        <v>12</v>
      </c>
    </row>
    <row r="32" spans="1:4" x14ac:dyDescent="0.3">
      <c r="A32">
        <v>61100040</v>
      </c>
      <c r="B32" t="s">
        <v>48</v>
      </c>
      <c r="C32" t="s">
        <v>45</v>
      </c>
      <c r="D32" t="s">
        <v>12</v>
      </c>
    </row>
    <row r="33" spans="1:4" x14ac:dyDescent="0.3">
      <c r="A33">
        <v>61200010</v>
      </c>
      <c r="B33" t="s">
        <v>49</v>
      </c>
      <c r="C33" t="s">
        <v>50</v>
      </c>
      <c r="D33" t="s">
        <v>12</v>
      </c>
    </row>
    <row r="34" spans="1:4" x14ac:dyDescent="0.3">
      <c r="A34">
        <v>61200020</v>
      </c>
      <c r="B34" t="s">
        <v>51</v>
      </c>
      <c r="C34" t="s">
        <v>50</v>
      </c>
      <c r="D34" t="s">
        <v>12</v>
      </c>
    </row>
    <row r="35" spans="1:4" x14ac:dyDescent="0.3">
      <c r="A35">
        <v>61200030</v>
      </c>
      <c r="B35" t="s">
        <v>52</v>
      </c>
      <c r="C35" t="s">
        <v>50</v>
      </c>
      <c r="D35" t="s">
        <v>12</v>
      </c>
    </row>
    <row r="36" spans="1:4" x14ac:dyDescent="0.3">
      <c r="A36">
        <v>61300010</v>
      </c>
      <c r="B36" t="s">
        <v>53</v>
      </c>
      <c r="C36" t="s">
        <v>54</v>
      </c>
      <c r="D36" t="s">
        <v>12</v>
      </c>
    </row>
    <row r="37" spans="1:4" x14ac:dyDescent="0.3">
      <c r="A37">
        <v>61300020</v>
      </c>
      <c r="B37" t="s">
        <v>55</v>
      </c>
      <c r="C37" t="s">
        <v>54</v>
      </c>
      <c r="D37" t="s">
        <v>12</v>
      </c>
    </row>
    <row r="38" spans="1:4" x14ac:dyDescent="0.3">
      <c r="A38">
        <v>61300030</v>
      </c>
      <c r="B38" t="s">
        <v>56</v>
      </c>
      <c r="C38" t="s">
        <v>54</v>
      </c>
      <c r="D38" t="s">
        <v>12</v>
      </c>
    </row>
    <row r="39" spans="1:4" x14ac:dyDescent="0.3">
      <c r="A39">
        <v>61300040</v>
      </c>
      <c r="B39" t="s">
        <v>57</v>
      </c>
      <c r="C39" t="s">
        <v>54</v>
      </c>
      <c r="D39" t="s">
        <v>12</v>
      </c>
    </row>
    <row r="40" spans="1:4" x14ac:dyDescent="0.3">
      <c r="A40">
        <v>61300050</v>
      </c>
      <c r="B40" t="s">
        <v>58</v>
      </c>
      <c r="C40" t="s">
        <v>54</v>
      </c>
      <c r="D40" t="s">
        <v>12</v>
      </c>
    </row>
    <row r="41" spans="1:4" x14ac:dyDescent="0.3">
      <c r="A41">
        <v>61300060</v>
      </c>
      <c r="B41" t="s">
        <v>59</v>
      </c>
      <c r="C41" t="s">
        <v>54</v>
      </c>
      <c r="D41" t="s">
        <v>12</v>
      </c>
    </row>
    <row r="42" spans="1:4" x14ac:dyDescent="0.3">
      <c r="A42">
        <v>61400010</v>
      </c>
      <c r="B42" t="s">
        <v>60</v>
      </c>
      <c r="C42" t="s">
        <v>61</v>
      </c>
      <c r="D42" t="s">
        <v>12</v>
      </c>
    </row>
    <row r="43" spans="1:4" x14ac:dyDescent="0.3">
      <c r="A43">
        <v>61400020</v>
      </c>
      <c r="B43" t="s">
        <v>62</v>
      </c>
      <c r="C43" t="s">
        <v>61</v>
      </c>
      <c r="D43" t="s">
        <v>12</v>
      </c>
    </row>
    <row r="44" spans="1:4" x14ac:dyDescent="0.3">
      <c r="A44">
        <v>61400030</v>
      </c>
      <c r="B44" t="s">
        <v>63</v>
      </c>
      <c r="C44" t="s">
        <v>61</v>
      </c>
      <c r="D44" t="s">
        <v>12</v>
      </c>
    </row>
    <row r="45" spans="1:4" x14ac:dyDescent="0.3">
      <c r="A45">
        <v>61400040</v>
      </c>
      <c r="B45" t="s">
        <v>64</v>
      </c>
      <c r="C45" t="s">
        <v>61</v>
      </c>
      <c r="D45" t="s">
        <v>12</v>
      </c>
    </row>
    <row r="46" spans="1:4" x14ac:dyDescent="0.3">
      <c r="A46">
        <v>61400050</v>
      </c>
      <c r="B46" t="s">
        <v>65</v>
      </c>
      <c r="C46" t="s">
        <v>61</v>
      </c>
      <c r="D46" t="s">
        <v>12</v>
      </c>
    </row>
    <row r="47" spans="1:4" x14ac:dyDescent="0.3">
      <c r="A47">
        <v>61400060</v>
      </c>
      <c r="B47" t="s">
        <v>66</v>
      </c>
      <c r="C47" t="s">
        <v>61</v>
      </c>
      <c r="D47" t="s">
        <v>12</v>
      </c>
    </row>
    <row r="48" spans="1:4" x14ac:dyDescent="0.3">
      <c r="A48">
        <v>61400120</v>
      </c>
      <c r="B48" t="s">
        <v>67</v>
      </c>
      <c r="C48" t="s">
        <v>61</v>
      </c>
      <c r="D48" t="s">
        <v>12</v>
      </c>
    </row>
    <row r="49" spans="1:4" x14ac:dyDescent="0.3">
      <c r="A49">
        <v>61400130</v>
      </c>
      <c r="B49" t="s">
        <v>68</v>
      </c>
      <c r="C49" t="s">
        <v>61</v>
      </c>
      <c r="D49" t="s">
        <v>12</v>
      </c>
    </row>
    <row r="50" spans="1:4" x14ac:dyDescent="0.3">
      <c r="A50">
        <v>61400140</v>
      </c>
      <c r="B50" t="s">
        <v>69</v>
      </c>
      <c r="C50" t="s">
        <v>61</v>
      </c>
      <c r="D50" t="s">
        <v>12</v>
      </c>
    </row>
    <row r="51" spans="1:4" x14ac:dyDescent="0.3">
      <c r="A51">
        <v>61400150</v>
      </c>
      <c r="B51" t="s">
        <v>70</v>
      </c>
      <c r="C51" t="s">
        <v>61</v>
      </c>
      <c r="D51" t="s">
        <v>12</v>
      </c>
    </row>
    <row r="52" spans="1:4" x14ac:dyDescent="0.3">
      <c r="A52">
        <v>61400160</v>
      </c>
      <c r="B52" t="s">
        <v>71</v>
      </c>
      <c r="C52" t="s">
        <v>61</v>
      </c>
      <c r="D52" t="s">
        <v>12</v>
      </c>
    </row>
    <row r="53" spans="1:4" x14ac:dyDescent="0.3">
      <c r="A53">
        <v>61400170</v>
      </c>
      <c r="B53" t="s">
        <v>72</v>
      </c>
      <c r="C53" t="s">
        <v>61</v>
      </c>
      <c r="D53" t="s">
        <v>12</v>
      </c>
    </row>
    <row r="54" spans="1:4" x14ac:dyDescent="0.3">
      <c r="A54">
        <v>61400180</v>
      </c>
      <c r="B54" t="s">
        <v>73</v>
      </c>
      <c r="C54" t="s">
        <v>61</v>
      </c>
      <c r="D54" t="s">
        <v>12</v>
      </c>
    </row>
    <row r="55" spans="1:4" x14ac:dyDescent="0.3">
      <c r="A55">
        <v>61500010</v>
      </c>
      <c r="B55" t="s">
        <v>74</v>
      </c>
      <c r="C55" t="s">
        <v>75</v>
      </c>
      <c r="D55" t="s">
        <v>12</v>
      </c>
    </row>
    <row r="56" spans="1:4" x14ac:dyDescent="0.3">
      <c r="A56">
        <v>61500020</v>
      </c>
      <c r="B56" t="s">
        <v>76</v>
      </c>
      <c r="C56" t="s">
        <v>75</v>
      </c>
      <c r="D56" t="s">
        <v>12</v>
      </c>
    </row>
    <row r="57" spans="1:4" x14ac:dyDescent="0.3">
      <c r="A57">
        <v>61500030</v>
      </c>
      <c r="B57" t="s">
        <v>77</v>
      </c>
      <c r="C57" t="s">
        <v>75</v>
      </c>
      <c r="D57" t="s">
        <v>12</v>
      </c>
    </row>
    <row r="58" spans="1:4" x14ac:dyDescent="0.3">
      <c r="A58">
        <v>61500040</v>
      </c>
      <c r="B58" t="s">
        <v>78</v>
      </c>
      <c r="C58" t="s">
        <v>75</v>
      </c>
      <c r="D58" t="s">
        <v>12</v>
      </c>
    </row>
    <row r="59" spans="1:4" x14ac:dyDescent="0.3">
      <c r="A59">
        <v>61500050</v>
      </c>
      <c r="B59" t="s">
        <v>79</v>
      </c>
      <c r="C59" t="s">
        <v>75</v>
      </c>
      <c r="D59" t="s">
        <v>12</v>
      </c>
    </row>
    <row r="60" spans="1:4" x14ac:dyDescent="0.3">
      <c r="A60">
        <v>61600010</v>
      </c>
      <c r="B60" t="s">
        <v>80</v>
      </c>
      <c r="C60" t="s">
        <v>81</v>
      </c>
      <c r="D60" t="s">
        <v>12</v>
      </c>
    </row>
    <row r="61" spans="1:4" x14ac:dyDescent="0.3">
      <c r="A61">
        <v>61600020</v>
      </c>
      <c r="B61" t="s">
        <v>82</v>
      </c>
      <c r="C61" t="s">
        <v>81</v>
      </c>
      <c r="D61" t="s">
        <v>12</v>
      </c>
    </row>
    <row r="62" spans="1:4" x14ac:dyDescent="0.3">
      <c r="A62">
        <v>61600030</v>
      </c>
      <c r="B62" t="s">
        <v>83</v>
      </c>
      <c r="C62" t="s">
        <v>81</v>
      </c>
      <c r="D62" t="s">
        <v>12</v>
      </c>
    </row>
    <row r="63" spans="1:4" x14ac:dyDescent="0.3">
      <c r="A63">
        <v>61600040</v>
      </c>
      <c r="B63" t="s">
        <v>84</v>
      </c>
      <c r="C63" t="s">
        <v>81</v>
      </c>
      <c r="D63" t="s">
        <v>12</v>
      </c>
    </row>
    <row r="64" spans="1:4" x14ac:dyDescent="0.3">
      <c r="A64">
        <v>61600050</v>
      </c>
      <c r="B64" t="s">
        <v>85</v>
      </c>
      <c r="C64" t="s">
        <v>81</v>
      </c>
      <c r="D64" t="s">
        <v>12</v>
      </c>
    </row>
    <row r="65" spans="1:4" x14ac:dyDescent="0.3">
      <c r="A65">
        <v>61600060</v>
      </c>
      <c r="B65" t="s">
        <v>86</v>
      </c>
      <c r="C65" t="s">
        <v>81</v>
      </c>
      <c r="D65" t="s">
        <v>12</v>
      </c>
    </row>
    <row r="66" spans="1:4" x14ac:dyDescent="0.3">
      <c r="A66">
        <v>61600070</v>
      </c>
      <c r="B66" t="s">
        <v>87</v>
      </c>
      <c r="C66" t="s">
        <v>81</v>
      </c>
      <c r="D66" t="s">
        <v>12</v>
      </c>
    </row>
    <row r="67" spans="1:4" x14ac:dyDescent="0.3">
      <c r="A67">
        <v>61600080</v>
      </c>
      <c r="B67" t="s">
        <v>88</v>
      </c>
      <c r="C67" t="s">
        <v>81</v>
      </c>
      <c r="D67" t="s">
        <v>12</v>
      </c>
    </row>
    <row r="68" spans="1:4" x14ac:dyDescent="0.3">
      <c r="A68">
        <v>61600090</v>
      </c>
      <c r="B68" t="s">
        <v>89</v>
      </c>
      <c r="C68" t="s">
        <v>81</v>
      </c>
      <c r="D68" t="s">
        <v>12</v>
      </c>
    </row>
    <row r="69" spans="1:4" x14ac:dyDescent="0.3">
      <c r="A69">
        <v>61600100</v>
      </c>
      <c r="B69" t="s">
        <v>90</v>
      </c>
      <c r="C69" t="s">
        <v>81</v>
      </c>
      <c r="D69" t="s">
        <v>12</v>
      </c>
    </row>
    <row r="70" spans="1:4" x14ac:dyDescent="0.3">
      <c r="A70">
        <v>61600110</v>
      </c>
      <c r="B70" t="s">
        <v>91</v>
      </c>
      <c r="C70" t="s">
        <v>81</v>
      </c>
      <c r="D70" t="s">
        <v>12</v>
      </c>
    </row>
    <row r="71" spans="1:4" x14ac:dyDescent="0.3">
      <c r="A71">
        <v>61700010</v>
      </c>
      <c r="B71" t="s">
        <v>92</v>
      </c>
      <c r="C71" t="s">
        <v>93</v>
      </c>
      <c r="D71" t="s">
        <v>12</v>
      </c>
    </row>
    <row r="72" spans="1:4" x14ac:dyDescent="0.3">
      <c r="A72">
        <v>61700020</v>
      </c>
      <c r="B72" t="s">
        <v>94</v>
      </c>
      <c r="C72" t="s">
        <v>93</v>
      </c>
      <c r="D72" t="s">
        <v>12</v>
      </c>
    </row>
    <row r="73" spans="1:4" x14ac:dyDescent="0.3">
      <c r="A73">
        <v>61700030</v>
      </c>
      <c r="B73" t="s">
        <v>95</v>
      </c>
      <c r="C73" t="s">
        <v>93</v>
      </c>
      <c r="D73" t="s">
        <v>12</v>
      </c>
    </row>
    <row r="74" spans="1:4" x14ac:dyDescent="0.3">
      <c r="A74">
        <v>61700040</v>
      </c>
      <c r="B74" t="s">
        <v>96</v>
      </c>
      <c r="C74" t="s">
        <v>93</v>
      </c>
      <c r="D74" t="s">
        <v>12</v>
      </c>
    </row>
    <row r="75" spans="1:4" x14ac:dyDescent="0.3">
      <c r="A75">
        <v>61700050</v>
      </c>
      <c r="B75" t="s">
        <v>97</v>
      </c>
      <c r="C75" t="s">
        <v>93</v>
      </c>
      <c r="D75" t="s">
        <v>12</v>
      </c>
    </row>
    <row r="76" spans="1:4" x14ac:dyDescent="0.3">
      <c r="A76">
        <v>61700060</v>
      </c>
      <c r="B76" t="s">
        <v>98</v>
      </c>
      <c r="C76" t="s">
        <v>93</v>
      </c>
      <c r="D76" t="s">
        <v>12</v>
      </c>
    </row>
    <row r="77" spans="1:4" x14ac:dyDescent="0.3">
      <c r="A77">
        <v>61800010</v>
      </c>
      <c r="B77" t="s">
        <v>99</v>
      </c>
      <c r="C77" t="s">
        <v>100</v>
      </c>
      <c r="D77" t="s">
        <v>12</v>
      </c>
    </row>
    <row r="78" spans="1:4" x14ac:dyDescent="0.3">
      <c r="A78">
        <v>61800020</v>
      </c>
      <c r="B78" t="s">
        <v>101</v>
      </c>
      <c r="C78" t="s">
        <v>100</v>
      </c>
      <c r="D78" t="s">
        <v>12</v>
      </c>
    </row>
    <row r="79" spans="1:4" x14ac:dyDescent="0.3">
      <c r="A79">
        <v>61800030</v>
      </c>
      <c r="B79" t="s">
        <v>102</v>
      </c>
      <c r="C79" t="s">
        <v>100</v>
      </c>
      <c r="D79" t="s">
        <v>12</v>
      </c>
    </row>
    <row r="80" spans="1:4" x14ac:dyDescent="0.3">
      <c r="A80">
        <v>61800040</v>
      </c>
      <c r="B80" t="s">
        <v>103</v>
      </c>
      <c r="C80" t="s">
        <v>100</v>
      </c>
      <c r="D80" t="s">
        <v>12</v>
      </c>
    </row>
    <row r="81" spans="1:4" x14ac:dyDescent="0.3">
      <c r="A81">
        <v>61800050</v>
      </c>
      <c r="B81" t="s">
        <v>104</v>
      </c>
      <c r="C81" t="s">
        <v>100</v>
      </c>
      <c r="D81" t="s">
        <v>12</v>
      </c>
    </row>
    <row r="82" spans="1:4" x14ac:dyDescent="0.3">
      <c r="A82">
        <v>61900010</v>
      </c>
      <c r="B82" t="s">
        <v>105</v>
      </c>
      <c r="C82" t="s">
        <v>106</v>
      </c>
      <c r="D82" t="s">
        <v>12</v>
      </c>
    </row>
    <row r="83" spans="1:4" x14ac:dyDescent="0.3">
      <c r="A83">
        <v>61900020</v>
      </c>
      <c r="B83" t="s">
        <v>107</v>
      </c>
      <c r="C83" t="s">
        <v>106</v>
      </c>
      <c r="D83" t="s">
        <v>12</v>
      </c>
    </row>
    <row r="84" spans="1:4" x14ac:dyDescent="0.3">
      <c r="A84">
        <v>61900030</v>
      </c>
      <c r="B84" t="s">
        <v>108</v>
      </c>
      <c r="C84" t="s">
        <v>106</v>
      </c>
      <c r="D84" t="s">
        <v>12</v>
      </c>
    </row>
    <row r="85" spans="1:4" x14ac:dyDescent="0.3">
      <c r="A85">
        <v>61900040</v>
      </c>
      <c r="B85" t="s">
        <v>109</v>
      </c>
      <c r="C85" t="s">
        <v>106</v>
      </c>
      <c r="D85" t="s">
        <v>12</v>
      </c>
    </row>
    <row r="86" spans="1:4" x14ac:dyDescent="0.3">
      <c r="A86">
        <v>62000010</v>
      </c>
      <c r="B86" t="s">
        <v>110</v>
      </c>
      <c r="C86" t="s">
        <v>111</v>
      </c>
      <c r="D86" t="s">
        <v>12</v>
      </c>
    </row>
    <row r="87" spans="1:4" x14ac:dyDescent="0.3">
      <c r="A87">
        <v>62000020</v>
      </c>
      <c r="B87" t="s">
        <v>112</v>
      </c>
      <c r="C87" t="s">
        <v>111</v>
      </c>
      <c r="D87" t="s">
        <v>12</v>
      </c>
    </row>
    <row r="88" spans="1:4" x14ac:dyDescent="0.3">
      <c r="A88">
        <v>62000030</v>
      </c>
      <c r="B88" t="s">
        <v>113</v>
      </c>
      <c r="C88" t="s">
        <v>111</v>
      </c>
      <c r="D88" t="s">
        <v>12</v>
      </c>
    </row>
    <row r="89" spans="1:4" x14ac:dyDescent="0.3">
      <c r="A89">
        <v>62000040</v>
      </c>
      <c r="B89" t="s">
        <v>114</v>
      </c>
      <c r="C89" t="s">
        <v>111</v>
      </c>
      <c r="D89" t="s">
        <v>12</v>
      </c>
    </row>
    <row r="90" spans="1:4" x14ac:dyDescent="0.3">
      <c r="A90">
        <v>62000050</v>
      </c>
      <c r="B90" t="s">
        <v>115</v>
      </c>
      <c r="C90" t="s">
        <v>111</v>
      </c>
      <c r="D90" t="s">
        <v>12</v>
      </c>
    </row>
    <row r="91" spans="1:4" x14ac:dyDescent="0.3">
      <c r="A91">
        <v>62000060</v>
      </c>
      <c r="B91" t="s">
        <v>116</v>
      </c>
      <c r="C91" t="s">
        <v>111</v>
      </c>
      <c r="D91" t="s">
        <v>12</v>
      </c>
    </row>
    <row r="92" spans="1:4" x14ac:dyDescent="0.3">
      <c r="A92">
        <v>62100010</v>
      </c>
      <c r="B92" t="s">
        <v>117</v>
      </c>
      <c r="C92" t="s">
        <v>118</v>
      </c>
      <c r="D92" t="s">
        <v>12</v>
      </c>
    </row>
    <row r="93" spans="1:4" x14ac:dyDescent="0.3">
      <c r="A93">
        <v>62100020</v>
      </c>
      <c r="B93" t="s">
        <v>119</v>
      </c>
      <c r="C93" t="s">
        <v>118</v>
      </c>
      <c r="D93" t="s">
        <v>12</v>
      </c>
    </row>
    <row r="94" spans="1:4" x14ac:dyDescent="0.3">
      <c r="A94">
        <v>62200010</v>
      </c>
      <c r="B94" t="s">
        <v>120</v>
      </c>
      <c r="C94" t="s">
        <v>121</v>
      </c>
      <c r="D94" t="s">
        <v>12</v>
      </c>
    </row>
    <row r="95" spans="1:4" x14ac:dyDescent="0.3">
      <c r="A95">
        <v>62200020</v>
      </c>
      <c r="B95" t="s">
        <v>122</v>
      </c>
      <c r="C95" t="s">
        <v>121</v>
      </c>
      <c r="D95" t="s">
        <v>12</v>
      </c>
    </row>
    <row r="96" spans="1:4" x14ac:dyDescent="0.3">
      <c r="A96">
        <v>62200030</v>
      </c>
      <c r="B96" t="s">
        <v>123</v>
      </c>
      <c r="C96" t="s">
        <v>121</v>
      </c>
      <c r="D96" t="s">
        <v>12</v>
      </c>
    </row>
    <row r="97" spans="1:4" x14ac:dyDescent="0.3">
      <c r="A97">
        <v>62200050</v>
      </c>
      <c r="B97" t="s">
        <v>124</v>
      </c>
      <c r="C97" t="s">
        <v>121</v>
      </c>
      <c r="D97" t="s">
        <v>12</v>
      </c>
    </row>
    <row r="98" spans="1:4" x14ac:dyDescent="0.3">
      <c r="A98">
        <v>62200060</v>
      </c>
      <c r="B98" t="s">
        <v>125</v>
      </c>
      <c r="C98" t="s">
        <v>121</v>
      </c>
      <c r="D98" t="s">
        <v>12</v>
      </c>
    </row>
    <row r="99" spans="1:4" x14ac:dyDescent="0.3">
      <c r="A99">
        <v>62200080</v>
      </c>
      <c r="B99" t="s">
        <v>126</v>
      </c>
      <c r="C99" t="s">
        <v>121</v>
      </c>
      <c r="D99" t="s">
        <v>12</v>
      </c>
    </row>
    <row r="100" spans="1:4" x14ac:dyDescent="0.3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3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3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3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3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3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4.4" x14ac:dyDescent="0.3"/>
  <cols>
    <col min="1" max="1" width="44.6640625" bestFit="1" customWidth="1"/>
    <col min="2" max="2" width="20" bestFit="1" customWidth="1"/>
    <col min="3" max="3" width="41.109375" bestFit="1" customWidth="1"/>
    <col min="4" max="4" width="11.6640625" bestFit="1" customWidth="1"/>
    <col min="5" max="5" width="14" bestFit="1" customWidth="1"/>
    <col min="6" max="6" width="7" bestFit="1" customWidth="1"/>
    <col min="7" max="7" width="8.109375" bestFit="1" customWidth="1"/>
  </cols>
  <sheetData>
    <row r="1" spans="1:7" x14ac:dyDescent="0.3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3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3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3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3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3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3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3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3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3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3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3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3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3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3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3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263</v>
      </c>
      <c r="F16" s="3" t="s">
        <v>271</v>
      </c>
      <c r="G16" s="3" t="s">
        <v>12</v>
      </c>
    </row>
    <row r="17" spans="1:7" x14ac:dyDescent="0.3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OPEX per GL</vt:lpstr>
      <vt:lpstr>MAPPING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Rozhel P. Cabayacruz</cp:lastModifiedBy>
  <dcterms:created xsi:type="dcterms:W3CDTF">2023-10-27T10:02:47Z</dcterms:created>
  <dcterms:modified xsi:type="dcterms:W3CDTF">2023-10-28T00:39:00Z</dcterms:modified>
  <cp:category/>
</cp:coreProperties>
</file>